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Kellyn - Doc\Planificación minera - curso\Módulos\móduo V\"/>
    </mc:Choice>
  </mc:AlternateContent>
  <xr:revisionPtr revIDLastSave="0" documentId="13_ncr:1_{E11C4233-0E3E-4D88-92BB-44B4D809C832}" xr6:coauthVersionLast="47" xr6:coauthVersionMax="47" xr10:uidLastSave="{00000000-0000-0000-0000-000000000000}"/>
  <bookViews>
    <workbookView xWindow="-108" yWindow="-108" windowWidth="23256" windowHeight="12576" activeTab="6" xr2:uid="{E494CAB4-F5F6-423B-941E-6AAE7029B2CC}"/>
  </bookViews>
  <sheets>
    <sheet name="Modelo de bloques" sheetId="4" r:id="rId1"/>
    <sheet name="M.B. S.O." sheetId="6" r:id="rId2"/>
    <sheet name="OCF" sheetId="1" r:id="rId3"/>
    <sheet name="SLS" sheetId="5" r:id="rId4"/>
    <sheet name="diseño" sheetId="9" r:id="rId5"/>
    <sheet name="Cutoff" sheetId="7" r:id="rId6"/>
    <sheet name="tradeoff" sheetId="10" r:id="rId7"/>
  </sheets>
  <definedNames>
    <definedName name="CUADRO1">'Modelo de bloques'!$A$6:$BO$1006</definedName>
  </definedNames>
  <calcPr calcId="191029"/>
  <pivotCaches>
    <pivotCache cacheId="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0" l="1"/>
  <c r="H19" i="10"/>
  <c r="E19" i="10"/>
  <c r="H17" i="10"/>
  <c r="E17" i="10"/>
  <c r="CE35" i="4"/>
  <c r="CD35" i="4"/>
  <c r="H7" i="10"/>
  <c r="H6" i="10"/>
  <c r="CO49" i="6"/>
  <c r="CO50" i="6" s="1"/>
  <c r="CO51" i="6" s="1"/>
  <c r="CO52" i="6" s="1"/>
  <c r="CO53" i="6" s="1"/>
  <c r="CO54" i="6" s="1"/>
  <c r="CO55" i="6" s="1"/>
  <c r="CO56" i="6" s="1"/>
  <c r="CO57" i="6" s="1"/>
  <c r="CO58" i="6" s="1"/>
  <c r="CK49" i="6"/>
  <c r="CK50" i="6" s="1"/>
  <c r="CK51" i="6" s="1"/>
  <c r="CK52" i="6" s="1"/>
  <c r="CK53" i="6" s="1"/>
  <c r="CK54" i="6" s="1"/>
  <c r="CK55" i="6" s="1"/>
  <c r="CK56" i="6" s="1"/>
  <c r="CK57" i="6" s="1"/>
  <c r="CK58" i="6" s="1"/>
  <c r="CI49" i="6"/>
  <c r="CI50" i="6" s="1"/>
  <c r="CI51" i="6" s="1"/>
  <c r="CI52" i="6" s="1"/>
  <c r="CI53" i="6" s="1"/>
  <c r="CI54" i="6" s="1"/>
  <c r="CI55" i="6" s="1"/>
  <c r="CI56" i="6" s="1"/>
  <c r="CI57" i="6" s="1"/>
  <c r="CI58" i="6" s="1"/>
  <c r="CD49" i="6"/>
  <c r="CD50" i="6" s="1"/>
  <c r="CD51" i="6" s="1"/>
  <c r="CD52" i="6" s="1"/>
  <c r="CD53" i="6" s="1"/>
  <c r="CD54" i="6" s="1"/>
  <c r="CD55" i="6" s="1"/>
  <c r="CD56" i="6" s="1"/>
  <c r="CD57" i="6" s="1"/>
  <c r="CD58" i="6" s="1"/>
  <c r="BY49" i="6"/>
  <c r="BY50" i="6" s="1"/>
  <c r="BY51" i="6" s="1"/>
  <c r="BY52" i="6" s="1"/>
  <c r="BY53" i="6" s="1"/>
  <c r="BY54" i="6" s="1"/>
  <c r="BY55" i="6" s="1"/>
  <c r="BY56" i="6" s="1"/>
  <c r="BY57" i="6" s="1"/>
  <c r="BY58" i="6" s="1"/>
  <c r="BU49" i="6"/>
  <c r="BU50" i="6" s="1"/>
  <c r="BU51" i="6" s="1"/>
  <c r="BU52" i="6" s="1"/>
  <c r="BU53" i="6" s="1"/>
  <c r="BU54" i="6" s="1"/>
  <c r="BU55" i="6" s="1"/>
  <c r="BU56" i="6" s="1"/>
  <c r="BU57" i="6" s="1"/>
  <c r="BU58" i="6" s="1"/>
  <c r="BS49" i="6"/>
  <c r="BS50" i="6" s="1"/>
  <c r="BS51" i="6" s="1"/>
  <c r="BS52" i="6" s="1"/>
  <c r="BS53" i="6" s="1"/>
  <c r="BS54" i="6" s="1"/>
  <c r="BS55" i="6" s="1"/>
  <c r="BS56" i="6" s="1"/>
  <c r="BS57" i="6" s="1"/>
  <c r="BS58" i="6" s="1"/>
  <c r="BN49" i="6"/>
  <c r="BN50" i="6" s="1"/>
  <c r="BN51" i="6" s="1"/>
  <c r="BN52" i="6" s="1"/>
  <c r="BN53" i="6" s="1"/>
  <c r="BN54" i="6" s="1"/>
  <c r="BN55" i="6" s="1"/>
  <c r="BN56" i="6" s="1"/>
  <c r="BN57" i="6" s="1"/>
  <c r="BN58" i="6" s="1"/>
  <c r="BI49" i="6"/>
  <c r="BI50" i="6" s="1"/>
  <c r="BI51" i="6" s="1"/>
  <c r="BI52" i="6" s="1"/>
  <c r="BI53" i="6" s="1"/>
  <c r="BI54" i="6" s="1"/>
  <c r="BI55" i="6" s="1"/>
  <c r="BI56" i="6" s="1"/>
  <c r="BI57" i="6" s="1"/>
  <c r="BI58" i="6" s="1"/>
  <c r="BE49" i="6"/>
  <c r="BE50" i="6" s="1"/>
  <c r="BE51" i="6" s="1"/>
  <c r="BE52" i="6" s="1"/>
  <c r="BE53" i="6" s="1"/>
  <c r="BE54" i="6" s="1"/>
  <c r="BE55" i="6" s="1"/>
  <c r="BE56" i="6" s="1"/>
  <c r="BE57" i="6" s="1"/>
  <c r="BE58" i="6" s="1"/>
  <c r="BC49" i="6"/>
  <c r="BC50" i="6" s="1"/>
  <c r="BC51" i="6" s="1"/>
  <c r="BC52" i="6" s="1"/>
  <c r="BC53" i="6" s="1"/>
  <c r="BC54" i="6" s="1"/>
  <c r="BC55" i="6" s="1"/>
  <c r="BC56" i="6" s="1"/>
  <c r="BC57" i="6" s="1"/>
  <c r="BC58" i="6" s="1"/>
  <c r="CP48" i="6"/>
  <c r="CP49" i="6" s="1"/>
  <c r="CP50" i="6" s="1"/>
  <c r="CP51" i="6" s="1"/>
  <c r="CP52" i="6" s="1"/>
  <c r="CP53" i="6" s="1"/>
  <c r="CP54" i="6" s="1"/>
  <c r="CP55" i="6" s="1"/>
  <c r="CP56" i="6" s="1"/>
  <c r="CP57" i="6" s="1"/>
  <c r="CP58" i="6" s="1"/>
  <c r="CO48" i="6"/>
  <c r="CN48" i="6"/>
  <c r="CN49" i="6" s="1"/>
  <c r="CN50" i="6" s="1"/>
  <c r="CN51" i="6" s="1"/>
  <c r="CN52" i="6" s="1"/>
  <c r="CN53" i="6" s="1"/>
  <c r="CN54" i="6" s="1"/>
  <c r="CN55" i="6" s="1"/>
  <c r="CN56" i="6" s="1"/>
  <c r="CN57" i="6" s="1"/>
  <c r="CN58" i="6" s="1"/>
  <c r="CM48" i="6"/>
  <c r="CM49" i="6" s="1"/>
  <c r="CM50" i="6" s="1"/>
  <c r="CM51" i="6" s="1"/>
  <c r="CM52" i="6" s="1"/>
  <c r="CM53" i="6" s="1"/>
  <c r="CM54" i="6" s="1"/>
  <c r="CM55" i="6" s="1"/>
  <c r="CM56" i="6" s="1"/>
  <c r="CM57" i="6" s="1"/>
  <c r="CM58" i="6" s="1"/>
  <c r="CL48" i="6"/>
  <c r="CL49" i="6" s="1"/>
  <c r="CL50" i="6" s="1"/>
  <c r="CL51" i="6" s="1"/>
  <c r="CL52" i="6" s="1"/>
  <c r="CL53" i="6" s="1"/>
  <c r="CL54" i="6" s="1"/>
  <c r="CL55" i="6" s="1"/>
  <c r="CL56" i="6" s="1"/>
  <c r="CL57" i="6" s="1"/>
  <c r="CL58" i="6" s="1"/>
  <c r="CK48" i="6"/>
  <c r="CJ48" i="6"/>
  <c r="CJ49" i="6" s="1"/>
  <c r="CJ50" i="6" s="1"/>
  <c r="CJ51" i="6" s="1"/>
  <c r="CJ52" i="6" s="1"/>
  <c r="CJ53" i="6" s="1"/>
  <c r="CJ54" i="6" s="1"/>
  <c r="CJ55" i="6" s="1"/>
  <c r="CJ56" i="6" s="1"/>
  <c r="CJ57" i="6" s="1"/>
  <c r="CJ58" i="6" s="1"/>
  <c r="CI48" i="6"/>
  <c r="CH48" i="6"/>
  <c r="CH49" i="6" s="1"/>
  <c r="CH50" i="6" s="1"/>
  <c r="CH51" i="6" s="1"/>
  <c r="CH52" i="6" s="1"/>
  <c r="CH53" i="6" s="1"/>
  <c r="CH54" i="6" s="1"/>
  <c r="CH55" i="6" s="1"/>
  <c r="CH56" i="6" s="1"/>
  <c r="CH57" i="6" s="1"/>
  <c r="CH58" i="6" s="1"/>
  <c r="CG48" i="6"/>
  <c r="CG49" i="6" s="1"/>
  <c r="CG50" i="6" s="1"/>
  <c r="CG51" i="6" s="1"/>
  <c r="CG52" i="6" s="1"/>
  <c r="CG53" i="6" s="1"/>
  <c r="CG54" i="6" s="1"/>
  <c r="CG55" i="6" s="1"/>
  <c r="CG56" i="6" s="1"/>
  <c r="CG57" i="6" s="1"/>
  <c r="CG58" i="6" s="1"/>
  <c r="CF48" i="6"/>
  <c r="CF49" i="6" s="1"/>
  <c r="CF50" i="6" s="1"/>
  <c r="CF51" i="6" s="1"/>
  <c r="CF52" i="6" s="1"/>
  <c r="CF53" i="6" s="1"/>
  <c r="CF54" i="6" s="1"/>
  <c r="CF55" i="6" s="1"/>
  <c r="CF56" i="6" s="1"/>
  <c r="CF57" i="6" s="1"/>
  <c r="CF58" i="6" s="1"/>
  <c r="CE48" i="6"/>
  <c r="CE49" i="6" s="1"/>
  <c r="CE50" i="6" s="1"/>
  <c r="CE51" i="6" s="1"/>
  <c r="CE52" i="6" s="1"/>
  <c r="CE53" i="6" s="1"/>
  <c r="CE54" i="6" s="1"/>
  <c r="CE55" i="6" s="1"/>
  <c r="CE56" i="6" s="1"/>
  <c r="CE57" i="6" s="1"/>
  <c r="CE58" i="6" s="1"/>
  <c r="CD48" i="6"/>
  <c r="CC48" i="6"/>
  <c r="CC49" i="6" s="1"/>
  <c r="CC50" i="6" s="1"/>
  <c r="CC51" i="6" s="1"/>
  <c r="CC52" i="6" s="1"/>
  <c r="CC53" i="6" s="1"/>
  <c r="CC54" i="6" s="1"/>
  <c r="CC55" i="6" s="1"/>
  <c r="CC56" i="6" s="1"/>
  <c r="CC57" i="6" s="1"/>
  <c r="CC58" i="6" s="1"/>
  <c r="CB48" i="6"/>
  <c r="CB49" i="6" s="1"/>
  <c r="CB50" i="6" s="1"/>
  <c r="CB51" i="6" s="1"/>
  <c r="CB52" i="6" s="1"/>
  <c r="CB53" i="6" s="1"/>
  <c r="CB54" i="6" s="1"/>
  <c r="CB55" i="6" s="1"/>
  <c r="CB56" i="6" s="1"/>
  <c r="CB57" i="6" s="1"/>
  <c r="CB58" i="6" s="1"/>
  <c r="CA48" i="6"/>
  <c r="CA49" i="6" s="1"/>
  <c r="CA50" i="6" s="1"/>
  <c r="CA51" i="6" s="1"/>
  <c r="CA52" i="6" s="1"/>
  <c r="CA53" i="6" s="1"/>
  <c r="CA54" i="6" s="1"/>
  <c r="CA55" i="6" s="1"/>
  <c r="CA56" i="6" s="1"/>
  <c r="CA57" i="6" s="1"/>
  <c r="CA58" i="6" s="1"/>
  <c r="BZ48" i="6"/>
  <c r="BZ49" i="6" s="1"/>
  <c r="BZ50" i="6" s="1"/>
  <c r="BZ51" i="6" s="1"/>
  <c r="BZ52" i="6" s="1"/>
  <c r="BZ53" i="6" s="1"/>
  <c r="BZ54" i="6" s="1"/>
  <c r="BZ55" i="6" s="1"/>
  <c r="BZ56" i="6" s="1"/>
  <c r="BZ57" i="6" s="1"/>
  <c r="BZ58" i="6" s="1"/>
  <c r="BY48" i="6"/>
  <c r="BX48" i="6"/>
  <c r="BX49" i="6" s="1"/>
  <c r="BX50" i="6" s="1"/>
  <c r="BX51" i="6" s="1"/>
  <c r="BX52" i="6" s="1"/>
  <c r="BX53" i="6" s="1"/>
  <c r="BX54" i="6" s="1"/>
  <c r="BX55" i="6" s="1"/>
  <c r="BX56" i="6" s="1"/>
  <c r="BX57" i="6" s="1"/>
  <c r="BX58" i="6" s="1"/>
  <c r="BW48" i="6"/>
  <c r="BW49" i="6" s="1"/>
  <c r="BW50" i="6" s="1"/>
  <c r="BW51" i="6" s="1"/>
  <c r="BW52" i="6" s="1"/>
  <c r="BW53" i="6" s="1"/>
  <c r="BW54" i="6" s="1"/>
  <c r="BW55" i="6" s="1"/>
  <c r="BW56" i="6" s="1"/>
  <c r="BW57" i="6" s="1"/>
  <c r="BW58" i="6" s="1"/>
  <c r="BV48" i="6"/>
  <c r="BV49" i="6" s="1"/>
  <c r="BV50" i="6" s="1"/>
  <c r="BV51" i="6" s="1"/>
  <c r="BV52" i="6" s="1"/>
  <c r="BV53" i="6" s="1"/>
  <c r="BV54" i="6" s="1"/>
  <c r="BV55" i="6" s="1"/>
  <c r="BV56" i="6" s="1"/>
  <c r="BV57" i="6" s="1"/>
  <c r="BV58" i="6" s="1"/>
  <c r="BU48" i="6"/>
  <c r="BT48" i="6"/>
  <c r="BT49" i="6" s="1"/>
  <c r="BT50" i="6" s="1"/>
  <c r="BT51" i="6" s="1"/>
  <c r="BT52" i="6" s="1"/>
  <c r="BT53" i="6" s="1"/>
  <c r="BT54" i="6" s="1"/>
  <c r="BT55" i="6" s="1"/>
  <c r="BT56" i="6" s="1"/>
  <c r="BT57" i="6" s="1"/>
  <c r="BT58" i="6" s="1"/>
  <c r="BS48" i="6"/>
  <c r="BR48" i="6"/>
  <c r="BR49" i="6" s="1"/>
  <c r="BR50" i="6" s="1"/>
  <c r="BR51" i="6" s="1"/>
  <c r="BR52" i="6" s="1"/>
  <c r="BR53" i="6" s="1"/>
  <c r="BR54" i="6" s="1"/>
  <c r="BR55" i="6" s="1"/>
  <c r="BR56" i="6" s="1"/>
  <c r="BR57" i="6" s="1"/>
  <c r="BR58" i="6" s="1"/>
  <c r="BQ48" i="6"/>
  <c r="BQ49" i="6" s="1"/>
  <c r="BQ50" i="6" s="1"/>
  <c r="BQ51" i="6" s="1"/>
  <c r="BQ52" i="6" s="1"/>
  <c r="BQ53" i="6" s="1"/>
  <c r="BQ54" i="6" s="1"/>
  <c r="BQ55" i="6" s="1"/>
  <c r="BQ56" i="6" s="1"/>
  <c r="BQ57" i="6" s="1"/>
  <c r="BQ58" i="6" s="1"/>
  <c r="BP48" i="6"/>
  <c r="BP49" i="6" s="1"/>
  <c r="BP50" i="6" s="1"/>
  <c r="BP51" i="6" s="1"/>
  <c r="BP52" i="6" s="1"/>
  <c r="BP53" i="6" s="1"/>
  <c r="BP54" i="6" s="1"/>
  <c r="BP55" i="6" s="1"/>
  <c r="BP56" i="6" s="1"/>
  <c r="BP57" i="6" s="1"/>
  <c r="BP58" i="6" s="1"/>
  <c r="BO48" i="6"/>
  <c r="BO49" i="6" s="1"/>
  <c r="BO50" i="6" s="1"/>
  <c r="BO51" i="6" s="1"/>
  <c r="BO52" i="6" s="1"/>
  <c r="BO53" i="6" s="1"/>
  <c r="BO54" i="6" s="1"/>
  <c r="BO55" i="6" s="1"/>
  <c r="BO56" i="6" s="1"/>
  <c r="BO57" i="6" s="1"/>
  <c r="BO58" i="6" s="1"/>
  <c r="BN48" i="6"/>
  <c r="BM48" i="6"/>
  <c r="BM49" i="6" s="1"/>
  <c r="BM50" i="6" s="1"/>
  <c r="BM51" i="6" s="1"/>
  <c r="BM52" i="6" s="1"/>
  <c r="BM53" i="6" s="1"/>
  <c r="BM54" i="6" s="1"/>
  <c r="BM55" i="6" s="1"/>
  <c r="BM56" i="6" s="1"/>
  <c r="BM57" i="6" s="1"/>
  <c r="BM58" i="6" s="1"/>
  <c r="BL48" i="6"/>
  <c r="BL49" i="6" s="1"/>
  <c r="BL50" i="6" s="1"/>
  <c r="BL51" i="6" s="1"/>
  <c r="BL52" i="6" s="1"/>
  <c r="BL53" i="6" s="1"/>
  <c r="BL54" i="6" s="1"/>
  <c r="BL55" i="6" s="1"/>
  <c r="BL56" i="6" s="1"/>
  <c r="BL57" i="6" s="1"/>
  <c r="BL58" i="6" s="1"/>
  <c r="BK48" i="6"/>
  <c r="BK49" i="6" s="1"/>
  <c r="BK50" i="6" s="1"/>
  <c r="BK51" i="6" s="1"/>
  <c r="BK52" i="6" s="1"/>
  <c r="BK53" i="6" s="1"/>
  <c r="BK54" i="6" s="1"/>
  <c r="BK55" i="6" s="1"/>
  <c r="BK56" i="6" s="1"/>
  <c r="BK57" i="6" s="1"/>
  <c r="BK58" i="6" s="1"/>
  <c r="BJ48" i="6"/>
  <c r="BJ49" i="6" s="1"/>
  <c r="BJ50" i="6" s="1"/>
  <c r="BJ51" i="6" s="1"/>
  <c r="BJ52" i="6" s="1"/>
  <c r="BJ53" i="6" s="1"/>
  <c r="BJ54" i="6" s="1"/>
  <c r="BJ55" i="6" s="1"/>
  <c r="BJ56" i="6" s="1"/>
  <c r="BJ57" i="6" s="1"/>
  <c r="BJ58" i="6" s="1"/>
  <c r="BI48" i="6"/>
  <c r="BH48" i="6"/>
  <c r="BH49" i="6" s="1"/>
  <c r="BH50" i="6" s="1"/>
  <c r="BH51" i="6" s="1"/>
  <c r="BH52" i="6" s="1"/>
  <c r="BH53" i="6" s="1"/>
  <c r="BH54" i="6" s="1"/>
  <c r="BH55" i="6" s="1"/>
  <c r="BH56" i="6" s="1"/>
  <c r="BH57" i="6" s="1"/>
  <c r="BH58" i="6" s="1"/>
  <c r="BG48" i="6"/>
  <c r="BG49" i="6" s="1"/>
  <c r="BG50" i="6" s="1"/>
  <c r="BG51" i="6" s="1"/>
  <c r="BG52" i="6" s="1"/>
  <c r="BG53" i="6" s="1"/>
  <c r="BG54" i="6" s="1"/>
  <c r="BG55" i="6" s="1"/>
  <c r="BG56" i="6" s="1"/>
  <c r="BG57" i="6" s="1"/>
  <c r="BG58" i="6" s="1"/>
  <c r="BF48" i="6"/>
  <c r="BF49" i="6" s="1"/>
  <c r="BF50" i="6" s="1"/>
  <c r="BF51" i="6" s="1"/>
  <c r="BF52" i="6" s="1"/>
  <c r="BF53" i="6" s="1"/>
  <c r="BF54" i="6" s="1"/>
  <c r="BF55" i="6" s="1"/>
  <c r="BF56" i="6" s="1"/>
  <c r="BF57" i="6" s="1"/>
  <c r="BF58" i="6" s="1"/>
  <c r="BE48" i="6"/>
  <c r="BD48" i="6"/>
  <c r="BD49" i="6" s="1"/>
  <c r="BD50" i="6" s="1"/>
  <c r="BD51" i="6" s="1"/>
  <c r="BD52" i="6" s="1"/>
  <c r="BD53" i="6" s="1"/>
  <c r="BD54" i="6" s="1"/>
  <c r="BD55" i="6" s="1"/>
  <c r="BD56" i="6" s="1"/>
  <c r="BD57" i="6" s="1"/>
  <c r="BD58" i="6" s="1"/>
  <c r="BC48" i="6"/>
  <c r="H9" i="10"/>
  <c r="H8" i="10" s="1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142" i="4"/>
  <c r="BN143" i="4"/>
  <c r="BN144" i="4"/>
  <c r="BN145" i="4"/>
  <c r="BN146" i="4"/>
  <c r="BN147" i="4"/>
  <c r="BN148" i="4"/>
  <c r="BN149" i="4"/>
  <c r="BN150" i="4"/>
  <c r="BN151" i="4"/>
  <c r="BN152" i="4"/>
  <c r="BN153" i="4"/>
  <c r="BN154" i="4"/>
  <c r="BN155" i="4"/>
  <c r="BN156" i="4"/>
  <c r="BN157" i="4"/>
  <c r="BN158" i="4"/>
  <c r="BN159" i="4"/>
  <c r="BN160" i="4"/>
  <c r="BN161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BN191" i="4"/>
  <c r="BN192" i="4"/>
  <c r="BN193" i="4"/>
  <c r="BN194" i="4"/>
  <c r="BN195" i="4"/>
  <c r="BN196" i="4"/>
  <c r="BN197" i="4"/>
  <c r="BN198" i="4"/>
  <c r="BN199" i="4"/>
  <c r="BN200" i="4"/>
  <c r="BN201" i="4"/>
  <c r="BN202" i="4"/>
  <c r="BN203" i="4"/>
  <c r="BN204" i="4"/>
  <c r="BN205" i="4"/>
  <c r="BN206" i="4"/>
  <c r="BN207" i="4"/>
  <c r="BN208" i="4"/>
  <c r="BN209" i="4"/>
  <c r="BN210" i="4"/>
  <c r="BN211" i="4"/>
  <c r="BN212" i="4"/>
  <c r="BN213" i="4"/>
  <c r="BN214" i="4"/>
  <c r="BN215" i="4"/>
  <c r="BN216" i="4"/>
  <c r="BN217" i="4"/>
  <c r="BN218" i="4"/>
  <c r="BN219" i="4"/>
  <c r="BN220" i="4"/>
  <c r="BN221" i="4"/>
  <c r="BN222" i="4"/>
  <c r="BN223" i="4"/>
  <c r="BN224" i="4"/>
  <c r="BN225" i="4"/>
  <c r="BN226" i="4"/>
  <c r="BN227" i="4"/>
  <c r="BN228" i="4"/>
  <c r="BN229" i="4"/>
  <c r="BN230" i="4"/>
  <c r="BN231" i="4"/>
  <c r="BN232" i="4"/>
  <c r="BN233" i="4"/>
  <c r="BN234" i="4"/>
  <c r="BN235" i="4"/>
  <c r="BN236" i="4"/>
  <c r="BN237" i="4"/>
  <c r="BN238" i="4"/>
  <c r="BN239" i="4"/>
  <c r="BN240" i="4"/>
  <c r="BN241" i="4"/>
  <c r="BN242" i="4"/>
  <c r="BN243" i="4"/>
  <c r="BN244" i="4"/>
  <c r="BN245" i="4"/>
  <c r="BN246" i="4"/>
  <c r="BN247" i="4"/>
  <c r="BN248" i="4"/>
  <c r="BN249" i="4"/>
  <c r="BN250" i="4"/>
  <c r="BN251" i="4"/>
  <c r="BN252" i="4"/>
  <c r="BN253" i="4"/>
  <c r="BN254" i="4"/>
  <c r="BN255" i="4"/>
  <c r="BN256" i="4"/>
  <c r="BN257" i="4"/>
  <c r="BN258" i="4"/>
  <c r="BN259" i="4"/>
  <c r="BN260" i="4"/>
  <c r="BN261" i="4"/>
  <c r="BN262" i="4"/>
  <c r="BN263" i="4"/>
  <c r="BN264" i="4"/>
  <c r="BN265" i="4"/>
  <c r="BN266" i="4"/>
  <c r="BN267" i="4"/>
  <c r="BN268" i="4"/>
  <c r="BN269" i="4"/>
  <c r="BN270" i="4"/>
  <c r="BN271" i="4"/>
  <c r="BN272" i="4"/>
  <c r="BN273" i="4"/>
  <c r="BN274" i="4"/>
  <c r="BN275" i="4"/>
  <c r="BN276" i="4"/>
  <c r="BN277" i="4"/>
  <c r="BN278" i="4"/>
  <c r="BN279" i="4"/>
  <c r="BN280" i="4"/>
  <c r="BN281" i="4"/>
  <c r="BN282" i="4"/>
  <c r="BN283" i="4"/>
  <c r="BN284" i="4"/>
  <c r="BN285" i="4"/>
  <c r="BN286" i="4"/>
  <c r="BN287" i="4"/>
  <c r="BN288" i="4"/>
  <c r="BN289" i="4"/>
  <c r="BN290" i="4"/>
  <c r="BN291" i="4"/>
  <c r="BN292" i="4"/>
  <c r="BN293" i="4"/>
  <c r="BN294" i="4"/>
  <c r="BN295" i="4"/>
  <c r="BN296" i="4"/>
  <c r="BN297" i="4"/>
  <c r="BN298" i="4"/>
  <c r="BN299" i="4"/>
  <c r="BN300" i="4"/>
  <c r="BN301" i="4"/>
  <c r="BN302" i="4"/>
  <c r="BN303" i="4"/>
  <c r="BN304" i="4"/>
  <c r="BN305" i="4"/>
  <c r="BN306" i="4"/>
  <c r="BN307" i="4"/>
  <c r="BN308" i="4"/>
  <c r="BN309" i="4"/>
  <c r="BN310" i="4"/>
  <c r="BN311" i="4"/>
  <c r="BN312" i="4"/>
  <c r="BN313" i="4"/>
  <c r="BN314" i="4"/>
  <c r="BN315" i="4"/>
  <c r="BN316" i="4"/>
  <c r="BN317" i="4"/>
  <c r="BN318" i="4"/>
  <c r="BN319" i="4"/>
  <c r="BN320" i="4"/>
  <c r="BN321" i="4"/>
  <c r="BN322" i="4"/>
  <c r="BN323" i="4"/>
  <c r="BN324" i="4"/>
  <c r="BN325" i="4"/>
  <c r="BN326" i="4"/>
  <c r="BN327" i="4"/>
  <c r="BN328" i="4"/>
  <c r="BN329" i="4"/>
  <c r="BN330" i="4"/>
  <c r="BN331" i="4"/>
  <c r="BN332" i="4"/>
  <c r="BN333" i="4"/>
  <c r="BN334" i="4"/>
  <c r="BN335" i="4"/>
  <c r="BN336" i="4"/>
  <c r="BN337" i="4"/>
  <c r="BN338" i="4"/>
  <c r="BN339" i="4"/>
  <c r="BN340" i="4"/>
  <c r="BN341" i="4"/>
  <c r="BN342" i="4"/>
  <c r="BN343" i="4"/>
  <c r="BN344" i="4"/>
  <c r="BN345" i="4"/>
  <c r="BN346" i="4"/>
  <c r="BN347" i="4"/>
  <c r="BN348" i="4"/>
  <c r="BN349" i="4"/>
  <c r="BN350" i="4"/>
  <c r="BN351" i="4"/>
  <c r="BN352" i="4"/>
  <c r="BN353" i="4"/>
  <c r="BN354" i="4"/>
  <c r="BN355" i="4"/>
  <c r="BN356" i="4"/>
  <c r="BN357" i="4"/>
  <c r="BN358" i="4"/>
  <c r="BN359" i="4"/>
  <c r="BN360" i="4"/>
  <c r="BN361" i="4"/>
  <c r="BN362" i="4"/>
  <c r="BN363" i="4"/>
  <c r="BN364" i="4"/>
  <c r="BN365" i="4"/>
  <c r="BN366" i="4"/>
  <c r="BN367" i="4"/>
  <c r="BN368" i="4"/>
  <c r="BN369" i="4"/>
  <c r="BN370" i="4"/>
  <c r="BN371" i="4"/>
  <c r="BN372" i="4"/>
  <c r="BN373" i="4"/>
  <c r="BN374" i="4"/>
  <c r="BN375" i="4"/>
  <c r="BN376" i="4"/>
  <c r="BN377" i="4"/>
  <c r="BN378" i="4"/>
  <c r="BN379" i="4"/>
  <c r="BN380" i="4"/>
  <c r="BN381" i="4"/>
  <c r="BN382" i="4"/>
  <c r="BN383" i="4"/>
  <c r="BN384" i="4"/>
  <c r="BN385" i="4"/>
  <c r="BN386" i="4"/>
  <c r="BN387" i="4"/>
  <c r="BN388" i="4"/>
  <c r="BN389" i="4"/>
  <c r="BN390" i="4"/>
  <c r="BN391" i="4"/>
  <c r="BN392" i="4"/>
  <c r="BN393" i="4"/>
  <c r="BN394" i="4"/>
  <c r="BN395" i="4"/>
  <c r="BN396" i="4"/>
  <c r="BN397" i="4"/>
  <c r="BN398" i="4"/>
  <c r="BN399" i="4"/>
  <c r="BN400" i="4"/>
  <c r="BN401" i="4"/>
  <c r="BN402" i="4"/>
  <c r="BN403" i="4"/>
  <c r="BN404" i="4"/>
  <c r="BN405" i="4"/>
  <c r="BN406" i="4"/>
  <c r="BN407" i="4"/>
  <c r="BN408" i="4"/>
  <c r="BN409" i="4"/>
  <c r="BN410" i="4"/>
  <c r="BN411" i="4"/>
  <c r="BN412" i="4"/>
  <c r="BN413" i="4"/>
  <c r="BN414" i="4"/>
  <c r="BN415" i="4"/>
  <c r="BN416" i="4"/>
  <c r="BN417" i="4"/>
  <c r="BN418" i="4"/>
  <c r="BN419" i="4"/>
  <c r="BN420" i="4"/>
  <c r="BN421" i="4"/>
  <c r="BN422" i="4"/>
  <c r="BN423" i="4"/>
  <c r="BN424" i="4"/>
  <c r="BN425" i="4"/>
  <c r="BN426" i="4"/>
  <c r="BN427" i="4"/>
  <c r="BN428" i="4"/>
  <c r="BN429" i="4"/>
  <c r="BN430" i="4"/>
  <c r="BN431" i="4"/>
  <c r="BN432" i="4"/>
  <c r="BN433" i="4"/>
  <c r="BN434" i="4"/>
  <c r="BN435" i="4"/>
  <c r="BN436" i="4"/>
  <c r="BN437" i="4"/>
  <c r="BN438" i="4"/>
  <c r="BN439" i="4"/>
  <c r="BN440" i="4"/>
  <c r="BN441" i="4"/>
  <c r="BN442" i="4"/>
  <c r="BN443" i="4"/>
  <c r="BN444" i="4"/>
  <c r="BN445" i="4"/>
  <c r="BN446" i="4"/>
  <c r="BN447" i="4"/>
  <c r="BN448" i="4"/>
  <c r="BN449" i="4"/>
  <c r="BN450" i="4"/>
  <c r="BN451" i="4"/>
  <c r="BN452" i="4"/>
  <c r="BN453" i="4"/>
  <c r="BN454" i="4"/>
  <c r="BN455" i="4"/>
  <c r="BN456" i="4"/>
  <c r="BN457" i="4"/>
  <c r="BN458" i="4"/>
  <c r="BN459" i="4"/>
  <c r="BN460" i="4"/>
  <c r="BN461" i="4"/>
  <c r="BN462" i="4"/>
  <c r="BN463" i="4"/>
  <c r="BN464" i="4"/>
  <c r="BN465" i="4"/>
  <c r="BN466" i="4"/>
  <c r="BN467" i="4"/>
  <c r="BN468" i="4"/>
  <c r="BN469" i="4"/>
  <c r="BN470" i="4"/>
  <c r="BN471" i="4"/>
  <c r="BN472" i="4"/>
  <c r="BN473" i="4"/>
  <c r="BN474" i="4"/>
  <c r="BN475" i="4"/>
  <c r="BN476" i="4"/>
  <c r="BN477" i="4"/>
  <c r="BN478" i="4"/>
  <c r="BN479" i="4"/>
  <c r="BN480" i="4"/>
  <c r="BN481" i="4"/>
  <c r="BN482" i="4"/>
  <c r="BN483" i="4"/>
  <c r="BN484" i="4"/>
  <c r="BN485" i="4"/>
  <c r="BN486" i="4"/>
  <c r="BN487" i="4"/>
  <c r="BN488" i="4"/>
  <c r="BN489" i="4"/>
  <c r="BN490" i="4"/>
  <c r="BN491" i="4"/>
  <c r="BN492" i="4"/>
  <c r="BN493" i="4"/>
  <c r="BN494" i="4"/>
  <c r="BN495" i="4"/>
  <c r="BN496" i="4"/>
  <c r="BN497" i="4"/>
  <c r="BN498" i="4"/>
  <c r="BN499" i="4"/>
  <c r="BN500" i="4"/>
  <c r="BN501" i="4"/>
  <c r="BN502" i="4"/>
  <c r="BN503" i="4"/>
  <c r="BN504" i="4"/>
  <c r="BN505" i="4"/>
  <c r="BN506" i="4"/>
  <c r="BN507" i="4"/>
  <c r="BN508" i="4"/>
  <c r="BN509" i="4"/>
  <c r="BN510" i="4"/>
  <c r="BN511" i="4"/>
  <c r="BN512" i="4"/>
  <c r="BN513" i="4"/>
  <c r="BN514" i="4"/>
  <c r="BN515" i="4"/>
  <c r="BN516" i="4"/>
  <c r="BN517" i="4"/>
  <c r="BN518" i="4"/>
  <c r="BN519" i="4"/>
  <c r="BN520" i="4"/>
  <c r="BN521" i="4"/>
  <c r="BN522" i="4"/>
  <c r="BN523" i="4"/>
  <c r="BN524" i="4"/>
  <c r="BN525" i="4"/>
  <c r="BN526" i="4"/>
  <c r="BN527" i="4"/>
  <c r="BN528" i="4"/>
  <c r="BN529" i="4"/>
  <c r="BN530" i="4"/>
  <c r="BN531" i="4"/>
  <c r="BN532" i="4"/>
  <c r="BN533" i="4"/>
  <c r="BN534" i="4"/>
  <c r="BN535" i="4"/>
  <c r="BN536" i="4"/>
  <c r="BN537" i="4"/>
  <c r="BN538" i="4"/>
  <c r="BN539" i="4"/>
  <c r="BN540" i="4"/>
  <c r="BN541" i="4"/>
  <c r="BN542" i="4"/>
  <c r="BN543" i="4"/>
  <c r="BN544" i="4"/>
  <c r="BN545" i="4"/>
  <c r="BN546" i="4"/>
  <c r="BN547" i="4"/>
  <c r="BN548" i="4"/>
  <c r="BN549" i="4"/>
  <c r="BN550" i="4"/>
  <c r="BN551" i="4"/>
  <c r="BN552" i="4"/>
  <c r="BN553" i="4"/>
  <c r="BN554" i="4"/>
  <c r="BN555" i="4"/>
  <c r="BN556" i="4"/>
  <c r="BN557" i="4"/>
  <c r="BN558" i="4"/>
  <c r="BN559" i="4"/>
  <c r="BN560" i="4"/>
  <c r="BN561" i="4"/>
  <c r="BN562" i="4"/>
  <c r="BN563" i="4"/>
  <c r="BN564" i="4"/>
  <c r="BN565" i="4"/>
  <c r="BN566" i="4"/>
  <c r="BN567" i="4"/>
  <c r="BN568" i="4"/>
  <c r="BN569" i="4"/>
  <c r="BN570" i="4"/>
  <c r="BN571" i="4"/>
  <c r="BN572" i="4"/>
  <c r="BN573" i="4"/>
  <c r="BN574" i="4"/>
  <c r="BN575" i="4"/>
  <c r="BN576" i="4"/>
  <c r="BN577" i="4"/>
  <c r="BN578" i="4"/>
  <c r="BN579" i="4"/>
  <c r="BN580" i="4"/>
  <c r="BN581" i="4"/>
  <c r="BN582" i="4"/>
  <c r="BN583" i="4"/>
  <c r="BN584" i="4"/>
  <c r="BN585" i="4"/>
  <c r="BN586" i="4"/>
  <c r="BN587" i="4"/>
  <c r="BN588" i="4"/>
  <c r="BN589" i="4"/>
  <c r="BN590" i="4"/>
  <c r="BN591" i="4"/>
  <c r="BN592" i="4"/>
  <c r="BN593" i="4"/>
  <c r="BN594" i="4"/>
  <c r="BN595" i="4"/>
  <c r="BN596" i="4"/>
  <c r="BN597" i="4"/>
  <c r="BN598" i="4"/>
  <c r="BN599" i="4"/>
  <c r="BN600" i="4"/>
  <c r="BN601" i="4"/>
  <c r="BN602" i="4"/>
  <c r="BN603" i="4"/>
  <c r="BN604" i="4"/>
  <c r="BN605" i="4"/>
  <c r="BN606" i="4"/>
  <c r="BN607" i="4"/>
  <c r="BN608" i="4"/>
  <c r="BN609" i="4"/>
  <c r="BN610" i="4"/>
  <c r="BN611" i="4"/>
  <c r="BN612" i="4"/>
  <c r="BN613" i="4"/>
  <c r="BN614" i="4"/>
  <c r="BN615" i="4"/>
  <c r="BN616" i="4"/>
  <c r="BN617" i="4"/>
  <c r="BN618" i="4"/>
  <c r="BN619" i="4"/>
  <c r="BN620" i="4"/>
  <c r="BN621" i="4"/>
  <c r="BN622" i="4"/>
  <c r="BN623" i="4"/>
  <c r="BN624" i="4"/>
  <c r="BN625" i="4"/>
  <c r="BN626" i="4"/>
  <c r="BN627" i="4"/>
  <c r="BN628" i="4"/>
  <c r="BN629" i="4"/>
  <c r="BN630" i="4"/>
  <c r="BN631" i="4"/>
  <c r="BN632" i="4"/>
  <c r="BN633" i="4"/>
  <c r="BN634" i="4"/>
  <c r="BN635" i="4"/>
  <c r="BN636" i="4"/>
  <c r="BN637" i="4"/>
  <c r="BN638" i="4"/>
  <c r="BN639" i="4"/>
  <c r="BN640" i="4"/>
  <c r="BN641" i="4"/>
  <c r="BN642" i="4"/>
  <c r="BN643" i="4"/>
  <c r="BN644" i="4"/>
  <c r="BN645" i="4"/>
  <c r="BN646" i="4"/>
  <c r="BN647" i="4"/>
  <c r="BN648" i="4"/>
  <c r="BN649" i="4"/>
  <c r="BN650" i="4"/>
  <c r="BN651" i="4"/>
  <c r="BN652" i="4"/>
  <c r="BN653" i="4"/>
  <c r="BN654" i="4"/>
  <c r="BN655" i="4"/>
  <c r="BN656" i="4"/>
  <c r="BN657" i="4"/>
  <c r="BN658" i="4"/>
  <c r="BN659" i="4"/>
  <c r="BN660" i="4"/>
  <c r="BN661" i="4"/>
  <c r="BN662" i="4"/>
  <c r="BN663" i="4"/>
  <c r="BN664" i="4"/>
  <c r="BN665" i="4"/>
  <c r="BN666" i="4"/>
  <c r="BN667" i="4"/>
  <c r="BN668" i="4"/>
  <c r="BN669" i="4"/>
  <c r="BN670" i="4"/>
  <c r="BN671" i="4"/>
  <c r="BN672" i="4"/>
  <c r="BN673" i="4"/>
  <c r="BN674" i="4"/>
  <c r="BN675" i="4"/>
  <c r="BN676" i="4"/>
  <c r="BN677" i="4"/>
  <c r="BN678" i="4"/>
  <c r="BN679" i="4"/>
  <c r="BN680" i="4"/>
  <c r="BN681" i="4"/>
  <c r="BN682" i="4"/>
  <c r="BN683" i="4"/>
  <c r="BN684" i="4"/>
  <c r="BN685" i="4"/>
  <c r="BN686" i="4"/>
  <c r="BN687" i="4"/>
  <c r="BN688" i="4"/>
  <c r="BN689" i="4"/>
  <c r="BN690" i="4"/>
  <c r="BN691" i="4"/>
  <c r="BN692" i="4"/>
  <c r="BN693" i="4"/>
  <c r="BN694" i="4"/>
  <c r="BN695" i="4"/>
  <c r="BN696" i="4"/>
  <c r="BN697" i="4"/>
  <c r="BN698" i="4"/>
  <c r="BN699" i="4"/>
  <c r="BN700" i="4"/>
  <c r="BN701" i="4"/>
  <c r="BN702" i="4"/>
  <c r="BN703" i="4"/>
  <c r="BN704" i="4"/>
  <c r="BN705" i="4"/>
  <c r="BN706" i="4"/>
  <c r="BN707" i="4"/>
  <c r="BN708" i="4"/>
  <c r="BN709" i="4"/>
  <c r="BN710" i="4"/>
  <c r="BN711" i="4"/>
  <c r="BN712" i="4"/>
  <c r="BN713" i="4"/>
  <c r="BN714" i="4"/>
  <c r="BN715" i="4"/>
  <c r="BN716" i="4"/>
  <c r="BN717" i="4"/>
  <c r="BN718" i="4"/>
  <c r="BN719" i="4"/>
  <c r="BN720" i="4"/>
  <c r="BN721" i="4"/>
  <c r="BN722" i="4"/>
  <c r="BN723" i="4"/>
  <c r="BN724" i="4"/>
  <c r="BN725" i="4"/>
  <c r="BN726" i="4"/>
  <c r="BN727" i="4"/>
  <c r="BN728" i="4"/>
  <c r="BN729" i="4"/>
  <c r="BN730" i="4"/>
  <c r="BN731" i="4"/>
  <c r="BN732" i="4"/>
  <c r="BN733" i="4"/>
  <c r="BN734" i="4"/>
  <c r="BN735" i="4"/>
  <c r="BN736" i="4"/>
  <c r="BN737" i="4"/>
  <c r="BN738" i="4"/>
  <c r="BN739" i="4"/>
  <c r="BN740" i="4"/>
  <c r="BN741" i="4"/>
  <c r="BN742" i="4"/>
  <c r="BN743" i="4"/>
  <c r="BN744" i="4"/>
  <c r="BN745" i="4"/>
  <c r="BN746" i="4"/>
  <c r="BN747" i="4"/>
  <c r="BN748" i="4"/>
  <c r="BN749" i="4"/>
  <c r="BN750" i="4"/>
  <c r="BN751" i="4"/>
  <c r="BN752" i="4"/>
  <c r="BN753" i="4"/>
  <c r="BN754" i="4"/>
  <c r="BN755" i="4"/>
  <c r="BN756" i="4"/>
  <c r="BN757" i="4"/>
  <c r="BN758" i="4"/>
  <c r="BN759" i="4"/>
  <c r="BN760" i="4"/>
  <c r="BN761" i="4"/>
  <c r="BN762" i="4"/>
  <c r="BN763" i="4"/>
  <c r="BN764" i="4"/>
  <c r="BN765" i="4"/>
  <c r="BN766" i="4"/>
  <c r="BN767" i="4"/>
  <c r="BN768" i="4"/>
  <c r="BN769" i="4"/>
  <c r="BN770" i="4"/>
  <c r="BN771" i="4"/>
  <c r="BN772" i="4"/>
  <c r="BN773" i="4"/>
  <c r="BN774" i="4"/>
  <c r="BN775" i="4"/>
  <c r="BN776" i="4"/>
  <c r="BN777" i="4"/>
  <c r="BN778" i="4"/>
  <c r="BN779" i="4"/>
  <c r="BN780" i="4"/>
  <c r="BN781" i="4"/>
  <c r="BN782" i="4"/>
  <c r="BN783" i="4"/>
  <c r="BN784" i="4"/>
  <c r="BN785" i="4"/>
  <c r="BN786" i="4"/>
  <c r="BN787" i="4"/>
  <c r="BN788" i="4"/>
  <c r="BN789" i="4"/>
  <c r="BN790" i="4"/>
  <c r="BN791" i="4"/>
  <c r="BN792" i="4"/>
  <c r="BN793" i="4"/>
  <c r="BN794" i="4"/>
  <c r="BN795" i="4"/>
  <c r="BN796" i="4"/>
  <c r="BN797" i="4"/>
  <c r="BN798" i="4"/>
  <c r="BN799" i="4"/>
  <c r="BN800" i="4"/>
  <c r="BN801" i="4"/>
  <c r="BN802" i="4"/>
  <c r="BN803" i="4"/>
  <c r="BN804" i="4"/>
  <c r="BN805" i="4"/>
  <c r="BN806" i="4"/>
  <c r="BN807" i="4"/>
  <c r="BN808" i="4"/>
  <c r="BN809" i="4"/>
  <c r="BN810" i="4"/>
  <c r="BN811" i="4"/>
  <c r="BN812" i="4"/>
  <c r="BN813" i="4"/>
  <c r="BN814" i="4"/>
  <c r="BN815" i="4"/>
  <c r="BN816" i="4"/>
  <c r="BN817" i="4"/>
  <c r="BN818" i="4"/>
  <c r="BN819" i="4"/>
  <c r="BN820" i="4"/>
  <c r="BN821" i="4"/>
  <c r="BN822" i="4"/>
  <c r="BN823" i="4"/>
  <c r="BN824" i="4"/>
  <c r="BN825" i="4"/>
  <c r="BN826" i="4"/>
  <c r="BN827" i="4"/>
  <c r="BN828" i="4"/>
  <c r="BN829" i="4"/>
  <c r="BN830" i="4"/>
  <c r="BN831" i="4"/>
  <c r="BN832" i="4"/>
  <c r="BN833" i="4"/>
  <c r="BN834" i="4"/>
  <c r="BN835" i="4"/>
  <c r="BN836" i="4"/>
  <c r="BN837" i="4"/>
  <c r="BN838" i="4"/>
  <c r="BN839" i="4"/>
  <c r="BN840" i="4"/>
  <c r="BN841" i="4"/>
  <c r="BN842" i="4"/>
  <c r="BN843" i="4"/>
  <c r="BN844" i="4"/>
  <c r="BN845" i="4"/>
  <c r="BN846" i="4"/>
  <c r="BN847" i="4"/>
  <c r="BN848" i="4"/>
  <c r="BN849" i="4"/>
  <c r="BN850" i="4"/>
  <c r="BN851" i="4"/>
  <c r="BN852" i="4"/>
  <c r="BN853" i="4"/>
  <c r="BN854" i="4"/>
  <c r="BN855" i="4"/>
  <c r="BN856" i="4"/>
  <c r="BN857" i="4"/>
  <c r="BN858" i="4"/>
  <c r="BN859" i="4"/>
  <c r="BN860" i="4"/>
  <c r="BN861" i="4"/>
  <c r="BN862" i="4"/>
  <c r="BN863" i="4"/>
  <c r="BN864" i="4"/>
  <c r="BN865" i="4"/>
  <c r="BN866" i="4"/>
  <c r="BN867" i="4"/>
  <c r="BN868" i="4"/>
  <c r="BN869" i="4"/>
  <c r="BN870" i="4"/>
  <c r="BN871" i="4"/>
  <c r="BN872" i="4"/>
  <c r="BN873" i="4"/>
  <c r="BN874" i="4"/>
  <c r="BN875" i="4"/>
  <c r="BN876" i="4"/>
  <c r="BN877" i="4"/>
  <c r="BN878" i="4"/>
  <c r="BN879" i="4"/>
  <c r="BN880" i="4"/>
  <c r="BN881" i="4"/>
  <c r="BN882" i="4"/>
  <c r="BN883" i="4"/>
  <c r="BN884" i="4"/>
  <c r="BN885" i="4"/>
  <c r="BN886" i="4"/>
  <c r="BN887" i="4"/>
  <c r="BN888" i="4"/>
  <c r="BN889" i="4"/>
  <c r="BN890" i="4"/>
  <c r="BN891" i="4"/>
  <c r="BN892" i="4"/>
  <c r="BN893" i="4"/>
  <c r="BN894" i="4"/>
  <c r="BN895" i="4"/>
  <c r="BN896" i="4"/>
  <c r="BN897" i="4"/>
  <c r="BN898" i="4"/>
  <c r="BN899" i="4"/>
  <c r="BN900" i="4"/>
  <c r="BN901" i="4"/>
  <c r="BN902" i="4"/>
  <c r="BN903" i="4"/>
  <c r="BN904" i="4"/>
  <c r="BN905" i="4"/>
  <c r="BN906" i="4"/>
  <c r="BN907" i="4"/>
  <c r="BN908" i="4"/>
  <c r="BN909" i="4"/>
  <c r="BN910" i="4"/>
  <c r="BN911" i="4"/>
  <c r="BN912" i="4"/>
  <c r="BN913" i="4"/>
  <c r="BN914" i="4"/>
  <c r="BN915" i="4"/>
  <c r="BN916" i="4"/>
  <c r="BN917" i="4"/>
  <c r="BN918" i="4"/>
  <c r="BN919" i="4"/>
  <c r="BN920" i="4"/>
  <c r="BN921" i="4"/>
  <c r="BN922" i="4"/>
  <c r="BN923" i="4"/>
  <c r="BN924" i="4"/>
  <c r="BN925" i="4"/>
  <c r="BN926" i="4"/>
  <c r="BN927" i="4"/>
  <c r="BN928" i="4"/>
  <c r="BN929" i="4"/>
  <c r="BN930" i="4"/>
  <c r="BN931" i="4"/>
  <c r="BN932" i="4"/>
  <c r="BN933" i="4"/>
  <c r="BN934" i="4"/>
  <c r="BN935" i="4"/>
  <c r="BN936" i="4"/>
  <c r="BN937" i="4"/>
  <c r="BN938" i="4"/>
  <c r="BN939" i="4"/>
  <c r="BN940" i="4"/>
  <c r="BN941" i="4"/>
  <c r="BN942" i="4"/>
  <c r="BN943" i="4"/>
  <c r="BN944" i="4"/>
  <c r="BN945" i="4"/>
  <c r="BN946" i="4"/>
  <c r="BN947" i="4"/>
  <c r="BN948" i="4"/>
  <c r="BN949" i="4"/>
  <c r="BN950" i="4"/>
  <c r="BN951" i="4"/>
  <c r="BN952" i="4"/>
  <c r="BN953" i="4"/>
  <c r="BN954" i="4"/>
  <c r="BN955" i="4"/>
  <c r="BN956" i="4"/>
  <c r="BN957" i="4"/>
  <c r="BN958" i="4"/>
  <c r="BN959" i="4"/>
  <c r="BN960" i="4"/>
  <c r="BN961" i="4"/>
  <c r="BN962" i="4"/>
  <c r="BN963" i="4"/>
  <c r="BN964" i="4"/>
  <c r="BN965" i="4"/>
  <c r="BN966" i="4"/>
  <c r="BN967" i="4"/>
  <c r="BN968" i="4"/>
  <c r="BN969" i="4"/>
  <c r="BN970" i="4"/>
  <c r="BN971" i="4"/>
  <c r="BN972" i="4"/>
  <c r="BN973" i="4"/>
  <c r="BN974" i="4"/>
  <c r="BN975" i="4"/>
  <c r="BN976" i="4"/>
  <c r="BN977" i="4"/>
  <c r="BN978" i="4"/>
  <c r="BN979" i="4"/>
  <c r="BN980" i="4"/>
  <c r="BN981" i="4"/>
  <c r="BN982" i="4"/>
  <c r="BN983" i="4"/>
  <c r="BN984" i="4"/>
  <c r="BN985" i="4"/>
  <c r="BN986" i="4"/>
  <c r="BN987" i="4"/>
  <c r="BN988" i="4"/>
  <c r="BN989" i="4"/>
  <c r="BN990" i="4"/>
  <c r="BN991" i="4"/>
  <c r="BN992" i="4"/>
  <c r="BN993" i="4"/>
  <c r="BN994" i="4"/>
  <c r="BN995" i="4"/>
  <c r="BN996" i="4"/>
  <c r="BN997" i="4"/>
  <c r="BN998" i="4"/>
  <c r="BN999" i="4"/>
  <c r="BN1000" i="4"/>
  <c r="BN1001" i="4"/>
  <c r="BN1002" i="4"/>
  <c r="BN1003" i="4"/>
  <c r="BN1004" i="4"/>
  <c r="BN1005" i="4"/>
  <c r="BN1006" i="4"/>
  <c r="BN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39" i="4"/>
  <c r="BM140" i="4"/>
  <c r="BM141" i="4"/>
  <c r="BM142" i="4"/>
  <c r="BM143" i="4"/>
  <c r="BM144" i="4"/>
  <c r="BM145" i="4"/>
  <c r="BM146" i="4"/>
  <c r="BM147" i="4"/>
  <c r="BM148" i="4"/>
  <c r="BM149" i="4"/>
  <c r="BM150" i="4"/>
  <c r="BM151" i="4"/>
  <c r="BM152" i="4"/>
  <c r="BM153" i="4"/>
  <c r="BM154" i="4"/>
  <c r="BM155" i="4"/>
  <c r="BM156" i="4"/>
  <c r="BM157" i="4"/>
  <c r="BM158" i="4"/>
  <c r="BM159" i="4"/>
  <c r="BM160" i="4"/>
  <c r="BM161" i="4"/>
  <c r="BM162" i="4"/>
  <c r="BM163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6" i="4"/>
  <c r="BM177" i="4"/>
  <c r="BM178" i="4"/>
  <c r="BM179" i="4"/>
  <c r="BM180" i="4"/>
  <c r="BM181" i="4"/>
  <c r="BM182" i="4"/>
  <c r="BM183" i="4"/>
  <c r="BM184" i="4"/>
  <c r="BM185" i="4"/>
  <c r="BM186" i="4"/>
  <c r="BM187" i="4"/>
  <c r="BM188" i="4"/>
  <c r="BM189" i="4"/>
  <c r="BM190" i="4"/>
  <c r="BM191" i="4"/>
  <c r="BM192" i="4"/>
  <c r="BM193" i="4"/>
  <c r="BM194" i="4"/>
  <c r="BM195" i="4"/>
  <c r="BM196" i="4"/>
  <c r="BM197" i="4"/>
  <c r="BM198" i="4"/>
  <c r="BM199" i="4"/>
  <c r="BM200" i="4"/>
  <c r="BM201" i="4"/>
  <c r="BM202" i="4"/>
  <c r="BM203" i="4"/>
  <c r="BM204" i="4"/>
  <c r="BM205" i="4"/>
  <c r="BM206" i="4"/>
  <c r="BM207" i="4"/>
  <c r="BM208" i="4"/>
  <c r="BM209" i="4"/>
  <c r="BM210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242" i="4"/>
  <c r="BM243" i="4"/>
  <c r="BM244" i="4"/>
  <c r="BM245" i="4"/>
  <c r="BM246" i="4"/>
  <c r="BM247" i="4"/>
  <c r="BM248" i="4"/>
  <c r="BM249" i="4"/>
  <c r="BM250" i="4"/>
  <c r="BM251" i="4"/>
  <c r="BM252" i="4"/>
  <c r="BM253" i="4"/>
  <c r="BM254" i="4"/>
  <c r="BM255" i="4"/>
  <c r="BM256" i="4"/>
  <c r="BM257" i="4"/>
  <c r="BM258" i="4"/>
  <c r="BM259" i="4"/>
  <c r="BM260" i="4"/>
  <c r="BM261" i="4"/>
  <c r="BM262" i="4"/>
  <c r="BM263" i="4"/>
  <c r="BM264" i="4"/>
  <c r="BM265" i="4"/>
  <c r="BM266" i="4"/>
  <c r="BM267" i="4"/>
  <c r="BM268" i="4"/>
  <c r="BM269" i="4"/>
  <c r="BM270" i="4"/>
  <c r="BM271" i="4"/>
  <c r="BM272" i="4"/>
  <c r="BM273" i="4"/>
  <c r="BM274" i="4"/>
  <c r="BM275" i="4"/>
  <c r="BM276" i="4"/>
  <c r="BM277" i="4"/>
  <c r="BM278" i="4"/>
  <c r="BM279" i="4"/>
  <c r="BM280" i="4"/>
  <c r="BM281" i="4"/>
  <c r="BM282" i="4"/>
  <c r="BM283" i="4"/>
  <c r="BM284" i="4"/>
  <c r="BM285" i="4"/>
  <c r="BM286" i="4"/>
  <c r="BM287" i="4"/>
  <c r="BM288" i="4"/>
  <c r="BM289" i="4"/>
  <c r="BM290" i="4"/>
  <c r="BM291" i="4"/>
  <c r="BM292" i="4"/>
  <c r="BM293" i="4"/>
  <c r="BM294" i="4"/>
  <c r="BM295" i="4"/>
  <c r="BM296" i="4"/>
  <c r="BM297" i="4"/>
  <c r="BM298" i="4"/>
  <c r="BM299" i="4"/>
  <c r="BM300" i="4"/>
  <c r="BM301" i="4"/>
  <c r="BM302" i="4"/>
  <c r="BM303" i="4"/>
  <c r="BM304" i="4"/>
  <c r="BM305" i="4"/>
  <c r="BM306" i="4"/>
  <c r="BM307" i="4"/>
  <c r="BM308" i="4"/>
  <c r="BM309" i="4"/>
  <c r="BM310" i="4"/>
  <c r="BM311" i="4"/>
  <c r="BM312" i="4"/>
  <c r="BM313" i="4"/>
  <c r="BM314" i="4"/>
  <c r="BM315" i="4"/>
  <c r="BM316" i="4"/>
  <c r="BM317" i="4"/>
  <c r="BM318" i="4"/>
  <c r="BM319" i="4"/>
  <c r="BM320" i="4"/>
  <c r="BM321" i="4"/>
  <c r="BM322" i="4"/>
  <c r="BM323" i="4"/>
  <c r="BM324" i="4"/>
  <c r="BM325" i="4"/>
  <c r="BM326" i="4"/>
  <c r="BM327" i="4"/>
  <c r="BM328" i="4"/>
  <c r="BM329" i="4"/>
  <c r="BM330" i="4"/>
  <c r="BM331" i="4"/>
  <c r="BM332" i="4"/>
  <c r="BM333" i="4"/>
  <c r="BM334" i="4"/>
  <c r="BM335" i="4"/>
  <c r="BM336" i="4"/>
  <c r="BM337" i="4"/>
  <c r="BM338" i="4"/>
  <c r="BM339" i="4"/>
  <c r="BM340" i="4"/>
  <c r="BM341" i="4"/>
  <c r="BM342" i="4"/>
  <c r="BM343" i="4"/>
  <c r="BM344" i="4"/>
  <c r="BM345" i="4"/>
  <c r="BM346" i="4"/>
  <c r="BM347" i="4"/>
  <c r="BM348" i="4"/>
  <c r="BM349" i="4"/>
  <c r="BM350" i="4"/>
  <c r="BM351" i="4"/>
  <c r="BM352" i="4"/>
  <c r="BM353" i="4"/>
  <c r="BM354" i="4"/>
  <c r="BM355" i="4"/>
  <c r="BM356" i="4"/>
  <c r="BM357" i="4"/>
  <c r="BM358" i="4"/>
  <c r="BM359" i="4"/>
  <c r="BM360" i="4"/>
  <c r="BM361" i="4"/>
  <c r="BM362" i="4"/>
  <c r="BM363" i="4"/>
  <c r="BM364" i="4"/>
  <c r="BM365" i="4"/>
  <c r="BM366" i="4"/>
  <c r="BM367" i="4"/>
  <c r="BM368" i="4"/>
  <c r="BM369" i="4"/>
  <c r="BM370" i="4"/>
  <c r="BM371" i="4"/>
  <c r="BM372" i="4"/>
  <c r="BM373" i="4"/>
  <c r="BM374" i="4"/>
  <c r="BM375" i="4"/>
  <c r="BM376" i="4"/>
  <c r="BM377" i="4"/>
  <c r="BM378" i="4"/>
  <c r="BM379" i="4"/>
  <c r="BM380" i="4"/>
  <c r="BM381" i="4"/>
  <c r="BM382" i="4"/>
  <c r="BM383" i="4"/>
  <c r="BM384" i="4"/>
  <c r="BM385" i="4"/>
  <c r="BM386" i="4"/>
  <c r="BM387" i="4"/>
  <c r="BM388" i="4"/>
  <c r="BM389" i="4"/>
  <c r="BM390" i="4"/>
  <c r="BM391" i="4"/>
  <c r="BM392" i="4"/>
  <c r="BM393" i="4"/>
  <c r="BM394" i="4"/>
  <c r="BM395" i="4"/>
  <c r="BM396" i="4"/>
  <c r="BM397" i="4"/>
  <c r="BM398" i="4"/>
  <c r="BM399" i="4"/>
  <c r="BM400" i="4"/>
  <c r="BM401" i="4"/>
  <c r="BM402" i="4"/>
  <c r="BM403" i="4"/>
  <c r="BM404" i="4"/>
  <c r="BM405" i="4"/>
  <c r="BM406" i="4"/>
  <c r="BM407" i="4"/>
  <c r="BM408" i="4"/>
  <c r="BM409" i="4"/>
  <c r="BM410" i="4"/>
  <c r="BM411" i="4"/>
  <c r="BM412" i="4"/>
  <c r="BM413" i="4"/>
  <c r="BM414" i="4"/>
  <c r="BM415" i="4"/>
  <c r="BM416" i="4"/>
  <c r="BM417" i="4"/>
  <c r="BM418" i="4"/>
  <c r="BM419" i="4"/>
  <c r="BM420" i="4"/>
  <c r="BM421" i="4"/>
  <c r="BM422" i="4"/>
  <c r="BM423" i="4"/>
  <c r="BM424" i="4"/>
  <c r="BM425" i="4"/>
  <c r="BM426" i="4"/>
  <c r="BM427" i="4"/>
  <c r="BM428" i="4"/>
  <c r="BM429" i="4"/>
  <c r="BM430" i="4"/>
  <c r="BM431" i="4"/>
  <c r="BM432" i="4"/>
  <c r="BM433" i="4"/>
  <c r="BM434" i="4"/>
  <c r="BM435" i="4"/>
  <c r="BM436" i="4"/>
  <c r="BM437" i="4"/>
  <c r="BM438" i="4"/>
  <c r="BM439" i="4"/>
  <c r="BM440" i="4"/>
  <c r="BM441" i="4"/>
  <c r="BM442" i="4"/>
  <c r="BM443" i="4"/>
  <c r="BM444" i="4"/>
  <c r="BM445" i="4"/>
  <c r="BM446" i="4"/>
  <c r="BM447" i="4"/>
  <c r="BM448" i="4"/>
  <c r="BM449" i="4"/>
  <c r="BM450" i="4"/>
  <c r="BM451" i="4"/>
  <c r="BM452" i="4"/>
  <c r="BM453" i="4"/>
  <c r="BM454" i="4"/>
  <c r="BM455" i="4"/>
  <c r="BM456" i="4"/>
  <c r="BM457" i="4"/>
  <c r="BM458" i="4"/>
  <c r="BM459" i="4"/>
  <c r="BM460" i="4"/>
  <c r="BM461" i="4"/>
  <c r="BM462" i="4"/>
  <c r="BM463" i="4"/>
  <c r="BM464" i="4"/>
  <c r="BM465" i="4"/>
  <c r="BM466" i="4"/>
  <c r="BM467" i="4"/>
  <c r="BM468" i="4"/>
  <c r="BM469" i="4"/>
  <c r="BM470" i="4"/>
  <c r="BM471" i="4"/>
  <c r="BM472" i="4"/>
  <c r="BM473" i="4"/>
  <c r="BM474" i="4"/>
  <c r="BM475" i="4"/>
  <c r="BM476" i="4"/>
  <c r="BM477" i="4"/>
  <c r="BM478" i="4"/>
  <c r="BM479" i="4"/>
  <c r="BM480" i="4"/>
  <c r="BM481" i="4"/>
  <c r="BM482" i="4"/>
  <c r="BM483" i="4"/>
  <c r="BM484" i="4"/>
  <c r="BM485" i="4"/>
  <c r="BM486" i="4"/>
  <c r="BM487" i="4"/>
  <c r="BM488" i="4"/>
  <c r="BM489" i="4"/>
  <c r="BM490" i="4"/>
  <c r="BM491" i="4"/>
  <c r="BM492" i="4"/>
  <c r="BM493" i="4"/>
  <c r="BM494" i="4"/>
  <c r="BM495" i="4"/>
  <c r="BM496" i="4"/>
  <c r="BM497" i="4"/>
  <c r="BM498" i="4"/>
  <c r="BM499" i="4"/>
  <c r="BM500" i="4"/>
  <c r="BM501" i="4"/>
  <c r="BM502" i="4"/>
  <c r="BM503" i="4"/>
  <c r="BM504" i="4"/>
  <c r="BM505" i="4"/>
  <c r="BM506" i="4"/>
  <c r="BM507" i="4"/>
  <c r="BM508" i="4"/>
  <c r="BM509" i="4"/>
  <c r="BM510" i="4"/>
  <c r="BM511" i="4"/>
  <c r="BM512" i="4"/>
  <c r="BM513" i="4"/>
  <c r="BM514" i="4"/>
  <c r="BM515" i="4"/>
  <c r="BM516" i="4"/>
  <c r="BM517" i="4"/>
  <c r="BM518" i="4"/>
  <c r="BM519" i="4"/>
  <c r="BM520" i="4"/>
  <c r="BM521" i="4"/>
  <c r="BM522" i="4"/>
  <c r="BM523" i="4"/>
  <c r="BM524" i="4"/>
  <c r="BM525" i="4"/>
  <c r="BM526" i="4"/>
  <c r="BM527" i="4"/>
  <c r="BM528" i="4"/>
  <c r="BM529" i="4"/>
  <c r="BM530" i="4"/>
  <c r="BM531" i="4"/>
  <c r="BM532" i="4"/>
  <c r="BM533" i="4"/>
  <c r="BM534" i="4"/>
  <c r="BM535" i="4"/>
  <c r="BM536" i="4"/>
  <c r="BM537" i="4"/>
  <c r="BM538" i="4"/>
  <c r="BM539" i="4"/>
  <c r="BM540" i="4"/>
  <c r="BM541" i="4"/>
  <c r="BM542" i="4"/>
  <c r="BM543" i="4"/>
  <c r="BM544" i="4"/>
  <c r="BM545" i="4"/>
  <c r="BM546" i="4"/>
  <c r="BM547" i="4"/>
  <c r="BM548" i="4"/>
  <c r="BM549" i="4"/>
  <c r="BM550" i="4"/>
  <c r="BM551" i="4"/>
  <c r="BM552" i="4"/>
  <c r="BM553" i="4"/>
  <c r="BM554" i="4"/>
  <c r="BM555" i="4"/>
  <c r="BM556" i="4"/>
  <c r="BM557" i="4"/>
  <c r="BM558" i="4"/>
  <c r="BM559" i="4"/>
  <c r="BM560" i="4"/>
  <c r="BM561" i="4"/>
  <c r="BM562" i="4"/>
  <c r="BM563" i="4"/>
  <c r="BM564" i="4"/>
  <c r="BM565" i="4"/>
  <c r="BM566" i="4"/>
  <c r="BM567" i="4"/>
  <c r="BM568" i="4"/>
  <c r="BM569" i="4"/>
  <c r="BM570" i="4"/>
  <c r="BM571" i="4"/>
  <c r="BM572" i="4"/>
  <c r="BM573" i="4"/>
  <c r="BM574" i="4"/>
  <c r="BM575" i="4"/>
  <c r="BM576" i="4"/>
  <c r="BM577" i="4"/>
  <c r="BM578" i="4"/>
  <c r="BM579" i="4"/>
  <c r="BM580" i="4"/>
  <c r="BM581" i="4"/>
  <c r="BM582" i="4"/>
  <c r="BM583" i="4"/>
  <c r="BM584" i="4"/>
  <c r="BM585" i="4"/>
  <c r="BM586" i="4"/>
  <c r="BM587" i="4"/>
  <c r="BM588" i="4"/>
  <c r="BM589" i="4"/>
  <c r="BM590" i="4"/>
  <c r="BM591" i="4"/>
  <c r="BM592" i="4"/>
  <c r="BM593" i="4"/>
  <c r="BM594" i="4"/>
  <c r="BM595" i="4"/>
  <c r="BM596" i="4"/>
  <c r="BM597" i="4"/>
  <c r="BM598" i="4"/>
  <c r="BM599" i="4"/>
  <c r="BM600" i="4"/>
  <c r="BM601" i="4"/>
  <c r="BM602" i="4"/>
  <c r="BM603" i="4"/>
  <c r="BM604" i="4"/>
  <c r="BM605" i="4"/>
  <c r="BM606" i="4"/>
  <c r="BM607" i="4"/>
  <c r="BM608" i="4"/>
  <c r="BM609" i="4"/>
  <c r="BM610" i="4"/>
  <c r="BM611" i="4"/>
  <c r="BM612" i="4"/>
  <c r="BM613" i="4"/>
  <c r="BM614" i="4"/>
  <c r="BM615" i="4"/>
  <c r="BM616" i="4"/>
  <c r="BM617" i="4"/>
  <c r="BM618" i="4"/>
  <c r="BM619" i="4"/>
  <c r="BM620" i="4"/>
  <c r="BM621" i="4"/>
  <c r="BM622" i="4"/>
  <c r="BM623" i="4"/>
  <c r="BM624" i="4"/>
  <c r="BM625" i="4"/>
  <c r="BM626" i="4"/>
  <c r="BM627" i="4"/>
  <c r="BM628" i="4"/>
  <c r="BM629" i="4"/>
  <c r="BM630" i="4"/>
  <c r="BM631" i="4"/>
  <c r="BM632" i="4"/>
  <c r="BM633" i="4"/>
  <c r="BM634" i="4"/>
  <c r="BM635" i="4"/>
  <c r="BM636" i="4"/>
  <c r="BM637" i="4"/>
  <c r="BM638" i="4"/>
  <c r="BM639" i="4"/>
  <c r="BM640" i="4"/>
  <c r="BM641" i="4"/>
  <c r="BM642" i="4"/>
  <c r="BM643" i="4"/>
  <c r="BM644" i="4"/>
  <c r="BM645" i="4"/>
  <c r="BM646" i="4"/>
  <c r="BM647" i="4"/>
  <c r="BM648" i="4"/>
  <c r="BM649" i="4"/>
  <c r="BM650" i="4"/>
  <c r="BM651" i="4"/>
  <c r="BM652" i="4"/>
  <c r="BM653" i="4"/>
  <c r="BM654" i="4"/>
  <c r="BM655" i="4"/>
  <c r="BM656" i="4"/>
  <c r="BM657" i="4"/>
  <c r="BM658" i="4"/>
  <c r="BM659" i="4"/>
  <c r="BM660" i="4"/>
  <c r="BM661" i="4"/>
  <c r="BM662" i="4"/>
  <c r="BM663" i="4"/>
  <c r="BM664" i="4"/>
  <c r="BM665" i="4"/>
  <c r="BM666" i="4"/>
  <c r="BM667" i="4"/>
  <c r="BM668" i="4"/>
  <c r="BM669" i="4"/>
  <c r="BM670" i="4"/>
  <c r="BM671" i="4"/>
  <c r="BM672" i="4"/>
  <c r="BM673" i="4"/>
  <c r="BM674" i="4"/>
  <c r="BM675" i="4"/>
  <c r="BM676" i="4"/>
  <c r="BM677" i="4"/>
  <c r="BM678" i="4"/>
  <c r="BM679" i="4"/>
  <c r="BM680" i="4"/>
  <c r="BM681" i="4"/>
  <c r="BM682" i="4"/>
  <c r="BM683" i="4"/>
  <c r="BM684" i="4"/>
  <c r="BM685" i="4"/>
  <c r="BM686" i="4"/>
  <c r="BM687" i="4"/>
  <c r="BM688" i="4"/>
  <c r="BM689" i="4"/>
  <c r="BM690" i="4"/>
  <c r="BM691" i="4"/>
  <c r="BM692" i="4"/>
  <c r="BM693" i="4"/>
  <c r="BM694" i="4"/>
  <c r="BM695" i="4"/>
  <c r="BM696" i="4"/>
  <c r="BM697" i="4"/>
  <c r="BM698" i="4"/>
  <c r="BM699" i="4"/>
  <c r="BM700" i="4"/>
  <c r="BM701" i="4"/>
  <c r="BM702" i="4"/>
  <c r="BM703" i="4"/>
  <c r="BM704" i="4"/>
  <c r="BM705" i="4"/>
  <c r="BM706" i="4"/>
  <c r="BM707" i="4"/>
  <c r="BM708" i="4"/>
  <c r="BM709" i="4"/>
  <c r="BM710" i="4"/>
  <c r="BM711" i="4"/>
  <c r="BM712" i="4"/>
  <c r="BM713" i="4"/>
  <c r="BM714" i="4"/>
  <c r="BM715" i="4"/>
  <c r="BM716" i="4"/>
  <c r="BM717" i="4"/>
  <c r="BM718" i="4"/>
  <c r="BM719" i="4"/>
  <c r="BM720" i="4"/>
  <c r="BM721" i="4"/>
  <c r="BM722" i="4"/>
  <c r="BM723" i="4"/>
  <c r="BM724" i="4"/>
  <c r="BM725" i="4"/>
  <c r="BM726" i="4"/>
  <c r="BM727" i="4"/>
  <c r="BM728" i="4"/>
  <c r="BM729" i="4"/>
  <c r="BM730" i="4"/>
  <c r="BM731" i="4"/>
  <c r="BM732" i="4"/>
  <c r="BM733" i="4"/>
  <c r="BM734" i="4"/>
  <c r="BM735" i="4"/>
  <c r="BM736" i="4"/>
  <c r="BM737" i="4"/>
  <c r="BM738" i="4"/>
  <c r="BM739" i="4"/>
  <c r="BM740" i="4"/>
  <c r="BM741" i="4"/>
  <c r="BM742" i="4"/>
  <c r="BM743" i="4"/>
  <c r="BM744" i="4"/>
  <c r="BM745" i="4"/>
  <c r="BM746" i="4"/>
  <c r="BM747" i="4"/>
  <c r="BM748" i="4"/>
  <c r="BM749" i="4"/>
  <c r="BM750" i="4"/>
  <c r="BM751" i="4"/>
  <c r="BM752" i="4"/>
  <c r="BM753" i="4"/>
  <c r="BM754" i="4"/>
  <c r="BM755" i="4"/>
  <c r="BM756" i="4"/>
  <c r="BM757" i="4"/>
  <c r="BM758" i="4"/>
  <c r="BM759" i="4"/>
  <c r="BM760" i="4"/>
  <c r="BM761" i="4"/>
  <c r="BM762" i="4"/>
  <c r="BM763" i="4"/>
  <c r="BM764" i="4"/>
  <c r="BM765" i="4"/>
  <c r="BM766" i="4"/>
  <c r="BM767" i="4"/>
  <c r="BM768" i="4"/>
  <c r="BM769" i="4"/>
  <c r="BM770" i="4"/>
  <c r="BM771" i="4"/>
  <c r="BM772" i="4"/>
  <c r="BM773" i="4"/>
  <c r="BM774" i="4"/>
  <c r="BM775" i="4"/>
  <c r="BM776" i="4"/>
  <c r="BM777" i="4"/>
  <c r="BM778" i="4"/>
  <c r="BM779" i="4"/>
  <c r="BM780" i="4"/>
  <c r="BM781" i="4"/>
  <c r="BM782" i="4"/>
  <c r="BM783" i="4"/>
  <c r="BM784" i="4"/>
  <c r="BM785" i="4"/>
  <c r="BM786" i="4"/>
  <c r="BM787" i="4"/>
  <c r="BM788" i="4"/>
  <c r="BM789" i="4"/>
  <c r="BM790" i="4"/>
  <c r="BM791" i="4"/>
  <c r="BM792" i="4"/>
  <c r="BM793" i="4"/>
  <c r="BM794" i="4"/>
  <c r="BM795" i="4"/>
  <c r="BM796" i="4"/>
  <c r="BM797" i="4"/>
  <c r="BM798" i="4"/>
  <c r="BM799" i="4"/>
  <c r="BM800" i="4"/>
  <c r="BM801" i="4"/>
  <c r="BM802" i="4"/>
  <c r="BM803" i="4"/>
  <c r="BM804" i="4"/>
  <c r="BM805" i="4"/>
  <c r="BM806" i="4"/>
  <c r="BM807" i="4"/>
  <c r="BM808" i="4"/>
  <c r="BM809" i="4"/>
  <c r="BM810" i="4"/>
  <c r="BM811" i="4"/>
  <c r="BM812" i="4"/>
  <c r="BM813" i="4"/>
  <c r="BM814" i="4"/>
  <c r="BM815" i="4"/>
  <c r="BM816" i="4"/>
  <c r="BM817" i="4"/>
  <c r="BM818" i="4"/>
  <c r="BM819" i="4"/>
  <c r="BM820" i="4"/>
  <c r="BM821" i="4"/>
  <c r="BM822" i="4"/>
  <c r="BM823" i="4"/>
  <c r="BM824" i="4"/>
  <c r="BM825" i="4"/>
  <c r="BM826" i="4"/>
  <c r="BM827" i="4"/>
  <c r="BM828" i="4"/>
  <c r="BM829" i="4"/>
  <c r="BM830" i="4"/>
  <c r="BM831" i="4"/>
  <c r="BM832" i="4"/>
  <c r="BM833" i="4"/>
  <c r="BM834" i="4"/>
  <c r="BM835" i="4"/>
  <c r="BM836" i="4"/>
  <c r="BM837" i="4"/>
  <c r="BM838" i="4"/>
  <c r="BM839" i="4"/>
  <c r="BM840" i="4"/>
  <c r="BM841" i="4"/>
  <c r="BM842" i="4"/>
  <c r="BM843" i="4"/>
  <c r="BM844" i="4"/>
  <c r="BM845" i="4"/>
  <c r="BM846" i="4"/>
  <c r="BM847" i="4"/>
  <c r="BM848" i="4"/>
  <c r="BM849" i="4"/>
  <c r="BM850" i="4"/>
  <c r="BM851" i="4"/>
  <c r="BM852" i="4"/>
  <c r="BM853" i="4"/>
  <c r="BM854" i="4"/>
  <c r="BM855" i="4"/>
  <c r="BM856" i="4"/>
  <c r="BM857" i="4"/>
  <c r="BM858" i="4"/>
  <c r="BM859" i="4"/>
  <c r="BM860" i="4"/>
  <c r="BM861" i="4"/>
  <c r="BM862" i="4"/>
  <c r="BM863" i="4"/>
  <c r="BM864" i="4"/>
  <c r="BM865" i="4"/>
  <c r="BM866" i="4"/>
  <c r="BM867" i="4"/>
  <c r="BM868" i="4"/>
  <c r="BM869" i="4"/>
  <c r="BM870" i="4"/>
  <c r="BM871" i="4"/>
  <c r="BM872" i="4"/>
  <c r="BM873" i="4"/>
  <c r="BM874" i="4"/>
  <c r="BM875" i="4"/>
  <c r="BM876" i="4"/>
  <c r="BM877" i="4"/>
  <c r="BM878" i="4"/>
  <c r="BM879" i="4"/>
  <c r="BM880" i="4"/>
  <c r="BM881" i="4"/>
  <c r="BM882" i="4"/>
  <c r="BM883" i="4"/>
  <c r="BM884" i="4"/>
  <c r="BM885" i="4"/>
  <c r="BM886" i="4"/>
  <c r="BM887" i="4"/>
  <c r="BM888" i="4"/>
  <c r="BM889" i="4"/>
  <c r="BM890" i="4"/>
  <c r="BM891" i="4"/>
  <c r="BM892" i="4"/>
  <c r="BM893" i="4"/>
  <c r="BM894" i="4"/>
  <c r="BM895" i="4"/>
  <c r="BM896" i="4"/>
  <c r="BM897" i="4"/>
  <c r="BM898" i="4"/>
  <c r="BM899" i="4"/>
  <c r="BM900" i="4"/>
  <c r="BM901" i="4"/>
  <c r="BM902" i="4"/>
  <c r="BM903" i="4"/>
  <c r="BM904" i="4"/>
  <c r="BM905" i="4"/>
  <c r="BM906" i="4"/>
  <c r="BM907" i="4"/>
  <c r="BM908" i="4"/>
  <c r="BM909" i="4"/>
  <c r="BM910" i="4"/>
  <c r="BM911" i="4"/>
  <c r="BM912" i="4"/>
  <c r="BM913" i="4"/>
  <c r="BM914" i="4"/>
  <c r="BM915" i="4"/>
  <c r="BM916" i="4"/>
  <c r="BM917" i="4"/>
  <c r="BM918" i="4"/>
  <c r="BM919" i="4"/>
  <c r="BM920" i="4"/>
  <c r="BM921" i="4"/>
  <c r="BM922" i="4"/>
  <c r="BM923" i="4"/>
  <c r="BM924" i="4"/>
  <c r="BM925" i="4"/>
  <c r="BM926" i="4"/>
  <c r="BM927" i="4"/>
  <c r="BM928" i="4"/>
  <c r="BM929" i="4"/>
  <c r="BM930" i="4"/>
  <c r="BM931" i="4"/>
  <c r="BM932" i="4"/>
  <c r="BM933" i="4"/>
  <c r="BM934" i="4"/>
  <c r="BM935" i="4"/>
  <c r="BM936" i="4"/>
  <c r="BM937" i="4"/>
  <c r="BM938" i="4"/>
  <c r="BM939" i="4"/>
  <c r="BM940" i="4"/>
  <c r="BM941" i="4"/>
  <c r="BM942" i="4"/>
  <c r="BM943" i="4"/>
  <c r="BM944" i="4"/>
  <c r="BM945" i="4"/>
  <c r="BM946" i="4"/>
  <c r="BM947" i="4"/>
  <c r="BM948" i="4"/>
  <c r="BM949" i="4"/>
  <c r="BM950" i="4"/>
  <c r="BM951" i="4"/>
  <c r="BM952" i="4"/>
  <c r="BM953" i="4"/>
  <c r="BM954" i="4"/>
  <c r="BM955" i="4"/>
  <c r="BM956" i="4"/>
  <c r="BM957" i="4"/>
  <c r="BM958" i="4"/>
  <c r="BM959" i="4"/>
  <c r="BM960" i="4"/>
  <c r="BM961" i="4"/>
  <c r="BM962" i="4"/>
  <c r="BM963" i="4"/>
  <c r="BM964" i="4"/>
  <c r="BM965" i="4"/>
  <c r="BM966" i="4"/>
  <c r="BM967" i="4"/>
  <c r="BM968" i="4"/>
  <c r="BM969" i="4"/>
  <c r="BM970" i="4"/>
  <c r="BM971" i="4"/>
  <c r="BM972" i="4"/>
  <c r="BM973" i="4"/>
  <c r="BM974" i="4"/>
  <c r="BM975" i="4"/>
  <c r="BM976" i="4"/>
  <c r="BM977" i="4"/>
  <c r="BM978" i="4"/>
  <c r="BM979" i="4"/>
  <c r="BM980" i="4"/>
  <c r="BM981" i="4"/>
  <c r="BM982" i="4"/>
  <c r="BM983" i="4"/>
  <c r="BM984" i="4"/>
  <c r="BM985" i="4"/>
  <c r="BM986" i="4"/>
  <c r="BM987" i="4"/>
  <c r="BM988" i="4"/>
  <c r="BM989" i="4"/>
  <c r="BM990" i="4"/>
  <c r="BM991" i="4"/>
  <c r="BM992" i="4"/>
  <c r="BM993" i="4"/>
  <c r="BM994" i="4"/>
  <c r="BM995" i="4"/>
  <c r="BM996" i="4"/>
  <c r="BM997" i="4"/>
  <c r="BM998" i="4"/>
  <c r="BM999" i="4"/>
  <c r="BM1000" i="4"/>
  <c r="BM1001" i="4"/>
  <c r="BM1002" i="4"/>
  <c r="BM1003" i="4"/>
  <c r="BM1004" i="4"/>
  <c r="BM1005" i="4"/>
  <c r="BM1006" i="4"/>
  <c r="BM7" i="4"/>
  <c r="E9" i="10"/>
  <c r="E8" i="10" s="1"/>
  <c r="E20" i="10" s="1"/>
  <c r="E21" i="10" s="1"/>
  <c r="E5" i="10"/>
  <c r="E6" i="10"/>
  <c r="E7" i="10"/>
  <c r="AR49" i="6"/>
  <c r="AR50" i="6" s="1"/>
  <c r="AR51" i="6" s="1"/>
  <c r="AR52" i="6" s="1"/>
  <c r="AR53" i="6" s="1"/>
  <c r="AR54" i="6" s="1"/>
  <c r="AR55" i="6" s="1"/>
  <c r="AR56" i="6" s="1"/>
  <c r="AR57" i="6" s="1"/>
  <c r="AR58" i="6" s="1"/>
  <c r="AQ49" i="6"/>
  <c r="AQ50" i="6" s="1"/>
  <c r="AQ51" i="6" s="1"/>
  <c r="AQ52" i="6" s="1"/>
  <c r="AQ53" i="6" s="1"/>
  <c r="AQ54" i="6" s="1"/>
  <c r="AQ55" i="6" s="1"/>
  <c r="AQ56" i="6" s="1"/>
  <c r="AQ57" i="6" s="1"/>
  <c r="AQ58" i="6" s="1"/>
  <c r="AP49" i="6"/>
  <c r="AP50" i="6" s="1"/>
  <c r="AP51" i="6" s="1"/>
  <c r="AP52" i="6" s="1"/>
  <c r="AP53" i="6" s="1"/>
  <c r="AP54" i="6" s="1"/>
  <c r="AP55" i="6" s="1"/>
  <c r="AP56" i="6" s="1"/>
  <c r="AP57" i="6" s="1"/>
  <c r="AP58" i="6" s="1"/>
  <c r="AO49" i="6"/>
  <c r="AO50" i="6" s="1"/>
  <c r="AO51" i="6" s="1"/>
  <c r="AO52" i="6" s="1"/>
  <c r="AO53" i="6" s="1"/>
  <c r="AO54" i="6" s="1"/>
  <c r="AO55" i="6" s="1"/>
  <c r="AO56" i="6" s="1"/>
  <c r="AO57" i="6" s="1"/>
  <c r="AO58" i="6" s="1"/>
  <c r="AN49" i="6"/>
  <c r="AN50" i="6" s="1"/>
  <c r="AN51" i="6" s="1"/>
  <c r="AN52" i="6" s="1"/>
  <c r="AN53" i="6" s="1"/>
  <c r="AN54" i="6" s="1"/>
  <c r="AN55" i="6" s="1"/>
  <c r="AN56" i="6" s="1"/>
  <c r="AN57" i="6" s="1"/>
  <c r="AN58" i="6" s="1"/>
  <c r="AE49" i="6"/>
  <c r="AE50" i="6" s="1"/>
  <c r="AE51" i="6" s="1"/>
  <c r="AE52" i="6" s="1"/>
  <c r="AE53" i="6" s="1"/>
  <c r="AE54" i="6" s="1"/>
  <c r="AE55" i="6" s="1"/>
  <c r="AE56" i="6" s="1"/>
  <c r="AE57" i="6" s="1"/>
  <c r="AE58" i="6" s="1"/>
  <c r="AD49" i="6"/>
  <c r="AD50" i="6" s="1"/>
  <c r="AD51" i="6" s="1"/>
  <c r="AD52" i="6" s="1"/>
  <c r="AD53" i="6" s="1"/>
  <c r="AD54" i="6" s="1"/>
  <c r="AD55" i="6" s="1"/>
  <c r="AD56" i="6" s="1"/>
  <c r="AD57" i="6" s="1"/>
  <c r="AD58" i="6" s="1"/>
  <c r="AC49" i="6"/>
  <c r="AC50" i="6" s="1"/>
  <c r="AC51" i="6" s="1"/>
  <c r="AC52" i="6" s="1"/>
  <c r="AC53" i="6" s="1"/>
  <c r="AC54" i="6" s="1"/>
  <c r="AC55" i="6" s="1"/>
  <c r="AC56" i="6" s="1"/>
  <c r="AC57" i="6" s="1"/>
  <c r="AC58" i="6" s="1"/>
  <c r="AB49" i="6"/>
  <c r="AB50" i="6" s="1"/>
  <c r="AB51" i="6" s="1"/>
  <c r="AB52" i="6" s="1"/>
  <c r="AB53" i="6" s="1"/>
  <c r="AB54" i="6" s="1"/>
  <c r="AB55" i="6" s="1"/>
  <c r="AB56" i="6" s="1"/>
  <c r="AB57" i="6" s="1"/>
  <c r="AB58" i="6" s="1"/>
  <c r="AA49" i="6"/>
  <c r="AA50" i="6" s="1"/>
  <c r="AA51" i="6" s="1"/>
  <c r="AA52" i="6" s="1"/>
  <c r="AA53" i="6" s="1"/>
  <c r="AA54" i="6" s="1"/>
  <c r="AA55" i="6" s="1"/>
  <c r="AA56" i="6" s="1"/>
  <c r="AA57" i="6" s="1"/>
  <c r="AA58" i="6" s="1"/>
  <c r="Z49" i="6"/>
  <c r="Z50" i="6" s="1"/>
  <c r="Z51" i="6" s="1"/>
  <c r="Z52" i="6" s="1"/>
  <c r="Z53" i="6" s="1"/>
  <c r="Z54" i="6" s="1"/>
  <c r="Z55" i="6" s="1"/>
  <c r="Z56" i="6" s="1"/>
  <c r="Z57" i="6" s="1"/>
  <c r="Z58" i="6" s="1"/>
  <c r="Y49" i="6"/>
  <c r="Y50" i="6" s="1"/>
  <c r="Y51" i="6" s="1"/>
  <c r="Y52" i="6" s="1"/>
  <c r="Y53" i="6" s="1"/>
  <c r="Y54" i="6" s="1"/>
  <c r="Y55" i="6" s="1"/>
  <c r="Y56" i="6" s="1"/>
  <c r="Y57" i="6" s="1"/>
  <c r="Y58" i="6" s="1"/>
  <c r="X49" i="6"/>
  <c r="X50" i="6" s="1"/>
  <c r="X51" i="6" s="1"/>
  <c r="X52" i="6" s="1"/>
  <c r="X53" i="6" s="1"/>
  <c r="X54" i="6" s="1"/>
  <c r="X55" i="6" s="1"/>
  <c r="X56" i="6" s="1"/>
  <c r="X57" i="6" s="1"/>
  <c r="X58" i="6" s="1"/>
  <c r="O49" i="6"/>
  <c r="O50" i="6" s="1"/>
  <c r="O51" i="6" s="1"/>
  <c r="O52" i="6" s="1"/>
  <c r="O53" i="6" s="1"/>
  <c r="O54" i="6" s="1"/>
  <c r="O55" i="6" s="1"/>
  <c r="O56" i="6" s="1"/>
  <c r="O57" i="6" s="1"/>
  <c r="O58" i="6" s="1"/>
  <c r="N49" i="6"/>
  <c r="N50" i="6" s="1"/>
  <c r="N51" i="6" s="1"/>
  <c r="N52" i="6" s="1"/>
  <c r="N53" i="6" s="1"/>
  <c r="N54" i="6" s="1"/>
  <c r="N55" i="6" s="1"/>
  <c r="N56" i="6" s="1"/>
  <c r="N57" i="6" s="1"/>
  <c r="N58" i="6" s="1"/>
  <c r="M49" i="6"/>
  <c r="M50" i="6" s="1"/>
  <c r="M51" i="6" s="1"/>
  <c r="M52" i="6" s="1"/>
  <c r="M53" i="6" s="1"/>
  <c r="M54" i="6" s="1"/>
  <c r="M55" i="6" s="1"/>
  <c r="M56" i="6" s="1"/>
  <c r="M57" i="6" s="1"/>
  <c r="M58" i="6" s="1"/>
  <c r="L49" i="6"/>
  <c r="L50" i="6" s="1"/>
  <c r="L51" i="6" s="1"/>
  <c r="L52" i="6" s="1"/>
  <c r="L53" i="6" s="1"/>
  <c r="L54" i="6" s="1"/>
  <c r="L55" i="6" s="1"/>
  <c r="L56" i="6" s="1"/>
  <c r="L57" i="6" s="1"/>
  <c r="L58" i="6" s="1"/>
  <c r="K49" i="6"/>
  <c r="K50" i="6" s="1"/>
  <c r="K51" i="6" s="1"/>
  <c r="K52" i="6" s="1"/>
  <c r="K53" i="6" s="1"/>
  <c r="K54" i="6" s="1"/>
  <c r="K55" i="6" s="1"/>
  <c r="K56" i="6" s="1"/>
  <c r="K57" i="6" s="1"/>
  <c r="K58" i="6" s="1"/>
  <c r="J49" i="6"/>
  <c r="J50" i="6" s="1"/>
  <c r="J51" i="6" s="1"/>
  <c r="J52" i="6" s="1"/>
  <c r="J53" i="6" s="1"/>
  <c r="J54" i="6" s="1"/>
  <c r="J55" i="6" s="1"/>
  <c r="J56" i="6" s="1"/>
  <c r="J57" i="6" s="1"/>
  <c r="J58" i="6" s="1"/>
  <c r="I49" i="6"/>
  <c r="I50" i="6" s="1"/>
  <c r="I51" i="6" s="1"/>
  <c r="I52" i="6" s="1"/>
  <c r="I53" i="6" s="1"/>
  <c r="I54" i="6" s="1"/>
  <c r="I55" i="6" s="1"/>
  <c r="I56" i="6" s="1"/>
  <c r="I57" i="6" s="1"/>
  <c r="I58" i="6" s="1"/>
  <c r="H49" i="6"/>
  <c r="H50" i="6" s="1"/>
  <c r="H51" i="6" s="1"/>
  <c r="H52" i="6" s="1"/>
  <c r="H53" i="6" s="1"/>
  <c r="H54" i="6" s="1"/>
  <c r="H55" i="6" s="1"/>
  <c r="H56" i="6" s="1"/>
  <c r="H57" i="6" s="1"/>
  <c r="H58" i="6" s="1"/>
  <c r="AR48" i="6"/>
  <c r="AQ48" i="6"/>
  <c r="AP48" i="6"/>
  <c r="AO48" i="6"/>
  <c r="AN48" i="6"/>
  <c r="AM48" i="6"/>
  <c r="AM49" i="6" s="1"/>
  <c r="AM50" i="6" s="1"/>
  <c r="AM51" i="6" s="1"/>
  <c r="AM52" i="6" s="1"/>
  <c r="AM53" i="6" s="1"/>
  <c r="AM54" i="6" s="1"/>
  <c r="AM55" i="6" s="1"/>
  <c r="AM56" i="6" s="1"/>
  <c r="AM57" i="6" s="1"/>
  <c r="AM58" i="6" s="1"/>
  <c r="AL48" i="6"/>
  <c r="AL49" i="6" s="1"/>
  <c r="AL50" i="6" s="1"/>
  <c r="AL51" i="6" s="1"/>
  <c r="AL52" i="6" s="1"/>
  <c r="AL53" i="6" s="1"/>
  <c r="AL54" i="6" s="1"/>
  <c r="AL55" i="6" s="1"/>
  <c r="AL56" i="6" s="1"/>
  <c r="AL57" i="6" s="1"/>
  <c r="AL58" i="6" s="1"/>
  <c r="AK48" i="6"/>
  <c r="AK49" i="6" s="1"/>
  <c r="AK50" i="6" s="1"/>
  <c r="AK51" i="6" s="1"/>
  <c r="AK52" i="6" s="1"/>
  <c r="AK53" i="6" s="1"/>
  <c r="AK54" i="6" s="1"/>
  <c r="AK55" i="6" s="1"/>
  <c r="AK56" i="6" s="1"/>
  <c r="AK57" i="6" s="1"/>
  <c r="AK58" i="6" s="1"/>
  <c r="AJ48" i="6"/>
  <c r="AJ49" i="6" s="1"/>
  <c r="AJ50" i="6" s="1"/>
  <c r="AJ51" i="6" s="1"/>
  <c r="AJ52" i="6" s="1"/>
  <c r="AJ53" i="6" s="1"/>
  <c r="AJ54" i="6" s="1"/>
  <c r="AJ55" i="6" s="1"/>
  <c r="AJ56" i="6" s="1"/>
  <c r="AJ57" i="6" s="1"/>
  <c r="AJ58" i="6" s="1"/>
  <c r="AI48" i="6"/>
  <c r="AI49" i="6" s="1"/>
  <c r="AI50" i="6" s="1"/>
  <c r="AI51" i="6" s="1"/>
  <c r="AI52" i="6" s="1"/>
  <c r="AI53" i="6" s="1"/>
  <c r="AI54" i="6" s="1"/>
  <c r="AI55" i="6" s="1"/>
  <c r="AI56" i="6" s="1"/>
  <c r="AI57" i="6" s="1"/>
  <c r="AI58" i="6" s="1"/>
  <c r="AH48" i="6"/>
  <c r="AH49" i="6" s="1"/>
  <c r="AH50" i="6" s="1"/>
  <c r="AH51" i="6" s="1"/>
  <c r="AH52" i="6" s="1"/>
  <c r="AH53" i="6" s="1"/>
  <c r="AH54" i="6" s="1"/>
  <c r="AH55" i="6" s="1"/>
  <c r="AH56" i="6" s="1"/>
  <c r="AH57" i="6" s="1"/>
  <c r="AH58" i="6" s="1"/>
  <c r="AG48" i="6"/>
  <c r="AG49" i="6" s="1"/>
  <c r="AG50" i="6" s="1"/>
  <c r="AG51" i="6" s="1"/>
  <c r="AG52" i="6" s="1"/>
  <c r="AG53" i="6" s="1"/>
  <c r="AG54" i="6" s="1"/>
  <c r="AG55" i="6" s="1"/>
  <c r="AG56" i="6" s="1"/>
  <c r="AG57" i="6" s="1"/>
  <c r="AG58" i="6" s="1"/>
  <c r="AF48" i="6"/>
  <c r="AF49" i="6" s="1"/>
  <c r="AF50" i="6" s="1"/>
  <c r="AF51" i="6" s="1"/>
  <c r="AF52" i="6" s="1"/>
  <c r="AF53" i="6" s="1"/>
  <c r="AF54" i="6" s="1"/>
  <c r="AF55" i="6" s="1"/>
  <c r="AF56" i="6" s="1"/>
  <c r="AF57" i="6" s="1"/>
  <c r="AF58" i="6" s="1"/>
  <c r="AE48" i="6"/>
  <c r="AD48" i="6"/>
  <c r="AC48" i="6"/>
  <c r="AB48" i="6"/>
  <c r="AA48" i="6"/>
  <c r="Z48" i="6"/>
  <c r="Y48" i="6"/>
  <c r="X48" i="6"/>
  <c r="W48" i="6"/>
  <c r="W49" i="6" s="1"/>
  <c r="W50" i="6" s="1"/>
  <c r="W51" i="6" s="1"/>
  <c r="W52" i="6" s="1"/>
  <c r="W53" i="6" s="1"/>
  <c r="W54" i="6" s="1"/>
  <c r="W55" i="6" s="1"/>
  <c r="W56" i="6" s="1"/>
  <c r="W57" i="6" s="1"/>
  <c r="W58" i="6" s="1"/>
  <c r="V48" i="6"/>
  <c r="V49" i="6" s="1"/>
  <c r="V50" i="6" s="1"/>
  <c r="V51" i="6" s="1"/>
  <c r="V52" i="6" s="1"/>
  <c r="V53" i="6" s="1"/>
  <c r="V54" i="6" s="1"/>
  <c r="V55" i="6" s="1"/>
  <c r="V56" i="6" s="1"/>
  <c r="V57" i="6" s="1"/>
  <c r="V58" i="6" s="1"/>
  <c r="U48" i="6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T48" i="6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S48" i="6"/>
  <c r="S49" i="6" s="1"/>
  <c r="S50" i="6" s="1"/>
  <c r="S51" i="6" s="1"/>
  <c r="S52" i="6" s="1"/>
  <c r="S53" i="6" s="1"/>
  <c r="S54" i="6" s="1"/>
  <c r="S55" i="6" s="1"/>
  <c r="S56" i="6" s="1"/>
  <c r="S57" i="6" s="1"/>
  <c r="S58" i="6" s="1"/>
  <c r="R48" i="6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Q48" i="6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P48" i="6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O48" i="6"/>
  <c r="N48" i="6"/>
  <c r="M48" i="6"/>
  <c r="L48" i="6"/>
  <c r="K48" i="6"/>
  <c r="J48" i="6"/>
  <c r="I48" i="6"/>
  <c r="H48" i="6"/>
  <c r="G48" i="6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F48" i="6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E48" i="6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BE8" i="4"/>
  <c r="BF8" i="4"/>
  <c r="BG8" i="4"/>
  <c r="BH8" i="4"/>
  <c r="BI8" i="4"/>
  <c r="BJ8" i="4"/>
  <c r="BK8" i="4"/>
  <c r="BL8" i="4"/>
  <c r="BE9" i="4"/>
  <c r="BF9" i="4"/>
  <c r="BG9" i="4"/>
  <c r="BH9" i="4"/>
  <c r="BI9" i="4"/>
  <c r="BJ9" i="4"/>
  <c r="BK9" i="4"/>
  <c r="BL9" i="4"/>
  <c r="BE10" i="4"/>
  <c r="BF10" i="4"/>
  <c r="BG10" i="4"/>
  <c r="BH10" i="4"/>
  <c r="BI10" i="4"/>
  <c r="BJ10" i="4"/>
  <c r="BK10" i="4"/>
  <c r="BL10" i="4"/>
  <c r="BE11" i="4"/>
  <c r="BF11" i="4"/>
  <c r="BG11" i="4"/>
  <c r="BH11" i="4"/>
  <c r="BI11" i="4"/>
  <c r="BJ11" i="4"/>
  <c r="BK11" i="4"/>
  <c r="BL11" i="4"/>
  <c r="BE12" i="4"/>
  <c r="BF12" i="4"/>
  <c r="BG12" i="4"/>
  <c r="BH12" i="4"/>
  <c r="BI12" i="4"/>
  <c r="BJ12" i="4"/>
  <c r="BK12" i="4"/>
  <c r="BL12" i="4"/>
  <c r="BE13" i="4"/>
  <c r="BF13" i="4"/>
  <c r="BG13" i="4"/>
  <c r="BH13" i="4"/>
  <c r="BI13" i="4"/>
  <c r="BJ13" i="4"/>
  <c r="BK13" i="4"/>
  <c r="BL13" i="4"/>
  <c r="BE14" i="4"/>
  <c r="BF14" i="4"/>
  <c r="BG14" i="4"/>
  <c r="BH14" i="4"/>
  <c r="BI14" i="4"/>
  <c r="BJ14" i="4"/>
  <c r="BK14" i="4"/>
  <c r="BL14" i="4"/>
  <c r="BE15" i="4"/>
  <c r="BF15" i="4"/>
  <c r="BG15" i="4"/>
  <c r="BH15" i="4"/>
  <c r="BI15" i="4"/>
  <c r="BJ15" i="4"/>
  <c r="BK15" i="4"/>
  <c r="BL15" i="4"/>
  <c r="BE16" i="4"/>
  <c r="BF16" i="4"/>
  <c r="BG16" i="4"/>
  <c r="BH16" i="4"/>
  <c r="BI16" i="4"/>
  <c r="BJ16" i="4"/>
  <c r="BK16" i="4"/>
  <c r="BL16" i="4"/>
  <c r="BE17" i="4"/>
  <c r="BF17" i="4"/>
  <c r="BG17" i="4"/>
  <c r="BH17" i="4"/>
  <c r="BI17" i="4"/>
  <c r="BJ17" i="4"/>
  <c r="BK17" i="4"/>
  <c r="BL17" i="4"/>
  <c r="BE18" i="4"/>
  <c r="BF18" i="4"/>
  <c r="BG18" i="4"/>
  <c r="BH18" i="4"/>
  <c r="BI18" i="4"/>
  <c r="BJ18" i="4"/>
  <c r="BK18" i="4"/>
  <c r="BL18" i="4"/>
  <c r="BE19" i="4"/>
  <c r="BF19" i="4"/>
  <c r="BG19" i="4"/>
  <c r="BH19" i="4"/>
  <c r="BI19" i="4"/>
  <c r="BJ19" i="4"/>
  <c r="BK19" i="4"/>
  <c r="BL19" i="4"/>
  <c r="BE20" i="4"/>
  <c r="BF20" i="4"/>
  <c r="BG20" i="4"/>
  <c r="BH20" i="4"/>
  <c r="BI20" i="4"/>
  <c r="BJ20" i="4"/>
  <c r="BK20" i="4"/>
  <c r="BL20" i="4"/>
  <c r="BE21" i="4"/>
  <c r="BF21" i="4"/>
  <c r="BG21" i="4"/>
  <c r="BH21" i="4"/>
  <c r="BI21" i="4"/>
  <c r="BJ21" i="4"/>
  <c r="BK21" i="4"/>
  <c r="BL21" i="4"/>
  <c r="BE22" i="4"/>
  <c r="BF22" i="4"/>
  <c r="BG22" i="4"/>
  <c r="BH22" i="4"/>
  <c r="BI22" i="4"/>
  <c r="BJ22" i="4"/>
  <c r="BK22" i="4"/>
  <c r="BL22" i="4"/>
  <c r="BE23" i="4"/>
  <c r="BF23" i="4"/>
  <c r="BG23" i="4"/>
  <c r="BH23" i="4"/>
  <c r="BI23" i="4"/>
  <c r="BJ23" i="4"/>
  <c r="BK23" i="4"/>
  <c r="BL23" i="4"/>
  <c r="BE24" i="4"/>
  <c r="BF24" i="4"/>
  <c r="BG24" i="4"/>
  <c r="BH24" i="4"/>
  <c r="BI24" i="4"/>
  <c r="BJ24" i="4"/>
  <c r="BK24" i="4"/>
  <c r="BL24" i="4"/>
  <c r="BE25" i="4"/>
  <c r="BF25" i="4"/>
  <c r="BG25" i="4"/>
  <c r="BH25" i="4"/>
  <c r="BI25" i="4"/>
  <c r="BJ25" i="4"/>
  <c r="BK25" i="4"/>
  <c r="BL25" i="4"/>
  <c r="BE26" i="4"/>
  <c r="BF26" i="4"/>
  <c r="BG26" i="4"/>
  <c r="BH26" i="4"/>
  <c r="BI26" i="4"/>
  <c r="BJ26" i="4"/>
  <c r="BK26" i="4"/>
  <c r="BL26" i="4"/>
  <c r="BE27" i="4"/>
  <c r="BF27" i="4"/>
  <c r="BG27" i="4"/>
  <c r="BH27" i="4"/>
  <c r="BI27" i="4"/>
  <c r="BJ27" i="4"/>
  <c r="BK27" i="4"/>
  <c r="BL27" i="4"/>
  <c r="BE28" i="4"/>
  <c r="BF28" i="4"/>
  <c r="BG28" i="4"/>
  <c r="BH28" i="4"/>
  <c r="BI28" i="4"/>
  <c r="BJ28" i="4"/>
  <c r="BK28" i="4"/>
  <c r="BL28" i="4"/>
  <c r="BE29" i="4"/>
  <c r="BF29" i="4"/>
  <c r="BG29" i="4"/>
  <c r="BH29" i="4"/>
  <c r="BI29" i="4"/>
  <c r="BJ29" i="4"/>
  <c r="BK29" i="4"/>
  <c r="BL29" i="4"/>
  <c r="BE30" i="4"/>
  <c r="BF30" i="4"/>
  <c r="BG30" i="4"/>
  <c r="BH30" i="4"/>
  <c r="BI30" i="4"/>
  <c r="BJ30" i="4"/>
  <c r="BK30" i="4"/>
  <c r="BL30" i="4"/>
  <c r="BE31" i="4"/>
  <c r="BF31" i="4"/>
  <c r="BG31" i="4"/>
  <c r="BH31" i="4"/>
  <c r="BI31" i="4"/>
  <c r="BJ31" i="4"/>
  <c r="BK31" i="4"/>
  <c r="BL31" i="4"/>
  <c r="BE32" i="4"/>
  <c r="BF32" i="4"/>
  <c r="BG32" i="4"/>
  <c r="BH32" i="4"/>
  <c r="BI32" i="4"/>
  <c r="BJ32" i="4"/>
  <c r="BK32" i="4"/>
  <c r="BL32" i="4"/>
  <c r="BE33" i="4"/>
  <c r="BF33" i="4"/>
  <c r="BG33" i="4"/>
  <c r="BH33" i="4"/>
  <c r="BI33" i="4"/>
  <c r="BJ33" i="4"/>
  <c r="BK33" i="4"/>
  <c r="BL33" i="4"/>
  <c r="BE34" i="4"/>
  <c r="BF34" i="4"/>
  <c r="BG34" i="4"/>
  <c r="BH34" i="4"/>
  <c r="BI34" i="4"/>
  <c r="BJ34" i="4"/>
  <c r="BK34" i="4"/>
  <c r="BL34" i="4"/>
  <c r="BE35" i="4"/>
  <c r="BF35" i="4"/>
  <c r="BG35" i="4"/>
  <c r="BH35" i="4"/>
  <c r="BI35" i="4"/>
  <c r="BJ35" i="4"/>
  <c r="BK35" i="4"/>
  <c r="BL35" i="4"/>
  <c r="BE36" i="4"/>
  <c r="BF36" i="4"/>
  <c r="BG36" i="4"/>
  <c r="BH36" i="4"/>
  <c r="BI36" i="4"/>
  <c r="BJ36" i="4"/>
  <c r="BK36" i="4"/>
  <c r="BL36" i="4"/>
  <c r="BE37" i="4"/>
  <c r="BF37" i="4"/>
  <c r="BG37" i="4"/>
  <c r="BH37" i="4"/>
  <c r="BI37" i="4"/>
  <c r="BJ37" i="4"/>
  <c r="BK37" i="4"/>
  <c r="BL37" i="4"/>
  <c r="BE38" i="4"/>
  <c r="BF38" i="4"/>
  <c r="BG38" i="4"/>
  <c r="BH38" i="4"/>
  <c r="BI38" i="4"/>
  <c r="BJ38" i="4"/>
  <c r="BK38" i="4"/>
  <c r="BL38" i="4"/>
  <c r="BE39" i="4"/>
  <c r="BF39" i="4"/>
  <c r="BG39" i="4"/>
  <c r="BH39" i="4"/>
  <c r="BI39" i="4"/>
  <c r="BJ39" i="4"/>
  <c r="BK39" i="4"/>
  <c r="BL39" i="4"/>
  <c r="BE40" i="4"/>
  <c r="BF40" i="4"/>
  <c r="BG40" i="4"/>
  <c r="BH40" i="4"/>
  <c r="BI40" i="4"/>
  <c r="BJ40" i="4"/>
  <c r="BK40" i="4"/>
  <c r="BL40" i="4"/>
  <c r="BE41" i="4"/>
  <c r="BF41" i="4"/>
  <c r="BG41" i="4"/>
  <c r="BH41" i="4"/>
  <c r="BI41" i="4"/>
  <c r="BJ41" i="4"/>
  <c r="BK41" i="4"/>
  <c r="BL41" i="4"/>
  <c r="BE42" i="4"/>
  <c r="BF42" i="4"/>
  <c r="BG42" i="4"/>
  <c r="BH42" i="4"/>
  <c r="BI42" i="4"/>
  <c r="BJ42" i="4"/>
  <c r="BK42" i="4"/>
  <c r="BL42" i="4"/>
  <c r="BE43" i="4"/>
  <c r="BF43" i="4"/>
  <c r="BG43" i="4"/>
  <c r="BH43" i="4"/>
  <c r="BI43" i="4"/>
  <c r="BJ43" i="4"/>
  <c r="BK43" i="4"/>
  <c r="BL43" i="4"/>
  <c r="BE44" i="4"/>
  <c r="BF44" i="4"/>
  <c r="BG44" i="4"/>
  <c r="BH44" i="4"/>
  <c r="BI44" i="4"/>
  <c r="BJ44" i="4"/>
  <c r="BK44" i="4"/>
  <c r="BL44" i="4"/>
  <c r="BE45" i="4"/>
  <c r="BF45" i="4"/>
  <c r="BG45" i="4"/>
  <c r="BH45" i="4"/>
  <c r="BI45" i="4"/>
  <c r="BJ45" i="4"/>
  <c r="BK45" i="4"/>
  <c r="BL45" i="4"/>
  <c r="BE46" i="4"/>
  <c r="BF46" i="4"/>
  <c r="BG46" i="4"/>
  <c r="BH46" i="4"/>
  <c r="BI46" i="4"/>
  <c r="BJ46" i="4"/>
  <c r="BK46" i="4"/>
  <c r="BL46" i="4"/>
  <c r="BE47" i="4"/>
  <c r="BF47" i="4"/>
  <c r="BG47" i="4"/>
  <c r="BH47" i="4"/>
  <c r="BI47" i="4"/>
  <c r="BJ47" i="4"/>
  <c r="BK47" i="4"/>
  <c r="BL47" i="4"/>
  <c r="BE48" i="4"/>
  <c r="BF48" i="4"/>
  <c r="BG48" i="4"/>
  <c r="BH48" i="4"/>
  <c r="BI48" i="4"/>
  <c r="BJ48" i="4"/>
  <c r="BK48" i="4"/>
  <c r="BL48" i="4"/>
  <c r="BE49" i="4"/>
  <c r="BF49" i="4"/>
  <c r="BG49" i="4"/>
  <c r="BH49" i="4"/>
  <c r="BI49" i="4"/>
  <c r="BJ49" i="4"/>
  <c r="BK49" i="4"/>
  <c r="BL49" i="4"/>
  <c r="BE50" i="4"/>
  <c r="BF50" i="4"/>
  <c r="BG50" i="4"/>
  <c r="BH50" i="4"/>
  <c r="BI50" i="4"/>
  <c r="BJ50" i="4"/>
  <c r="BK50" i="4"/>
  <c r="BL50" i="4"/>
  <c r="BE51" i="4"/>
  <c r="BF51" i="4"/>
  <c r="BG51" i="4"/>
  <c r="BH51" i="4"/>
  <c r="BI51" i="4"/>
  <c r="BJ51" i="4"/>
  <c r="BK51" i="4"/>
  <c r="BL51" i="4"/>
  <c r="BE52" i="4"/>
  <c r="BF52" i="4"/>
  <c r="BG52" i="4"/>
  <c r="BH52" i="4"/>
  <c r="BI52" i="4"/>
  <c r="BJ52" i="4"/>
  <c r="BK52" i="4"/>
  <c r="BL52" i="4"/>
  <c r="BE53" i="4"/>
  <c r="BF53" i="4"/>
  <c r="BG53" i="4"/>
  <c r="BH53" i="4"/>
  <c r="BI53" i="4"/>
  <c r="BJ53" i="4"/>
  <c r="BK53" i="4"/>
  <c r="BL53" i="4"/>
  <c r="BE54" i="4"/>
  <c r="BF54" i="4"/>
  <c r="BG54" i="4"/>
  <c r="BH54" i="4"/>
  <c r="BI54" i="4"/>
  <c r="BJ54" i="4"/>
  <c r="BK54" i="4"/>
  <c r="BL54" i="4"/>
  <c r="BE55" i="4"/>
  <c r="BF55" i="4"/>
  <c r="BG55" i="4"/>
  <c r="BH55" i="4"/>
  <c r="BI55" i="4"/>
  <c r="BJ55" i="4"/>
  <c r="BK55" i="4"/>
  <c r="BL55" i="4"/>
  <c r="BE56" i="4"/>
  <c r="BF56" i="4"/>
  <c r="BG56" i="4"/>
  <c r="BH56" i="4"/>
  <c r="BI56" i="4"/>
  <c r="BJ56" i="4"/>
  <c r="BK56" i="4"/>
  <c r="BL56" i="4"/>
  <c r="BE57" i="4"/>
  <c r="BF57" i="4"/>
  <c r="BG57" i="4"/>
  <c r="BH57" i="4"/>
  <c r="BI57" i="4"/>
  <c r="BJ57" i="4"/>
  <c r="BK57" i="4"/>
  <c r="BL57" i="4"/>
  <c r="BE58" i="4"/>
  <c r="BF58" i="4"/>
  <c r="BG58" i="4"/>
  <c r="BH58" i="4"/>
  <c r="BI58" i="4"/>
  <c r="BJ58" i="4"/>
  <c r="BK58" i="4"/>
  <c r="BL58" i="4"/>
  <c r="BE59" i="4"/>
  <c r="BF59" i="4"/>
  <c r="BG59" i="4"/>
  <c r="BH59" i="4"/>
  <c r="BI59" i="4"/>
  <c r="BJ59" i="4"/>
  <c r="BK59" i="4"/>
  <c r="BL59" i="4"/>
  <c r="BE60" i="4"/>
  <c r="BF60" i="4"/>
  <c r="BG60" i="4"/>
  <c r="BH60" i="4"/>
  <c r="BI60" i="4"/>
  <c r="BJ60" i="4"/>
  <c r="BK60" i="4"/>
  <c r="BL60" i="4"/>
  <c r="BE61" i="4"/>
  <c r="BF61" i="4"/>
  <c r="BG61" i="4"/>
  <c r="BH61" i="4"/>
  <c r="BI61" i="4"/>
  <c r="BJ61" i="4"/>
  <c r="BK61" i="4"/>
  <c r="BL61" i="4"/>
  <c r="BE62" i="4"/>
  <c r="BF62" i="4"/>
  <c r="BG62" i="4"/>
  <c r="BH62" i="4"/>
  <c r="BI62" i="4"/>
  <c r="BJ62" i="4"/>
  <c r="BK62" i="4"/>
  <c r="BL62" i="4"/>
  <c r="BE63" i="4"/>
  <c r="BF63" i="4"/>
  <c r="BG63" i="4"/>
  <c r="BH63" i="4"/>
  <c r="BI63" i="4"/>
  <c r="BJ63" i="4"/>
  <c r="BK63" i="4"/>
  <c r="BL63" i="4"/>
  <c r="BE64" i="4"/>
  <c r="BF64" i="4"/>
  <c r="BG64" i="4"/>
  <c r="BH64" i="4"/>
  <c r="BI64" i="4"/>
  <c r="BJ64" i="4"/>
  <c r="BK64" i="4"/>
  <c r="BL64" i="4"/>
  <c r="BE65" i="4"/>
  <c r="BF65" i="4"/>
  <c r="BG65" i="4"/>
  <c r="BH65" i="4"/>
  <c r="BI65" i="4"/>
  <c r="BJ65" i="4"/>
  <c r="BK65" i="4"/>
  <c r="BL65" i="4"/>
  <c r="BE66" i="4"/>
  <c r="BF66" i="4"/>
  <c r="BG66" i="4"/>
  <c r="BH66" i="4"/>
  <c r="BI66" i="4"/>
  <c r="BJ66" i="4"/>
  <c r="BK66" i="4"/>
  <c r="BL66" i="4"/>
  <c r="BE67" i="4"/>
  <c r="BF67" i="4"/>
  <c r="BG67" i="4"/>
  <c r="BH67" i="4"/>
  <c r="BI67" i="4"/>
  <c r="BJ67" i="4"/>
  <c r="BK67" i="4"/>
  <c r="BL67" i="4"/>
  <c r="BE68" i="4"/>
  <c r="BF68" i="4"/>
  <c r="BG68" i="4"/>
  <c r="BH68" i="4"/>
  <c r="BI68" i="4"/>
  <c r="BJ68" i="4"/>
  <c r="BK68" i="4"/>
  <c r="BL68" i="4"/>
  <c r="BE69" i="4"/>
  <c r="BF69" i="4"/>
  <c r="BG69" i="4"/>
  <c r="BH69" i="4"/>
  <c r="BI69" i="4"/>
  <c r="BJ69" i="4"/>
  <c r="BK69" i="4"/>
  <c r="BL69" i="4"/>
  <c r="BE70" i="4"/>
  <c r="BF70" i="4"/>
  <c r="BG70" i="4"/>
  <c r="BH70" i="4"/>
  <c r="BI70" i="4"/>
  <c r="BJ70" i="4"/>
  <c r="BK70" i="4"/>
  <c r="BL70" i="4"/>
  <c r="BE71" i="4"/>
  <c r="BF71" i="4"/>
  <c r="BG71" i="4"/>
  <c r="BH71" i="4"/>
  <c r="BI71" i="4"/>
  <c r="BJ71" i="4"/>
  <c r="BK71" i="4"/>
  <c r="BL71" i="4"/>
  <c r="BE72" i="4"/>
  <c r="BF72" i="4"/>
  <c r="BG72" i="4"/>
  <c r="BH72" i="4"/>
  <c r="BI72" i="4"/>
  <c r="BJ72" i="4"/>
  <c r="BK72" i="4"/>
  <c r="BL72" i="4"/>
  <c r="BE73" i="4"/>
  <c r="BF73" i="4"/>
  <c r="BG73" i="4"/>
  <c r="BH73" i="4"/>
  <c r="BI73" i="4"/>
  <c r="BJ73" i="4"/>
  <c r="BK73" i="4"/>
  <c r="BL73" i="4"/>
  <c r="BE74" i="4"/>
  <c r="BF74" i="4"/>
  <c r="BG74" i="4"/>
  <c r="BH74" i="4"/>
  <c r="BI74" i="4"/>
  <c r="BJ74" i="4"/>
  <c r="BK74" i="4"/>
  <c r="BL74" i="4"/>
  <c r="BE75" i="4"/>
  <c r="BF75" i="4"/>
  <c r="BG75" i="4"/>
  <c r="BH75" i="4"/>
  <c r="BI75" i="4"/>
  <c r="BJ75" i="4"/>
  <c r="BK75" i="4"/>
  <c r="BL75" i="4"/>
  <c r="BE76" i="4"/>
  <c r="BF76" i="4"/>
  <c r="BG76" i="4"/>
  <c r="BH76" i="4"/>
  <c r="BI76" i="4"/>
  <c r="BJ76" i="4"/>
  <c r="BK76" i="4"/>
  <c r="BL76" i="4"/>
  <c r="BE77" i="4"/>
  <c r="BF77" i="4"/>
  <c r="BG77" i="4"/>
  <c r="BH77" i="4"/>
  <c r="BI77" i="4"/>
  <c r="BJ77" i="4"/>
  <c r="BK77" i="4"/>
  <c r="BL77" i="4"/>
  <c r="BE78" i="4"/>
  <c r="BF78" i="4"/>
  <c r="BG78" i="4"/>
  <c r="BH78" i="4"/>
  <c r="BI78" i="4"/>
  <c r="BJ78" i="4"/>
  <c r="BK78" i="4"/>
  <c r="BL78" i="4"/>
  <c r="BE79" i="4"/>
  <c r="BF79" i="4"/>
  <c r="BG79" i="4"/>
  <c r="BH79" i="4"/>
  <c r="BI79" i="4"/>
  <c r="BJ79" i="4"/>
  <c r="BK79" i="4"/>
  <c r="BL79" i="4"/>
  <c r="BE80" i="4"/>
  <c r="BF80" i="4"/>
  <c r="BG80" i="4"/>
  <c r="BH80" i="4"/>
  <c r="BI80" i="4"/>
  <c r="BJ80" i="4"/>
  <c r="BK80" i="4"/>
  <c r="BL80" i="4"/>
  <c r="BE81" i="4"/>
  <c r="BF81" i="4"/>
  <c r="BG81" i="4"/>
  <c r="BH81" i="4"/>
  <c r="BI81" i="4"/>
  <c r="BJ81" i="4"/>
  <c r="BK81" i="4"/>
  <c r="BL81" i="4"/>
  <c r="BE82" i="4"/>
  <c r="BF82" i="4"/>
  <c r="BG82" i="4"/>
  <c r="BH82" i="4"/>
  <c r="BI82" i="4"/>
  <c r="BJ82" i="4"/>
  <c r="BK82" i="4"/>
  <c r="BL82" i="4"/>
  <c r="BE83" i="4"/>
  <c r="BF83" i="4"/>
  <c r="BG83" i="4"/>
  <c r="BH83" i="4"/>
  <c r="BI83" i="4"/>
  <c r="BJ83" i="4"/>
  <c r="BK83" i="4"/>
  <c r="BL83" i="4"/>
  <c r="BE84" i="4"/>
  <c r="BF84" i="4"/>
  <c r="BG84" i="4"/>
  <c r="BH84" i="4"/>
  <c r="BI84" i="4"/>
  <c r="BJ84" i="4"/>
  <c r="BK84" i="4"/>
  <c r="BL84" i="4"/>
  <c r="BE85" i="4"/>
  <c r="BF85" i="4"/>
  <c r="BG85" i="4"/>
  <c r="BH85" i="4"/>
  <c r="BI85" i="4"/>
  <c r="BJ85" i="4"/>
  <c r="BK85" i="4"/>
  <c r="BL85" i="4"/>
  <c r="BE86" i="4"/>
  <c r="BF86" i="4"/>
  <c r="BG86" i="4"/>
  <c r="BH86" i="4"/>
  <c r="BI86" i="4"/>
  <c r="BJ86" i="4"/>
  <c r="BK86" i="4"/>
  <c r="BL86" i="4"/>
  <c r="BE87" i="4"/>
  <c r="BF87" i="4"/>
  <c r="BG87" i="4"/>
  <c r="BH87" i="4"/>
  <c r="BI87" i="4"/>
  <c r="BJ87" i="4"/>
  <c r="BK87" i="4"/>
  <c r="BL87" i="4"/>
  <c r="BE88" i="4"/>
  <c r="BF88" i="4"/>
  <c r="BG88" i="4"/>
  <c r="BH88" i="4"/>
  <c r="BI88" i="4"/>
  <c r="BJ88" i="4"/>
  <c r="BK88" i="4"/>
  <c r="BL88" i="4"/>
  <c r="BE89" i="4"/>
  <c r="BF89" i="4"/>
  <c r="BG89" i="4"/>
  <c r="BH89" i="4"/>
  <c r="BI89" i="4"/>
  <c r="BJ89" i="4"/>
  <c r="BK89" i="4"/>
  <c r="BL89" i="4"/>
  <c r="BE90" i="4"/>
  <c r="BF90" i="4"/>
  <c r="BG90" i="4"/>
  <c r="BH90" i="4"/>
  <c r="BI90" i="4"/>
  <c r="BJ90" i="4"/>
  <c r="BK90" i="4"/>
  <c r="BL90" i="4"/>
  <c r="BE91" i="4"/>
  <c r="BF91" i="4"/>
  <c r="BG91" i="4"/>
  <c r="BH91" i="4"/>
  <c r="BI91" i="4"/>
  <c r="BJ91" i="4"/>
  <c r="BK91" i="4"/>
  <c r="BL91" i="4"/>
  <c r="BE92" i="4"/>
  <c r="BF92" i="4"/>
  <c r="BG92" i="4"/>
  <c r="BH92" i="4"/>
  <c r="BI92" i="4"/>
  <c r="BJ92" i="4"/>
  <c r="BK92" i="4"/>
  <c r="BL92" i="4"/>
  <c r="BE93" i="4"/>
  <c r="BF93" i="4"/>
  <c r="BG93" i="4"/>
  <c r="BH93" i="4"/>
  <c r="BI93" i="4"/>
  <c r="BJ93" i="4"/>
  <c r="BK93" i="4"/>
  <c r="BL93" i="4"/>
  <c r="BE94" i="4"/>
  <c r="BF94" i="4"/>
  <c r="BG94" i="4"/>
  <c r="BH94" i="4"/>
  <c r="BI94" i="4"/>
  <c r="BJ94" i="4"/>
  <c r="BK94" i="4"/>
  <c r="BL94" i="4"/>
  <c r="BE95" i="4"/>
  <c r="BF95" i="4"/>
  <c r="BG95" i="4"/>
  <c r="BH95" i="4"/>
  <c r="BI95" i="4"/>
  <c r="BJ95" i="4"/>
  <c r="BK95" i="4"/>
  <c r="BL95" i="4"/>
  <c r="BE96" i="4"/>
  <c r="BF96" i="4"/>
  <c r="BG96" i="4"/>
  <c r="BH96" i="4"/>
  <c r="BI96" i="4"/>
  <c r="BJ96" i="4"/>
  <c r="BK96" i="4"/>
  <c r="BL96" i="4"/>
  <c r="BE97" i="4"/>
  <c r="BF97" i="4"/>
  <c r="BG97" i="4"/>
  <c r="BH97" i="4"/>
  <c r="BI97" i="4"/>
  <c r="BJ97" i="4"/>
  <c r="BK97" i="4"/>
  <c r="BL97" i="4"/>
  <c r="BE98" i="4"/>
  <c r="BF98" i="4"/>
  <c r="BG98" i="4"/>
  <c r="BH98" i="4"/>
  <c r="BI98" i="4"/>
  <c r="BJ98" i="4"/>
  <c r="BK98" i="4"/>
  <c r="BL98" i="4"/>
  <c r="BE99" i="4"/>
  <c r="BF99" i="4"/>
  <c r="BG99" i="4"/>
  <c r="BH99" i="4"/>
  <c r="BI99" i="4"/>
  <c r="BJ99" i="4"/>
  <c r="BK99" i="4"/>
  <c r="BL99" i="4"/>
  <c r="BE100" i="4"/>
  <c r="BF100" i="4"/>
  <c r="BG100" i="4"/>
  <c r="BH100" i="4"/>
  <c r="BI100" i="4"/>
  <c r="BJ100" i="4"/>
  <c r="BK100" i="4"/>
  <c r="BL100" i="4"/>
  <c r="BE101" i="4"/>
  <c r="BF101" i="4"/>
  <c r="BG101" i="4"/>
  <c r="BH101" i="4"/>
  <c r="BI101" i="4"/>
  <c r="BJ101" i="4"/>
  <c r="BK101" i="4"/>
  <c r="BL101" i="4"/>
  <c r="BE102" i="4"/>
  <c r="BF102" i="4"/>
  <c r="BG102" i="4"/>
  <c r="BH102" i="4"/>
  <c r="BI102" i="4"/>
  <c r="BJ102" i="4"/>
  <c r="BK102" i="4"/>
  <c r="BL102" i="4"/>
  <c r="BE103" i="4"/>
  <c r="BF103" i="4"/>
  <c r="BG103" i="4"/>
  <c r="BH103" i="4"/>
  <c r="BI103" i="4"/>
  <c r="BJ103" i="4"/>
  <c r="BK103" i="4"/>
  <c r="BL103" i="4"/>
  <c r="BE104" i="4"/>
  <c r="BF104" i="4"/>
  <c r="BG104" i="4"/>
  <c r="BH104" i="4"/>
  <c r="BI104" i="4"/>
  <c r="BJ104" i="4"/>
  <c r="BK104" i="4"/>
  <c r="BL104" i="4"/>
  <c r="BE105" i="4"/>
  <c r="BF105" i="4"/>
  <c r="BG105" i="4"/>
  <c r="BH105" i="4"/>
  <c r="BI105" i="4"/>
  <c r="BJ105" i="4"/>
  <c r="BK105" i="4"/>
  <c r="BL105" i="4"/>
  <c r="BE106" i="4"/>
  <c r="BF106" i="4"/>
  <c r="BG106" i="4"/>
  <c r="BH106" i="4"/>
  <c r="BI106" i="4"/>
  <c r="BJ106" i="4"/>
  <c r="BK106" i="4"/>
  <c r="BL106" i="4"/>
  <c r="BE107" i="4"/>
  <c r="BF107" i="4"/>
  <c r="BG107" i="4"/>
  <c r="BH107" i="4"/>
  <c r="BI107" i="4"/>
  <c r="BJ107" i="4"/>
  <c r="BK107" i="4"/>
  <c r="BL107" i="4"/>
  <c r="BE108" i="4"/>
  <c r="BF108" i="4"/>
  <c r="BG108" i="4"/>
  <c r="BH108" i="4"/>
  <c r="BI108" i="4"/>
  <c r="BJ108" i="4"/>
  <c r="BK108" i="4"/>
  <c r="BL108" i="4"/>
  <c r="BE109" i="4"/>
  <c r="BF109" i="4"/>
  <c r="BG109" i="4"/>
  <c r="BH109" i="4"/>
  <c r="BI109" i="4"/>
  <c r="BJ109" i="4"/>
  <c r="BK109" i="4"/>
  <c r="BL109" i="4"/>
  <c r="BE110" i="4"/>
  <c r="BF110" i="4"/>
  <c r="BG110" i="4"/>
  <c r="BH110" i="4"/>
  <c r="BI110" i="4"/>
  <c r="BJ110" i="4"/>
  <c r="BK110" i="4"/>
  <c r="BL110" i="4"/>
  <c r="BE111" i="4"/>
  <c r="BF111" i="4"/>
  <c r="BG111" i="4"/>
  <c r="BH111" i="4"/>
  <c r="BI111" i="4"/>
  <c r="BJ111" i="4"/>
  <c r="BK111" i="4"/>
  <c r="BL111" i="4"/>
  <c r="BE112" i="4"/>
  <c r="BF112" i="4"/>
  <c r="BG112" i="4"/>
  <c r="BH112" i="4"/>
  <c r="BI112" i="4"/>
  <c r="BJ112" i="4"/>
  <c r="BK112" i="4"/>
  <c r="BL112" i="4"/>
  <c r="BE113" i="4"/>
  <c r="BF113" i="4"/>
  <c r="BG113" i="4"/>
  <c r="BH113" i="4"/>
  <c r="BI113" i="4"/>
  <c r="BJ113" i="4"/>
  <c r="BK113" i="4"/>
  <c r="BL113" i="4"/>
  <c r="BE114" i="4"/>
  <c r="BF114" i="4"/>
  <c r="BG114" i="4"/>
  <c r="BH114" i="4"/>
  <c r="BI114" i="4"/>
  <c r="BJ114" i="4"/>
  <c r="BK114" i="4"/>
  <c r="BL114" i="4"/>
  <c r="BE115" i="4"/>
  <c r="BF115" i="4"/>
  <c r="BG115" i="4"/>
  <c r="BH115" i="4"/>
  <c r="BI115" i="4"/>
  <c r="BJ115" i="4"/>
  <c r="BK115" i="4"/>
  <c r="BL115" i="4"/>
  <c r="BE116" i="4"/>
  <c r="BF116" i="4"/>
  <c r="BG116" i="4"/>
  <c r="BH116" i="4"/>
  <c r="BI116" i="4"/>
  <c r="BJ116" i="4"/>
  <c r="BK116" i="4"/>
  <c r="BL116" i="4"/>
  <c r="BE117" i="4"/>
  <c r="BF117" i="4"/>
  <c r="BG117" i="4"/>
  <c r="BH117" i="4"/>
  <c r="BI117" i="4"/>
  <c r="BJ117" i="4"/>
  <c r="BK117" i="4"/>
  <c r="BL117" i="4"/>
  <c r="BE118" i="4"/>
  <c r="BF118" i="4"/>
  <c r="BG118" i="4"/>
  <c r="BH118" i="4"/>
  <c r="BI118" i="4"/>
  <c r="BJ118" i="4"/>
  <c r="BK118" i="4"/>
  <c r="BL118" i="4"/>
  <c r="BE119" i="4"/>
  <c r="BF119" i="4"/>
  <c r="BG119" i="4"/>
  <c r="BH119" i="4"/>
  <c r="BI119" i="4"/>
  <c r="BJ119" i="4"/>
  <c r="BK119" i="4"/>
  <c r="BL119" i="4"/>
  <c r="BE120" i="4"/>
  <c r="BF120" i="4"/>
  <c r="BG120" i="4"/>
  <c r="BH120" i="4"/>
  <c r="BI120" i="4"/>
  <c r="BJ120" i="4"/>
  <c r="BK120" i="4"/>
  <c r="BL120" i="4"/>
  <c r="BE121" i="4"/>
  <c r="BF121" i="4"/>
  <c r="BG121" i="4"/>
  <c r="BH121" i="4"/>
  <c r="BI121" i="4"/>
  <c r="BJ121" i="4"/>
  <c r="BK121" i="4"/>
  <c r="BL121" i="4"/>
  <c r="BE122" i="4"/>
  <c r="BF122" i="4"/>
  <c r="BG122" i="4"/>
  <c r="BH122" i="4"/>
  <c r="BI122" i="4"/>
  <c r="BJ122" i="4"/>
  <c r="BK122" i="4"/>
  <c r="BL122" i="4"/>
  <c r="BE123" i="4"/>
  <c r="BF123" i="4"/>
  <c r="BG123" i="4"/>
  <c r="BH123" i="4"/>
  <c r="BI123" i="4"/>
  <c r="BJ123" i="4"/>
  <c r="BK123" i="4"/>
  <c r="BL123" i="4"/>
  <c r="BE124" i="4"/>
  <c r="BF124" i="4"/>
  <c r="BG124" i="4"/>
  <c r="BH124" i="4"/>
  <c r="BI124" i="4"/>
  <c r="BJ124" i="4"/>
  <c r="BK124" i="4"/>
  <c r="BL124" i="4"/>
  <c r="BE125" i="4"/>
  <c r="BF125" i="4"/>
  <c r="BG125" i="4"/>
  <c r="BH125" i="4"/>
  <c r="BI125" i="4"/>
  <c r="BJ125" i="4"/>
  <c r="BK125" i="4"/>
  <c r="BL125" i="4"/>
  <c r="BE126" i="4"/>
  <c r="BF126" i="4"/>
  <c r="BG126" i="4"/>
  <c r="BH126" i="4"/>
  <c r="BI126" i="4"/>
  <c r="BJ126" i="4"/>
  <c r="BK126" i="4"/>
  <c r="BL126" i="4"/>
  <c r="BE127" i="4"/>
  <c r="BF127" i="4"/>
  <c r="BG127" i="4"/>
  <c r="BH127" i="4"/>
  <c r="BI127" i="4"/>
  <c r="BJ127" i="4"/>
  <c r="BK127" i="4"/>
  <c r="BL127" i="4"/>
  <c r="BE128" i="4"/>
  <c r="BF128" i="4"/>
  <c r="BG128" i="4"/>
  <c r="BH128" i="4"/>
  <c r="BI128" i="4"/>
  <c r="BJ128" i="4"/>
  <c r="BK128" i="4"/>
  <c r="BL128" i="4"/>
  <c r="BE129" i="4"/>
  <c r="BF129" i="4"/>
  <c r="BG129" i="4"/>
  <c r="BH129" i="4"/>
  <c r="BI129" i="4"/>
  <c r="BJ129" i="4"/>
  <c r="BK129" i="4"/>
  <c r="BL129" i="4"/>
  <c r="BE130" i="4"/>
  <c r="BF130" i="4"/>
  <c r="BG130" i="4"/>
  <c r="BH130" i="4"/>
  <c r="BI130" i="4"/>
  <c r="BJ130" i="4"/>
  <c r="BK130" i="4"/>
  <c r="BL130" i="4"/>
  <c r="BE131" i="4"/>
  <c r="BF131" i="4"/>
  <c r="BG131" i="4"/>
  <c r="BH131" i="4"/>
  <c r="BI131" i="4"/>
  <c r="BJ131" i="4"/>
  <c r="BK131" i="4"/>
  <c r="BL131" i="4"/>
  <c r="BE132" i="4"/>
  <c r="BF132" i="4"/>
  <c r="BG132" i="4"/>
  <c r="BH132" i="4"/>
  <c r="BI132" i="4"/>
  <c r="BJ132" i="4"/>
  <c r="BK132" i="4"/>
  <c r="BL132" i="4"/>
  <c r="BE133" i="4"/>
  <c r="BF133" i="4"/>
  <c r="BG133" i="4"/>
  <c r="BH133" i="4"/>
  <c r="BI133" i="4"/>
  <c r="BJ133" i="4"/>
  <c r="BK133" i="4"/>
  <c r="BL133" i="4"/>
  <c r="BE134" i="4"/>
  <c r="BF134" i="4"/>
  <c r="BG134" i="4"/>
  <c r="BH134" i="4"/>
  <c r="BI134" i="4"/>
  <c r="BJ134" i="4"/>
  <c r="BK134" i="4"/>
  <c r="BL134" i="4"/>
  <c r="BE135" i="4"/>
  <c r="BF135" i="4"/>
  <c r="BG135" i="4"/>
  <c r="BH135" i="4"/>
  <c r="BI135" i="4"/>
  <c r="BJ135" i="4"/>
  <c r="BK135" i="4"/>
  <c r="BL135" i="4"/>
  <c r="BE136" i="4"/>
  <c r="BF136" i="4"/>
  <c r="BG136" i="4"/>
  <c r="BH136" i="4"/>
  <c r="BI136" i="4"/>
  <c r="BJ136" i="4"/>
  <c r="BK136" i="4"/>
  <c r="BL136" i="4"/>
  <c r="BE137" i="4"/>
  <c r="BF137" i="4"/>
  <c r="BG137" i="4"/>
  <c r="BH137" i="4"/>
  <c r="BI137" i="4"/>
  <c r="BJ137" i="4"/>
  <c r="BK137" i="4"/>
  <c r="BL137" i="4"/>
  <c r="BE138" i="4"/>
  <c r="BF138" i="4"/>
  <c r="BG138" i="4"/>
  <c r="BH138" i="4"/>
  <c r="BI138" i="4"/>
  <c r="BJ138" i="4"/>
  <c r="BK138" i="4"/>
  <c r="BL138" i="4"/>
  <c r="BE139" i="4"/>
  <c r="BF139" i="4"/>
  <c r="BG139" i="4"/>
  <c r="BH139" i="4"/>
  <c r="BI139" i="4"/>
  <c r="BJ139" i="4"/>
  <c r="BK139" i="4"/>
  <c r="BL139" i="4"/>
  <c r="BE140" i="4"/>
  <c r="BF140" i="4"/>
  <c r="BG140" i="4"/>
  <c r="BH140" i="4"/>
  <c r="BI140" i="4"/>
  <c r="BJ140" i="4"/>
  <c r="BK140" i="4"/>
  <c r="BL140" i="4"/>
  <c r="BE141" i="4"/>
  <c r="BF141" i="4"/>
  <c r="BG141" i="4"/>
  <c r="BH141" i="4"/>
  <c r="BI141" i="4"/>
  <c r="BJ141" i="4"/>
  <c r="BK141" i="4"/>
  <c r="BL141" i="4"/>
  <c r="BE142" i="4"/>
  <c r="BF142" i="4"/>
  <c r="BG142" i="4"/>
  <c r="BH142" i="4"/>
  <c r="BI142" i="4"/>
  <c r="BJ142" i="4"/>
  <c r="BK142" i="4"/>
  <c r="BL142" i="4"/>
  <c r="BE143" i="4"/>
  <c r="BF143" i="4"/>
  <c r="BG143" i="4"/>
  <c r="BH143" i="4"/>
  <c r="BI143" i="4"/>
  <c r="BJ143" i="4"/>
  <c r="BK143" i="4"/>
  <c r="BL143" i="4"/>
  <c r="BE144" i="4"/>
  <c r="BF144" i="4"/>
  <c r="BG144" i="4"/>
  <c r="BH144" i="4"/>
  <c r="BI144" i="4"/>
  <c r="BJ144" i="4"/>
  <c r="BK144" i="4"/>
  <c r="BL144" i="4"/>
  <c r="BE145" i="4"/>
  <c r="BF145" i="4"/>
  <c r="BG145" i="4"/>
  <c r="BH145" i="4"/>
  <c r="BI145" i="4"/>
  <c r="BJ145" i="4"/>
  <c r="BK145" i="4"/>
  <c r="BL145" i="4"/>
  <c r="BE146" i="4"/>
  <c r="BF146" i="4"/>
  <c r="BG146" i="4"/>
  <c r="BH146" i="4"/>
  <c r="BI146" i="4"/>
  <c r="BJ146" i="4"/>
  <c r="BK146" i="4"/>
  <c r="BL146" i="4"/>
  <c r="BE147" i="4"/>
  <c r="BF147" i="4"/>
  <c r="BG147" i="4"/>
  <c r="BH147" i="4"/>
  <c r="BI147" i="4"/>
  <c r="BJ147" i="4"/>
  <c r="BK147" i="4"/>
  <c r="BL147" i="4"/>
  <c r="BE148" i="4"/>
  <c r="BF148" i="4"/>
  <c r="BG148" i="4"/>
  <c r="BH148" i="4"/>
  <c r="BI148" i="4"/>
  <c r="BJ148" i="4"/>
  <c r="BK148" i="4"/>
  <c r="BL148" i="4"/>
  <c r="BE149" i="4"/>
  <c r="BF149" i="4"/>
  <c r="BG149" i="4"/>
  <c r="BH149" i="4"/>
  <c r="BI149" i="4"/>
  <c r="BJ149" i="4"/>
  <c r="BK149" i="4"/>
  <c r="BL149" i="4"/>
  <c r="BE150" i="4"/>
  <c r="BF150" i="4"/>
  <c r="BG150" i="4"/>
  <c r="BH150" i="4"/>
  <c r="BI150" i="4"/>
  <c r="BJ150" i="4"/>
  <c r="BK150" i="4"/>
  <c r="BL150" i="4"/>
  <c r="BE151" i="4"/>
  <c r="BF151" i="4"/>
  <c r="BG151" i="4"/>
  <c r="BH151" i="4"/>
  <c r="BI151" i="4"/>
  <c r="BJ151" i="4"/>
  <c r="BK151" i="4"/>
  <c r="BL151" i="4"/>
  <c r="BE152" i="4"/>
  <c r="BF152" i="4"/>
  <c r="BG152" i="4"/>
  <c r="BH152" i="4"/>
  <c r="BI152" i="4"/>
  <c r="BJ152" i="4"/>
  <c r="BK152" i="4"/>
  <c r="BL152" i="4"/>
  <c r="BE153" i="4"/>
  <c r="BF153" i="4"/>
  <c r="BG153" i="4"/>
  <c r="BH153" i="4"/>
  <c r="BI153" i="4"/>
  <c r="BJ153" i="4"/>
  <c r="BK153" i="4"/>
  <c r="BL153" i="4"/>
  <c r="BE154" i="4"/>
  <c r="BF154" i="4"/>
  <c r="BG154" i="4"/>
  <c r="BH154" i="4"/>
  <c r="BI154" i="4"/>
  <c r="BJ154" i="4"/>
  <c r="BK154" i="4"/>
  <c r="BL154" i="4"/>
  <c r="BE155" i="4"/>
  <c r="BF155" i="4"/>
  <c r="BG155" i="4"/>
  <c r="BH155" i="4"/>
  <c r="BI155" i="4"/>
  <c r="BJ155" i="4"/>
  <c r="BK155" i="4"/>
  <c r="BL155" i="4"/>
  <c r="BE156" i="4"/>
  <c r="BF156" i="4"/>
  <c r="BG156" i="4"/>
  <c r="BH156" i="4"/>
  <c r="BI156" i="4"/>
  <c r="BJ156" i="4"/>
  <c r="BK156" i="4"/>
  <c r="BL156" i="4"/>
  <c r="BE157" i="4"/>
  <c r="BF157" i="4"/>
  <c r="BG157" i="4"/>
  <c r="BH157" i="4"/>
  <c r="BI157" i="4"/>
  <c r="BJ157" i="4"/>
  <c r="BK157" i="4"/>
  <c r="BL157" i="4"/>
  <c r="BE158" i="4"/>
  <c r="BF158" i="4"/>
  <c r="BG158" i="4"/>
  <c r="BH158" i="4"/>
  <c r="BI158" i="4"/>
  <c r="BJ158" i="4"/>
  <c r="BK158" i="4"/>
  <c r="BL158" i="4"/>
  <c r="BE159" i="4"/>
  <c r="BF159" i="4"/>
  <c r="BG159" i="4"/>
  <c r="BH159" i="4"/>
  <c r="BI159" i="4"/>
  <c r="BJ159" i="4"/>
  <c r="BK159" i="4"/>
  <c r="BL159" i="4"/>
  <c r="BE160" i="4"/>
  <c r="BF160" i="4"/>
  <c r="BG160" i="4"/>
  <c r="BH160" i="4"/>
  <c r="BI160" i="4"/>
  <c r="BJ160" i="4"/>
  <c r="BK160" i="4"/>
  <c r="BL160" i="4"/>
  <c r="BE161" i="4"/>
  <c r="BF161" i="4"/>
  <c r="BG161" i="4"/>
  <c r="BH161" i="4"/>
  <c r="BI161" i="4"/>
  <c r="BJ161" i="4"/>
  <c r="BK161" i="4"/>
  <c r="BL161" i="4"/>
  <c r="BE162" i="4"/>
  <c r="BF162" i="4"/>
  <c r="BG162" i="4"/>
  <c r="BH162" i="4"/>
  <c r="BI162" i="4"/>
  <c r="BJ162" i="4"/>
  <c r="BK162" i="4"/>
  <c r="BL162" i="4"/>
  <c r="BE163" i="4"/>
  <c r="BF163" i="4"/>
  <c r="BG163" i="4"/>
  <c r="BH163" i="4"/>
  <c r="BI163" i="4"/>
  <c r="BJ163" i="4"/>
  <c r="BK163" i="4"/>
  <c r="BL163" i="4"/>
  <c r="BE164" i="4"/>
  <c r="BF164" i="4"/>
  <c r="BG164" i="4"/>
  <c r="BH164" i="4"/>
  <c r="BI164" i="4"/>
  <c r="BJ164" i="4"/>
  <c r="BK164" i="4"/>
  <c r="BL164" i="4"/>
  <c r="BE165" i="4"/>
  <c r="BF165" i="4"/>
  <c r="BG165" i="4"/>
  <c r="BH165" i="4"/>
  <c r="BI165" i="4"/>
  <c r="BJ165" i="4"/>
  <c r="BK165" i="4"/>
  <c r="BL165" i="4"/>
  <c r="BE166" i="4"/>
  <c r="BF166" i="4"/>
  <c r="BG166" i="4"/>
  <c r="BH166" i="4"/>
  <c r="BI166" i="4"/>
  <c r="BJ166" i="4"/>
  <c r="BK166" i="4"/>
  <c r="BL166" i="4"/>
  <c r="BE167" i="4"/>
  <c r="BF167" i="4"/>
  <c r="BG167" i="4"/>
  <c r="BH167" i="4"/>
  <c r="BI167" i="4"/>
  <c r="BJ167" i="4"/>
  <c r="BK167" i="4"/>
  <c r="BL167" i="4"/>
  <c r="BE168" i="4"/>
  <c r="BF168" i="4"/>
  <c r="BG168" i="4"/>
  <c r="BH168" i="4"/>
  <c r="BI168" i="4"/>
  <c r="BJ168" i="4"/>
  <c r="BK168" i="4"/>
  <c r="BL168" i="4"/>
  <c r="BE169" i="4"/>
  <c r="BF169" i="4"/>
  <c r="BG169" i="4"/>
  <c r="BH169" i="4"/>
  <c r="BI169" i="4"/>
  <c r="BJ169" i="4"/>
  <c r="BK169" i="4"/>
  <c r="BL169" i="4"/>
  <c r="BE170" i="4"/>
  <c r="BF170" i="4"/>
  <c r="BG170" i="4"/>
  <c r="BH170" i="4"/>
  <c r="BI170" i="4"/>
  <c r="BJ170" i="4"/>
  <c r="BK170" i="4"/>
  <c r="BL170" i="4"/>
  <c r="BE171" i="4"/>
  <c r="BF171" i="4"/>
  <c r="BG171" i="4"/>
  <c r="BH171" i="4"/>
  <c r="BI171" i="4"/>
  <c r="BJ171" i="4"/>
  <c r="BK171" i="4"/>
  <c r="BL171" i="4"/>
  <c r="BE172" i="4"/>
  <c r="BF172" i="4"/>
  <c r="BG172" i="4"/>
  <c r="BH172" i="4"/>
  <c r="BI172" i="4"/>
  <c r="BJ172" i="4"/>
  <c r="BK172" i="4"/>
  <c r="BL172" i="4"/>
  <c r="BE173" i="4"/>
  <c r="BF173" i="4"/>
  <c r="BG173" i="4"/>
  <c r="BH173" i="4"/>
  <c r="BI173" i="4"/>
  <c r="BJ173" i="4"/>
  <c r="BK173" i="4"/>
  <c r="BL173" i="4"/>
  <c r="BE174" i="4"/>
  <c r="BF174" i="4"/>
  <c r="BG174" i="4"/>
  <c r="BH174" i="4"/>
  <c r="BI174" i="4"/>
  <c r="BJ174" i="4"/>
  <c r="BK174" i="4"/>
  <c r="BL174" i="4"/>
  <c r="BE175" i="4"/>
  <c r="BF175" i="4"/>
  <c r="BG175" i="4"/>
  <c r="BH175" i="4"/>
  <c r="BI175" i="4"/>
  <c r="BJ175" i="4"/>
  <c r="BK175" i="4"/>
  <c r="BL175" i="4"/>
  <c r="BE176" i="4"/>
  <c r="BF176" i="4"/>
  <c r="BG176" i="4"/>
  <c r="BH176" i="4"/>
  <c r="BI176" i="4"/>
  <c r="BJ176" i="4"/>
  <c r="BK176" i="4"/>
  <c r="BL176" i="4"/>
  <c r="BE177" i="4"/>
  <c r="BF177" i="4"/>
  <c r="BG177" i="4"/>
  <c r="BH177" i="4"/>
  <c r="BI177" i="4"/>
  <c r="BJ177" i="4"/>
  <c r="BK177" i="4"/>
  <c r="BL177" i="4"/>
  <c r="BE178" i="4"/>
  <c r="BF178" i="4"/>
  <c r="BG178" i="4"/>
  <c r="BH178" i="4"/>
  <c r="BI178" i="4"/>
  <c r="BJ178" i="4"/>
  <c r="BK178" i="4"/>
  <c r="BL178" i="4"/>
  <c r="BE179" i="4"/>
  <c r="BF179" i="4"/>
  <c r="BG179" i="4"/>
  <c r="BH179" i="4"/>
  <c r="BI179" i="4"/>
  <c r="BJ179" i="4"/>
  <c r="BK179" i="4"/>
  <c r="BL179" i="4"/>
  <c r="BE180" i="4"/>
  <c r="BF180" i="4"/>
  <c r="BG180" i="4"/>
  <c r="BH180" i="4"/>
  <c r="BI180" i="4"/>
  <c r="BJ180" i="4"/>
  <c r="BK180" i="4"/>
  <c r="BL180" i="4"/>
  <c r="BE181" i="4"/>
  <c r="BF181" i="4"/>
  <c r="BG181" i="4"/>
  <c r="BH181" i="4"/>
  <c r="BI181" i="4"/>
  <c r="BJ181" i="4"/>
  <c r="BK181" i="4"/>
  <c r="BL181" i="4"/>
  <c r="BE182" i="4"/>
  <c r="BF182" i="4"/>
  <c r="BG182" i="4"/>
  <c r="BH182" i="4"/>
  <c r="BI182" i="4"/>
  <c r="BJ182" i="4"/>
  <c r="BK182" i="4"/>
  <c r="BL182" i="4"/>
  <c r="BE183" i="4"/>
  <c r="BF183" i="4"/>
  <c r="BG183" i="4"/>
  <c r="BH183" i="4"/>
  <c r="BI183" i="4"/>
  <c r="BJ183" i="4"/>
  <c r="BK183" i="4"/>
  <c r="BL183" i="4"/>
  <c r="BE184" i="4"/>
  <c r="BF184" i="4"/>
  <c r="BG184" i="4"/>
  <c r="BH184" i="4"/>
  <c r="BI184" i="4"/>
  <c r="BJ184" i="4"/>
  <c r="BK184" i="4"/>
  <c r="BL184" i="4"/>
  <c r="BE185" i="4"/>
  <c r="BF185" i="4"/>
  <c r="BG185" i="4"/>
  <c r="BH185" i="4"/>
  <c r="BI185" i="4"/>
  <c r="BJ185" i="4"/>
  <c r="BK185" i="4"/>
  <c r="BL185" i="4"/>
  <c r="BE186" i="4"/>
  <c r="BF186" i="4"/>
  <c r="BG186" i="4"/>
  <c r="BH186" i="4"/>
  <c r="BI186" i="4"/>
  <c r="BJ186" i="4"/>
  <c r="BK186" i="4"/>
  <c r="BL186" i="4"/>
  <c r="BE187" i="4"/>
  <c r="BF187" i="4"/>
  <c r="BG187" i="4"/>
  <c r="BH187" i="4"/>
  <c r="BI187" i="4"/>
  <c r="BJ187" i="4"/>
  <c r="BK187" i="4"/>
  <c r="BL187" i="4"/>
  <c r="BE188" i="4"/>
  <c r="BF188" i="4"/>
  <c r="BG188" i="4"/>
  <c r="BH188" i="4"/>
  <c r="BI188" i="4"/>
  <c r="BJ188" i="4"/>
  <c r="BK188" i="4"/>
  <c r="BL188" i="4"/>
  <c r="BE189" i="4"/>
  <c r="BF189" i="4"/>
  <c r="BG189" i="4"/>
  <c r="BH189" i="4"/>
  <c r="BI189" i="4"/>
  <c r="BJ189" i="4"/>
  <c r="BK189" i="4"/>
  <c r="BL189" i="4"/>
  <c r="BE190" i="4"/>
  <c r="BF190" i="4"/>
  <c r="BG190" i="4"/>
  <c r="BH190" i="4"/>
  <c r="BI190" i="4"/>
  <c r="BJ190" i="4"/>
  <c r="BK190" i="4"/>
  <c r="BL190" i="4"/>
  <c r="BE191" i="4"/>
  <c r="BF191" i="4"/>
  <c r="BG191" i="4"/>
  <c r="BH191" i="4"/>
  <c r="BI191" i="4"/>
  <c r="BJ191" i="4"/>
  <c r="BK191" i="4"/>
  <c r="BL191" i="4"/>
  <c r="BE192" i="4"/>
  <c r="BF192" i="4"/>
  <c r="BG192" i="4"/>
  <c r="BH192" i="4"/>
  <c r="BI192" i="4"/>
  <c r="BJ192" i="4"/>
  <c r="BK192" i="4"/>
  <c r="BL192" i="4"/>
  <c r="BE193" i="4"/>
  <c r="BF193" i="4"/>
  <c r="BG193" i="4"/>
  <c r="BH193" i="4"/>
  <c r="BI193" i="4"/>
  <c r="BJ193" i="4"/>
  <c r="BK193" i="4"/>
  <c r="BL193" i="4"/>
  <c r="BE194" i="4"/>
  <c r="BF194" i="4"/>
  <c r="BG194" i="4"/>
  <c r="BH194" i="4"/>
  <c r="BI194" i="4"/>
  <c r="BJ194" i="4"/>
  <c r="BK194" i="4"/>
  <c r="BL194" i="4"/>
  <c r="BE195" i="4"/>
  <c r="BF195" i="4"/>
  <c r="BG195" i="4"/>
  <c r="BH195" i="4"/>
  <c r="BI195" i="4"/>
  <c r="BJ195" i="4"/>
  <c r="BK195" i="4"/>
  <c r="BL195" i="4"/>
  <c r="BE196" i="4"/>
  <c r="BF196" i="4"/>
  <c r="BG196" i="4"/>
  <c r="BH196" i="4"/>
  <c r="BI196" i="4"/>
  <c r="BJ196" i="4"/>
  <c r="BK196" i="4"/>
  <c r="BL196" i="4"/>
  <c r="BE197" i="4"/>
  <c r="BF197" i="4"/>
  <c r="BG197" i="4"/>
  <c r="BH197" i="4"/>
  <c r="BI197" i="4"/>
  <c r="BJ197" i="4"/>
  <c r="BK197" i="4"/>
  <c r="BL197" i="4"/>
  <c r="BE198" i="4"/>
  <c r="BF198" i="4"/>
  <c r="BG198" i="4"/>
  <c r="BH198" i="4"/>
  <c r="BI198" i="4"/>
  <c r="BJ198" i="4"/>
  <c r="BK198" i="4"/>
  <c r="BL198" i="4"/>
  <c r="BE199" i="4"/>
  <c r="BF199" i="4"/>
  <c r="BG199" i="4"/>
  <c r="BH199" i="4"/>
  <c r="BI199" i="4"/>
  <c r="BJ199" i="4"/>
  <c r="BK199" i="4"/>
  <c r="BL199" i="4"/>
  <c r="BE200" i="4"/>
  <c r="BF200" i="4"/>
  <c r="BG200" i="4"/>
  <c r="BH200" i="4"/>
  <c r="BI200" i="4"/>
  <c r="BJ200" i="4"/>
  <c r="BK200" i="4"/>
  <c r="BL200" i="4"/>
  <c r="BE201" i="4"/>
  <c r="BF201" i="4"/>
  <c r="BG201" i="4"/>
  <c r="BH201" i="4"/>
  <c r="BI201" i="4"/>
  <c r="BJ201" i="4"/>
  <c r="BK201" i="4"/>
  <c r="BL201" i="4"/>
  <c r="BE202" i="4"/>
  <c r="BF202" i="4"/>
  <c r="BG202" i="4"/>
  <c r="BH202" i="4"/>
  <c r="BI202" i="4"/>
  <c r="BJ202" i="4"/>
  <c r="BK202" i="4"/>
  <c r="BL202" i="4"/>
  <c r="BE203" i="4"/>
  <c r="BF203" i="4"/>
  <c r="BG203" i="4"/>
  <c r="BH203" i="4"/>
  <c r="BI203" i="4"/>
  <c r="BJ203" i="4"/>
  <c r="BK203" i="4"/>
  <c r="BL203" i="4"/>
  <c r="BE204" i="4"/>
  <c r="BF204" i="4"/>
  <c r="BG204" i="4"/>
  <c r="BH204" i="4"/>
  <c r="BI204" i="4"/>
  <c r="BJ204" i="4"/>
  <c r="BK204" i="4"/>
  <c r="BL204" i="4"/>
  <c r="BE205" i="4"/>
  <c r="BF205" i="4"/>
  <c r="BG205" i="4"/>
  <c r="BH205" i="4"/>
  <c r="BI205" i="4"/>
  <c r="BJ205" i="4"/>
  <c r="BK205" i="4"/>
  <c r="BL205" i="4"/>
  <c r="BE206" i="4"/>
  <c r="BF206" i="4"/>
  <c r="BG206" i="4"/>
  <c r="BH206" i="4"/>
  <c r="BI206" i="4"/>
  <c r="BJ206" i="4"/>
  <c r="BK206" i="4"/>
  <c r="BL206" i="4"/>
  <c r="BE207" i="4"/>
  <c r="BF207" i="4"/>
  <c r="BG207" i="4"/>
  <c r="BH207" i="4"/>
  <c r="BI207" i="4"/>
  <c r="BJ207" i="4"/>
  <c r="BK207" i="4"/>
  <c r="BL207" i="4"/>
  <c r="BE208" i="4"/>
  <c r="BF208" i="4"/>
  <c r="BG208" i="4"/>
  <c r="BH208" i="4"/>
  <c r="BI208" i="4"/>
  <c r="BJ208" i="4"/>
  <c r="BK208" i="4"/>
  <c r="BL208" i="4"/>
  <c r="BE209" i="4"/>
  <c r="BF209" i="4"/>
  <c r="BG209" i="4"/>
  <c r="BH209" i="4"/>
  <c r="BI209" i="4"/>
  <c r="BJ209" i="4"/>
  <c r="BK209" i="4"/>
  <c r="BL209" i="4"/>
  <c r="BE210" i="4"/>
  <c r="BF210" i="4"/>
  <c r="BG210" i="4"/>
  <c r="BH210" i="4"/>
  <c r="BI210" i="4"/>
  <c r="BJ210" i="4"/>
  <c r="BK210" i="4"/>
  <c r="BL210" i="4"/>
  <c r="BE211" i="4"/>
  <c r="BF211" i="4"/>
  <c r="BG211" i="4"/>
  <c r="BH211" i="4"/>
  <c r="BI211" i="4"/>
  <c r="BJ211" i="4"/>
  <c r="BK211" i="4"/>
  <c r="BL211" i="4"/>
  <c r="BE212" i="4"/>
  <c r="BF212" i="4"/>
  <c r="BG212" i="4"/>
  <c r="BH212" i="4"/>
  <c r="BI212" i="4"/>
  <c r="BJ212" i="4"/>
  <c r="BK212" i="4"/>
  <c r="BL212" i="4"/>
  <c r="BE213" i="4"/>
  <c r="BF213" i="4"/>
  <c r="BG213" i="4"/>
  <c r="BH213" i="4"/>
  <c r="BI213" i="4"/>
  <c r="BJ213" i="4"/>
  <c r="BK213" i="4"/>
  <c r="BL213" i="4"/>
  <c r="BE214" i="4"/>
  <c r="BF214" i="4"/>
  <c r="BG214" i="4"/>
  <c r="BH214" i="4"/>
  <c r="BI214" i="4"/>
  <c r="BJ214" i="4"/>
  <c r="BK214" i="4"/>
  <c r="BL214" i="4"/>
  <c r="BE215" i="4"/>
  <c r="BF215" i="4"/>
  <c r="BG215" i="4"/>
  <c r="BH215" i="4"/>
  <c r="BI215" i="4"/>
  <c r="BJ215" i="4"/>
  <c r="BK215" i="4"/>
  <c r="BL215" i="4"/>
  <c r="BE216" i="4"/>
  <c r="BF216" i="4"/>
  <c r="BG216" i="4"/>
  <c r="BH216" i="4"/>
  <c r="BI216" i="4"/>
  <c r="BJ216" i="4"/>
  <c r="BK216" i="4"/>
  <c r="BL216" i="4"/>
  <c r="BE217" i="4"/>
  <c r="BF217" i="4"/>
  <c r="BG217" i="4"/>
  <c r="BH217" i="4"/>
  <c r="BI217" i="4"/>
  <c r="BJ217" i="4"/>
  <c r="BK217" i="4"/>
  <c r="BL217" i="4"/>
  <c r="BE218" i="4"/>
  <c r="BF218" i="4"/>
  <c r="BG218" i="4"/>
  <c r="BH218" i="4"/>
  <c r="BI218" i="4"/>
  <c r="BJ218" i="4"/>
  <c r="BK218" i="4"/>
  <c r="BL218" i="4"/>
  <c r="BE219" i="4"/>
  <c r="BF219" i="4"/>
  <c r="BG219" i="4"/>
  <c r="BH219" i="4"/>
  <c r="BI219" i="4"/>
  <c r="BJ219" i="4"/>
  <c r="BK219" i="4"/>
  <c r="BL219" i="4"/>
  <c r="BE220" i="4"/>
  <c r="BF220" i="4"/>
  <c r="BG220" i="4"/>
  <c r="BH220" i="4"/>
  <c r="BI220" i="4"/>
  <c r="BJ220" i="4"/>
  <c r="BK220" i="4"/>
  <c r="BL220" i="4"/>
  <c r="BE221" i="4"/>
  <c r="BF221" i="4"/>
  <c r="BG221" i="4"/>
  <c r="BH221" i="4"/>
  <c r="BI221" i="4"/>
  <c r="BJ221" i="4"/>
  <c r="BK221" i="4"/>
  <c r="BL221" i="4"/>
  <c r="BE222" i="4"/>
  <c r="BF222" i="4"/>
  <c r="BG222" i="4"/>
  <c r="BH222" i="4"/>
  <c r="BI222" i="4"/>
  <c r="BJ222" i="4"/>
  <c r="BK222" i="4"/>
  <c r="BL222" i="4"/>
  <c r="BE223" i="4"/>
  <c r="BF223" i="4"/>
  <c r="BG223" i="4"/>
  <c r="BH223" i="4"/>
  <c r="BI223" i="4"/>
  <c r="BJ223" i="4"/>
  <c r="BK223" i="4"/>
  <c r="BL223" i="4"/>
  <c r="BE224" i="4"/>
  <c r="BF224" i="4"/>
  <c r="BG224" i="4"/>
  <c r="BH224" i="4"/>
  <c r="BI224" i="4"/>
  <c r="BJ224" i="4"/>
  <c r="BK224" i="4"/>
  <c r="BL224" i="4"/>
  <c r="BE225" i="4"/>
  <c r="BF225" i="4"/>
  <c r="BG225" i="4"/>
  <c r="BH225" i="4"/>
  <c r="BI225" i="4"/>
  <c r="BJ225" i="4"/>
  <c r="BK225" i="4"/>
  <c r="BL225" i="4"/>
  <c r="BE226" i="4"/>
  <c r="BF226" i="4"/>
  <c r="BG226" i="4"/>
  <c r="BH226" i="4"/>
  <c r="BI226" i="4"/>
  <c r="BJ226" i="4"/>
  <c r="BK226" i="4"/>
  <c r="BL226" i="4"/>
  <c r="BE227" i="4"/>
  <c r="BF227" i="4"/>
  <c r="BG227" i="4"/>
  <c r="BH227" i="4"/>
  <c r="BI227" i="4"/>
  <c r="BJ227" i="4"/>
  <c r="BK227" i="4"/>
  <c r="BL227" i="4"/>
  <c r="BE228" i="4"/>
  <c r="BF228" i="4"/>
  <c r="BG228" i="4"/>
  <c r="BH228" i="4"/>
  <c r="BI228" i="4"/>
  <c r="BJ228" i="4"/>
  <c r="BK228" i="4"/>
  <c r="BL228" i="4"/>
  <c r="BE229" i="4"/>
  <c r="BF229" i="4"/>
  <c r="BG229" i="4"/>
  <c r="BH229" i="4"/>
  <c r="BI229" i="4"/>
  <c r="BJ229" i="4"/>
  <c r="BK229" i="4"/>
  <c r="BL229" i="4"/>
  <c r="BE230" i="4"/>
  <c r="BF230" i="4"/>
  <c r="BG230" i="4"/>
  <c r="BH230" i="4"/>
  <c r="BI230" i="4"/>
  <c r="BJ230" i="4"/>
  <c r="BK230" i="4"/>
  <c r="BL230" i="4"/>
  <c r="BE231" i="4"/>
  <c r="BF231" i="4"/>
  <c r="BG231" i="4"/>
  <c r="BH231" i="4"/>
  <c r="BI231" i="4"/>
  <c r="BJ231" i="4"/>
  <c r="BK231" i="4"/>
  <c r="BL231" i="4"/>
  <c r="BE232" i="4"/>
  <c r="BF232" i="4"/>
  <c r="BG232" i="4"/>
  <c r="BH232" i="4"/>
  <c r="BI232" i="4"/>
  <c r="BJ232" i="4"/>
  <c r="BK232" i="4"/>
  <c r="BL232" i="4"/>
  <c r="BE233" i="4"/>
  <c r="BF233" i="4"/>
  <c r="BG233" i="4"/>
  <c r="BH233" i="4"/>
  <c r="BI233" i="4"/>
  <c r="BJ233" i="4"/>
  <c r="BK233" i="4"/>
  <c r="BL233" i="4"/>
  <c r="BE234" i="4"/>
  <c r="BF234" i="4"/>
  <c r="BG234" i="4"/>
  <c r="BH234" i="4"/>
  <c r="BI234" i="4"/>
  <c r="BJ234" i="4"/>
  <c r="BK234" i="4"/>
  <c r="BL234" i="4"/>
  <c r="BE235" i="4"/>
  <c r="BF235" i="4"/>
  <c r="BG235" i="4"/>
  <c r="BH235" i="4"/>
  <c r="BI235" i="4"/>
  <c r="BJ235" i="4"/>
  <c r="BK235" i="4"/>
  <c r="BL235" i="4"/>
  <c r="BE236" i="4"/>
  <c r="BF236" i="4"/>
  <c r="BG236" i="4"/>
  <c r="BH236" i="4"/>
  <c r="BI236" i="4"/>
  <c r="BJ236" i="4"/>
  <c r="BK236" i="4"/>
  <c r="BL236" i="4"/>
  <c r="BE237" i="4"/>
  <c r="BF237" i="4"/>
  <c r="BG237" i="4"/>
  <c r="BH237" i="4"/>
  <c r="BI237" i="4"/>
  <c r="BJ237" i="4"/>
  <c r="BK237" i="4"/>
  <c r="BL237" i="4"/>
  <c r="BE238" i="4"/>
  <c r="BF238" i="4"/>
  <c r="BG238" i="4"/>
  <c r="BH238" i="4"/>
  <c r="BI238" i="4"/>
  <c r="BJ238" i="4"/>
  <c r="BK238" i="4"/>
  <c r="BL238" i="4"/>
  <c r="BE239" i="4"/>
  <c r="BF239" i="4"/>
  <c r="BG239" i="4"/>
  <c r="BH239" i="4"/>
  <c r="BI239" i="4"/>
  <c r="BJ239" i="4"/>
  <c r="BK239" i="4"/>
  <c r="BL239" i="4"/>
  <c r="BE240" i="4"/>
  <c r="BF240" i="4"/>
  <c r="BG240" i="4"/>
  <c r="BH240" i="4"/>
  <c r="BI240" i="4"/>
  <c r="BJ240" i="4"/>
  <c r="BK240" i="4"/>
  <c r="BL240" i="4"/>
  <c r="BE241" i="4"/>
  <c r="BF241" i="4"/>
  <c r="BG241" i="4"/>
  <c r="BH241" i="4"/>
  <c r="BI241" i="4"/>
  <c r="BJ241" i="4"/>
  <c r="BK241" i="4"/>
  <c r="BL241" i="4"/>
  <c r="BE242" i="4"/>
  <c r="BF242" i="4"/>
  <c r="BG242" i="4"/>
  <c r="BH242" i="4"/>
  <c r="BI242" i="4"/>
  <c r="BJ242" i="4"/>
  <c r="BK242" i="4"/>
  <c r="BL242" i="4"/>
  <c r="BE243" i="4"/>
  <c r="BF243" i="4"/>
  <c r="BG243" i="4"/>
  <c r="BH243" i="4"/>
  <c r="BI243" i="4"/>
  <c r="BJ243" i="4"/>
  <c r="BK243" i="4"/>
  <c r="BL243" i="4"/>
  <c r="BE244" i="4"/>
  <c r="BF244" i="4"/>
  <c r="BG244" i="4"/>
  <c r="BH244" i="4"/>
  <c r="BI244" i="4"/>
  <c r="BJ244" i="4"/>
  <c r="BK244" i="4"/>
  <c r="BL244" i="4"/>
  <c r="BE245" i="4"/>
  <c r="BF245" i="4"/>
  <c r="BG245" i="4"/>
  <c r="BH245" i="4"/>
  <c r="BI245" i="4"/>
  <c r="BJ245" i="4"/>
  <c r="BK245" i="4"/>
  <c r="BL245" i="4"/>
  <c r="BE246" i="4"/>
  <c r="BF246" i="4"/>
  <c r="BG246" i="4"/>
  <c r="BH246" i="4"/>
  <c r="BI246" i="4"/>
  <c r="BJ246" i="4"/>
  <c r="BK246" i="4"/>
  <c r="BL246" i="4"/>
  <c r="BE247" i="4"/>
  <c r="BF247" i="4"/>
  <c r="BG247" i="4"/>
  <c r="BH247" i="4"/>
  <c r="BI247" i="4"/>
  <c r="BJ247" i="4"/>
  <c r="BK247" i="4"/>
  <c r="BL247" i="4"/>
  <c r="BE248" i="4"/>
  <c r="BF248" i="4"/>
  <c r="BG248" i="4"/>
  <c r="BH248" i="4"/>
  <c r="BI248" i="4"/>
  <c r="BJ248" i="4"/>
  <c r="BK248" i="4"/>
  <c r="BL248" i="4"/>
  <c r="BE249" i="4"/>
  <c r="BF249" i="4"/>
  <c r="BG249" i="4"/>
  <c r="BH249" i="4"/>
  <c r="BI249" i="4"/>
  <c r="BJ249" i="4"/>
  <c r="BK249" i="4"/>
  <c r="BL249" i="4"/>
  <c r="BE250" i="4"/>
  <c r="BF250" i="4"/>
  <c r="BG250" i="4"/>
  <c r="BH250" i="4"/>
  <c r="BI250" i="4"/>
  <c r="BJ250" i="4"/>
  <c r="BK250" i="4"/>
  <c r="BL250" i="4"/>
  <c r="BE251" i="4"/>
  <c r="BF251" i="4"/>
  <c r="BG251" i="4"/>
  <c r="BH251" i="4"/>
  <c r="BI251" i="4"/>
  <c r="BJ251" i="4"/>
  <c r="BK251" i="4"/>
  <c r="BL251" i="4"/>
  <c r="BE252" i="4"/>
  <c r="BF252" i="4"/>
  <c r="BG252" i="4"/>
  <c r="BH252" i="4"/>
  <c r="BI252" i="4"/>
  <c r="BJ252" i="4"/>
  <c r="BK252" i="4"/>
  <c r="BL252" i="4"/>
  <c r="BE253" i="4"/>
  <c r="BF253" i="4"/>
  <c r="BG253" i="4"/>
  <c r="BH253" i="4"/>
  <c r="BI253" i="4"/>
  <c r="BJ253" i="4"/>
  <c r="BK253" i="4"/>
  <c r="BL253" i="4"/>
  <c r="BE254" i="4"/>
  <c r="BF254" i="4"/>
  <c r="BG254" i="4"/>
  <c r="BH254" i="4"/>
  <c r="BI254" i="4"/>
  <c r="BJ254" i="4"/>
  <c r="BK254" i="4"/>
  <c r="BL254" i="4"/>
  <c r="BE255" i="4"/>
  <c r="BF255" i="4"/>
  <c r="BG255" i="4"/>
  <c r="BH255" i="4"/>
  <c r="BI255" i="4"/>
  <c r="BJ255" i="4"/>
  <c r="BK255" i="4"/>
  <c r="BL255" i="4"/>
  <c r="BE256" i="4"/>
  <c r="BF256" i="4"/>
  <c r="BG256" i="4"/>
  <c r="BH256" i="4"/>
  <c r="BI256" i="4"/>
  <c r="BJ256" i="4"/>
  <c r="BK256" i="4"/>
  <c r="BL256" i="4"/>
  <c r="BE257" i="4"/>
  <c r="BF257" i="4"/>
  <c r="BG257" i="4"/>
  <c r="BH257" i="4"/>
  <c r="BI257" i="4"/>
  <c r="BJ257" i="4"/>
  <c r="BK257" i="4"/>
  <c r="BL257" i="4"/>
  <c r="BE258" i="4"/>
  <c r="BF258" i="4"/>
  <c r="BG258" i="4"/>
  <c r="BH258" i="4"/>
  <c r="BI258" i="4"/>
  <c r="BJ258" i="4"/>
  <c r="BK258" i="4"/>
  <c r="BL258" i="4"/>
  <c r="BE259" i="4"/>
  <c r="BF259" i="4"/>
  <c r="BG259" i="4"/>
  <c r="BH259" i="4"/>
  <c r="BI259" i="4"/>
  <c r="BJ259" i="4"/>
  <c r="BK259" i="4"/>
  <c r="BL259" i="4"/>
  <c r="BE260" i="4"/>
  <c r="BF260" i="4"/>
  <c r="BG260" i="4"/>
  <c r="BH260" i="4"/>
  <c r="BI260" i="4"/>
  <c r="BJ260" i="4"/>
  <c r="BK260" i="4"/>
  <c r="BL260" i="4"/>
  <c r="BE261" i="4"/>
  <c r="BF261" i="4"/>
  <c r="BG261" i="4"/>
  <c r="BH261" i="4"/>
  <c r="BI261" i="4"/>
  <c r="BJ261" i="4"/>
  <c r="BK261" i="4"/>
  <c r="BL261" i="4"/>
  <c r="BE262" i="4"/>
  <c r="BF262" i="4"/>
  <c r="BG262" i="4"/>
  <c r="BH262" i="4"/>
  <c r="BI262" i="4"/>
  <c r="BJ262" i="4"/>
  <c r="BK262" i="4"/>
  <c r="BL262" i="4"/>
  <c r="BE263" i="4"/>
  <c r="BF263" i="4"/>
  <c r="BG263" i="4"/>
  <c r="BH263" i="4"/>
  <c r="BI263" i="4"/>
  <c r="BJ263" i="4"/>
  <c r="BK263" i="4"/>
  <c r="BL263" i="4"/>
  <c r="BE264" i="4"/>
  <c r="BF264" i="4"/>
  <c r="BG264" i="4"/>
  <c r="BH264" i="4"/>
  <c r="BI264" i="4"/>
  <c r="BJ264" i="4"/>
  <c r="BK264" i="4"/>
  <c r="BL264" i="4"/>
  <c r="BE265" i="4"/>
  <c r="BF265" i="4"/>
  <c r="BG265" i="4"/>
  <c r="BH265" i="4"/>
  <c r="BI265" i="4"/>
  <c r="BJ265" i="4"/>
  <c r="BK265" i="4"/>
  <c r="BL265" i="4"/>
  <c r="BE266" i="4"/>
  <c r="BF266" i="4"/>
  <c r="BG266" i="4"/>
  <c r="BH266" i="4"/>
  <c r="BI266" i="4"/>
  <c r="BJ266" i="4"/>
  <c r="BK266" i="4"/>
  <c r="BL266" i="4"/>
  <c r="BE267" i="4"/>
  <c r="BF267" i="4"/>
  <c r="BG267" i="4"/>
  <c r="BH267" i="4"/>
  <c r="BI267" i="4"/>
  <c r="BJ267" i="4"/>
  <c r="BK267" i="4"/>
  <c r="BL267" i="4"/>
  <c r="BE268" i="4"/>
  <c r="BF268" i="4"/>
  <c r="BG268" i="4"/>
  <c r="BH268" i="4"/>
  <c r="BI268" i="4"/>
  <c r="BJ268" i="4"/>
  <c r="BK268" i="4"/>
  <c r="BL268" i="4"/>
  <c r="BE269" i="4"/>
  <c r="BF269" i="4"/>
  <c r="BG269" i="4"/>
  <c r="BH269" i="4"/>
  <c r="BI269" i="4"/>
  <c r="BJ269" i="4"/>
  <c r="BK269" i="4"/>
  <c r="BL269" i="4"/>
  <c r="BE270" i="4"/>
  <c r="BF270" i="4"/>
  <c r="BG270" i="4"/>
  <c r="BH270" i="4"/>
  <c r="BI270" i="4"/>
  <c r="BJ270" i="4"/>
  <c r="BK270" i="4"/>
  <c r="BL270" i="4"/>
  <c r="BE271" i="4"/>
  <c r="BF271" i="4"/>
  <c r="BG271" i="4"/>
  <c r="BH271" i="4"/>
  <c r="BI271" i="4"/>
  <c r="BJ271" i="4"/>
  <c r="BK271" i="4"/>
  <c r="BL271" i="4"/>
  <c r="BE272" i="4"/>
  <c r="BF272" i="4"/>
  <c r="BG272" i="4"/>
  <c r="BH272" i="4"/>
  <c r="BI272" i="4"/>
  <c r="BJ272" i="4"/>
  <c r="BK272" i="4"/>
  <c r="BL272" i="4"/>
  <c r="BE273" i="4"/>
  <c r="BF273" i="4"/>
  <c r="BG273" i="4"/>
  <c r="BH273" i="4"/>
  <c r="BI273" i="4"/>
  <c r="BJ273" i="4"/>
  <c r="BK273" i="4"/>
  <c r="BL273" i="4"/>
  <c r="BE274" i="4"/>
  <c r="BF274" i="4"/>
  <c r="BG274" i="4"/>
  <c r="BH274" i="4"/>
  <c r="BI274" i="4"/>
  <c r="BJ274" i="4"/>
  <c r="BK274" i="4"/>
  <c r="BL274" i="4"/>
  <c r="BE275" i="4"/>
  <c r="BF275" i="4"/>
  <c r="BG275" i="4"/>
  <c r="BH275" i="4"/>
  <c r="BI275" i="4"/>
  <c r="BJ275" i="4"/>
  <c r="BK275" i="4"/>
  <c r="BL275" i="4"/>
  <c r="BE276" i="4"/>
  <c r="BF276" i="4"/>
  <c r="BG276" i="4"/>
  <c r="BH276" i="4"/>
  <c r="BI276" i="4"/>
  <c r="BJ276" i="4"/>
  <c r="BK276" i="4"/>
  <c r="BL276" i="4"/>
  <c r="BE277" i="4"/>
  <c r="BF277" i="4"/>
  <c r="BG277" i="4"/>
  <c r="BH277" i="4"/>
  <c r="BI277" i="4"/>
  <c r="BJ277" i="4"/>
  <c r="BK277" i="4"/>
  <c r="BL277" i="4"/>
  <c r="BE278" i="4"/>
  <c r="BF278" i="4"/>
  <c r="BG278" i="4"/>
  <c r="BH278" i="4"/>
  <c r="BI278" i="4"/>
  <c r="BJ278" i="4"/>
  <c r="BK278" i="4"/>
  <c r="BL278" i="4"/>
  <c r="BE279" i="4"/>
  <c r="BF279" i="4"/>
  <c r="BG279" i="4"/>
  <c r="BH279" i="4"/>
  <c r="BI279" i="4"/>
  <c r="BJ279" i="4"/>
  <c r="BK279" i="4"/>
  <c r="BL279" i="4"/>
  <c r="BE280" i="4"/>
  <c r="BF280" i="4"/>
  <c r="BG280" i="4"/>
  <c r="BH280" i="4"/>
  <c r="BI280" i="4"/>
  <c r="BJ280" i="4"/>
  <c r="BK280" i="4"/>
  <c r="BL280" i="4"/>
  <c r="BE281" i="4"/>
  <c r="BF281" i="4"/>
  <c r="BG281" i="4"/>
  <c r="BH281" i="4"/>
  <c r="BI281" i="4"/>
  <c r="BJ281" i="4"/>
  <c r="BK281" i="4"/>
  <c r="BL281" i="4"/>
  <c r="BE282" i="4"/>
  <c r="BF282" i="4"/>
  <c r="BG282" i="4"/>
  <c r="BH282" i="4"/>
  <c r="BI282" i="4"/>
  <c r="BJ282" i="4"/>
  <c r="BK282" i="4"/>
  <c r="BL282" i="4"/>
  <c r="BE283" i="4"/>
  <c r="BF283" i="4"/>
  <c r="BG283" i="4"/>
  <c r="BH283" i="4"/>
  <c r="BI283" i="4"/>
  <c r="BJ283" i="4"/>
  <c r="BK283" i="4"/>
  <c r="BL283" i="4"/>
  <c r="BE284" i="4"/>
  <c r="BF284" i="4"/>
  <c r="BG284" i="4"/>
  <c r="BH284" i="4"/>
  <c r="BI284" i="4"/>
  <c r="BJ284" i="4"/>
  <c r="BK284" i="4"/>
  <c r="BL284" i="4"/>
  <c r="BE285" i="4"/>
  <c r="BF285" i="4"/>
  <c r="BG285" i="4"/>
  <c r="BH285" i="4"/>
  <c r="BI285" i="4"/>
  <c r="BJ285" i="4"/>
  <c r="BK285" i="4"/>
  <c r="BL285" i="4"/>
  <c r="BE286" i="4"/>
  <c r="BF286" i="4"/>
  <c r="BG286" i="4"/>
  <c r="BH286" i="4"/>
  <c r="BI286" i="4"/>
  <c r="BJ286" i="4"/>
  <c r="BK286" i="4"/>
  <c r="BL286" i="4"/>
  <c r="BE287" i="4"/>
  <c r="BF287" i="4"/>
  <c r="BG287" i="4"/>
  <c r="BH287" i="4"/>
  <c r="BI287" i="4"/>
  <c r="BJ287" i="4"/>
  <c r="BK287" i="4"/>
  <c r="BL287" i="4"/>
  <c r="BE288" i="4"/>
  <c r="BF288" i="4"/>
  <c r="BG288" i="4"/>
  <c r="BH288" i="4"/>
  <c r="BI288" i="4"/>
  <c r="BJ288" i="4"/>
  <c r="BK288" i="4"/>
  <c r="BL288" i="4"/>
  <c r="BE289" i="4"/>
  <c r="BF289" i="4"/>
  <c r="BG289" i="4"/>
  <c r="BH289" i="4"/>
  <c r="BI289" i="4"/>
  <c r="BJ289" i="4"/>
  <c r="BK289" i="4"/>
  <c r="BL289" i="4"/>
  <c r="BE290" i="4"/>
  <c r="BF290" i="4"/>
  <c r="BG290" i="4"/>
  <c r="BH290" i="4"/>
  <c r="BI290" i="4"/>
  <c r="BJ290" i="4"/>
  <c r="BK290" i="4"/>
  <c r="BL290" i="4"/>
  <c r="BE291" i="4"/>
  <c r="BF291" i="4"/>
  <c r="BG291" i="4"/>
  <c r="BH291" i="4"/>
  <c r="BI291" i="4"/>
  <c r="BJ291" i="4"/>
  <c r="BK291" i="4"/>
  <c r="BL291" i="4"/>
  <c r="BE292" i="4"/>
  <c r="BF292" i="4"/>
  <c r="BG292" i="4"/>
  <c r="BH292" i="4"/>
  <c r="BI292" i="4"/>
  <c r="BJ292" i="4"/>
  <c r="BK292" i="4"/>
  <c r="BL292" i="4"/>
  <c r="BE293" i="4"/>
  <c r="BF293" i="4"/>
  <c r="BG293" i="4"/>
  <c r="BH293" i="4"/>
  <c r="BI293" i="4"/>
  <c r="BJ293" i="4"/>
  <c r="BK293" i="4"/>
  <c r="BL293" i="4"/>
  <c r="BE294" i="4"/>
  <c r="BF294" i="4"/>
  <c r="BG294" i="4"/>
  <c r="BH294" i="4"/>
  <c r="BI294" i="4"/>
  <c r="BJ294" i="4"/>
  <c r="BK294" i="4"/>
  <c r="BL294" i="4"/>
  <c r="BE295" i="4"/>
  <c r="BF295" i="4"/>
  <c r="BG295" i="4"/>
  <c r="BH295" i="4"/>
  <c r="BI295" i="4"/>
  <c r="BJ295" i="4"/>
  <c r="BK295" i="4"/>
  <c r="BL295" i="4"/>
  <c r="BE296" i="4"/>
  <c r="BF296" i="4"/>
  <c r="BG296" i="4"/>
  <c r="BH296" i="4"/>
  <c r="BI296" i="4"/>
  <c r="BJ296" i="4"/>
  <c r="BK296" i="4"/>
  <c r="BL296" i="4"/>
  <c r="BE297" i="4"/>
  <c r="BF297" i="4"/>
  <c r="BG297" i="4"/>
  <c r="BH297" i="4"/>
  <c r="BI297" i="4"/>
  <c r="BJ297" i="4"/>
  <c r="BK297" i="4"/>
  <c r="BL297" i="4"/>
  <c r="BE298" i="4"/>
  <c r="BF298" i="4"/>
  <c r="BG298" i="4"/>
  <c r="BH298" i="4"/>
  <c r="BI298" i="4"/>
  <c r="BJ298" i="4"/>
  <c r="BK298" i="4"/>
  <c r="BL298" i="4"/>
  <c r="BE299" i="4"/>
  <c r="BF299" i="4"/>
  <c r="BG299" i="4"/>
  <c r="BH299" i="4"/>
  <c r="BI299" i="4"/>
  <c r="BJ299" i="4"/>
  <c r="BK299" i="4"/>
  <c r="BL299" i="4"/>
  <c r="BE300" i="4"/>
  <c r="BF300" i="4"/>
  <c r="BG300" i="4"/>
  <c r="BH300" i="4"/>
  <c r="BI300" i="4"/>
  <c r="BJ300" i="4"/>
  <c r="BK300" i="4"/>
  <c r="BL300" i="4"/>
  <c r="BE301" i="4"/>
  <c r="BF301" i="4"/>
  <c r="BG301" i="4"/>
  <c r="BH301" i="4"/>
  <c r="BI301" i="4"/>
  <c r="BJ301" i="4"/>
  <c r="BK301" i="4"/>
  <c r="BL301" i="4"/>
  <c r="BE302" i="4"/>
  <c r="BF302" i="4"/>
  <c r="BG302" i="4"/>
  <c r="BH302" i="4"/>
  <c r="BI302" i="4"/>
  <c r="BJ302" i="4"/>
  <c r="BK302" i="4"/>
  <c r="BL302" i="4"/>
  <c r="BE303" i="4"/>
  <c r="BF303" i="4"/>
  <c r="BG303" i="4"/>
  <c r="BH303" i="4"/>
  <c r="BI303" i="4"/>
  <c r="BJ303" i="4"/>
  <c r="BK303" i="4"/>
  <c r="BL303" i="4"/>
  <c r="BE304" i="4"/>
  <c r="BF304" i="4"/>
  <c r="BG304" i="4"/>
  <c r="BH304" i="4"/>
  <c r="BI304" i="4"/>
  <c r="BJ304" i="4"/>
  <c r="BK304" i="4"/>
  <c r="BL304" i="4"/>
  <c r="BE305" i="4"/>
  <c r="BF305" i="4"/>
  <c r="BG305" i="4"/>
  <c r="BH305" i="4"/>
  <c r="BI305" i="4"/>
  <c r="BJ305" i="4"/>
  <c r="BK305" i="4"/>
  <c r="BL305" i="4"/>
  <c r="BE306" i="4"/>
  <c r="BF306" i="4"/>
  <c r="BG306" i="4"/>
  <c r="BH306" i="4"/>
  <c r="BI306" i="4"/>
  <c r="BJ306" i="4"/>
  <c r="BK306" i="4"/>
  <c r="BL306" i="4"/>
  <c r="BE307" i="4"/>
  <c r="BF307" i="4"/>
  <c r="BG307" i="4"/>
  <c r="BH307" i="4"/>
  <c r="BI307" i="4"/>
  <c r="BJ307" i="4"/>
  <c r="BK307" i="4"/>
  <c r="BL307" i="4"/>
  <c r="BE308" i="4"/>
  <c r="BF308" i="4"/>
  <c r="BG308" i="4"/>
  <c r="BH308" i="4"/>
  <c r="BI308" i="4"/>
  <c r="BJ308" i="4"/>
  <c r="BK308" i="4"/>
  <c r="BL308" i="4"/>
  <c r="BE309" i="4"/>
  <c r="BF309" i="4"/>
  <c r="BG309" i="4"/>
  <c r="BH309" i="4"/>
  <c r="BI309" i="4"/>
  <c r="BJ309" i="4"/>
  <c r="BK309" i="4"/>
  <c r="BL309" i="4"/>
  <c r="BE310" i="4"/>
  <c r="BF310" i="4"/>
  <c r="BG310" i="4"/>
  <c r="BH310" i="4"/>
  <c r="BI310" i="4"/>
  <c r="BJ310" i="4"/>
  <c r="BK310" i="4"/>
  <c r="BL310" i="4"/>
  <c r="BE311" i="4"/>
  <c r="BF311" i="4"/>
  <c r="BG311" i="4"/>
  <c r="BH311" i="4"/>
  <c r="BI311" i="4"/>
  <c r="BJ311" i="4"/>
  <c r="BK311" i="4"/>
  <c r="BL311" i="4"/>
  <c r="BE312" i="4"/>
  <c r="BF312" i="4"/>
  <c r="BG312" i="4"/>
  <c r="BH312" i="4"/>
  <c r="BI312" i="4"/>
  <c r="BJ312" i="4"/>
  <c r="BK312" i="4"/>
  <c r="BL312" i="4"/>
  <c r="BE313" i="4"/>
  <c r="BF313" i="4"/>
  <c r="BG313" i="4"/>
  <c r="BH313" i="4"/>
  <c r="BI313" i="4"/>
  <c r="BJ313" i="4"/>
  <c r="BK313" i="4"/>
  <c r="BL313" i="4"/>
  <c r="BE314" i="4"/>
  <c r="BF314" i="4"/>
  <c r="BG314" i="4"/>
  <c r="BH314" i="4"/>
  <c r="BI314" i="4"/>
  <c r="BJ314" i="4"/>
  <c r="BK314" i="4"/>
  <c r="BL314" i="4"/>
  <c r="BE315" i="4"/>
  <c r="BF315" i="4"/>
  <c r="BG315" i="4"/>
  <c r="BH315" i="4"/>
  <c r="BI315" i="4"/>
  <c r="BJ315" i="4"/>
  <c r="BK315" i="4"/>
  <c r="BL315" i="4"/>
  <c r="BE316" i="4"/>
  <c r="BF316" i="4"/>
  <c r="BG316" i="4"/>
  <c r="BH316" i="4"/>
  <c r="BI316" i="4"/>
  <c r="BJ316" i="4"/>
  <c r="BK316" i="4"/>
  <c r="BL316" i="4"/>
  <c r="BE317" i="4"/>
  <c r="BF317" i="4"/>
  <c r="BG317" i="4"/>
  <c r="BH317" i="4"/>
  <c r="BI317" i="4"/>
  <c r="BJ317" i="4"/>
  <c r="BK317" i="4"/>
  <c r="BL317" i="4"/>
  <c r="BE318" i="4"/>
  <c r="BF318" i="4"/>
  <c r="BG318" i="4"/>
  <c r="BH318" i="4"/>
  <c r="BI318" i="4"/>
  <c r="BJ318" i="4"/>
  <c r="BK318" i="4"/>
  <c r="BL318" i="4"/>
  <c r="BE319" i="4"/>
  <c r="BF319" i="4"/>
  <c r="BG319" i="4"/>
  <c r="BH319" i="4"/>
  <c r="BI319" i="4"/>
  <c r="BJ319" i="4"/>
  <c r="BK319" i="4"/>
  <c r="BL319" i="4"/>
  <c r="BE320" i="4"/>
  <c r="BF320" i="4"/>
  <c r="BG320" i="4"/>
  <c r="BH320" i="4"/>
  <c r="BI320" i="4"/>
  <c r="BJ320" i="4"/>
  <c r="BK320" i="4"/>
  <c r="BL320" i="4"/>
  <c r="BE321" i="4"/>
  <c r="BF321" i="4"/>
  <c r="BG321" i="4"/>
  <c r="BH321" i="4"/>
  <c r="BI321" i="4"/>
  <c r="BJ321" i="4"/>
  <c r="BK321" i="4"/>
  <c r="BL321" i="4"/>
  <c r="BE322" i="4"/>
  <c r="BF322" i="4"/>
  <c r="BG322" i="4"/>
  <c r="BH322" i="4"/>
  <c r="BI322" i="4"/>
  <c r="BJ322" i="4"/>
  <c r="BK322" i="4"/>
  <c r="BL322" i="4"/>
  <c r="BE323" i="4"/>
  <c r="BF323" i="4"/>
  <c r="BG323" i="4"/>
  <c r="BH323" i="4"/>
  <c r="BI323" i="4"/>
  <c r="BJ323" i="4"/>
  <c r="BK323" i="4"/>
  <c r="BL323" i="4"/>
  <c r="BE324" i="4"/>
  <c r="BF324" i="4"/>
  <c r="BG324" i="4"/>
  <c r="BH324" i="4"/>
  <c r="BI324" i="4"/>
  <c r="BJ324" i="4"/>
  <c r="BK324" i="4"/>
  <c r="BL324" i="4"/>
  <c r="BE325" i="4"/>
  <c r="BF325" i="4"/>
  <c r="BG325" i="4"/>
  <c r="BH325" i="4"/>
  <c r="BI325" i="4"/>
  <c r="BJ325" i="4"/>
  <c r="BK325" i="4"/>
  <c r="BL325" i="4"/>
  <c r="BE326" i="4"/>
  <c r="BF326" i="4"/>
  <c r="BG326" i="4"/>
  <c r="BH326" i="4"/>
  <c r="BI326" i="4"/>
  <c r="BJ326" i="4"/>
  <c r="BK326" i="4"/>
  <c r="BL326" i="4"/>
  <c r="BE327" i="4"/>
  <c r="BF327" i="4"/>
  <c r="BG327" i="4"/>
  <c r="BH327" i="4"/>
  <c r="BI327" i="4"/>
  <c r="BJ327" i="4"/>
  <c r="BK327" i="4"/>
  <c r="BL327" i="4"/>
  <c r="BE328" i="4"/>
  <c r="BF328" i="4"/>
  <c r="BG328" i="4"/>
  <c r="BH328" i="4"/>
  <c r="BI328" i="4"/>
  <c r="BJ328" i="4"/>
  <c r="BK328" i="4"/>
  <c r="BL328" i="4"/>
  <c r="BE329" i="4"/>
  <c r="BF329" i="4"/>
  <c r="BG329" i="4"/>
  <c r="BH329" i="4"/>
  <c r="BI329" i="4"/>
  <c r="BJ329" i="4"/>
  <c r="BK329" i="4"/>
  <c r="BL329" i="4"/>
  <c r="BE330" i="4"/>
  <c r="BF330" i="4"/>
  <c r="BG330" i="4"/>
  <c r="BH330" i="4"/>
  <c r="BI330" i="4"/>
  <c r="BJ330" i="4"/>
  <c r="BK330" i="4"/>
  <c r="BL330" i="4"/>
  <c r="BE331" i="4"/>
  <c r="BF331" i="4"/>
  <c r="BG331" i="4"/>
  <c r="BH331" i="4"/>
  <c r="BI331" i="4"/>
  <c r="BJ331" i="4"/>
  <c r="BK331" i="4"/>
  <c r="BL331" i="4"/>
  <c r="BE332" i="4"/>
  <c r="BF332" i="4"/>
  <c r="BG332" i="4"/>
  <c r="BH332" i="4"/>
  <c r="BI332" i="4"/>
  <c r="BJ332" i="4"/>
  <c r="BK332" i="4"/>
  <c r="BL332" i="4"/>
  <c r="BE333" i="4"/>
  <c r="BF333" i="4"/>
  <c r="BG333" i="4"/>
  <c r="BH333" i="4"/>
  <c r="BI333" i="4"/>
  <c r="BJ333" i="4"/>
  <c r="BK333" i="4"/>
  <c r="BL333" i="4"/>
  <c r="BE334" i="4"/>
  <c r="BF334" i="4"/>
  <c r="BG334" i="4"/>
  <c r="BH334" i="4"/>
  <c r="BI334" i="4"/>
  <c r="BJ334" i="4"/>
  <c r="BK334" i="4"/>
  <c r="BL334" i="4"/>
  <c r="BE335" i="4"/>
  <c r="BF335" i="4"/>
  <c r="BG335" i="4"/>
  <c r="BH335" i="4"/>
  <c r="BI335" i="4"/>
  <c r="BJ335" i="4"/>
  <c r="BK335" i="4"/>
  <c r="BL335" i="4"/>
  <c r="BE336" i="4"/>
  <c r="BF336" i="4"/>
  <c r="BG336" i="4"/>
  <c r="BH336" i="4"/>
  <c r="BI336" i="4"/>
  <c r="BJ336" i="4"/>
  <c r="BK336" i="4"/>
  <c r="BL336" i="4"/>
  <c r="BE337" i="4"/>
  <c r="BF337" i="4"/>
  <c r="BG337" i="4"/>
  <c r="BH337" i="4"/>
  <c r="BI337" i="4"/>
  <c r="BJ337" i="4"/>
  <c r="BK337" i="4"/>
  <c r="BL337" i="4"/>
  <c r="BE338" i="4"/>
  <c r="BF338" i="4"/>
  <c r="BG338" i="4"/>
  <c r="BH338" i="4"/>
  <c r="BI338" i="4"/>
  <c r="BJ338" i="4"/>
  <c r="BK338" i="4"/>
  <c r="BL338" i="4"/>
  <c r="BE339" i="4"/>
  <c r="BF339" i="4"/>
  <c r="BG339" i="4"/>
  <c r="BH339" i="4"/>
  <c r="BI339" i="4"/>
  <c r="BJ339" i="4"/>
  <c r="BK339" i="4"/>
  <c r="BL339" i="4"/>
  <c r="BE340" i="4"/>
  <c r="BF340" i="4"/>
  <c r="BG340" i="4"/>
  <c r="BH340" i="4"/>
  <c r="BI340" i="4"/>
  <c r="BJ340" i="4"/>
  <c r="BK340" i="4"/>
  <c r="BL340" i="4"/>
  <c r="BE341" i="4"/>
  <c r="BF341" i="4"/>
  <c r="BG341" i="4"/>
  <c r="BH341" i="4"/>
  <c r="BI341" i="4"/>
  <c r="BJ341" i="4"/>
  <c r="BK341" i="4"/>
  <c r="BL341" i="4"/>
  <c r="BE342" i="4"/>
  <c r="BF342" i="4"/>
  <c r="BG342" i="4"/>
  <c r="BH342" i="4"/>
  <c r="BI342" i="4"/>
  <c r="BJ342" i="4"/>
  <c r="BK342" i="4"/>
  <c r="BL342" i="4"/>
  <c r="BE343" i="4"/>
  <c r="BF343" i="4"/>
  <c r="BG343" i="4"/>
  <c r="BH343" i="4"/>
  <c r="BI343" i="4"/>
  <c r="BJ343" i="4"/>
  <c r="BK343" i="4"/>
  <c r="BL343" i="4"/>
  <c r="BE344" i="4"/>
  <c r="BF344" i="4"/>
  <c r="BG344" i="4"/>
  <c r="BH344" i="4"/>
  <c r="BI344" i="4"/>
  <c r="BJ344" i="4"/>
  <c r="BK344" i="4"/>
  <c r="BL344" i="4"/>
  <c r="BE345" i="4"/>
  <c r="BF345" i="4"/>
  <c r="BG345" i="4"/>
  <c r="BH345" i="4"/>
  <c r="BI345" i="4"/>
  <c r="BJ345" i="4"/>
  <c r="BK345" i="4"/>
  <c r="BL345" i="4"/>
  <c r="BE346" i="4"/>
  <c r="BF346" i="4"/>
  <c r="BG346" i="4"/>
  <c r="BH346" i="4"/>
  <c r="BI346" i="4"/>
  <c r="BJ346" i="4"/>
  <c r="BK346" i="4"/>
  <c r="BL346" i="4"/>
  <c r="BE347" i="4"/>
  <c r="BF347" i="4"/>
  <c r="BG347" i="4"/>
  <c r="BH347" i="4"/>
  <c r="BI347" i="4"/>
  <c r="BJ347" i="4"/>
  <c r="BK347" i="4"/>
  <c r="BL347" i="4"/>
  <c r="BE348" i="4"/>
  <c r="BF348" i="4"/>
  <c r="BG348" i="4"/>
  <c r="BH348" i="4"/>
  <c r="BI348" i="4"/>
  <c r="BJ348" i="4"/>
  <c r="BK348" i="4"/>
  <c r="BL348" i="4"/>
  <c r="BE349" i="4"/>
  <c r="BF349" i="4"/>
  <c r="BG349" i="4"/>
  <c r="BH349" i="4"/>
  <c r="BI349" i="4"/>
  <c r="BJ349" i="4"/>
  <c r="BK349" i="4"/>
  <c r="BL349" i="4"/>
  <c r="BE350" i="4"/>
  <c r="BF350" i="4"/>
  <c r="BG350" i="4"/>
  <c r="BH350" i="4"/>
  <c r="BI350" i="4"/>
  <c r="BJ350" i="4"/>
  <c r="BK350" i="4"/>
  <c r="BL350" i="4"/>
  <c r="BE351" i="4"/>
  <c r="BF351" i="4"/>
  <c r="BG351" i="4"/>
  <c r="BH351" i="4"/>
  <c r="BI351" i="4"/>
  <c r="BJ351" i="4"/>
  <c r="BK351" i="4"/>
  <c r="BL351" i="4"/>
  <c r="BE352" i="4"/>
  <c r="BF352" i="4"/>
  <c r="BG352" i="4"/>
  <c r="BH352" i="4"/>
  <c r="BI352" i="4"/>
  <c r="BJ352" i="4"/>
  <c r="BK352" i="4"/>
  <c r="BL352" i="4"/>
  <c r="BE353" i="4"/>
  <c r="BF353" i="4"/>
  <c r="BG353" i="4"/>
  <c r="BH353" i="4"/>
  <c r="BI353" i="4"/>
  <c r="BJ353" i="4"/>
  <c r="BK353" i="4"/>
  <c r="BL353" i="4"/>
  <c r="BE354" i="4"/>
  <c r="BF354" i="4"/>
  <c r="BG354" i="4"/>
  <c r="BH354" i="4"/>
  <c r="BI354" i="4"/>
  <c r="BJ354" i="4"/>
  <c r="BK354" i="4"/>
  <c r="BL354" i="4"/>
  <c r="BE355" i="4"/>
  <c r="BF355" i="4"/>
  <c r="BG355" i="4"/>
  <c r="BH355" i="4"/>
  <c r="BI355" i="4"/>
  <c r="BJ355" i="4"/>
  <c r="BK355" i="4"/>
  <c r="BL355" i="4"/>
  <c r="BE356" i="4"/>
  <c r="BF356" i="4"/>
  <c r="BG356" i="4"/>
  <c r="BH356" i="4"/>
  <c r="BI356" i="4"/>
  <c r="BJ356" i="4"/>
  <c r="BK356" i="4"/>
  <c r="BL356" i="4"/>
  <c r="BE357" i="4"/>
  <c r="BF357" i="4"/>
  <c r="BG357" i="4"/>
  <c r="BH357" i="4"/>
  <c r="BI357" i="4"/>
  <c r="BJ357" i="4"/>
  <c r="BK357" i="4"/>
  <c r="BL357" i="4"/>
  <c r="BE358" i="4"/>
  <c r="BF358" i="4"/>
  <c r="BG358" i="4"/>
  <c r="BH358" i="4"/>
  <c r="BI358" i="4"/>
  <c r="BJ358" i="4"/>
  <c r="BK358" i="4"/>
  <c r="BL358" i="4"/>
  <c r="BE359" i="4"/>
  <c r="BF359" i="4"/>
  <c r="BG359" i="4"/>
  <c r="BH359" i="4"/>
  <c r="BI359" i="4"/>
  <c r="BJ359" i="4"/>
  <c r="BK359" i="4"/>
  <c r="BL359" i="4"/>
  <c r="BE360" i="4"/>
  <c r="BF360" i="4"/>
  <c r="BG360" i="4"/>
  <c r="BH360" i="4"/>
  <c r="BI360" i="4"/>
  <c r="BJ360" i="4"/>
  <c r="BK360" i="4"/>
  <c r="BL360" i="4"/>
  <c r="BE361" i="4"/>
  <c r="BF361" i="4"/>
  <c r="BG361" i="4"/>
  <c r="BH361" i="4"/>
  <c r="BI361" i="4"/>
  <c r="BJ361" i="4"/>
  <c r="BK361" i="4"/>
  <c r="BL361" i="4"/>
  <c r="BE362" i="4"/>
  <c r="BF362" i="4"/>
  <c r="BG362" i="4"/>
  <c r="BH362" i="4"/>
  <c r="BI362" i="4"/>
  <c r="BJ362" i="4"/>
  <c r="BK362" i="4"/>
  <c r="BL362" i="4"/>
  <c r="BE363" i="4"/>
  <c r="BF363" i="4"/>
  <c r="BG363" i="4"/>
  <c r="BH363" i="4"/>
  <c r="BI363" i="4"/>
  <c r="BJ363" i="4"/>
  <c r="BK363" i="4"/>
  <c r="BL363" i="4"/>
  <c r="BE364" i="4"/>
  <c r="BF364" i="4"/>
  <c r="BG364" i="4"/>
  <c r="BH364" i="4"/>
  <c r="BI364" i="4"/>
  <c r="BJ364" i="4"/>
  <c r="BK364" i="4"/>
  <c r="BL364" i="4"/>
  <c r="BE365" i="4"/>
  <c r="BF365" i="4"/>
  <c r="BG365" i="4"/>
  <c r="BH365" i="4"/>
  <c r="BI365" i="4"/>
  <c r="BJ365" i="4"/>
  <c r="BK365" i="4"/>
  <c r="BL365" i="4"/>
  <c r="BE366" i="4"/>
  <c r="BF366" i="4"/>
  <c r="BG366" i="4"/>
  <c r="BH366" i="4"/>
  <c r="BI366" i="4"/>
  <c r="BJ366" i="4"/>
  <c r="BK366" i="4"/>
  <c r="BL366" i="4"/>
  <c r="BE367" i="4"/>
  <c r="BF367" i="4"/>
  <c r="BG367" i="4"/>
  <c r="BH367" i="4"/>
  <c r="BI367" i="4"/>
  <c r="BJ367" i="4"/>
  <c r="BK367" i="4"/>
  <c r="BL367" i="4"/>
  <c r="BE368" i="4"/>
  <c r="BF368" i="4"/>
  <c r="BG368" i="4"/>
  <c r="BH368" i="4"/>
  <c r="BI368" i="4"/>
  <c r="BJ368" i="4"/>
  <c r="BK368" i="4"/>
  <c r="BL368" i="4"/>
  <c r="BE369" i="4"/>
  <c r="BF369" i="4"/>
  <c r="BG369" i="4"/>
  <c r="BH369" i="4"/>
  <c r="BI369" i="4"/>
  <c r="BJ369" i="4"/>
  <c r="BK369" i="4"/>
  <c r="BL369" i="4"/>
  <c r="BE370" i="4"/>
  <c r="BF370" i="4"/>
  <c r="BG370" i="4"/>
  <c r="BH370" i="4"/>
  <c r="BI370" i="4"/>
  <c r="BJ370" i="4"/>
  <c r="BK370" i="4"/>
  <c r="BL370" i="4"/>
  <c r="BE371" i="4"/>
  <c r="BF371" i="4"/>
  <c r="BG371" i="4"/>
  <c r="BH371" i="4"/>
  <c r="BI371" i="4"/>
  <c r="BJ371" i="4"/>
  <c r="BK371" i="4"/>
  <c r="BL371" i="4"/>
  <c r="BE372" i="4"/>
  <c r="BF372" i="4"/>
  <c r="BG372" i="4"/>
  <c r="BH372" i="4"/>
  <c r="BI372" i="4"/>
  <c r="BJ372" i="4"/>
  <c r="BK372" i="4"/>
  <c r="BL372" i="4"/>
  <c r="BE373" i="4"/>
  <c r="BF373" i="4"/>
  <c r="BG373" i="4"/>
  <c r="BH373" i="4"/>
  <c r="BI373" i="4"/>
  <c r="BJ373" i="4"/>
  <c r="BK373" i="4"/>
  <c r="BL373" i="4"/>
  <c r="BE374" i="4"/>
  <c r="BF374" i="4"/>
  <c r="BG374" i="4"/>
  <c r="BH374" i="4"/>
  <c r="BI374" i="4"/>
  <c r="BJ374" i="4"/>
  <c r="BK374" i="4"/>
  <c r="BL374" i="4"/>
  <c r="BE375" i="4"/>
  <c r="BF375" i="4"/>
  <c r="BG375" i="4"/>
  <c r="BH375" i="4"/>
  <c r="BI375" i="4"/>
  <c r="BJ375" i="4"/>
  <c r="BK375" i="4"/>
  <c r="BL375" i="4"/>
  <c r="BE376" i="4"/>
  <c r="BF376" i="4"/>
  <c r="BG376" i="4"/>
  <c r="BH376" i="4"/>
  <c r="BI376" i="4"/>
  <c r="BJ376" i="4"/>
  <c r="BK376" i="4"/>
  <c r="BL376" i="4"/>
  <c r="BE377" i="4"/>
  <c r="BF377" i="4"/>
  <c r="BG377" i="4"/>
  <c r="BH377" i="4"/>
  <c r="BI377" i="4"/>
  <c r="BJ377" i="4"/>
  <c r="BK377" i="4"/>
  <c r="BL377" i="4"/>
  <c r="BE378" i="4"/>
  <c r="BF378" i="4"/>
  <c r="BG378" i="4"/>
  <c r="BH378" i="4"/>
  <c r="BI378" i="4"/>
  <c r="BJ378" i="4"/>
  <c r="BK378" i="4"/>
  <c r="BL378" i="4"/>
  <c r="BE379" i="4"/>
  <c r="BF379" i="4"/>
  <c r="BG379" i="4"/>
  <c r="BH379" i="4"/>
  <c r="BI379" i="4"/>
  <c r="BJ379" i="4"/>
  <c r="BK379" i="4"/>
  <c r="BL379" i="4"/>
  <c r="BE380" i="4"/>
  <c r="BF380" i="4"/>
  <c r="BG380" i="4"/>
  <c r="BH380" i="4"/>
  <c r="BI380" i="4"/>
  <c r="BJ380" i="4"/>
  <c r="BK380" i="4"/>
  <c r="BL380" i="4"/>
  <c r="BE381" i="4"/>
  <c r="BF381" i="4"/>
  <c r="BG381" i="4"/>
  <c r="BH381" i="4"/>
  <c r="BI381" i="4"/>
  <c r="BJ381" i="4"/>
  <c r="BK381" i="4"/>
  <c r="BL381" i="4"/>
  <c r="BE382" i="4"/>
  <c r="BF382" i="4"/>
  <c r="BG382" i="4"/>
  <c r="BH382" i="4"/>
  <c r="BI382" i="4"/>
  <c r="BJ382" i="4"/>
  <c r="BK382" i="4"/>
  <c r="BL382" i="4"/>
  <c r="BE383" i="4"/>
  <c r="BF383" i="4"/>
  <c r="BG383" i="4"/>
  <c r="BH383" i="4"/>
  <c r="BI383" i="4"/>
  <c r="BJ383" i="4"/>
  <c r="BK383" i="4"/>
  <c r="BL383" i="4"/>
  <c r="BE384" i="4"/>
  <c r="BF384" i="4"/>
  <c r="BG384" i="4"/>
  <c r="BH384" i="4"/>
  <c r="BI384" i="4"/>
  <c r="BJ384" i="4"/>
  <c r="BK384" i="4"/>
  <c r="BL384" i="4"/>
  <c r="BE385" i="4"/>
  <c r="BF385" i="4"/>
  <c r="BG385" i="4"/>
  <c r="BH385" i="4"/>
  <c r="BI385" i="4"/>
  <c r="BJ385" i="4"/>
  <c r="BK385" i="4"/>
  <c r="BL385" i="4"/>
  <c r="BE386" i="4"/>
  <c r="BF386" i="4"/>
  <c r="BG386" i="4"/>
  <c r="BH386" i="4"/>
  <c r="BI386" i="4"/>
  <c r="BJ386" i="4"/>
  <c r="BK386" i="4"/>
  <c r="BL386" i="4"/>
  <c r="BE387" i="4"/>
  <c r="BF387" i="4"/>
  <c r="BG387" i="4"/>
  <c r="BH387" i="4"/>
  <c r="BI387" i="4"/>
  <c r="BJ387" i="4"/>
  <c r="BK387" i="4"/>
  <c r="BL387" i="4"/>
  <c r="BE388" i="4"/>
  <c r="BF388" i="4"/>
  <c r="BG388" i="4"/>
  <c r="BH388" i="4"/>
  <c r="BI388" i="4"/>
  <c r="BJ388" i="4"/>
  <c r="BK388" i="4"/>
  <c r="BL388" i="4"/>
  <c r="BE389" i="4"/>
  <c r="BF389" i="4"/>
  <c r="BG389" i="4"/>
  <c r="BH389" i="4"/>
  <c r="BI389" i="4"/>
  <c r="BJ389" i="4"/>
  <c r="BK389" i="4"/>
  <c r="BL389" i="4"/>
  <c r="BE390" i="4"/>
  <c r="BF390" i="4"/>
  <c r="BG390" i="4"/>
  <c r="BH390" i="4"/>
  <c r="BI390" i="4"/>
  <c r="BJ390" i="4"/>
  <c r="BK390" i="4"/>
  <c r="BL390" i="4"/>
  <c r="BE391" i="4"/>
  <c r="BF391" i="4"/>
  <c r="BG391" i="4"/>
  <c r="BH391" i="4"/>
  <c r="BI391" i="4"/>
  <c r="BJ391" i="4"/>
  <c r="BK391" i="4"/>
  <c r="BL391" i="4"/>
  <c r="BE392" i="4"/>
  <c r="BF392" i="4"/>
  <c r="BG392" i="4"/>
  <c r="BH392" i="4"/>
  <c r="BI392" i="4"/>
  <c r="BJ392" i="4"/>
  <c r="BK392" i="4"/>
  <c r="BL392" i="4"/>
  <c r="BE393" i="4"/>
  <c r="BF393" i="4"/>
  <c r="BG393" i="4"/>
  <c r="BH393" i="4"/>
  <c r="BI393" i="4"/>
  <c r="BJ393" i="4"/>
  <c r="BK393" i="4"/>
  <c r="BL393" i="4"/>
  <c r="BE394" i="4"/>
  <c r="BF394" i="4"/>
  <c r="BG394" i="4"/>
  <c r="BH394" i="4"/>
  <c r="BI394" i="4"/>
  <c r="BJ394" i="4"/>
  <c r="BK394" i="4"/>
  <c r="BL394" i="4"/>
  <c r="BE395" i="4"/>
  <c r="BF395" i="4"/>
  <c r="BG395" i="4"/>
  <c r="BH395" i="4"/>
  <c r="BI395" i="4"/>
  <c r="BJ395" i="4"/>
  <c r="BK395" i="4"/>
  <c r="BL395" i="4"/>
  <c r="BE396" i="4"/>
  <c r="BF396" i="4"/>
  <c r="BG396" i="4"/>
  <c r="BH396" i="4"/>
  <c r="BI396" i="4"/>
  <c r="BJ396" i="4"/>
  <c r="BK396" i="4"/>
  <c r="BL396" i="4"/>
  <c r="BE397" i="4"/>
  <c r="BF397" i="4"/>
  <c r="BG397" i="4"/>
  <c r="BH397" i="4"/>
  <c r="BI397" i="4"/>
  <c r="BJ397" i="4"/>
  <c r="BK397" i="4"/>
  <c r="BL397" i="4"/>
  <c r="BE398" i="4"/>
  <c r="BF398" i="4"/>
  <c r="BG398" i="4"/>
  <c r="BH398" i="4"/>
  <c r="BI398" i="4"/>
  <c r="BJ398" i="4"/>
  <c r="BK398" i="4"/>
  <c r="BL398" i="4"/>
  <c r="BE399" i="4"/>
  <c r="BF399" i="4"/>
  <c r="BG399" i="4"/>
  <c r="BH399" i="4"/>
  <c r="BI399" i="4"/>
  <c r="BJ399" i="4"/>
  <c r="BK399" i="4"/>
  <c r="BL399" i="4"/>
  <c r="BE400" i="4"/>
  <c r="BF400" i="4"/>
  <c r="BG400" i="4"/>
  <c r="BH400" i="4"/>
  <c r="BI400" i="4"/>
  <c r="BJ400" i="4"/>
  <c r="BK400" i="4"/>
  <c r="BL400" i="4"/>
  <c r="BE401" i="4"/>
  <c r="BF401" i="4"/>
  <c r="BG401" i="4"/>
  <c r="BH401" i="4"/>
  <c r="BI401" i="4"/>
  <c r="BJ401" i="4"/>
  <c r="BK401" i="4"/>
  <c r="BL401" i="4"/>
  <c r="BE402" i="4"/>
  <c r="BF402" i="4"/>
  <c r="BG402" i="4"/>
  <c r="BH402" i="4"/>
  <c r="BI402" i="4"/>
  <c r="BJ402" i="4"/>
  <c r="BK402" i="4"/>
  <c r="BL402" i="4"/>
  <c r="BE403" i="4"/>
  <c r="BF403" i="4"/>
  <c r="BG403" i="4"/>
  <c r="BH403" i="4"/>
  <c r="BI403" i="4"/>
  <c r="BJ403" i="4"/>
  <c r="BK403" i="4"/>
  <c r="BL403" i="4"/>
  <c r="BE404" i="4"/>
  <c r="BF404" i="4"/>
  <c r="BG404" i="4"/>
  <c r="BH404" i="4"/>
  <c r="BI404" i="4"/>
  <c r="BJ404" i="4"/>
  <c r="BK404" i="4"/>
  <c r="BL404" i="4"/>
  <c r="BE405" i="4"/>
  <c r="BF405" i="4"/>
  <c r="BG405" i="4"/>
  <c r="BH405" i="4"/>
  <c r="BI405" i="4"/>
  <c r="BJ405" i="4"/>
  <c r="BK405" i="4"/>
  <c r="BL405" i="4"/>
  <c r="BE406" i="4"/>
  <c r="BF406" i="4"/>
  <c r="BG406" i="4"/>
  <c r="BH406" i="4"/>
  <c r="BI406" i="4"/>
  <c r="BJ406" i="4"/>
  <c r="BK406" i="4"/>
  <c r="BL406" i="4"/>
  <c r="BE407" i="4"/>
  <c r="BF407" i="4"/>
  <c r="BG407" i="4"/>
  <c r="BH407" i="4"/>
  <c r="BI407" i="4"/>
  <c r="BJ407" i="4"/>
  <c r="BK407" i="4"/>
  <c r="BL407" i="4"/>
  <c r="BE408" i="4"/>
  <c r="BF408" i="4"/>
  <c r="BG408" i="4"/>
  <c r="BH408" i="4"/>
  <c r="BI408" i="4"/>
  <c r="BJ408" i="4"/>
  <c r="BK408" i="4"/>
  <c r="BL408" i="4"/>
  <c r="BE409" i="4"/>
  <c r="BF409" i="4"/>
  <c r="BG409" i="4"/>
  <c r="BH409" i="4"/>
  <c r="BI409" i="4"/>
  <c r="BJ409" i="4"/>
  <c r="BK409" i="4"/>
  <c r="BL409" i="4"/>
  <c r="BE410" i="4"/>
  <c r="BF410" i="4"/>
  <c r="BG410" i="4"/>
  <c r="BH410" i="4"/>
  <c r="BI410" i="4"/>
  <c r="BJ410" i="4"/>
  <c r="BK410" i="4"/>
  <c r="BL410" i="4"/>
  <c r="BE411" i="4"/>
  <c r="BF411" i="4"/>
  <c r="BG411" i="4"/>
  <c r="BH411" i="4"/>
  <c r="BI411" i="4"/>
  <c r="BJ411" i="4"/>
  <c r="BK411" i="4"/>
  <c r="BL411" i="4"/>
  <c r="BE412" i="4"/>
  <c r="BF412" i="4"/>
  <c r="BG412" i="4"/>
  <c r="BH412" i="4"/>
  <c r="BI412" i="4"/>
  <c r="BJ412" i="4"/>
  <c r="BK412" i="4"/>
  <c r="BL412" i="4"/>
  <c r="BE413" i="4"/>
  <c r="BF413" i="4"/>
  <c r="BG413" i="4"/>
  <c r="BH413" i="4"/>
  <c r="BI413" i="4"/>
  <c r="BJ413" i="4"/>
  <c r="BK413" i="4"/>
  <c r="BL413" i="4"/>
  <c r="BE414" i="4"/>
  <c r="BF414" i="4"/>
  <c r="BG414" i="4"/>
  <c r="BH414" i="4"/>
  <c r="BI414" i="4"/>
  <c r="BJ414" i="4"/>
  <c r="BK414" i="4"/>
  <c r="BL414" i="4"/>
  <c r="BE415" i="4"/>
  <c r="BF415" i="4"/>
  <c r="BG415" i="4"/>
  <c r="BH415" i="4"/>
  <c r="BI415" i="4"/>
  <c r="BJ415" i="4"/>
  <c r="BK415" i="4"/>
  <c r="BL415" i="4"/>
  <c r="BE416" i="4"/>
  <c r="BF416" i="4"/>
  <c r="BG416" i="4"/>
  <c r="BH416" i="4"/>
  <c r="BI416" i="4"/>
  <c r="BJ416" i="4"/>
  <c r="BK416" i="4"/>
  <c r="BL416" i="4"/>
  <c r="BE417" i="4"/>
  <c r="BF417" i="4"/>
  <c r="BG417" i="4"/>
  <c r="BH417" i="4"/>
  <c r="BI417" i="4"/>
  <c r="BJ417" i="4"/>
  <c r="BK417" i="4"/>
  <c r="BL417" i="4"/>
  <c r="BE418" i="4"/>
  <c r="BF418" i="4"/>
  <c r="BG418" i="4"/>
  <c r="BH418" i="4"/>
  <c r="BI418" i="4"/>
  <c r="BJ418" i="4"/>
  <c r="BK418" i="4"/>
  <c r="BL418" i="4"/>
  <c r="BE419" i="4"/>
  <c r="BF419" i="4"/>
  <c r="BG419" i="4"/>
  <c r="BH419" i="4"/>
  <c r="BI419" i="4"/>
  <c r="BJ419" i="4"/>
  <c r="BK419" i="4"/>
  <c r="BL419" i="4"/>
  <c r="BE420" i="4"/>
  <c r="BF420" i="4"/>
  <c r="BG420" i="4"/>
  <c r="BH420" i="4"/>
  <c r="BI420" i="4"/>
  <c r="BJ420" i="4"/>
  <c r="BK420" i="4"/>
  <c r="BL420" i="4"/>
  <c r="BE421" i="4"/>
  <c r="BF421" i="4"/>
  <c r="BG421" i="4"/>
  <c r="BH421" i="4"/>
  <c r="BI421" i="4"/>
  <c r="BJ421" i="4"/>
  <c r="BK421" i="4"/>
  <c r="BL421" i="4"/>
  <c r="BE422" i="4"/>
  <c r="BF422" i="4"/>
  <c r="BG422" i="4"/>
  <c r="BH422" i="4"/>
  <c r="BI422" i="4"/>
  <c r="BJ422" i="4"/>
  <c r="BK422" i="4"/>
  <c r="BL422" i="4"/>
  <c r="BE423" i="4"/>
  <c r="BF423" i="4"/>
  <c r="BG423" i="4"/>
  <c r="BH423" i="4"/>
  <c r="BI423" i="4"/>
  <c r="BJ423" i="4"/>
  <c r="BK423" i="4"/>
  <c r="BL423" i="4"/>
  <c r="BE424" i="4"/>
  <c r="BF424" i="4"/>
  <c r="BG424" i="4"/>
  <c r="BH424" i="4"/>
  <c r="BI424" i="4"/>
  <c r="BJ424" i="4"/>
  <c r="BK424" i="4"/>
  <c r="BL424" i="4"/>
  <c r="BE425" i="4"/>
  <c r="BF425" i="4"/>
  <c r="BG425" i="4"/>
  <c r="BH425" i="4"/>
  <c r="BI425" i="4"/>
  <c r="BJ425" i="4"/>
  <c r="BK425" i="4"/>
  <c r="BL425" i="4"/>
  <c r="BE426" i="4"/>
  <c r="BF426" i="4"/>
  <c r="BG426" i="4"/>
  <c r="BH426" i="4"/>
  <c r="BI426" i="4"/>
  <c r="BJ426" i="4"/>
  <c r="BK426" i="4"/>
  <c r="BL426" i="4"/>
  <c r="BE427" i="4"/>
  <c r="BF427" i="4"/>
  <c r="BG427" i="4"/>
  <c r="BH427" i="4"/>
  <c r="BI427" i="4"/>
  <c r="BJ427" i="4"/>
  <c r="BK427" i="4"/>
  <c r="BL427" i="4"/>
  <c r="BE428" i="4"/>
  <c r="BF428" i="4"/>
  <c r="BG428" i="4"/>
  <c r="BH428" i="4"/>
  <c r="BI428" i="4"/>
  <c r="BJ428" i="4"/>
  <c r="BK428" i="4"/>
  <c r="BL428" i="4"/>
  <c r="BE429" i="4"/>
  <c r="BF429" i="4"/>
  <c r="BG429" i="4"/>
  <c r="BH429" i="4"/>
  <c r="BI429" i="4"/>
  <c r="BJ429" i="4"/>
  <c r="BK429" i="4"/>
  <c r="BL429" i="4"/>
  <c r="BE430" i="4"/>
  <c r="BF430" i="4"/>
  <c r="BG430" i="4"/>
  <c r="BH430" i="4"/>
  <c r="BI430" i="4"/>
  <c r="BJ430" i="4"/>
  <c r="BK430" i="4"/>
  <c r="BL430" i="4"/>
  <c r="BE431" i="4"/>
  <c r="BF431" i="4"/>
  <c r="BG431" i="4"/>
  <c r="BH431" i="4"/>
  <c r="BI431" i="4"/>
  <c r="BJ431" i="4"/>
  <c r="BK431" i="4"/>
  <c r="BL431" i="4"/>
  <c r="BE432" i="4"/>
  <c r="BF432" i="4"/>
  <c r="BG432" i="4"/>
  <c r="BH432" i="4"/>
  <c r="BI432" i="4"/>
  <c r="BJ432" i="4"/>
  <c r="BK432" i="4"/>
  <c r="BL432" i="4"/>
  <c r="BE433" i="4"/>
  <c r="BF433" i="4"/>
  <c r="BG433" i="4"/>
  <c r="BH433" i="4"/>
  <c r="BI433" i="4"/>
  <c r="BJ433" i="4"/>
  <c r="BK433" i="4"/>
  <c r="BL433" i="4"/>
  <c r="BE434" i="4"/>
  <c r="BF434" i="4"/>
  <c r="BG434" i="4"/>
  <c r="BH434" i="4"/>
  <c r="BI434" i="4"/>
  <c r="BJ434" i="4"/>
  <c r="BK434" i="4"/>
  <c r="BL434" i="4"/>
  <c r="BE435" i="4"/>
  <c r="BF435" i="4"/>
  <c r="BG435" i="4"/>
  <c r="BH435" i="4"/>
  <c r="BI435" i="4"/>
  <c r="BJ435" i="4"/>
  <c r="BK435" i="4"/>
  <c r="BL435" i="4"/>
  <c r="BE436" i="4"/>
  <c r="BF436" i="4"/>
  <c r="BG436" i="4"/>
  <c r="BH436" i="4"/>
  <c r="BI436" i="4"/>
  <c r="BJ436" i="4"/>
  <c r="BK436" i="4"/>
  <c r="BL436" i="4"/>
  <c r="BE437" i="4"/>
  <c r="BF437" i="4"/>
  <c r="BG437" i="4"/>
  <c r="BH437" i="4"/>
  <c r="BI437" i="4"/>
  <c r="BJ437" i="4"/>
  <c r="BK437" i="4"/>
  <c r="BL437" i="4"/>
  <c r="BE438" i="4"/>
  <c r="BF438" i="4"/>
  <c r="BG438" i="4"/>
  <c r="BH438" i="4"/>
  <c r="BI438" i="4"/>
  <c r="BJ438" i="4"/>
  <c r="BK438" i="4"/>
  <c r="BL438" i="4"/>
  <c r="BE439" i="4"/>
  <c r="BF439" i="4"/>
  <c r="BG439" i="4"/>
  <c r="BH439" i="4"/>
  <c r="BI439" i="4"/>
  <c r="BJ439" i="4"/>
  <c r="BK439" i="4"/>
  <c r="BL439" i="4"/>
  <c r="BE440" i="4"/>
  <c r="BF440" i="4"/>
  <c r="BG440" i="4"/>
  <c r="BH440" i="4"/>
  <c r="BI440" i="4"/>
  <c r="BJ440" i="4"/>
  <c r="BK440" i="4"/>
  <c r="BL440" i="4"/>
  <c r="BE441" i="4"/>
  <c r="BF441" i="4"/>
  <c r="BG441" i="4"/>
  <c r="BH441" i="4"/>
  <c r="BI441" i="4"/>
  <c r="BJ441" i="4"/>
  <c r="BK441" i="4"/>
  <c r="BL441" i="4"/>
  <c r="BE442" i="4"/>
  <c r="BF442" i="4"/>
  <c r="BG442" i="4"/>
  <c r="BH442" i="4"/>
  <c r="BI442" i="4"/>
  <c r="BJ442" i="4"/>
  <c r="BK442" i="4"/>
  <c r="BL442" i="4"/>
  <c r="BE443" i="4"/>
  <c r="BF443" i="4"/>
  <c r="BG443" i="4"/>
  <c r="BH443" i="4"/>
  <c r="BI443" i="4"/>
  <c r="BJ443" i="4"/>
  <c r="BK443" i="4"/>
  <c r="BL443" i="4"/>
  <c r="BE444" i="4"/>
  <c r="BF444" i="4"/>
  <c r="BG444" i="4"/>
  <c r="BH444" i="4"/>
  <c r="BI444" i="4"/>
  <c r="BJ444" i="4"/>
  <c r="BK444" i="4"/>
  <c r="BL444" i="4"/>
  <c r="BE445" i="4"/>
  <c r="BF445" i="4"/>
  <c r="BG445" i="4"/>
  <c r="BH445" i="4"/>
  <c r="BI445" i="4"/>
  <c r="BJ445" i="4"/>
  <c r="BK445" i="4"/>
  <c r="BL445" i="4"/>
  <c r="BE446" i="4"/>
  <c r="BF446" i="4"/>
  <c r="BG446" i="4"/>
  <c r="BH446" i="4"/>
  <c r="BI446" i="4"/>
  <c r="BJ446" i="4"/>
  <c r="BK446" i="4"/>
  <c r="BL446" i="4"/>
  <c r="BE447" i="4"/>
  <c r="BF447" i="4"/>
  <c r="BG447" i="4"/>
  <c r="BH447" i="4"/>
  <c r="BI447" i="4"/>
  <c r="BJ447" i="4"/>
  <c r="BK447" i="4"/>
  <c r="BL447" i="4"/>
  <c r="BE448" i="4"/>
  <c r="BF448" i="4"/>
  <c r="BG448" i="4"/>
  <c r="BH448" i="4"/>
  <c r="BI448" i="4"/>
  <c r="BJ448" i="4"/>
  <c r="BK448" i="4"/>
  <c r="BL448" i="4"/>
  <c r="BE449" i="4"/>
  <c r="BF449" i="4"/>
  <c r="BG449" i="4"/>
  <c r="BH449" i="4"/>
  <c r="BI449" i="4"/>
  <c r="BJ449" i="4"/>
  <c r="BK449" i="4"/>
  <c r="BL449" i="4"/>
  <c r="BE450" i="4"/>
  <c r="BF450" i="4"/>
  <c r="BG450" i="4"/>
  <c r="BH450" i="4"/>
  <c r="BI450" i="4"/>
  <c r="BJ450" i="4"/>
  <c r="BK450" i="4"/>
  <c r="BL450" i="4"/>
  <c r="BE451" i="4"/>
  <c r="BF451" i="4"/>
  <c r="BG451" i="4"/>
  <c r="BH451" i="4"/>
  <c r="BI451" i="4"/>
  <c r="BJ451" i="4"/>
  <c r="BK451" i="4"/>
  <c r="BL451" i="4"/>
  <c r="BE452" i="4"/>
  <c r="BF452" i="4"/>
  <c r="BG452" i="4"/>
  <c r="BH452" i="4"/>
  <c r="BI452" i="4"/>
  <c r="BJ452" i="4"/>
  <c r="BK452" i="4"/>
  <c r="BL452" i="4"/>
  <c r="BE453" i="4"/>
  <c r="BF453" i="4"/>
  <c r="BG453" i="4"/>
  <c r="BH453" i="4"/>
  <c r="BI453" i="4"/>
  <c r="BJ453" i="4"/>
  <c r="BK453" i="4"/>
  <c r="BL453" i="4"/>
  <c r="BE454" i="4"/>
  <c r="BF454" i="4"/>
  <c r="BG454" i="4"/>
  <c r="BH454" i="4"/>
  <c r="BI454" i="4"/>
  <c r="BJ454" i="4"/>
  <c r="BK454" i="4"/>
  <c r="BL454" i="4"/>
  <c r="BE455" i="4"/>
  <c r="BF455" i="4"/>
  <c r="BG455" i="4"/>
  <c r="BH455" i="4"/>
  <c r="BI455" i="4"/>
  <c r="BJ455" i="4"/>
  <c r="BK455" i="4"/>
  <c r="BL455" i="4"/>
  <c r="BE456" i="4"/>
  <c r="BF456" i="4"/>
  <c r="BG456" i="4"/>
  <c r="BH456" i="4"/>
  <c r="BI456" i="4"/>
  <c r="BJ456" i="4"/>
  <c r="BK456" i="4"/>
  <c r="BL456" i="4"/>
  <c r="BE457" i="4"/>
  <c r="BF457" i="4"/>
  <c r="BG457" i="4"/>
  <c r="BH457" i="4"/>
  <c r="BI457" i="4"/>
  <c r="BJ457" i="4"/>
  <c r="BK457" i="4"/>
  <c r="BL457" i="4"/>
  <c r="BE458" i="4"/>
  <c r="BF458" i="4"/>
  <c r="BG458" i="4"/>
  <c r="BH458" i="4"/>
  <c r="BI458" i="4"/>
  <c r="BJ458" i="4"/>
  <c r="BK458" i="4"/>
  <c r="BL458" i="4"/>
  <c r="BE459" i="4"/>
  <c r="BF459" i="4"/>
  <c r="BG459" i="4"/>
  <c r="BH459" i="4"/>
  <c r="BI459" i="4"/>
  <c r="BJ459" i="4"/>
  <c r="BK459" i="4"/>
  <c r="BL459" i="4"/>
  <c r="BE460" i="4"/>
  <c r="BF460" i="4"/>
  <c r="BG460" i="4"/>
  <c r="BH460" i="4"/>
  <c r="BI460" i="4"/>
  <c r="BJ460" i="4"/>
  <c r="BK460" i="4"/>
  <c r="BL460" i="4"/>
  <c r="BE461" i="4"/>
  <c r="BF461" i="4"/>
  <c r="BG461" i="4"/>
  <c r="BH461" i="4"/>
  <c r="BI461" i="4"/>
  <c r="BJ461" i="4"/>
  <c r="BK461" i="4"/>
  <c r="BL461" i="4"/>
  <c r="BE462" i="4"/>
  <c r="BF462" i="4"/>
  <c r="BG462" i="4"/>
  <c r="BH462" i="4"/>
  <c r="BI462" i="4"/>
  <c r="BJ462" i="4"/>
  <c r="BK462" i="4"/>
  <c r="BL462" i="4"/>
  <c r="BE463" i="4"/>
  <c r="BF463" i="4"/>
  <c r="BG463" i="4"/>
  <c r="BH463" i="4"/>
  <c r="BI463" i="4"/>
  <c r="BJ463" i="4"/>
  <c r="BK463" i="4"/>
  <c r="BL463" i="4"/>
  <c r="BE464" i="4"/>
  <c r="BF464" i="4"/>
  <c r="BG464" i="4"/>
  <c r="BH464" i="4"/>
  <c r="BI464" i="4"/>
  <c r="BJ464" i="4"/>
  <c r="BK464" i="4"/>
  <c r="BL464" i="4"/>
  <c r="BE465" i="4"/>
  <c r="BF465" i="4"/>
  <c r="BG465" i="4"/>
  <c r="BH465" i="4"/>
  <c r="BI465" i="4"/>
  <c r="BJ465" i="4"/>
  <c r="BK465" i="4"/>
  <c r="BL465" i="4"/>
  <c r="BE466" i="4"/>
  <c r="BF466" i="4"/>
  <c r="BG466" i="4"/>
  <c r="BH466" i="4"/>
  <c r="BI466" i="4"/>
  <c r="BJ466" i="4"/>
  <c r="BK466" i="4"/>
  <c r="BL466" i="4"/>
  <c r="BE467" i="4"/>
  <c r="BF467" i="4"/>
  <c r="BG467" i="4"/>
  <c r="BH467" i="4"/>
  <c r="BI467" i="4"/>
  <c r="BJ467" i="4"/>
  <c r="BK467" i="4"/>
  <c r="BL467" i="4"/>
  <c r="BE468" i="4"/>
  <c r="BF468" i="4"/>
  <c r="BG468" i="4"/>
  <c r="BH468" i="4"/>
  <c r="BI468" i="4"/>
  <c r="BJ468" i="4"/>
  <c r="BK468" i="4"/>
  <c r="BL468" i="4"/>
  <c r="BE469" i="4"/>
  <c r="BF469" i="4"/>
  <c r="BG469" i="4"/>
  <c r="BH469" i="4"/>
  <c r="BI469" i="4"/>
  <c r="BJ469" i="4"/>
  <c r="BK469" i="4"/>
  <c r="BL469" i="4"/>
  <c r="BE470" i="4"/>
  <c r="BF470" i="4"/>
  <c r="BG470" i="4"/>
  <c r="BH470" i="4"/>
  <c r="BI470" i="4"/>
  <c r="BJ470" i="4"/>
  <c r="BK470" i="4"/>
  <c r="BL470" i="4"/>
  <c r="BE471" i="4"/>
  <c r="BF471" i="4"/>
  <c r="BG471" i="4"/>
  <c r="BH471" i="4"/>
  <c r="BI471" i="4"/>
  <c r="BJ471" i="4"/>
  <c r="BK471" i="4"/>
  <c r="BL471" i="4"/>
  <c r="BE472" i="4"/>
  <c r="BF472" i="4"/>
  <c r="BG472" i="4"/>
  <c r="BH472" i="4"/>
  <c r="BI472" i="4"/>
  <c r="BJ472" i="4"/>
  <c r="BK472" i="4"/>
  <c r="BL472" i="4"/>
  <c r="BE473" i="4"/>
  <c r="BF473" i="4"/>
  <c r="BG473" i="4"/>
  <c r="BH473" i="4"/>
  <c r="BI473" i="4"/>
  <c r="BJ473" i="4"/>
  <c r="BK473" i="4"/>
  <c r="BL473" i="4"/>
  <c r="BE474" i="4"/>
  <c r="BF474" i="4"/>
  <c r="BG474" i="4"/>
  <c r="BH474" i="4"/>
  <c r="BI474" i="4"/>
  <c r="BJ474" i="4"/>
  <c r="BK474" i="4"/>
  <c r="BL474" i="4"/>
  <c r="BE475" i="4"/>
  <c r="BF475" i="4"/>
  <c r="BG475" i="4"/>
  <c r="BH475" i="4"/>
  <c r="BI475" i="4"/>
  <c r="BJ475" i="4"/>
  <c r="BK475" i="4"/>
  <c r="BL475" i="4"/>
  <c r="BE476" i="4"/>
  <c r="BF476" i="4"/>
  <c r="BG476" i="4"/>
  <c r="BH476" i="4"/>
  <c r="BI476" i="4"/>
  <c r="BJ476" i="4"/>
  <c r="BK476" i="4"/>
  <c r="BL476" i="4"/>
  <c r="BE477" i="4"/>
  <c r="BF477" i="4"/>
  <c r="BG477" i="4"/>
  <c r="BH477" i="4"/>
  <c r="BI477" i="4"/>
  <c r="BJ477" i="4"/>
  <c r="BK477" i="4"/>
  <c r="BL477" i="4"/>
  <c r="BE478" i="4"/>
  <c r="BF478" i="4"/>
  <c r="BG478" i="4"/>
  <c r="BH478" i="4"/>
  <c r="BI478" i="4"/>
  <c r="BJ478" i="4"/>
  <c r="BK478" i="4"/>
  <c r="BL478" i="4"/>
  <c r="BE479" i="4"/>
  <c r="BF479" i="4"/>
  <c r="BG479" i="4"/>
  <c r="BH479" i="4"/>
  <c r="BI479" i="4"/>
  <c r="BJ479" i="4"/>
  <c r="BK479" i="4"/>
  <c r="BL479" i="4"/>
  <c r="BE480" i="4"/>
  <c r="BF480" i="4"/>
  <c r="BG480" i="4"/>
  <c r="BH480" i="4"/>
  <c r="BI480" i="4"/>
  <c r="BJ480" i="4"/>
  <c r="BK480" i="4"/>
  <c r="BL480" i="4"/>
  <c r="BE481" i="4"/>
  <c r="BF481" i="4"/>
  <c r="BG481" i="4"/>
  <c r="BH481" i="4"/>
  <c r="BI481" i="4"/>
  <c r="BJ481" i="4"/>
  <c r="BK481" i="4"/>
  <c r="BL481" i="4"/>
  <c r="BE482" i="4"/>
  <c r="BF482" i="4"/>
  <c r="BG482" i="4"/>
  <c r="BH482" i="4"/>
  <c r="BI482" i="4"/>
  <c r="BJ482" i="4"/>
  <c r="BK482" i="4"/>
  <c r="BL482" i="4"/>
  <c r="BE483" i="4"/>
  <c r="BF483" i="4"/>
  <c r="BG483" i="4"/>
  <c r="BH483" i="4"/>
  <c r="BI483" i="4"/>
  <c r="BJ483" i="4"/>
  <c r="BK483" i="4"/>
  <c r="BL483" i="4"/>
  <c r="BE484" i="4"/>
  <c r="BF484" i="4"/>
  <c r="BG484" i="4"/>
  <c r="BH484" i="4"/>
  <c r="BI484" i="4"/>
  <c r="BJ484" i="4"/>
  <c r="BK484" i="4"/>
  <c r="BL484" i="4"/>
  <c r="BE485" i="4"/>
  <c r="BF485" i="4"/>
  <c r="BG485" i="4"/>
  <c r="BH485" i="4"/>
  <c r="BI485" i="4"/>
  <c r="BJ485" i="4"/>
  <c r="BK485" i="4"/>
  <c r="BL485" i="4"/>
  <c r="BE486" i="4"/>
  <c r="BF486" i="4"/>
  <c r="BG486" i="4"/>
  <c r="BH486" i="4"/>
  <c r="BI486" i="4"/>
  <c r="BJ486" i="4"/>
  <c r="BK486" i="4"/>
  <c r="BL486" i="4"/>
  <c r="BE487" i="4"/>
  <c r="BF487" i="4"/>
  <c r="BG487" i="4"/>
  <c r="BH487" i="4"/>
  <c r="BI487" i="4"/>
  <c r="BJ487" i="4"/>
  <c r="BK487" i="4"/>
  <c r="BL487" i="4"/>
  <c r="BE488" i="4"/>
  <c r="BF488" i="4"/>
  <c r="BG488" i="4"/>
  <c r="BH488" i="4"/>
  <c r="BI488" i="4"/>
  <c r="BJ488" i="4"/>
  <c r="BK488" i="4"/>
  <c r="BL488" i="4"/>
  <c r="BE489" i="4"/>
  <c r="BF489" i="4"/>
  <c r="BG489" i="4"/>
  <c r="BH489" i="4"/>
  <c r="BI489" i="4"/>
  <c r="BJ489" i="4"/>
  <c r="BK489" i="4"/>
  <c r="BL489" i="4"/>
  <c r="BE490" i="4"/>
  <c r="BF490" i="4"/>
  <c r="BG490" i="4"/>
  <c r="BH490" i="4"/>
  <c r="BI490" i="4"/>
  <c r="BJ490" i="4"/>
  <c r="BK490" i="4"/>
  <c r="BL490" i="4"/>
  <c r="BE491" i="4"/>
  <c r="BF491" i="4"/>
  <c r="BG491" i="4"/>
  <c r="BH491" i="4"/>
  <c r="BI491" i="4"/>
  <c r="BJ491" i="4"/>
  <c r="BK491" i="4"/>
  <c r="BL491" i="4"/>
  <c r="BE492" i="4"/>
  <c r="BF492" i="4"/>
  <c r="BG492" i="4"/>
  <c r="BH492" i="4"/>
  <c r="BI492" i="4"/>
  <c r="BJ492" i="4"/>
  <c r="BK492" i="4"/>
  <c r="BL492" i="4"/>
  <c r="BE493" i="4"/>
  <c r="BF493" i="4"/>
  <c r="BG493" i="4"/>
  <c r="BH493" i="4"/>
  <c r="BI493" i="4"/>
  <c r="BJ493" i="4"/>
  <c r="BK493" i="4"/>
  <c r="BL493" i="4"/>
  <c r="BE494" i="4"/>
  <c r="BF494" i="4"/>
  <c r="BG494" i="4"/>
  <c r="BH494" i="4"/>
  <c r="BI494" i="4"/>
  <c r="BJ494" i="4"/>
  <c r="BK494" i="4"/>
  <c r="BL494" i="4"/>
  <c r="BE495" i="4"/>
  <c r="BF495" i="4"/>
  <c r="BG495" i="4"/>
  <c r="BH495" i="4"/>
  <c r="BI495" i="4"/>
  <c r="BJ495" i="4"/>
  <c r="BK495" i="4"/>
  <c r="BL495" i="4"/>
  <c r="BE496" i="4"/>
  <c r="BF496" i="4"/>
  <c r="BG496" i="4"/>
  <c r="BH496" i="4"/>
  <c r="BI496" i="4"/>
  <c r="BJ496" i="4"/>
  <c r="BK496" i="4"/>
  <c r="BL496" i="4"/>
  <c r="BE497" i="4"/>
  <c r="BF497" i="4"/>
  <c r="BG497" i="4"/>
  <c r="BH497" i="4"/>
  <c r="BI497" i="4"/>
  <c r="BJ497" i="4"/>
  <c r="BK497" i="4"/>
  <c r="BL497" i="4"/>
  <c r="BE498" i="4"/>
  <c r="BF498" i="4"/>
  <c r="BG498" i="4"/>
  <c r="BH498" i="4"/>
  <c r="BI498" i="4"/>
  <c r="BJ498" i="4"/>
  <c r="BK498" i="4"/>
  <c r="BL498" i="4"/>
  <c r="BE499" i="4"/>
  <c r="BF499" i="4"/>
  <c r="BG499" i="4"/>
  <c r="BH499" i="4"/>
  <c r="BI499" i="4"/>
  <c r="BJ499" i="4"/>
  <c r="BK499" i="4"/>
  <c r="BL499" i="4"/>
  <c r="BE500" i="4"/>
  <c r="BF500" i="4"/>
  <c r="BG500" i="4"/>
  <c r="BH500" i="4"/>
  <c r="BI500" i="4"/>
  <c r="BJ500" i="4"/>
  <c r="BK500" i="4"/>
  <c r="BL500" i="4"/>
  <c r="BE501" i="4"/>
  <c r="BF501" i="4"/>
  <c r="BG501" i="4"/>
  <c r="BH501" i="4"/>
  <c r="BI501" i="4"/>
  <c r="BJ501" i="4"/>
  <c r="BK501" i="4"/>
  <c r="BL501" i="4"/>
  <c r="BE502" i="4"/>
  <c r="BF502" i="4"/>
  <c r="BG502" i="4"/>
  <c r="BH502" i="4"/>
  <c r="BI502" i="4"/>
  <c r="BJ502" i="4"/>
  <c r="BK502" i="4"/>
  <c r="BL502" i="4"/>
  <c r="BE503" i="4"/>
  <c r="BF503" i="4"/>
  <c r="BG503" i="4"/>
  <c r="BH503" i="4"/>
  <c r="BI503" i="4"/>
  <c r="BJ503" i="4"/>
  <c r="BK503" i="4"/>
  <c r="BL503" i="4"/>
  <c r="BE504" i="4"/>
  <c r="BF504" i="4"/>
  <c r="BG504" i="4"/>
  <c r="BH504" i="4"/>
  <c r="BI504" i="4"/>
  <c r="BJ504" i="4"/>
  <c r="BK504" i="4"/>
  <c r="BL504" i="4"/>
  <c r="BE505" i="4"/>
  <c r="BF505" i="4"/>
  <c r="BG505" i="4"/>
  <c r="BH505" i="4"/>
  <c r="BI505" i="4"/>
  <c r="BJ505" i="4"/>
  <c r="BK505" i="4"/>
  <c r="BL505" i="4"/>
  <c r="BE506" i="4"/>
  <c r="BF506" i="4"/>
  <c r="BG506" i="4"/>
  <c r="BH506" i="4"/>
  <c r="BI506" i="4"/>
  <c r="BJ506" i="4"/>
  <c r="BK506" i="4"/>
  <c r="BL506" i="4"/>
  <c r="BE507" i="4"/>
  <c r="BF507" i="4"/>
  <c r="BG507" i="4"/>
  <c r="BH507" i="4"/>
  <c r="BI507" i="4"/>
  <c r="BJ507" i="4"/>
  <c r="BK507" i="4"/>
  <c r="BL507" i="4"/>
  <c r="BE508" i="4"/>
  <c r="BF508" i="4"/>
  <c r="BG508" i="4"/>
  <c r="BH508" i="4"/>
  <c r="BI508" i="4"/>
  <c r="BJ508" i="4"/>
  <c r="BK508" i="4"/>
  <c r="BL508" i="4"/>
  <c r="BE509" i="4"/>
  <c r="BF509" i="4"/>
  <c r="BG509" i="4"/>
  <c r="BH509" i="4"/>
  <c r="BI509" i="4"/>
  <c r="BJ509" i="4"/>
  <c r="BK509" i="4"/>
  <c r="BL509" i="4"/>
  <c r="BE510" i="4"/>
  <c r="BF510" i="4"/>
  <c r="BG510" i="4"/>
  <c r="BH510" i="4"/>
  <c r="BI510" i="4"/>
  <c r="BJ510" i="4"/>
  <c r="BK510" i="4"/>
  <c r="BL510" i="4"/>
  <c r="BE511" i="4"/>
  <c r="BF511" i="4"/>
  <c r="BG511" i="4"/>
  <c r="BH511" i="4"/>
  <c r="BI511" i="4"/>
  <c r="BJ511" i="4"/>
  <c r="BK511" i="4"/>
  <c r="BL511" i="4"/>
  <c r="BE512" i="4"/>
  <c r="BF512" i="4"/>
  <c r="BG512" i="4"/>
  <c r="BH512" i="4"/>
  <c r="BI512" i="4"/>
  <c r="BJ512" i="4"/>
  <c r="BK512" i="4"/>
  <c r="BL512" i="4"/>
  <c r="BE513" i="4"/>
  <c r="BF513" i="4"/>
  <c r="BG513" i="4"/>
  <c r="BH513" i="4"/>
  <c r="BI513" i="4"/>
  <c r="BJ513" i="4"/>
  <c r="BK513" i="4"/>
  <c r="BL513" i="4"/>
  <c r="BE514" i="4"/>
  <c r="BF514" i="4"/>
  <c r="BG514" i="4"/>
  <c r="BH514" i="4"/>
  <c r="BI514" i="4"/>
  <c r="BJ514" i="4"/>
  <c r="BK514" i="4"/>
  <c r="BL514" i="4"/>
  <c r="BE515" i="4"/>
  <c r="BF515" i="4"/>
  <c r="BG515" i="4"/>
  <c r="BH515" i="4"/>
  <c r="BI515" i="4"/>
  <c r="BJ515" i="4"/>
  <c r="BK515" i="4"/>
  <c r="BL515" i="4"/>
  <c r="BE516" i="4"/>
  <c r="BF516" i="4"/>
  <c r="BG516" i="4"/>
  <c r="BH516" i="4"/>
  <c r="BI516" i="4"/>
  <c r="BJ516" i="4"/>
  <c r="BK516" i="4"/>
  <c r="BL516" i="4"/>
  <c r="BE517" i="4"/>
  <c r="BF517" i="4"/>
  <c r="BG517" i="4"/>
  <c r="BH517" i="4"/>
  <c r="BI517" i="4"/>
  <c r="BJ517" i="4"/>
  <c r="BK517" i="4"/>
  <c r="BL517" i="4"/>
  <c r="BE518" i="4"/>
  <c r="BF518" i="4"/>
  <c r="BG518" i="4"/>
  <c r="BH518" i="4"/>
  <c r="BI518" i="4"/>
  <c r="BJ518" i="4"/>
  <c r="BK518" i="4"/>
  <c r="BL518" i="4"/>
  <c r="BE519" i="4"/>
  <c r="BF519" i="4"/>
  <c r="BG519" i="4"/>
  <c r="BH519" i="4"/>
  <c r="BI519" i="4"/>
  <c r="BJ519" i="4"/>
  <c r="BK519" i="4"/>
  <c r="BL519" i="4"/>
  <c r="BE520" i="4"/>
  <c r="BF520" i="4"/>
  <c r="BG520" i="4"/>
  <c r="BH520" i="4"/>
  <c r="BI520" i="4"/>
  <c r="BJ520" i="4"/>
  <c r="BK520" i="4"/>
  <c r="BL520" i="4"/>
  <c r="BE521" i="4"/>
  <c r="BF521" i="4"/>
  <c r="BG521" i="4"/>
  <c r="BH521" i="4"/>
  <c r="BI521" i="4"/>
  <c r="BJ521" i="4"/>
  <c r="BK521" i="4"/>
  <c r="BL521" i="4"/>
  <c r="BE522" i="4"/>
  <c r="BF522" i="4"/>
  <c r="BG522" i="4"/>
  <c r="BH522" i="4"/>
  <c r="BI522" i="4"/>
  <c r="BJ522" i="4"/>
  <c r="BK522" i="4"/>
  <c r="BL522" i="4"/>
  <c r="BE523" i="4"/>
  <c r="BF523" i="4"/>
  <c r="BG523" i="4"/>
  <c r="BH523" i="4"/>
  <c r="BI523" i="4"/>
  <c r="BJ523" i="4"/>
  <c r="BK523" i="4"/>
  <c r="BL523" i="4"/>
  <c r="BE524" i="4"/>
  <c r="BF524" i="4"/>
  <c r="BG524" i="4"/>
  <c r="BH524" i="4"/>
  <c r="BI524" i="4"/>
  <c r="BJ524" i="4"/>
  <c r="BK524" i="4"/>
  <c r="BL524" i="4"/>
  <c r="BE525" i="4"/>
  <c r="BF525" i="4"/>
  <c r="BG525" i="4"/>
  <c r="BH525" i="4"/>
  <c r="BI525" i="4"/>
  <c r="BJ525" i="4"/>
  <c r="BK525" i="4"/>
  <c r="BL525" i="4"/>
  <c r="BE526" i="4"/>
  <c r="BF526" i="4"/>
  <c r="BG526" i="4"/>
  <c r="BH526" i="4"/>
  <c r="BI526" i="4"/>
  <c r="BJ526" i="4"/>
  <c r="BK526" i="4"/>
  <c r="BL526" i="4"/>
  <c r="BE527" i="4"/>
  <c r="BF527" i="4"/>
  <c r="BG527" i="4"/>
  <c r="BH527" i="4"/>
  <c r="BI527" i="4"/>
  <c r="BJ527" i="4"/>
  <c r="BK527" i="4"/>
  <c r="BL527" i="4"/>
  <c r="BE528" i="4"/>
  <c r="BF528" i="4"/>
  <c r="BG528" i="4"/>
  <c r="BH528" i="4"/>
  <c r="BI528" i="4"/>
  <c r="BJ528" i="4"/>
  <c r="BK528" i="4"/>
  <c r="BL528" i="4"/>
  <c r="BE529" i="4"/>
  <c r="BF529" i="4"/>
  <c r="BG529" i="4"/>
  <c r="BH529" i="4"/>
  <c r="BI529" i="4"/>
  <c r="BJ529" i="4"/>
  <c r="BK529" i="4"/>
  <c r="BL529" i="4"/>
  <c r="BE530" i="4"/>
  <c r="BF530" i="4"/>
  <c r="BG530" i="4"/>
  <c r="BH530" i="4"/>
  <c r="BI530" i="4"/>
  <c r="BJ530" i="4"/>
  <c r="BK530" i="4"/>
  <c r="BL530" i="4"/>
  <c r="BE531" i="4"/>
  <c r="BF531" i="4"/>
  <c r="BG531" i="4"/>
  <c r="BH531" i="4"/>
  <c r="BI531" i="4"/>
  <c r="BJ531" i="4"/>
  <c r="BK531" i="4"/>
  <c r="BL531" i="4"/>
  <c r="BE532" i="4"/>
  <c r="BF532" i="4"/>
  <c r="BG532" i="4"/>
  <c r="BH532" i="4"/>
  <c r="BI532" i="4"/>
  <c r="BJ532" i="4"/>
  <c r="BK532" i="4"/>
  <c r="BL532" i="4"/>
  <c r="BE533" i="4"/>
  <c r="BF533" i="4"/>
  <c r="BG533" i="4"/>
  <c r="BH533" i="4"/>
  <c r="BI533" i="4"/>
  <c r="BJ533" i="4"/>
  <c r="BK533" i="4"/>
  <c r="BL533" i="4"/>
  <c r="BE534" i="4"/>
  <c r="BF534" i="4"/>
  <c r="BG534" i="4"/>
  <c r="BH534" i="4"/>
  <c r="BI534" i="4"/>
  <c r="BJ534" i="4"/>
  <c r="BK534" i="4"/>
  <c r="BL534" i="4"/>
  <c r="BE535" i="4"/>
  <c r="BF535" i="4"/>
  <c r="BG535" i="4"/>
  <c r="BH535" i="4"/>
  <c r="BI535" i="4"/>
  <c r="BJ535" i="4"/>
  <c r="BK535" i="4"/>
  <c r="BL535" i="4"/>
  <c r="BE536" i="4"/>
  <c r="BF536" i="4"/>
  <c r="BG536" i="4"/>
  <c r="BH536" i="4"/>
  <c r="BI536" i="4"/>
  <c r="BJ536" i="4"/>
  <c r="BK536" i="4"/>
  <c r="BL536" i="4"/>
  <c r="BE537" i="4"/>
  <c r="BF537" i="4"/>
  <c r="BG537" i="4"/>
  <c r="BH537" i="4"/>
  <c r="BI537" i="4"/>
  <c r="BJ537" i="4"/>
  <c r="BK537" i="4"/>
  <c r="BL537" i="4"/>
  <c r="BE538" i="4"/>
  <c r="BF538" i="4"/>
  <c r="BG538" i="4"/>
  <c r="BH538" i="4"/>
  <c r="BI538" i="4"/>
  <c r="BJ538" i="4"/>
  <c r="BK538" i="4"/>
  <c r="BL538" i="4"/>
  <c r="BE539" i="4"/>
  <c r="BF539" i="4"/>
  <c r="BG539" i="4"/>
  <c r="BH539" i="4"/>
  <c r="BI539" i="4"/>
  <c r="BJ539" i="4"/>
  <c r="BK539" i="4"/>
  <c r="BL539" i="4"/>
  <c r="BE540" i="4"/>
  <c r="BF540" i="4"/>
  <c r="BG540" i="4"/>
  <c r="BH540" i="4"/>
  <c r="BI540" i="4"/>
  <c r="BJ540" i="4"/>
  <c r="BK540" i="4"/>
  <c r="BL540" i="4"/>
  <c r="BE541" i="4"/>
  <c r="BF541" i="4"/>
  <c r="BG541" i="4"/>
  <c r="BH541" i="4"/>
  <c r="BI541" i="4"/>
  <c r="BJ541" i="4"/>
  <c r="BK541" i="4"/>
  <c r="BL541" i="4"/>
  <c r="BE542" i="4"/>
  <c r="BF542" i="4"/>
  <c r="BG542" i="4"/>
  <c r="BH542" i="4"/>
  <c r="BI542" i="4"/>
  <c r="BJ542" i="4"/>
  <c r="BK542" i="4"/>
  <c r="BL542" i="4"/>
  <c r="BE543" i="4"/>
  <c r="BF543" i="4"/>
  <c r="BG543" i="4"/>
  <c r="BH543" i="4"/>
  <c r="BI543" i="4"/>
  <c r="BJ543" i="4"/>
  <c r="BK543" i="4"/>
  <c r="BL543" i="4"/>
  <c r="BE544" i="4"/>
  <c r="BF544" i="4"/>
  <c r="BG544" i="4"/>
  <c r="BH544" i="4"/>
  <c r="BI544" i="4"/>
  <c r="BJ544" i="4"/>
  <c r="BK544" i="4"/>
  <c r="BL544" i="4"/>
  <c r="BE545" i="4"/>
  <c r="BF545" i="4"/>
  <c r="BG545" i="4"/>
  <c r="BH545" i="4"/>
  <c r="BI545" i="4"/>
  <c r="BJ545" i="4"/>
  <c r="BK545" i="4"/>
  <c r="BL545" i="4"/>
  <c r="BE546" i="4"/>
  <c r="BF546" i="4"/>
  <c r="BG546" i="4"/>
  <c r="BH546" i="4"/>
  <c r="BI546" i="4"/>
  <c r="BJ546" i="4"/>
  <c r="BK546" i="4"/>
  <c r="BL546" i="4"/>
  <c r="BE547" i="4"/>
  <c r="BF547" i="4"/>
  <c r="BG547" i="4"/>
  <c r="BH547" i="4"/>
  <c r="BI547" i="4"/>
  <c r="BJ547" i="4"/>
  <c r="BK547" i="4"/>
  <c r="BL547" i="4"/>
  <c r="BE548" i="4"/>
  <c r="BF548" i="4"/>
  <c r="BG548" i="4"/>
  <c r="BH548" i="4"/>
  <c r="BI548" i="4"/>
  <c r="BJ548" i="4"/>
  <c r="BK548" i="4"/>
  <c r="BL548" i="4"/>
  <c r="BE549" i="4"/>
  <c r="BF549" i="4"/>
  <c r="BG549" i="4"/>
  <c r="BH549" i="4"/>
  <c r="BI549" i="4"/>
  <c r="BJ549" i="4"/>
  <c r="BK549" i="4"/>
  <c r="BL549" i="4"/>
  <c r="BE550" i="4"/>
  <c r="BF550" i="4"/>
  <c r="BG550" i="4"/>
  <c r="BH550" i="4"/>
  <c r="BI550" i="4"/>
  <c r="BJ550" i="4"/>
  <c r="BK550" i="4"/>
  <c r="BL550" i="4"/>
  <c r="BE551" i="4"/>
  <c r="BF551" i="4"/>
  <c r="BG551" i="4"/>
  <c r="BH551" i="4"/>
  <c r="BI551" i="4"/>
  <c r="BJ551" i="4"/>
  <c r="BK551" i="4"/>
  <c r="BL551" i="4"/>
  <c r="BE552" i="4"/>
  <c r="BF552" i="4"/>
  <c r="BG552" i="4"/>
  <c r="BH552" i="4"/>
  <c r="BI552" i="4"/>
  <c r="BJ552" i="4"/>
  <c r="BK552" i="4"/>
  <c r="BL552" i="4"/>
  <c r="BE553" i="4"/>
  <c r="BF553" i="4"/>
  <c r="BG553" i="4"/>
  <c r="BH553" i="4"/>
  <c r="BI553" i="4"/>
  <c r="BJ553" i="4"/>
  <c r="BK553" i="4"/>
  <c r="BL553" i="4"/>
  <c r="BE554" i="4"/>
  <c r="BF554" i="4"/>
  <c r="BG554" i="4"/>
  <c r="BH554" i="4"/>
  <c r="BI554" i="4"/>
  <c r="BJ554" i="4"/>
  <c r="BK554" i="4"/>
  <c r="BL554" i="4"/>
  <c r="BE555" i="4"/>
  <c r="BF555" i="4"/>
  <c r="BG555" i="4"/>
  <c r="BH555" i="4"/>
  <c r="BI555" i="4"/>
  <c r="BJ555" i="4"/>
  <c r="BK555" i="4"/>
  <c r="BL555" i="4"/>
  <c r="BE556" i="4"/>
  <c r="BF556" i="4"/>
  <c r="BG556" i="4"/>
  <c r="BH556" i="4"/>
  <c r="BI556" i="4"/>
  <c r="BJ556" i="4"/>
  <c r="BK556" i="4"/>
  <c r="BL556" i="4"/>
  <c r="BE557" i="4"/>
  <c r="BF557" i="4"/>
  <c r="BG557" i="4"/>
  <c r="BH557" i="4"/>
  <c r="BI557" i="4"/>
  <c r="BJ557" i="4"/>
  <c r="BK557" i="4"/>
  <c r="BL557" i="4"/>
  <c r="BE558" i="4"/>
  <c r="BF558" i="4"/>
  <c r="BG558" i="4"/>
  <c r="BH558" i="4"/>
  <c r="BI558" i="4"/>
  <c r="BJ558" i="4"/>
  <c r="BK558" i="4"/>
  <c r="BL558" i="4"/>
  <c r="BE559" i="4"/>
  <c r="BF559" i="4"/>
  <c r="BG559" i="4"/>
  <c r="BH559" i="4"/>
  <c r="BI559" i="4"/>
  <c r="BJ559" i="4"/>
  <c r="BK559" i="4"/>
  <c r="BL559" i="4"/>
  <c r="BE560" i="4"/>
  <c r="BF560" i="4"/>
  <c r="BG560" i="4"/>
  <c r="BH560" i="4"/>
  <c r="BI560" i="4"/>
  <c r="BJ560" i="4"/>
  <c r="BK560" i="4"/>
  <c r="BL560" i="4"/>
  <c r="BE561" i="4"/>
  <c r="BF561" i="4"/>
  <c r="BG561" i="4"/>
  <c r="BH561" i="4"/>
  <c r="BI561" i="4"/>
  <c r="BJ561" i="4"/>
  <c r="BK561" i="4"/>
  <c r="BL561" i="4"/>
  <c r="BE562" i="4"/>
  <c r="BF562" i="4"/>
  <c r="BG562" i="4"/>
  <c r="BH562" i="4"/>
  <c r="BI562" i="4"/>
  <c r="BJ562" i="4"/>
  <c r="BK562" i="4"/>
  <c r="BL562" i="4"/>
  <c r="BE563" i="4"/>
  <c r="BF563" i="4"/>
  <c r="BG563" i="4"/>
  <c r="BH563" i="4"/>
  <c r="BI563" i="4"/>
  <c r="BJ563" i="4"/>
  <c r="BK563" i="4"/>
  <c r="BL563" i="4"/>
  <c r="BE564" i="4"/>
  <c r="BF564" i="4"/>
  <c r="BG564" i="4"/>
  <c r="BH564" i="4"/>
  <c r="BI564" i="4"/>
  <c r="BJ564" i="4"/>
  <c r="BK564" i="4"/>
  <c r="BL564" i="4"/>
  <c r="BE565" i="4"/>
  <c r="BF565" i="4"/>
  <c r="BG565" i="4"/>
  <c r="BH565" i="4"/>
  <c r="BI565" i="4"/>
  <c r="BJ565" i="4"/>
  <c r="BK565" i="4"/>
  <c r="BL565" i="4"/>
  <c r="BE566" i="4"/>
  <c r="BF566" i="4"/>
  <c r="BG566" i="4"/>
  <c r="BH566" i="4"/>
  <c r="BI566" i="4"/>
  <c r="BJ566" i="4"/>
  <c r="BK566" i="4"/>
  <c r="BL566" i="4"/>
  <c r="BE567" i="4"/>
  <c r="BF567" i="4"/>
  <c r="BG567" i="4"/>
  <c r="BH567" i="4"/>
  <c r="BI567" i="4"/>
  <c r="BJ567" i="4"/>
  <c r="BK567" i="4"/>
  <c r="BL567" i="4"/>
  <c r="BE568" i="4"/>
  <c r="BF568" i="4"/>
  <c r="BG568" i="4"/>
  <c r="BH568" i="4"/>
  <c r="BI568" i="4"/>
  <c r="BJ568" i="4"/>
  <c r="BK568" i="4"/>
  <c r="BL568" i="4"/>
  <c r="BE569" i="4"/>
  <c r="BF569" i="4"/>
  <c r="BG569" i="4"/>
  <c r="BH569" i="4"/>
  <c r="BI569" i="4"/>
  <c r="BJ569" i="4"/>
  <c r="BK569" i="4"/>
  <c r="BL569" i="4"/>
  <c r="BE570" i="4"/>
  <c r="BF570" i="4"/>
  <c r="BG570" i="4"/>
  <c r="BH570" i="4"/>
  <c r="BI570" i="4"/>
  <c r="BJ570" i="4"/>
  <c r="BK570" i="4"/>
  <c r="BL570" i="4"/>
  <c r="BE571" i="4"/>
  <c r="BF571" i="4"/>
  <c r="BG571" i="4"/>
  <c r="BH571" i="4"/>
  <c r="BI571" i="4"/>
  <c r="BJ571" i="4"/>
  <c r="BK571" i="4"/>
  <c r="BL571" i="4"/>
  <c r="BE572" i="4"/>
  <c r="BF572" i="4"/>
  <c r="BG572" i="4"/>
  <c r="BH572" i="4"/>
  <c r="BI572" i="4"/>
  <c r="BJ572" i="4"/>
  <c r="BK572" i="4"/>
  <c r="BL572" i="4"/>
  <c r="BE573" i="4"/>
  <c r="BF573" i="4"/>
  <c r="BG573" i="4"/>
  <c r="BH573" i="4"/>
  <c r="BI573" i="4"/>
  <c r="BJ573" i="4"/>
  <c r="BK573" i="4"/>
  <c r="BL573" i="4"/>
  <c r="BE574" i="4"/>
  <c r="BF574" i="4"/>
  <c r="BG574" i="4"/>
  <c r="BH574" i="4"/>
  <c r="BI574" i="4"/>
  <c r="BJ574" i="4"/>
  <c r="BK574" i="4"/>
  <c r="BL574" i="4"/>
  <c r="BE575" i="4"/>
  <c r="BF575" i="4"/>
  <c r="BG575" i="4"/>
  <c r="BH575" i="4"/>
  <c r="BI575" i="4"/>
  <c r="BJ575" i="4"/>
  <c r="BK575" i="4"/>
  <c r="BL575" i="4"/>
  <c r="BE576" i="4"/>
  <c r="BF576" i="4"/>
  <c r="BG576" i="4"/>
  <c r="BH576" i="4"/>
  <c r="BI576" i="4"/>
  <c r="BJ576" i="4"/>
  <c r="BK576" i="4"/>
  <c r="BL576" i="4"/>
  <c r="BE577" i="4"/>
  <c r="BF577" i="4"/>
  <c r="BG577" i="4"/>
  <c r="BH577" i="4"/>
  <c r="BI577" i="4"/>
  <c r="BJ577" i="4"/>
  <c r="BK577" i="4"/>
  <c r="BL577" i="4"/>
  <c r="BE578" i="4"/>
  <c r="BF578" i="4"/>
  <c r="BG578" i="4"/>
  <c r="BH578" i="4"/>
  <c r="BI578" i="4"/>
  <c r="BJ578" i="4"/>
  <c r="BK578" i="4"/>
  <c r="BL578" i="4"/>
  <c r="BE579" i="4"/>
  <c r="BF579" i="4"/>
  <c r="BG579" i="4"/>
  <c r="BH579" i="4"/>
  <c r="BI579" i="4"/>
  <c r="BJ579" i="4"/>
  <c r="BK579" i="4"/>
  <c r="BL579" i="4"/>
  <c r="BE580" i="4"/>
  <c r="BF580" i="4"/>
  <c r="BG580" i="4"/>
  <c r="BH580" i="4"/>
  <c r="BI580" i="4"/>
  <c r="BJ580" i="4"/>
  <c r="BK580" i="4"/>
  <c r="BL580" i="4"/>
  <c r="BE581" i="4"/>
  <c r="BF581" i="4"/>
  <c r="BG581" i="4"/>
  <c r="BH581" i="4"/>
  <c r="BI581" i="4"/>
  <c r="BJ581" i="4"/>
  <c r="BK581" i="4"/>
  <c r="BL581" i="4"/>
  <c r="BE582" i="4"/>
  <c r="BF582" i="4"/>
  <c r="BG582" i="4"/>
  <c r="BH582" i="4"/>
  <c r="BI582" i="4"/>
  <c r="BJ582" i="4"/>
  <c r="BK582" i="4"/>
  <c r="BL582" i="4"/>
  <c r="BE583" i="4"/>
  <c r="BF583" i="4"/>
  <c r="BG583" i="4"/>
  <c r="BH583" i="4"/>
  <c r="BI583" i="4"/>
  <c r="BJ583" i="4"/>
  <c r="BK583" i="4"/>
  <c r="BL583" i="4"/>
  <c r="BE584" i="4"/>
  <c r="BF584" i="4"/>
  <c r="BG584" i="4"/>
  <c r="BH584" i="4"/>
  <c r="BI584" i="4"/>
  <c r="BJ584" i="4"/>
  <c r="BK584" i="4"/>
  <c r="BL584" i="4"/>
  <c r="BE585" i="4"/>
  <c r="BF585" i="4"/>
  <c r="BG585" i="4"/>
  <c r="BH585" i="4"/>
  <c r="BI585" i="4"/>
  <c r="BJ585" i="4"/>
  <c r="BK585" i="4"/>
  <c r="BL585" i="4"/>
  <c r="BE586" i="4"/>
  <c r="BF586" i="4"/>
  <c r="BG586" i="4"/>
  <c r="BH586" i="4"/>
  <c r="BI586" i="4"/>
  <c r="BJ586" i="4"/>
  <c r="BK586" i="4"/>
  <c r="BL586" i="4"/>
  <c r="BE587" i="4"/>
  <c r="BF587" i="4"/>
  <c r="BG587" i="4"/>
  <c r="BH587" i="4"/>
  <c r="BI587" i="4"/>
  <c r="BJ587" i="4"/>
  <c r="BK587" i="4"/>
  <c r="BL587" i="4"/>
  <c r="BE588" i="4"/>
  <c r="BF588" i="4"/>
  <c r="BG588" i="4"/>
  <c r="BH588" i="4"/>
  <c r="BI588" i="4"/>
  <c r="BJ588" i="4"/>
  <c r="BK588" i="4"/>
  <c r="BL588" i="4"/>
  <c r="BE589" i="4"/>
  <c r="BF589" i="4"/>
  <c r="BG589" i="4"/>
  <c r="BH589" i="4"/>
  <c r="BI589" i="4"/>
  <c r="BJ589" i="4"/>
  <c r="BK589" i="4"/>
  <c r="BL589" i="4"/>
  <c r="BE590" i="4"/>
  <c r="BF590" i="4"/>
  <c r="BG590" i="4"/>
  <c r="BH590" i="4"/>
  <c r="BI590" i="4"/>
  <c r="BJ590" i="4"/>
  <c r="BK590" i="4"/>
  <c r="BL590" i="4"/>
  <c r="BE591" i="4"/>
  <c r="BF591" i="4"/>
  <c r="BG591" i="4"/>
  <c r="BH591" i="4"/>
  <c r="BI591" i="4"/>
  <c r="BJ591" i="4"/>
  <c r="BK591" i="4"/>
  <c r="BL591" i="4"/>
  <c r="BE592" i="4"/>
  <c r="BF592" i="4"/>
  <c r="BG592" i="4"/>
  <c r="BH592" i="4"/>
  <c r="BI592" i="4"/>
  <c r="BJ592" i="4"/>
  <c r="BK592" i="4"/>
  <c r="BL592" i="4"/>
  <c r="BE593" i="4"/>
  <c r="BF593" i="4"/>
  <c r="BG593" i="4"/>
  <c r="BH593" i="4"/>
  <c r="BI593" i="4"/>
  <c r="BJ593" i="4"/>
  <c r="BK593" i="4"/>
  <c r="BL593" i="4"/>
  <c r="BE594" i="4"/>
  <c r="BF594" i="4"/>
  <c r="BG594" i="4"/>
  <c r="BH594" i="4"/>
  <c r="BI594" i="4"/>
  <c r="BJ594" i="4"/>
  <c r="BK594" i="4"/>
  <c r="BL594" i="4"/>
  <c r="BE595" i="4"/>
  <c r="BF595" i="4"/>
  <c r="BG595" i="4"/>
  <c r="BH595" i="4"/>
  <c r="BI595" i="4"/>
  <c r="BJ595" i="4"/>
  <c r="BK595" i="4"/>
  <c r="BL595" i="4"/>
  <c r="BE596" i="4"/>
  <c r="BF596" i="4"/>
  <c r="BG596" i="4"/>
  <c r="BH596" i="4"/>
  <c r="BI596" i="4"/>
  <c r="BJ596" i="4"/>
  <c r="BK596" i="4"/>
  <c r="BL596" i="4"/>
  <c r="BE597" i="4"/>
  <c r="BF597" i="4"/>
  <c r="BG597" i="4"/>
  <c r="BH597" i="4"/>
  <c r="BI597" i="4"/>
  <c r="BJ597" i="4"/>
  <c r="BK597" i="4"/>
  <c r="BL597" i="4"/>
  <c r="BE598" i="4"/>
  <c r="BF598" i="4"/>
  <c r="BG598" i="4"/>
  <c r="BH598" i="4"/>
  <c r="BI598" i="4"/>
  <c r="BJ598" i="4"/>
  <c r="BK598" i="4"/>
  <c r="BL598" i="4"/>
  <c r="BE599" i="4"/>
  <c r="BF599" i="4"/>
  <c r="BG599" i="4"/>
  <c r="BH599" i="4"/>
  <c r="BI599" i="4"/>
  <c r="BJ599" i="4"/>
  <c r="BK599" i="4"/>
  <c r="BL599" i="4"/>
  <c r="BE600" i="4"/>
  <c r="BF600" i="4"/>
  <c r="BG600" i="4"/>
  <c r="BH600" i="4"/>
  <c r="BI600" i="4"/>
  <c r="BJ600" i="4"/>
  <c r="BK600" i="4"/>
  <c r="BL600" i="4"/>
  <c r="BE601" i="4"/>
  <c r="BF601" i="4"/>
  <c r="BG601" i="4"/>
  <c r="BH601" i="4"/>
  <c r="BI601" i="4"/>
  <c r="BJ601" i="4"/>
  <c r="BK601" i="4"/>
  <c r="BL601" i="4"/>
  <c r="BE602" i="4"/>
  <c r="BF602" i="4"/>
  <c r="BG602" i="4"/>
  <c r="BH602" i="4"/>
  <c r="BI602" i="4"/>
  <c r="BJ602" i="4"/>
  <c r="BK602" i="4"/>
  <c r="BL602" i="4"/>
  <c r="BE603" i="4"/>
  <c r="BF603" i="4"/>
  <c r="BG603" i="4"/>
  <c r="BH603" i="4"/>
  <c r="BI603" i="4"/>
  <c r="BJ603" i="4"/>
  <c r="BK603" i="4"/>
  <c r="BL603" i="4"/>
  <c r="BE604" i="4"/>
  <c r="BF604" i="4"/>
  <c r="BG604" i="4"/>
  <c r="BH604" i="4"/>
  <c r="BI604" i="4"/>
  <c r="BJ604" i="4"/>
  <c r="BK604" i="4"/>
  <c r="BL604" i="4"/>
  <c r="BE605" i="4"/>
  <c r="BF605" i="4"/>
  <c r="BG605" i="4"/>
  <c r="BH605" i="4"/>
  <c r="BI605" i="4"/>
  <c r="BJ605" i="4"/>
  <c r="BK605" i="4"/>
  <c r="BL605" i="4"/>
  <c r="BE606" i="4"/>
  <c r="BF606" i="4"/>
  <c r="BG606" i="4"/>
  <c r="BH606" i="4"/>
  <c r="BI606" i="4"/>
  <c r="BJ606" i="4"/>
  <c r="BK606" i="4"/>
  <c r="BL606" i="4"/>
  <c r="BE607" i="4"/>
  <c r="BF607" i="4"/>
  <c r="BG607" i="4"/>
  <c r="BH607" i="4"/>
  <c r="BI607" i="4"/>
  <c r="BJ607" i="4"/>
  <c r="BK607" i="4"/>
  <c r="BL607" i="4"/>
  <c r="BE608" i="4"/>
  <c r="BF608" i="4"/>
  <c r="BG608" i="4"/>
  <c r="BH608" i="4"/>
  <c r="BI608" i="4"/>
  <c r="BJ608" i="4"/>
  <c r="BK608" i="4"/>
  <c r="BL608" i="4"/>
  <c r="BE609" i="4"/>
  <c r="BF609" i="4"/>
  <c r="BG609" i="4"/>
  <c r="BH609" i="4"/>
  <c r="BI609" i="4"/>
  <c r="BJ609" i="4"/>
  <c r="BK609" i="4"/>
  <c r="BL609" i="4"/>
  <c r="BE610" i="4"/>
  <c r="BF610" i="4"/>
  <c r="BG610" i="4"/>
  <c r="BH610" i="4"/>
  <c r="BI610" i="4"/>
  <c r="BJ610" i="4"/>
  <c r="BK610" i="4"/>
  <c r="BL610" i="4"/>
  <c r="BE611" i="4"/>
  <c r="BF611" i="4"/>
  <c r="BG611" i="4"/>
  <c r="BH611" i="4"/>
  <c r="BI611" i="4"/>
  <c r="BJ611" i="4"/>
  <c r="BK611" i="4"/>
  <c r="BL611" i="4"/>
  <c r="BE612" i="4"/>
  <c r="BF612" i="4"/>
  <c r="BG612" i="4"/>
  <c r="BH612" i="4"/>
  <c r="BI612" i="4"/>
  <c r="BJ612" i="4"/>
  <c r="BK612" i="4"/>
  <c r="BL612" i="4"/>
  <c r="BE613" i="4"/>
  <c r="BF613" i="4"/>
  <c r="BG613" i="4"/>
  <c r="BH613" i="4"/>
  <c r="BI613" i="4"/>
  <c r="BJ613" i="4"/>
  <c r="BK613" i="4"/>
  <c r="BL613" i="4"/>
  <c r="BE614" i="4"/>
  <c r="BF614" i="4"/>
  <c r="BG614" i="4"/>
  <c r="BH614" i="4"/>
  <c r="BI614" i="4"/>
  <c r="BJ614" i="4"/>
  <c r="BK614" i="4"/>
  <c r="BL614" i="4"/>
  <c r="BE615" i="4"/>
  <c r="BF615" i="4"/>
  <c r="BG615" i="4"/>
  <c r="BH615" i="4"/>
  <c r="BI615" i="4"/>
  <c r="BJ615" i="4"/>
  <c r="BK615" i="4"/>
  <c r="BL615" i="4"/>
  <c r="BE616" i="4"/>
  <c r="BF616" i="4"/>
  <c r="BG616" i="4"/>
  <c r="BH616" i="4"/>
  <c r="BI616" i="4"/>
  <c r="BJ616" i="4"/>
  <c r="BK616" i="4"/>
  <c r="BL616" i="4"/>
  <c r="BE617" i="4"/>
  <c r="BF617" i="4"/>
  <c r="BG617" i="4"/>
  <c r="BH617" i="4"/>
  <c r="BI617" i="4"/>
  <c r="BJ617" i="4"/>
  <c r="BK617" i="4"/>
  <c r="BL617" i="4"/>
  <c r="BE618" i="4"/>
  <c r="BF618" i="4"/>
  <c r="BG618" i="4"/>
  <c r="BH618" i="4"/>
  <c r="BI618" i="4"/>
  <c r="BJ618" i="4"/>
  <c r="BK618" i="4"/>
  <c r="BL618" i="4"/>
  <c r="BE619" i="4"/>
  <c r="BF619" i="4"/>
  <c r="BG619" i="4"/>
  <c r="BH619" i="4"/>
  <c r="BI619" i="4"/>
  <c r="BJ619" i="4"/>
  <c r="BK619" i="4"/>
  <c r="BL619" i="4"/>
  <c r="BE620" i="4"/>
  <c r="BF620" i="4"/>
  <c r="BG620" i="4"/>
  <c r="BH620" i="4"/>
  <c r="BI620" i="4"/>
  <c r="BJ620" i="4"/>
  <c r="BK620" i="4"/>
  <c r="BL620" i="4"/>
  <c r="BE621" i="4"/>
  <c r="BF621" i="4"/>
  <c r="BG621" i="4"/>
  <c r="BH621" i="4"/>
  <c r="BI621" i="4"/>
  <c r="BJ621" i="4"/>
  <c r="BK621" i="4"/>
  <c r="BL621" i="4"/>
  <c r="BE622" i="4"/>
  <c r="BF622" i="4"/>
  <c r="BG622" i="4"/>
  <c r="BH622" i="4"/>
  <c r="BI622" i="4"/>
  <c r="BJ622" i="4"/>
  <c r="BK622" i="4"/>
  <c r="BL622" i="4"/>
  <c r="BE623" i="4"/>
  <c r="BF623" i="4"/>
  <c r="BG623" i="4"/>
  <c r="BH623" i="4"/>
  <c r="BI623" i="4"/>
  <c r="BJ623" i="4"/>
  <c r="BK623" i="4"/>
  <c r="BL623" i="4"/>
  <c r="BE624" i="4"/>
  <c r="BF624" i="4"/>
  <c r="BG624" i="4"/>
  <c r="BH624" i="4"/>
  <c r="BI624" i="4"/>
  <c r="BJ624" i="4"/>
  <c r="BK624" i="4"/>
  <c r="BL624" i="4"/>
  <c r="BE625" i="4"/>
  <c r="BF625" i="4"/>
  <c r="BG625" i="4"/>
  <c r="BH625" i="4"/>
  <c r="BI625" i="4"/>
  <c r="BJ625" i="4"/>
  <c r="BK625" i="4"/>
  <c r="BL625" i="4"/>
  <c r="BE626" i="4"/>
  <c r="BF626" i="4"/>
  <c r="BG626" i="4"/>
  <c r="BH626" i="4"/>
  <c r="BI626" i="4"/>
  <c r="BJ626" i="4"/>
  <c r="BK626" i="4"/>
  <c r="BL626" i="4"/>
  <c r="BE627" i="4"/>
  <c r="BF627" i="4"/>
  <c r="BG627" i="4"/>
  <c r="BH627" i="4"/>
  <c r="BI627" i="4"/>
  <c r="BJ627" i="4"/>
  <c r="BK627" i="4"/>
  <c r="BL627" i="4"/>
  <c r="BE628" i="4"/>
  <c r="BF628" i="4"/>
  <c r="BG628" i="4"/>
  <c r="BH628" i="4"/>
  <c r="BI628" i="4"/>
  <c r="BJ628" i="4"/>
  <c r="BK628" i="4"/>
  <c r="BL628" i="4"/>
  <c r="BE629" i="4"/>
  <c r="BF629" i="4"/>
  <c r="BG629" i="4"/>
  <c r="BH629" i="4"/>
  <c r="BI629" i="4"/>
  <c r="BJ629" i="4"/>
  <c r="BK629" i="4"/>
  <c r="BL629" i="4"/>
  <c r="BE630" i="4"/>
  <c r="BF630" i="4"/>
  <c r="BG630" i="4"/>
  <c r="BH630" i="4"/>
  <c r="BI630" i="4"/>
  <c r="BJ630" i="4"/>
  <c r="BK630" i="4"/>
  <c r="BL630" i="4"/>
  <c r="BE631" i="4"/>
  <c r="BF631" i="4"/>
  <c r="BG631" i="4"/>
  <c r="BH631" i="4"/>
  <c r="BI631" i="4"/>
  <c r="BJ631" i="4"/>
  <c r="BK631" i="4"/>
  <c r="BL631" i="4"/>
  <c r="BE632" i="4"/>
  <c r="BF632" i="4"/>
  <c r="BG632" i="4"/>
  <c r="BH632" i="4"/>
  <c r="BI632" i="4"/>
  <c r="BJ632" i="4"/>
  <c r="BK632" i="4"/>
  <c r="BL632" i="4"/>
  <c r="BE633" i="4"/>
  <c r="BF633" i="4"/>
  <c r="BG633" i="4"/>
  <c r="BH633" i="4"/>
  <c r="BI633" i="4"/>
  <c r="BJ633" i="4"/>
  <c r="BK633" i="4"/>
  <c r="BL633" i="4"/>
  <c r="BE634" i="4"/>
  <c r="BF634" i="4"/>
  <c r="BG634" i="4"/>
  <c r="BH634" i="4"/>
  <c r="BI634" i="4"/>
  <c r="BJ634" i="4"/>
  <c r="BK634" i="4"/>
  <c r="BL634" i="4"/>
  <c r="BE635" i="4"/>
  <c r="BF635" i="4"/>
  <c r="BG635" i="4"/>
  <c r="BH635" i="4"/>
  <c r="BI635" i="4"/>
  <c r="BJ635" i="4"/>
  <c r="BK635" i="4"/>
  <c r="BL635" i="4"/>
  <c r="BE636" i="4"/>
  <c r="BF636" i="4"/>
  <c r="BG636" i="4"/>
  <c r="BH636" i="4"/>
  <c r="BI636" i="4"/>
  <c r="BJ636" i="4"/>
  <c r="BK636" i="4"/>
  <c r="BL636" i="4"/>
  <c r="BE637" i="4"/>
  <c r="BF637" i="4"/>
  <c r="BG637" i="4"/>
  <c r="BH637" i="4"/>
  <c r="BI637" i="4"/>
  <c r="BJ637" i="4"/>
  <c r="BK637" i="4"/>
  <c r="BL637" i="4"/>
  <c r="BE638" i="4"/>
  <c r="BF638" i="4"/>
  <c r="BG638" i="4"/>
  <c r="BH638" i="4"/>
  <c r="BI638" i="4"/>
  <c r="BJ638" i="4"/>
  <c r="BK638" i="4"/>
  <c r="BL638" i="4"/>
  <c r="BE639" i="4"/>
  <c r="BF639" i="4"/>
  <c r="BG639" i="4"/>
  <c r="BH639" i="4"/>
  <c r="BI639" i="4"/>
  <c r="BJ639" i="4"/>
  <c r="BK639" i="4"/>
  <c r="BL639" i="4"/>
  <c r="BE640" i="4"/>
  <c r="BF640" i="4"/>
  <c r="BG640" i="4"/>
  <c r="BH640" i="4"/>
  <c r="BI640" i="4"/>
  <c r="BJ640" i="4"/>
  <c r="BK640" i="4"/>
  <c r="BL640" i="4"/>
  <c r="BE641" i="4"/>
  <c r="BF641" i="4"/>
  <c r="BG641" i="4"/>
  <c r="BH641" i="4"/>
  <c r="BI641" i="4"/>
  <c r="BJ641" i="4"/>
  <c r="BK641" i="4"/>
  <c r="BL641" i="4"/>
  <c r="BE642" i="4"/>
  <c r="BF642" i="4"/>
  <c r="BG642" i="4"/>
  <c r="BH642" i="4"/>
  <c r="BI642" i="4"/>
  <c r="BJ642" i="4"/>
  <c r="BK642" i="4"/>
  <c r="BL642" i="4"/>
  <c r="BE643" i="4"/>
  <c r="BF643" i="4"/>
  <c r="BG643" i="4"/>
  <c r="BH643" i="4"/>
  <c r="BI643" i="4"/>
  <c r="BJ643" i="4"/>
  <c r="BK643" i="4"/>
  <c r="BL643" i="4"/>
  <c r="BE644" i="4"/>
  <c r="BF644" i="4"/>
  <c r="BG644" i="4"/>
  <c r="BH644" i="4"/>
  <c r="BI644" i="4"/>
  <c r="BJ644" i="4"/>
  <c r="BK644" i="4"/>
  <c r="BL644" i="4"/>
  <c r="BE645" i="4"/>
  <c r="BF645" i="4"/>
  <c r="BG645" i="4"/>
  <c r="BH645" i="4"/>
  <c r="BI645" i="4"/>
  <c r="BJ645" i="4"/>
  <c r="BK645" i="4"/>
  <c r="BL645" i="4"/>
  <c r="BE646" i="4"/>
  <c r="BF646" i="4"/>
  <c r="BG646" i="4"/>
  <c r="BH646" i="4"/>
  <c r="BI646" i="4"/>
  <c r="BJ646" i="4"/>
  <c r="BK646" i="4"/>
  <c r="BL646" i="4"/>
  <c r="BE647" i="4"/>
  <c r="BF647" i="4"/>
  <c r="BG647" i="4"/>
  <c r="BH647" i="4"/>
  <c r="BI647" i="4"/>
  <c r="BJ647" i="4"/>
  <c r="BK647" i="4"/>
  <c r="BL647" i="4"/>
  <c r="BE648" i="4"/>
  <c r="BF648" i="4"/>
  <c r="BG648" i="4"/>
  <c r="BH648" i="4"/>
  <c r="BI648" i="4"/>
  <c r="BJ648" i="4"/>
  <c r="BK648" i="4"/>
  <c r="BL648" i="4"/>
  <c r="BE649" i="4"/>
  <c r="BF649" i="4"/>
  <c r="BG649" i="4"/>
  <c r="BH649" i="4"/>
  <c r="BI649" i="4"/>
  <c r="BJ649" i="4"/>
  <c r="BK649" i="4"/>
  <c r="BL649" i="4"/>
  <c r="BE650" i="4"/>
  <c r="BF650" i="4"/>
  <c r="BG650" i="4"/>
  <c r="BH650" i="4"/>
  <c r="BI650" i="4"/>
  <c r="BJ650" i="4"/>
  <c r="BK650" i="4"/>
  <c r="BL650" i="4"/>
  <c r="BE651" i="4"/>
  <c r="BF651" i="4"/>
  <c r="BG651" i="4"/>
  <c r="BH651" i="4"/>
  <c r="BI651" i="4"/>
  <c r="BJ651" i="4"/>
  <c r="BK651" i="4"/>
  <c r="BL651" i="4"/>
  <c r="BE652" i="4"/>
  <c r="BF652" i="4"/>
  <c r="BG652" i="4"/>
  <c r="BH652" i="4"/>
  <c r="BI652" i="4"/>
  <c r="BJ652" i="4"/>
  <c r="BK652" i="4"/>
  <c r="BL652" i="4"/>
  <c r="BE653" i="4"/>
  <c r="BF653" i="4"/>
  <c r="BG653" i="4"/>
  <c r="BH653" i="4"/>
  <c r="BI653" i="4"/>
  <c r="BJ653" i="4"/>
  <c r="BK653" i="4"/>
  <c r="BL653" i="4"/>
  <c r="BE654" i="4"/>
  <c r="BF654" i="4"/>
  <c r="BG654" i="4"/>
  <c r="BH654" i="4"/>
  <c r="BI654" i="4"/>
  <c r="BJ654" i="4"/>
  <c r="BK654" i="4"/>
  <c r="BL654" i="4"/>
  <c r="BE655" i="4"/>
  <c r="BF655" i="4"/>
  <c r="BG655" i="4"/>
  <c r="BH655" i="4"/>
  <c r="BI655" i="4"/>
  <c r="BJ655" i="4"/>
  <c r="BK655" i="4"/>
  <c r="BL655" i="4"/>
  <c r="BE656" i="4"/>
  <c r="BF656" i="4"/>
  <c r="BG656" i="4"/>
  <c r="BH656" i="4"/>
  <c r="BI656" i="4"/>
  <c r="BJ656" i="4"/>
  <c r="BK656" i="4"/>
  <c r="BL656" i="4"/>
  <c r="BE657" i="4"/>
  <c r="BF657" i="4"/>
  <c r="BG657" i="4"/>
  <c r="BH657" i="4"/>
  <c r="BI657" i="4"/>
  <c r="BJ657" i="4"/>
  <c r="BK657" i="4"/>
  <c r="BL657" i="4"/>
  <c r="BE658" i="4"/>
  <c r="BF658" i="4"/>
  <c r="BG658" i="4"/>
  <c r="BH658" i="4"/>
  <c r="BI658" i="4"/>
  <c r="BJ658" i="4"/>
  <c r="BK658" i="4"/>
  <c r="BL658" i="4"/>
  <c r="BE659" i="4"/>
  <c r="BF659" i="4"/>
  <c r="BG659" i="4"/>
  <c r="BH659" i="4"/>
  <c r="BI659" i="4"/>
  <c r="BJ659" i="4"/>
  <c r="BK659" i="4"/>
  <c r="BL659" i="4"/>
  <c r="BE660" i="4"/>
  <c r="BF660" i="4"/>
  <c r="BG660" i="4"/>
  <c r="BH660" i="4"/>
  <c r="BI660" i="4"/>
  <c r="BJ660" i="4"/>
  <c r="BK660" i="4"/>
  <c r="BL660" i="4"/>
  <c r="BE661" i="4"/>
  <c r="BF661" i="4"/>
  <c r="BG661" i="4"/>
  <c r="BH661" i="4"/>
  <c r="BI661" i="4"/>
  <c r="BJ661" i="4"/>
  <c r="BK661" i="4"/>
  <c r="BL661" i="4"/>
  <c r="BE662" i="4"/>
  <c r="BF662" i="4"/>
  <c r="BG662" i="4"/>
  <c r="BH662" i="4"/>
  <c r="BI662" i="4"/>
  <c r="BJ662" i="4"/>
  <c r="BK662" i="4"/>
  <c r="BL662" i="4"/>
  <c r="BE663" i="4"/>
  <c r="BF663" i="4"/>
  <c r="BG663" i="4"/>
  <c r="BH663" i="4"/>
  <c r="BI663" i="4"/>
  <c r="BJ663" i="4"/>
  <c r="BK663" i="4"/>
  <c r="BL663" i="4"/>
  <c r="BE664" i="4"/>
  <c r="BF664" i="4"/>
  <c r="BG664" i="4"/>
  <c r="BH664" i="4"/>
  <c r="BI664" i="4"/>
  <c r="BJ664" i="4"/>
  <c r="BK664" i="4"/>
  <c r="BL664" i="4"/>
  <c r="BE665" i="4"/>
  <c r="BF665" i="4"/>
  <c r="BG665" i="4"/>
  <c r="BH665" i="4"/>
  <c r="BI665" i="4"/>
  <c r="BJ665" i="4"/>
  <c r="BK665" i="4"/>
  <c r="BL665" i="4"/>
  <c r="BE666" i="4"/>
  <c r="BF666" i="4"/>
  <c r="BG666" i="4"/>
  <c r="BH666" i="4"/>
  <c r="BI666" i="4"/>
  <c r="BJ666" i="4"/>
  <c r="BK666" i="4"/>
  <c r="BL666" i="4"/>
  <c r="BE667" i="4"/>
  <c r="BF667" i="4"/>
  <c r="BG667" i="4"/>
  <c r="BH667" i="4"/>
  <c r="BI667" i="4"/>
  <c r="BJ667" i="4"/>
  <c r="BK667" i="4"/>
  <c r="BL667" i="4"/>
  <c r="BE668" i="4"/>
  <c r="BF668" i="4"/>
  <c r="BG668" i="4"/>
  <c r="BH668" i="4"/>
  <c r="BI668" i="4"/>
  <c r="BJ668" i="4"/>
  <c r="BK668" i="4"/>
  <c r="BL668" i="4"/>
  <c r="BE669" i="4"/>
  <c r="BF669" i="4"/>
  <c r="BG669" i="4"/>
  <c r="BH669" i="4"/>
  <c r="BI669" i="4"/>
  <c r="BJ669" i="4"/>
  <c r="BK669" i="4"/>
  <c r="BL669" i="4"/>
  <c r="BE670" i="4"/>
  <c r="BF670" i="4"/>
  <c r="BG670" i="4"/>
  <c r="BH670" i="4"/>
  <c r="BI670" i="4"/>
  <c r="BJ670" i="4"/>
  <c r="BK670" i="4"/>
  <c r="BL670" i="4"/>
  <c r="BE671" i="4"/>
  <c r="BF671" i="4"/>
  <c r="BG671" i="4"/>
  <c r="BH671" i="4"/>
  <c r="BI671" i="4"/>
  <c r="BJ671" i="4"/>
  <c r="BK671" i="4"/>
  <c r="BL671" i="4"/>
  <c r="BE672" i="4"/>
  <c r="BF672" i="4"/>
  <c r="BG672" i="4"/>
  <c r="BH672" i="4"/>
  <c r="BI672" i="4"/>
  <c r="BJ672" i="4"/>
  <c r="BK672" i="4"/>
  <c r="BL672" i="4"/>
  <c r="BE673" i="4"/>
  <c r="BF673" i="4"/>
  <c r="BG673" i="4"/>
  <c r="BH673" i="4"/>
  <c r="BI673" i="4"/>
  <c r="BJ673" i="4"/>
  <c r="BK673" i="4"/>
  <c r="BL673" i="4"/>
  <c r="BE674" i="4"/>
  <c r="BF674" i="4"/>
  <c r="BG674" i="4"/>
  <c r="BH674" i="4"/>
  <c r="BI674" i="4"/>
  <c r="BJ674" i="4"/>
  <c r="BK674" i="4"/>
  <c r="BL674" i="4"/>
  <c r="BE675" i="4"/>
  <c r="BF675" i="4"/>
  <c r="BG675" i="4"/>
  <c r="BH675" i="4"/>
  <c r="BI675" i="4"/>
  <c r="BJ675" i="4"/>
  <c r="BK675" i="4"/>
  <c r="BL675" i="4"/>
  <c r="BE676" i="4"/>
  <c r="BF676" i="4"/>
  <c r="BG676" i="4"/>
  <c r="BH676" i="4"/>
  <c r="BI676" i="4"/>
  <c r="BJ676" i="4"/>
  <c r="BK676" i="4"/>
  <c r="BL676" i="4"/>
  <c r="BE677" i="4"/>
  <c r="BF677" i="4"/>
  <c r="BG677" i="4"/>
  <c r="BH677" i="4"/>
  <c r="BI677" i="4"/>
  <c r="BJ677" i="4"/>
  <c r="BK677" i="4"/>
  <c r="BL677" i="4"/>
  <c r="BE678" i="4"/>
  <c r="BF678" i="4"/>
  <c r="BG678" i="4"/>
  <c r="BH678" i="4"/>
  <c r="BI678" i="4"/>
  <c r="BJ678" i="4"/>
  <c r="BK678" i="4"/>
  <c r="BL678" i="4"/>
  <c r="BE679" i="4"/>
  <c r="BF679" i="4"/>
  <c r="BG679" i="4"/>
  <c r="BH679" i="4"/>
  <c r="BI679" i="4"/>
  <c r="BJ679" i="4"/>
  <c r="BK679" i="4"/>
  <c r="BL679" i="4"/>
  <c r="BE680" i="4"/>
  <c r="BF680" i="4"/>
  <c r="BG680" i="4"/>
  <c r="BH680" i="4"/>
  <c r="BI680" i="4"/>
  <c r="BJ680" i="4"/>
  <c r="BK680" i="4"/>
  <c r="BL680" i="4"/>
  <c r="BE681" i="4"/>
  <c r="BF681" i="4"/>
  <c r="BG681" i="4"/>
  <c r="BH681" i="4"/>
  <c r="BI681" i="4"/>
  <c r="BJ681" i="4"/>
  <c r="BK681" i="4"/>
  <c r="BL681" i="4"/>
  <c r="BE682" i="4"/>
  <c r="BF682" i="4"/>
  <c r="BG682" i="4"/>
  <c r="BH682" i="4"/>
  <c r="BI682" i="4"/>
  <c r="BJ682" i="4"/>
  <c r="BK682" i="4"/>
  <c r="BL682" i="4"/>
  <c r="BE683" i="4"/>
  <c r="BF683" i="4"/>
  <c r="BG683" i="4"/>
  <c r="BH683" i="4"/>
  <c r="BI683" i="4"/>
  <c r="BJ683" i="4"/>
  <c r="BK683" i="4"/>
  <c r="BL683" i="4"/>
  <c r="BE684" i="4"/>
  <c r="BF684" i="4"/>
  <c r="BG684" i="4"/>
  <c r="BH684" i="4"/>
  <c r="BI684" i="4"/>
  <c r="BJ684" i="4"/>
  <c r="BK684" i="4"/>
  <c r="BL684" i="4"/>
  <c r="BE685" i="4"/>
  <c r="BF685" i="4"/>
  <c r="BG685" i="4"/>
  <c r="BH685" i="4"/>
  <c r="BI685" i="4"/>
  <c r="BJ685" i="4"/>
  <c r="BK685" i="4"/>
  <c r="BL685" i="4"/>
  <c r="BE686" i="4"/>
  <c r="BF686" i="4"/>
  <c r="BG686" i="4"/>
  <c r="BH686" i="4"/>
  <c r="BI686" i="4"/>
  <c r="BJ686" i="4"/>
  <c r="BK686" i="4"/>
  <c r="BL686" i="4"/>
  <c r="BE687" i="4"/>
  <c r="BF687" i="4"/>
  <c r="BG687" i="4"/>
  <c r="BH687" i="4"/>
  <c r="BI687" i="4"/>
  <c r="BJ687" i="4"/>
  <c r="BK687" i="4"/>
  <c r="BL687" i="4"/>
  <c r="BE688" i="4"/>
  <c r="BF688" i="4"/>
  <c r="BG688" i="4"/>
  <c r="BH688" i="4"/>
  <c r="BI688" i="4"/>
  <c r="BJ688" i="4"/>
  <c r="BK688" i="4"/>
  <c r="BL688" i="4"/>
  <c r="BE689" i="4"/>
  <c r="BF689" i="4"/>
  <c r="BG689" i="4"/>
  <c r="BH689" i="4"/>
  <c r="BI689" i="4"/>
  <c r="BJ689" i="4"/>
  <c r="BK689" i="4"/>
  <c r="BL689" i="4"/>
  <c r="BE690" i="4"/>
  <c r="BF690" i="4"/>
  <c r="BG690" i="4"/>
  <c r="BH690" i="4"/>
  <c r="BI690" i="4"/>
  <c r="BJ690" i="4"/>
  <c r="BK690" i="4"/>
  <c r="BL690" i="4"/>
  <c r="BE691" i="4"/>
  <c r="BF691" i="4"/>
  <c r="BG691" i="4"/>
  <c r="BH691" i="4"/>
  <c r="BI691" i="4"/>
  <c r="BJ691" i="4"/>
  <c r="BK691" i="4"/>
  <c r="BL691" i="4"/>
  <c r="BE692" i="4"/>
  <c r="BF692" i="4"/>
  <c r="BG692" i="4"/>
  <c r="BH692" i="4"/>
  <c r="BI692" i="4"/>
  <c r="BJ692" i="4"/>
  <c r="BK692" i="4"/>
  <c r="BL692" i="4"/>
  <c r="BE693" i="4"/>
  <c r="BF693" i="4"/>
  <c r="BG693" i="4"/>
  <c r="BH693" i="4"/>
  <c r="BI693" i="4"/>
  <c r="BJ693" i="4"/>
  <c r="BK693" i="4"/>
  <c r="BL693" i="4"/>
  <c r="BE694" i="4"/>
  <c r="BF694" i="4"/>
  <c r="BG694" i="4"/>
  <c r="BH694" i="4"/>
  <c r="BI694" i="4"/>
  <c r="BJ694" i="4"/>
  <c r="BK694" i="4"/>
  <c r="BL694" i="4"/>
  <c r="BE695" i="4"/>
  <c r="BF695" i="4"/>
  <c r="BG695" i="4"/>
  <c r="BH695" i="4"/>
  <c r="BI695" i="4"/>
  <c r="BJ695" i="4"/>
  <c r="BK695" i="4"/>
  <c r="BL695" i="4"/>
  <c r="BE696" i="4"/>
  <c r="BF696" i="4"/>
  <c r="BG696" i="4"/>
  <c r="BH696" i="4"/>
  <c r="BI696" i="4"/>
  <c r="BJ696" i="4"/>
  <c r="BK696" i="4"/>
  <c r="BL696" i="4"/>
  <c r="BE697" i="4"/>
  <c r="BF697" i="4"/>
  <c r="BG697" i="4"/>
  <c r="BH697" i="4"/>
  <c r="BI697" i="4"/>
  <c r="BJ697" i="4"/>
  <c r="BK697" i="4"/>
  <c r="BL697" i="4"/>
  <c r="BE698" i="4"/>
  <c r="BF698" i="4"/>
  <c r="BG698" i="4"/>
  <c r="BH698" i="4"/>
  <c r="BI698" i="4"/>
  <c r="BJ698" i="4"/>
  <c r="BK698" i="4"/>
  <c r="BL698" i="4"/>
  <c r="BE699" i="4"/>
  <c r="BF699" i="4"/>
  <c r="BG699" i="4"/>
  <c r="BH699" i="4"/>
  <c r="BI699" i="4"/>
  <c r="BJ699" i="4"/>
  <c r="BK699" i="4"/>
  <c r="BL699" i="4"/>
  <c r="BE700" i="4"/>
  <c r="BF700" i="4"/>
  <c r="BG700" i="4"/>
  <c r="BH700" i="4"/>
  <c r="BI700" i="4"/>
  <c r="BJ700" i="4"/>
  <c r="BK700" i="4"/>
  <c r="BL700" i="4"/>
  <c r="BE701" i="4"/>
  <c r="BF701" i="4"/>
  <c r="BG701" i="4"/>
  <c r="BH701" i="4"/>
  <c r="BI701" i="4"/>
  <c r="BJ701" i="4"/>
  <c r="BK701" i="4"/>
  <c r="BL701" i="4"/>
  <c r="BE702" i="4"/>
  <c r="BF702" i="4"/>
  <c r="BG702" i="4"/>
  <c r="BH702" i="4"/>
  <c r="BI702" i="4"/>
  <c r="BJ702" i="4"/>
  <c r="BK702" i="4"/>
  <c r="BL702" i="4"/>
  <c r="BE703" i="4"/>
  <c r="BF703" i="4"/>
  <c r="BG703" i="4"/>
  <c r="BH703" i="4"/>
  <c r="BI703" i="4"/>
  <c r="BJ703" i="4"/>
  <c r="BK703" i="4"/>
  <c r="BL703" i="4"/>
  <c r="BE704" i="4"/>
  <c r="BF704" i="4"/>
  <c r="BG704" i="4"/>
  <c r="BH704" i="4"/>
  <c r="BI704" i="4"/>
  <c r="BJ704" i="4"/>
  <c r="BK704" i="4"/>
  <c r="BL704" i="4"/>
  <c r="BE705" i="4"/>
  <c r="BF705" i="4"/>
  <c r="BG705" i="4"/>
  <c r="BH705" i="4"/>
  <c r="BI705" i="4"/>
  <c r="BJ705" i="4"/>
  <c r="BK705" i="4"/>
  <c r="BL705" i="4"/>
  <c r="BE706" i="4"/>
  <c r="BF706" i="4"/>
  <c r="BG706" i="4"/>
  <c r="BH706" i="4"/>
  <c r="BI706" i="4"/>
  <c r="BJ706" i="4"/>
  <c r="BK706" i="4"/>
  <c r="BL706" i="4"/>
  <c r="BE707" i="4"/>
  <c r="BF707" i="4"/>
  <c r="BG707" i="4"/>
  <c r="BH707" i="4"/>
  <c r="BI707" i="4"/>
  <c r="BJ707" i="4"/>
  <c r="BK707" i="4"/>
  <c r="BL707" i="4"/>
  <c r="BE708" i="4"/>
  <c r="BF708" i="4"/>
  <c r="BG708" i="4"/>
  <c r="BH708" i="4"/>
  <c r="BI708" i="4"/>
  <c r="BJ708" i="4"/>
  <c r="BK708" i="4"/>
  <c r="BL708" i="4"/>
  <c r="BE709" i="4"/>
  <c r="BF709" i="4"/>
  <c r="BG709" i="4"/>
  <c r="BH709" i="4"/>
  <c r="BI709" i="4"/>
  <c r="BJ709" i="4"/>
  <c r="BK709" i="4"/>
  <c r="BL709" i="4"/>
  <c r="BE710" i="4"/>
  <c r="BF710" i="4"/>
  <c r="BG710" i="4"/>
  <c r="BH710" i="4"/>
  <c r="BI710" i="4"/>
  <c r="BJ710" i="4"/>
  <c r="BK710" i="4"/>
  <c r="BL710" i="4"/>
  <c r="BE711" i="4"/>
  <c r="BF711" i="4"/>
  <c r="BG711" i="4"/>
  <c r="BH711" i="4"/>
  <c r="BI711" i="4"/>
  <c r="BJ711" i="4"/>
  <c r="BK711" i="4"/>
  <c r="BL711" i="4"/>
  <c r="BE712" i="4"/>
  <c r="BF712" i="4"/>
  <c r="BG712" i="4"/>
  <c r="BH712" i="4"/>
  <c r="BI712" i="4"/>
  <c r="BJ712" i="4"/>
  <c r="BK712" i="4"/>
  <c r="BL712" i="4"/>
  <c r="BE713" i="4"/>
  <c r="BF713" i="4"/>
  <c r="BG713" i="4"/>
  <c r="BH713" i="4"/>
  <c r="BI713" i="4"/>
  <c r="BJ713" i="4"/>
  <c r="BK713" i="4"/>
  <c r="BL713" i="4"/>
  <c r="BE714" i="4"/>
  <c r="BF714" i="4"/>
  <c r="BG714" i="4"/>
  <c r="BH714" i="4"/>
  <c r="BI714" i="4"/>
  <c r="BJ714" i="4"/>
  <c r="BK714" i="4"/>
  <c r="BL714" i="4"/>
  <c r="BE715" i="4"/>
  <c r="BF715" i="4"/>
  <c r="BG715" i="4"/>
  <c r="BH715" i="4"/>
  <c r="BI715" i="4"/>
  <c r="BJ715" i="4"/>
  <c r="BK715" i="4"/>
  <c r="BL715" i="4"/>
  <c r="BE716" i="4"/>
  <c r="BF716" i="4"/>
  <c r="BG716" i="4"/>
  <c r="BH716" i="4"/>
  <c r="BI716" i="4"/>
  <c r="BJ716" i="4"/>
  <c r="BK716" i="4"/>
  <c r="BL716" i="4"/>
  <c r="BE717" i="4"/>
  <c r="BF717" i="4"/>
  <c r="BG717" i="4"/>
  <c r="BH717" i="4"/>
  <c r="BI717" i="4"/>
  <c r="BJ717" i="4"/>
  <c r="BK717" i="4"/>
  <c r="BL717" i="4"/>
  <c r="BE718" i="4"/>
  <c r="BF718" i="4"/>
  <c r="BG718" i="4"/>
  <c r="BH718" i="4"/>
  <c r="BI718" i="4"/>
  <c r="BJ718" i="4"/>
  <c r="BK718" i="4"/>
  <c r="BL718" i="4"/>
  <c r="BE719" i="4"/>
  <c r="BF719" i="4"/>
  <c r="BG719" i="4"/>
  <c r="BH719" i="4"/>
  <c r="BI719" i="4"/>
  <c r="BJ719" i="4"/>
  <c r="BK719" i="4"/>
  <c r="BL719" i="4"/>
  <c r="BE720" i="4"/>
  <c r="BF720" i="4"/>
  <c r="BG720" i="4"/>
  <c r="BH720" i="4"/>
  <c r="BI720" i="4"/>
  <c r="BJ720" i="4"/>
  <c r="BK720" i="4"/>
  <c r="BL720" i="4"/>
  <c r="BE721" i="4"/>
  <c r="BF721" i="4"/>
  <c r="BG721" i="4"/>
  <c r="BH721" i="4"/>
  <c r="BI721" i="4"/>
  <c r="BJ721" i="4"/>
  <c r="BK721" i="4"/>
  <c r="BL721" i="4"/>
  <c r="BE722" i="4"/>
  <c r="BF722" i="4"/>
  <c r="BG722" i="4"/>
  <c r="BH722" i="4"/>
  <c r="BI722" i="4"/>
  <c r="BJ722" i="4"/>
  <c r="BK722" i="4"/>
  <c r="BL722" i="4"/>
  <c r="BE723" i="4"/>
  <c r="BF723" i="4"/>
  <c r="BG723" i="4"/>
  <c r="BH723" i="4"/>
  <c r="BI723" i="4"/>
  <c r="BJ723" i="4"/>
  <c r="BK723" i="4"/>
  <c r="BL723" i="4"/>
  <c r="BE724" i="4"/>
  <c r="BF724" i="4"/>
  <c r="BG724" i="4"/>
  <c r="BH724" i="4"/>
  <c r="BI724" i="4"/>
  <c r="BJ724" i="4"/>
  <c r="BK724" i="4"/>
  <c r="BL724" i="4"/>
  <c r="BE725" i="4"/>
  <c r="BF725" i="4"/>
  <c r="BG725" i="4"/>
  <c r="BH725" i="4"/>
  <c r="BI725" i="4"/>
  <c r="BJ725" i="4"/>
  <c r="BK725" i="4"/>
  <c r="BL725" i="4"/>
  <c r="BE726" i="4"/>
  <c r="BF726" i="4"/>
  <c r="BG726" i="4"/>
  <c r="BH726" i="4"/>
  <c r="BI726" i="4"/>
  <c r="BJ726" i="4"/>
  <c r="BK726" i="4"/>
  <c r="BL726" i="4"/>
  <c r="BE727" i="4"/>
  <c r="BF727" i="4"/>
  <c r="BG727" i="4"/>
  <c r="BH727" i="4"/>
  <c r="BI727" i="4"/>
  <c r="BJ727" i="4"/>
  <c r="BK727" i="4"/>
  <c r="BL727" i="4"/>
  <c r="BE728" i="4"/>
  <c r="BF728" i="4"/>
  <c r="BG728" i="4"/>
  <c r="BH728" i="4"/>
  <c r="BI728" i="4"/>
  <c r="BJ728" i="4"/>
  <c r="BK728" i="4"/>
  <c r="BL728" i="4"/>
  <c r="BE729" i="4"/>
  <c r="BF729" i="4"/>
  <c r="BG729" i="4"/>
  <c r="BH729" i="4"/>
  <c r="BI729" i="4"/>
  <c r="BJ729" i="4"/>
  <c r="BK729" i="4"/>
  <c r="BL729" i="4"/>
  <c r="BE730" i="4"/>
  <c r="BF730" i="4"/>
  <c r="BG730" i="4"/>
  <c r="BH730" i="4"/>
  <c r="BI730" i="4"/>
  <c r="BJ730" i="4"/>
  <c r="BK730" i="4"/>
  <c r="BL730" i="4"/>
  <c r="BE731" i="4"/>
  <c r="BF731" i="4"/>
  <c r="BG731" i="4"/>
  <c r="BH731" i="4"/>
  <c r="BI731" i="4"/>
  <c r="BJ731" i="4"/>
  <c r="BK731" i="4"/>
  <c r="BL731" i="4"/>
  <c r="BE732" i="4"/>
  <c r="BF732" i="4"/>
  <c r="BG732" i="4"/>
  <c r="BH732" i="4"/>
  <c r="BI732" i="4"/>
  <c r="BJ732" i="4"/>
  <c r="BK732" i="4"/>
  <c r="BL732" i="4"/>
  <c r="BE733" i="4"/>
  <c r="BF733" i="4"/>
  <c r="BG733" i="4"/>
  <c r="BH733" i="4"/>
  <c r="BI733" i="4"/>
  <c r="BJ733" i="4"/>
  <c r="BK733" i="4"/>
  <c r="BL733" i="4"/>
  <c r="BE734" i="4"/>
  <c r="BF734" i="4"/>
  <c r="BG734" i="4"/>
  <c r="BH734" i="4"/>
  <c r="BI734" i="4"/>
  <c r="BJ734" i="4"/>
  <c r="BK734" i="4"/>
  <c r="BL734" i="4"/>
  <c r="BE735" i="4"/>
  <c r="BF735" i="4"/>
  <c r="BG735" i="4"/>
  <c r="BH735" i="4"/>
  <c r="BI735" i="4"/>
  <c r="BJ735" i="4"/>
  <c r="BK735" i="4"/>
  <c r="BL735" i="4"/>
  <c r="BE736" i="4"/>
  <c r="BF736" i="4"/>
  <c r="BG736" i="4"/>
  <c r="BH736" i="4"/>
  <c r="BI736" i="4"/>
  <c r="BJ736" i="4"/>
  <c r="BK736" i="4"/>
  <c r="BL736" i="4"/>
  <c r="BE737" i="4"/>
  <c r="BF737" i="4"/>
  <c r="BG737" i="4"/>
  <c r="BH737" i="4"/>
  <c r="BI737" i="4"/>
  <c r="BJ737" i="4"/>
  <c r="BK737" i="4"/>
  <c r="BL737" i="4"/>
  <c r="BE738" i="4"/>
  <c r="BF738" i="4"/>
  <c r="BG738" i="4"/>
  <c r="BH738" i="4"/>
  <c r="BI738" i="4"/>
  <c r="BJ738" i="4"/>
  <c r="BK738" i="4"/>
  <c r="BL738" i="4"/>
  <c r="BE739" i="4"/>
  <c r="BF739" i="4"/>
  <c r="BG739" i="4"/>
  <c r="BH739" i="4"/>
  <c r="BI739" i="4"/>
  <c r="BJ739" i="4"/>
  <c r="BK739" i="4"/>
  <c r="BL739" i="4"/>
  <c r="BE740" i="4"/>
  <c r="BF740" i="4"/>
  <c r="BG740" i="4"/>
  <c r="BH740" i="4"/>
  <c r="BI740" i="4"/>
  <c r="BJ740" i="4"/>
  <c r="BK740" i="4"/>
  <c r="BL740" i="4"/>
  <c r="BE741" i="4"/>
  <c r="BF741" i="4"/>
  <c r="BG741" i="4"/>
  <c r="BH741" i="4"/>
  <c r="BI741" i="4"/>
  <c r="BJ741" i="4"/>
  <c r="BK741" i="4"/>
  <c r="BL741" i="4"/>
  <c r="BE742" i="4"/>
  <c r="BF742" i="4"/>
  <c r="BG742" i="4"/>
  <c r="BH742" i="4"/>
  <c r="BI742" i="4"/>
  <c r="BJ742" i="4"/>
  <c r="BK742" i="4"/>
  <c r="BL742" i="4"/>
  <c r="BE743" i="4"/>
  <c r="BF743" i="4"/>
  <c r="BG743" i="4"/>
  <c r="BH743" i="4"/>
  <c r="BI743" i="4"/>
  <c r="BJ743" i="4"/>
  <c r="BK743" i="4"/>
  <c r="BL743" i="4"/>
  <c r="BE744" i="4"/>
  <c r="BF744" i="4"/>
  <c r="BG744" i="4"/>
  <c r="BH744" i="4"/>
  <c r="BI744" i="4"/>
  <c r="BJ744" i="4"/>
  <c r="BK744" i="4"/>
  <c r="BL744" i="4"/>
  <c r="BE745" i="4"/>
  <c r="BF745" i="4"/>
  <c r="BG745" i="4"/>
  <c r="BH745" i="4"/>
  <c r="BI745" i="4"/>
  <c r="BJ745" i="4"/>
  <c r="BK745" i="4"/>
  <c r="BL745" i="4"/>
  <c r="BE746" i="4"/>
  <c r="BF746" i="4"/>
  <c r="BG746" i="4"/>
  <c r="BH746" i="4"/>
  <c r="BI746" i="4"/>
  <c r="BJ746" i="4"/>
  <c r="BK746" i="4"/>
  <c r="BL746" i="4"/>
  <c r="BE747" i="4"/>
  <c r="BF747" i="4"/>
  <c r="BG747" i="4"/>
  <c r="BH747" i="4"/>
  <c r="BI747" i="4"/>
  <c r="BJ747" i="4"/>
  <c r="BK747" i="4"/>
  <c r="BL747" i="4"/>
  <c r="BE748" i="4"/>
  <c r="BF748" i="4"/>
  <c r="BG748" i="4"/>
  <c r="BH748" i="4"/>
  <c r="BI748" i="4"/>
  <c r="BJ748" i="4"/>
  <c r="BK748" i="4"/>
  <c r="BL748" i="4"/>
  <c r="BE749" i="4"/>
  <c r="BF749" i="4"/>
  <c r="BG749" i="4"/>
  <c r="BH749" i="4"/>
  <c r="BI749" i="4"/>
  <c r="BJ749" i="4"/>
  <c r="BK749" i="4"/>
  <c r="BL749" i="4"/>
  <c r="BE750" i="4"/>
  <c r="BF750" i="4"/>
  <c r="BG750" i="4"/>
  <c r="BH750" i="4"/>
  <c r="BI750" i="4"/>
  <c r="BJ750" i="4"/>
  <c r="BK750" i="4"/>
  <c r="BL750" i="4"/>
  <c r="BE751" i="4"/>
  <c r="BF751" i="4"/>
  <c r="BG751" i="4"/>
  <c r="BH751" i="4"/>
  <c r="BI751" i="4"/>
  <c r="BJ751" i="4"/>
  <c r="BK751" i="4"/>
  <c r="BL751" i="4"/>
  <c r="BE752" i="4"/>
  <c r="BF752" i="4"/>
  <c r="BG752" i="4"/>
  <c r="BH752" i="4"/>
  <c r="BI752" i="4"/>
  <c r="BJ752" i="4"/>
  <c r="BK752" i="4"/>
  <c r="BL752" i="4"/>
  <c r="BE753" i="4"/>
  <c r="BF753" i="4"/>
  <c r="BG753" i="4"/>
  <c r="BH753" i="4"/>
  <c r="BI753" i="4"/>
  <c r="BJ753" i="4"/>
  <c r="BK753" i="4"/>
  <c r="BL753" i="4"/>
  <c r="BE754" i="4"/>
  <c r="BF754" i="4"/>
  <c r="BG754" i="4"/>
  <c r="BH754" i="4"/>
  <c r="BI754" i="4"/>
  <c r="BJ754" i="4"/>
  <c r="BK754" i="4"/>
  <c r="BL754" i="4"/>
  <c r="BE755" i="4"/>
  <c r="BF755" i="4"/>
  <c r="BG755" i="4"/>
  <c r="BH755" i="4"/>
  <c r="BI755" i="4"/>
  <c r="BJ755" i="4"/>
  <c r="BK755" i="4"/>
  <c r="BL755" i="4"/>
  <c r="BE756" i="4"/>
  <c r="BF756" i="4"/>
  <c r="BG756" i="4"/>
  <c r="BH756" i="4"/>
  <c r="BI756" i="4"/>
  <c r="BJ756" i="4"/>
  <c r="BK756" i="4"/>
  <c r="BL756" i="4"/>
  <c r="BE757" i="4"/>
  <c r="BF757" i="4"/>
  <c r="BG757" i="4"/>
  <c r="BH757" i="4"/>
  <c r="BI757" i="4"/>
  <c r="BJ757" i="4"/>
  <c r="BK757" i="4"/>
  <c r="BL757" i="4"/>
  <c r="BE758" i="4"/>
  <c r="BF758" i="4"/>
  <c r="BG758" i="4"/>
  <c r="BH758" i="4"/>
  <c r="BI758" i="4"/>
  <c r="BJ758" i="4"/>
  <c r="BK758" i="4"/>
  <c r="BL758" i="4"/>
  <c r="BE759" i="4"/>
  <c r="BF759" i="4"/>
  <c r="BG759" i="4"/>
  <c r="BH759" i="4"/>
  <c r="BI759" i="4"/>
  <c r="BJ759" i="4"/>
  <c r="BK759" i="4"/>
  <c r="BL759" i="4"/>
  <c r="BE760" i="4"/>
  <c r="BF760" i="4"/>
  <c r="BG760" i="4"/>
  <c r="BH760" i="4"/>
  <c r="BI760" i="4"/>
  <c r="BJ760" i="4"/>
  <c r="BK760" i="4"/>
  <c r="BL760" i="4"/>
  <c r="BE761" i="4"/>
  <c r="BF761" i="4"/>
  <c r="BG761" i="4"/>
  <c r="BH761" i="4"/>
  <c r="BI761" i="4"/>
  <c r="BJ761" i="4"/>
  <c r="BK761" i="4"/>
  <c r="BL761" i="4"/>
  <c r="BE762" i="4"/>
  <c r="BF762" i="4"/>
  <c r="BG762" i="4"/>
  <c r="BH762" i="4"/>
  <c r="BI762" i="4"/>
  <c r="BJ762" i="4"/>
  <c r="BK762" i="4"/>
  <c r="BL762" i="4"/>
  <c r="BE763" i="4"/>
  <c r="BF763" i="4"/>
  <c r="BG763" i="4"/>
  <c r="BH763" i="4"/>
  <c r="BI763" i="4"/>
  <c r="BJ763" i="4"/>
  <c r="BK763" i="4"/>
  <c r="BL763" i="4"/>
  <c r="BE764" i="4"/>
  <c r="BF764" i="4"/>
  <c r="BG764" i="4"/>
  <c r="BH764" i="4"/>
  <c r="BI764" i="4"/>
  <c r="BJ764" i="4"/>
  <c r="BK764" i="4"/>
  <c r="BL764" i="4"/>
  <c r="BE765" i="4"/>
  <c r="BF765" i="4"/>
  <c r="BG765" i="4"/>
  <c r="BH765" i="4"/>
  <c r="BI765" i="4"/>
  <c r="BJ765" i="4"/>
  <c r="BK765" i="4"/>
  <c r="BL765" i="4"/>
  <c r="BE766" i="4"/>
  <c r="BF766" i="4"/>
  <c r="BG766" i="4"/>
  <c r="BH766" i="4"/>
  <c r="BI766" i="4"/>
  <c r="BJ766" i="4"/>
  <c r="BK766" i="4"/>
  <c r="BL766" i="4"/>
  <c r="BE767" i="4"/>
  <c r="BF767" i="4"/>
  <c r="BG767" i="4"/>
  <c r="BH767" i="4"/>
  <c r="BI767" i="4"/>
  <c r="BJ767" i="4"/>
  <c r="BK767" i="4"/>
  <c r="BL767" i="4"/>
  <c r="BE768" i="4"/>
  <c r="BF768" i="4"/>
  <c r="BG768" i="4"/>
  <c r="BH768" i="4"/>
  <c r="BI768" i="4"/>
  <c r="BJ768" i="4"/>
  <c r="BK768" i="4"/>
  <c r="BL768" i="4"/>
  <c r="BE769" i="4"/>
  <c r="BF769" i="4"/>
  <c r="BG769" i="4"/>
  <c r="BH769" i="4"/>
  <c r="BI769" i="4"/>
  <c r="BJ769" i="4"/>
  <c r="BK769" i="4"/>
  <c r="BL769" i="4"/>
  <c r="BE770" i="4"/>
  <c r="BF770" i="4"/>
  <c r="BG770" i="4"/>
  <c r="BH770" i="4"/>
  <c r="BI770" i="4"/>
  <c r="BJ770" i="4"/>
  <c r="BK770" i="4"/>
  <c r="BL770" i="4"/>
  <c r="BE771" i="4"/>
  <c r="BF771" i="4"/>
  <c r="BG771" i="4"/>
  <c r="BH771" i="4"/>
  <c r="BI771" i="4"/>
  <c r="BJ771" i="4"/>
  <c r="BK771" i="4"/>
  <c r="BL771" i="4"/>
  <c r="BE772" i="4"/>
  <c r="BF772" i="4"/>
  <c r="BG772" i="4"/>
  <c r="BH772" i="4"/>
  <c r="BI772" i="4"/>
  <c r="BJ772" i="4"/>
  <c r="BK772" i="4"/>
  <c r="BL772" i="4"/>
  <c r="BE773" i="4"/>
  <c r="BF773" i="4"/>
  <c r="BG773" i="4"/>
  <c r="BH773" i="4"/>
  <c r="BI773" i="4"/>
  <c r="BJ773" i="4"/>
  <c r="BK773" i="4"/>
  <c r="BL773" i="4"/>
  <c r="BE774" i="4"/>
  <c r="BF774" i="4"/>
  <c r="BG774" i="4"/>
  <c r="BH774" i="4"/>
  <c r="BI774" i="4"/>
  <c r="BJ774" i="4"/>
  <c r="BK774" i="4"/>
  <c r="BL774" i="4"/>
  <c r="BE775" i="4"/>
  <c r="BF775" i="4"/>
  <c r="BG775" i="4"/>
  <c r="BH775" i="4"/>
  <c r="BI775" i="4"/>
  <c r="BJ775" i="4"/>
  <c r="BK775" i="4"/>
  <c r="BL775" i="4"/>
  <c r="BE776" i="4"/>
  <c r="BF776" i="4"/>
  <c r="BG776" i="4"/>
  <c r="BH776" i="4"/>
  <c r="BI776" i="4"/>
  <c r="BJ776" i="4"/>
  <c r="BK776" i="4"/>
  <c r="BL776" i="4"/>
  <c r="BE777" i="4"/>
  <c r="BF777" i="4"/>
  <c r="BG777" i="4"/>
  <c r="BH777" i="4"/>
  <c r="BI777" i="4"/>
  <c r="BJ777" i="4"/>
  <c r="BK777" i="4"/>
  <c r="BL777" i="4"/>
  <c r="BE778" i="4"/>
  <c r="BF778" i="4"/>
  <c r="BG778" i="4"/>
  <c r="BH778" i="4"/>
  <c r="BI778" i="4"/>
  <c r="BJ778" i="4"/>
  <c r="BK778" i="4"/>
  <c r="BL778" i="4"/>
  <c r="BE779" i="4"/>
  <c r="BF779" i="4"/>
  <c r="BG779" i="4"/>
  <c r="BH779" i="4"/>
  <c r="BI779" i="4"/>
  <c r="BJ779" i="4"/>
  <c r="BK779" i="4"/>
  <c r="BL779" i="4"/>
  <c r="BE780" i="4"/>
  <c r="BF780" i="4"/>
  <c r="BG780" i="4"/>
  <c r="BH780" i="4"/>
  <c r="BI780" i="4"/>
  <c r="BJ780" i="4"/>
  <c r="BK780" i="4"/>
  <c r="BL780" i="4"/>
  <c r="BE781" i="4"/>
  <c r="BF781" i="4"/>
  <c r="BG781" i="4"/>
  <c r="BH781" i="4"/>
  <c r="BI781" i="4"/>
  <c r="BJ781" i="4"/>
  <c r="BK781" i="4"/>
  <c r="BL781" i="4"/>
  <c r="BE782" i="4"/>
  <c r="BF782" i="4"/>
  <c r="BG782" i="4"/>
  <c r="BH782" i="4"/>
  <c r="BI782" i="4"/>
  <c r="BJ782" i="4"/>
  <c r="BK782" i="4"/>
  <c r="BL782" i="4"/>
  <c r="BE783" i="4"/>
  <c r="BF783" i="4"/>
  <c r="BG783" i="4"/>
  <c r="BH783" i="4"/>
  <c r="BI783" i="4"/>
  <c r="BJ783" i="4"/>
  <c r="BK783" i="4"/>
  <c r="BL783" i="4"/>
  <c r="BE784" i="4"/>
  <c r="BF784" i="4"/>
  <c r="BG784" i="4"/>
  <c r="BH784" i="4"/>
  <c r="BI784" i="4"/>
  <c r="BJ784" i="4"/>
  <c r="BK784" i="4"/>
  <c r="BL784" i="4"/>
  <c r="BE785" i="4"/>
  <c r="BF785" i="4"/>
  <c r="BG785" i="4"/>
  <c r="BH785" i="4"/>
  <c r="BI785" i="4"/>
  <c r="BJ785" i="4"/>
  <c r="BK785" i="4"/>
  <c r="BL785" i="4"/>
  <c r="BE786" i="4"/>
  <c r="BF786" i="4"/>
  <c r="BG786" i="4"/>
  <c r="BH786" i="4"/>
  <c r="BI786" i="4"/>
  <c r="BJ786" i="4"/>
  <c r="BK786" i="4"/>
  <c r="BL786" i="4"/>
  <c r="BE787" i="4"/>
  <c r="BF787" i="4"/>
  <c r="BG787" i="4"/>
  <c r="BH787" i="4"/>
  <c r="BI787" i="4"/>
  <c r="BJ787" i="4"/>
  <c r="BK787" i="4"/>
  <c r="BL787" i="4"/>
  <c r="BE788" i="4"/>
  <c r="BF788" i="4"/>
  <c r="BG788" i="4"/>
  <c r="BH788" i="4"/>
  <c r="BI788" i="4"/>
  <c r="BJ788" i="4"/>
  <c r="BK788" i="4"/>
  <c r="BL788" i="4"/>
  <c r="BE789" i="4"/>
  <c r="BF789" i="4"/>
  <c r="BG789" i="4"/>
  <c r="BH789" i="4"/>
  <c r="BI789" i="4"/>
  <c r="BJ789" i="4"/>
  <c r="BK789" i="4"/>
  <c r="BL789" i="4"/>
  <c r="BE790" i="4"/>
  <c r="BF790" i="4"/>
  <c r="BG790" i="4"/>
  <c r="BH790" i="4"/>
  <c r="BI790" i="4"/>
  <c r="BJ790" i="4"/>
  <c r="BK790" i="4"/>
  <c r="BL790" i="4"/>
  <c r="BE791" i="4"/>
  <c r="BF791" i="4"/>
  <c r="BG791" i="4"/>
  <c r="BH791" i="4"/>
  <c r="BI791" i="4"/>
  <c r="BJ791" i="4"/>
  <c r="BK791" i="4"/>
  <c r="BL791" i="4"/>
  <c r="BE792" i="4"/>
  <c r="BF792" i="4"/>
  <c r="BG792" i="4"/>
  <c r="BH792" i="4"/>
  <c r="BI792" i="4"/>
  <c r="BJ792" i="4"/>
  <c r="BK792" i="4"/>
  <c r="BL792" i="4"/>
  <c r="BE793" i="4"/>
  <c r="BF793" i="4"/>
  <c r="BG793" i="4"/>
  <c r="BH793" i="4"/>
  <c r="BI793" i="4"/>
  <c r="BJ793" i="4"/>
  <c r="BK793" i="4"/>
  <c r="BL793" i="4"/>
  <c r="BE794" i="4"/>
  <c r="BF794" i="4"/>
  <c r="BG794" i="4"/>
  <c r="BH794" i="4"/>
  <c r="BI794" i="4"/>
  <c r="BJ794" i="4"/>
  <c r="BK794" i="4"/>
  <c r="BL794" i="4"/>
  <c r="BE795" i="4"/>
  <c r="BF795" i="4"/>
  <c r="BG795" i="4"/>
  <c r="BH795" i="4"/>
  <c r="BI795" i="4"/>
  <c r="BJ795" i="4"/>
  <c r="BK795" i="4"/>
  <c r="BL795" i="4"/>
  <c r="BE796" i="4"/>
  <c r="BF796" i="4"/>
  <c r="BG796" i="4"/>
  <c r="BH796" i="4"/>
  <c r="BI796" i="4"/>
  <c r="BJ796" i="4"/>
  <c r="BK796" i="4"/>
  <c r="BL796" i="4"/>
  <c r="BE797" i="4"/>
  <c r="BF797" i="4"/>
  <c r="BG797" i="4"/>
  <c r="BH797" i="4"/>
  <c r="BI797" i="4"/>
  <c r="BJ797" i="4"/>
  <c r="BK797" i="4"/>
  <c r="BL797" i="4"/>
  <c r="BE798" i="4"/>
  <c r="BF798" i="4"/>
  <c r="BG798" i="4"/>
  <c r="BH798" i="4"/>
  <c r="BI798" i="4"/>
  <c r="BJ798" i="4"/>
  <c r="BK798" i="4"/>
  <c r="BL798" i="4"/>
  <c r="BE799" i="4"/>
  <c r="BF799" i="4"/>
  <c r="BG799" i="4"/>
  <c r="BH799" i="4"/>
  <c r="BI799" i="4"/>
  <c r="BJ799" i="4"/>
  <c r="BK799" i="4"/>
  <c r="BL799" i="4"/>
  <c r="BE800" i="4"/>
  <c r="BF800" i="4"/>
  <c r="BG800" i="4"/>
  <c r="BH800" i="4"/>
  <c r="BI800" i="4"/>
  <c r="BJ800" i="4"/>
  <c r="BK800" i="4"/>
  <c r="BL800" i="4"/>
  <c r="BE801" i="4"/>
  <c r="BF801" i="4"/>
  <c r="BG801" i="4"/>
  <c r="BH801" i="4"/>
  <c r="BI801" i="4"/>
  <c r="BJ801" i="4"/>
  <c r="BK801" i="4"/>
  <c r="BL801" i="4"/>
  <c r="BE802" i="4"/>
  <c r="BF802" i="4"/>
  <c r="BG802" i="4"/>
  <c r="BH802" i="4"/>
  <c r="BI802" i="4"/>
  <c r="BJ802" i="4"/>
  <c r="BK802" i="4"/>
  <c r="BL802" i="4"/>
  <c r="BE803" i="4"/>
  <c r="BF803" i="4"/>
  <c r="BG803" i="4"/>
  <c r="BH803" i="4"/>
  <c r="BI803" i="4"/>
  <c r="BJ803" i="4"/>
  <c r="BK803" i="4"/>
  <c r="BL803" i="4"/>
  <c r="BE804" i="4"/>
  <c r="BF804" i="4"/>
  <c r="BG804" i="4"/>
  <c r="BH804" i="4"/>
  <c r="BI804" i="4"/>
  <c r="BJ804" i="4"/>
  <c r="BK804" i="4"/>
  <c r="BL804" i="4"/>
  <c r="BE805" i="4"/>
  <c r="BF805" i="4"/>
  <c r="BG805" i="4"/>
  <c r="BH805" i="4"/>
  <c r="BI805" i="4"/>
  <c r="BJ805" i="4"/>
  <c r="BK805" i="4"/>
  <c r="BL805" i="4"/>
  <c r="BE806" i="4"/>
  <c r="BF806" i="4"/>
  <c r="BG806" i="4"/>
  <c r="BH806" i="4"/>
  <c r="BI806" i="4"/>
  <c r="BJ806" i="4"/>
  <c r="BK806" i="4"/>
  <c r="BL806" i="4"/>
  <c r="BE807" i="4"/>
  <c r="BF807" i="4"/>
  <c r="BG807" i="4"/>
  <c r="BH807" i="4"/>
  <c r="BI807" i="4"/>
  <c r="BJ807" i="4"/>
  <c r="BK807" i="4"/>
  <c r="BL807" i="4"/>
  <c r="BE808" i="4"/>
  <c r="BF808" i="4"/>
  <c r="BG808" i="4"/>
  <c r="BH808" i="4"/>
  <c r="BI808" i="4"/>
  <c r="BJ808" i="4"/>
  <c r="BK808" i="4"/>
  <c r="BL808" i="4"/>
  <c r="BE809" i="4"/>
  <c r="BF809" i="4"/>
  <c r="BG809" i="4"/>
  <c r="BH809" i="4"/>
  <c r="BI809" i="4"/>
  <c r="BJ809" i="4"/>
  <c r="BK809" i="4"/>
  <c r="BL809" i="4"/>
  <c r="BE810" i="4"/>
  <c r="BF810" i="4"/>
  <c r="BG810" i="4"/>
  <c r="BH810" i="4"/>
  <c r="BI810" i="4"/>
  <c r="BJ810" i="4"/>
  <c r="BK810" i="4"/>
  <c r="BL810" i="4"/>
  <c r="BE811" i="4"/>
  <c r="BF811" i="4"/>
  <c r="BG811" i="4"/>
  <c r="BH811" i="4"/>
  <c r="BI811" i="4"/>
  <c r="BJ811" i="4"/>
  <c r="BK811" i="4"/>
  <c r="BL811" i="4"/>
  <c r="BE812" i="4"/>
  <c r="BF812" i="4"/>
  <c r="BG812" i="4"/>
  <c r="BH812" i="4"/>
  <c r="BI812" i="4"/>
  <c r="BJ812" i="4"/>
  <c r="BK812" i="4"/>
  <c r="BL812" i="4"/>
  <c r="BE813" i="4"/>
  <c r="BF813" i="4"/>
  <c r="BG813" i="4"/>
  <c r="BH813" i="4"/>
  <c r="BI813" i="4"/>
  <c r="BJ813" i="4"/>
  <c r="BK813" i="4"/>
  <c r="BL813" i="4"/>
  <c r="BE814" i="4"/>
  <c r="BF814" i="4"/>
  <c r="BG814" i="4"/>
  <c r="BH814" i="4"/>
  <c r="BI814" i="4"/>
  <c r="BJ814" i="4"/>
  <c r="BK814" i="4"/>
  <c r="BL814" i="4"/>
  <c r="BE815" i="4"/>
  <c r="BF815" i="4"/>
  <c r="BG815" i="4"/>
  <c r="BH815" i="4"/>
  <c r="BI815" i="4"/>
  <c r="BJ815" i="4"/>
  <c r="BK815" i="4"/>
  <c r="BL815" i="4"/>
  <c r="BE816" i="4"/>
  <c r="BF816" i="4"/>
  <c r="BG816" i="4"/>
  <c r="BH816" i="4"/>
  <c r="BI816" i="4"/>
  <c r="BJ816" i="4"/>
  <c r="BK816" i="4"/>
  <c r="BL816" i="4"/>
  <c r="BE817" i="4"/>
  <c r="BF817" i="4"/>
  <c r="BG817" i="4"/>
  <c r="BH817" i="4"/>
  <c r="BI817" i="4"/>
  <c r="BJ817" i="4"/>
  <c r="BK817" i="4"/>
  <c r="BL817" i="4"/>
  <c r="BE818" i="4"/>
  <c r="BF818" i="4"/>
  <c r="BG818" i="4"/>
  <c r="BH818" i="4"/>
  <c r="BI818" i="4"/>
  <c r="BJ818" i="4"/>
  <c r="BK818" i="4"/>
  <c r="BL818" i="4"/>
  <c r="BE819" i="4"/>
  <c r="BF819" i="4"/>
  <c r="BG819" i="4"/>
  <c r="BH819" i="4"/>
  <c r="BI819" i="4"/>
  <c r="BJ819" i="4"/>
  <c r="BK819" i="4"/>
  <c r="BL819" i="4"/>
  <c r="BE820" i="4"/>
  <c r="BF820" i="4"/>
  <c r="BG820" i="4"/>
  <c r="BH820" i="4"/>
  <c r="BI820" i="4"/>
  <c r="BJ820" i="4"/>
  <c r="BK820" i="4"/>
  <c r="BL820" i="4"/>
  <c r="BE821" i="4"/>
  <c r="BF821" i="4"/>
  <c r="BG821" i="4"/>
  <c r="BH821" i="4"/>
  <c r="BI821" i="4"/>
  <c r="BJ821" i="4"/>
  <c r="BK821" i="4"/>
  <c r="BL821" i="4"/>
  <c r="BE822" i="4"/>
  <c r="BF822" i="4"/>
  <c r="BG822" i="4"/>
  <c r="BH822" i="4"/>
  <c r="BI822" i="4"/>
  <c r="BJ822" i="4"/>
  <c r="BK822" i="4"/>
  <c r="BL822" i="4"/>
  <c r="BE823" i="4"/>
  <c r="BF823" i="4"/>
  <c r="BG823" i="4"/>
  <c r="BH823" i="4"/>
  <c r="BI823" i="4"/>
  <c r="BJ823" i="4"/>
  <c r="BK823" i="4"/>
  <c r="BL823" i="4"/>
  <c r="BE824" i="4"/>
  <c r="BF824" i="4"/>
  <c r="BG824" i="4"/>
  <c r="BH824" i="4"/>
  <c r="BI824" i="4"/>
  <c r="BJ824" i="4"/>
  <c r="BK824" i="4"/>
  <c r="BL824" i="4"/>
  <c r="BE825" i="4"/>
  <c r="BF825" i="4"/>
  <c r="BG825" i="4"/>
  <c r="BH825" i="4"/>
  <c r="BI825" i="4"/>
  <c r="BJ825" i="4"/>
  <c r="BK825" i="4"/>
  <c r="BL825" i="4"/>
  <c r="BE826" i="4"/>
  <c r="BF826" i="4"/>
  <c r="BG826" i="4"/>
  <c r="BH826" i="4"/>
  <c r="BI826" i="4"/>
  <c r="BJ826" i="4"/>
  <c r="BK826" i="4"/>
  <c r="BL826" i="4"/>
  <c r="BE827" i="4"/>
  <c r="BF827" i="4"/>
  <c r="BG827" i="4"/>
  <c r="BH827" i="4"/>
  <c r="BI827" i="4"/>
  <c r="BJ827" i="4"/>
  <c r="BK827" i="4"/>
  <c r="BL827" i="4"/>
  <c r="BE828" i="4"/>
  <c r="BF828" i="4"/>
  <c r="BG828" i="4"/>
  <c r="BH828" i="4"/>
  <c r="BI828" i="4"/>
  <c r="BJ828" i="4"/>
  <c r="BK828" i="4"/>
  <c r="BL828" i="4"/>
  <c r="BE829" i="4"/>
  <c r="BF829" i="4"/>
  <c r="BG829" i="4"/>
  <c r="BH829" i="4"/>
  <c r="BI829" i="4"/>
  <c r="BJ829" i="4"/>
  <c r="BK829" i="4"/>
  <c r="BL829" i="4"/>
  <c r="BE830" i="4"/>
  <c r="BF830" i="4"/>
  <c r="BG830" i="4"/>
  <c r="BH830" i="4"/>
  <c r="BI830" i="4"/>
  <c r="BJ830" i="4"/>
  <c r="BK830" i="4"/>
  <c r="BL830" i="4"/>
  <c r="BE831" i="4"/>
  <c r="BF831" i="4"/>
  <c r="BG831" i="4"/>
  <c r="BH831" i="4"/>
  <c r="BI831" i="4"/>
  <c r="BJ831" i="4"/>
  <c r="BK831" i="4"/>
  <c r="BL831" i="4"/>
  <c r="BE832" i="4"/>
  <c r="BF832" i="4"/>
  <c r="BG832" i="4"/>
  <c r="BH832" i="4"/>
  <c r="BI832" i="4"/>
  <c r="BJ832" i="4"/>
  <c r="BK832" i="4"/>
  <c r="BL832" i="4"/>
  <c r="BE833" i="4"/>
  <c r="BF833" i="4"/>
  <c r="BG833" i="4"/>
  <c r="BH833" i="4"/>
  <c r="BI833" i="4"/>
  <c r="BJ833" i="4"/>
  <c r="BK833" i="4"/>
  <c r="BL833" i="4"/>
  <c r="BE834" i="4"/>
  <c r="BF834" i="4"/>
  <c r="BG834" i="4"/>
  <c r="BH834" i="4"/>
  <c r="BI834" i="4"/>
  <c r="BJ834" i="4"/>
  <c r="BK834" i="4"/>
  <c r="BL834" i="4"/>
  <c r="BE835" i="4"/>
  <c r="BF835" i="4"/>
  <c r="BG835" i="4"/>
  <c r="BH835" i="4"/>
  <c r="BI835" i="4"/>
  <c r="BJ835" i="4"/>
  <c r="BK835" i="4"/>
  <c r="BL835" i="4"/>
  <c r="BE836" i="4"/>
  <c r="BF836" i="4"/>
  <c r="BG836" i="4"/>
  <c r="BH836" i="4"/>
  <c r="BI836" i="4"/>
  <c r="BJ836" i="4"/>
  <c r="BK836" i="4"/>
  <c r="BL836" i="4"/>
  <c r="BE837" i="4"/>
  <c r="BF837" i="4"/>
  <c r="BG837" i="4"/>
  <c r="BH837" i="4"/>
  <c r="BI837" i="4"/>
  <c r="BJ837" i="4"/>
  <c r="BK837" i="4"/>
  <c r="BL837" i="4"/>
  <c r="BE838" i="4"/>
  <c r="BF838" i="4"/>
  <c r="BG838" i="4"/>
  <c r="BH838" i="4"/>
  <c r="BI838" i="4"/>
  <c r="BJ838" i="4"/>
  <c r="BK838" i="4"/>
  <c r="BL838" i="4"/>
  <c r="BE839" i="4"/>
  <c r="BF839" i="4"/>
  <c r="BG839" i="4"/>
  <c r="BH839" i="4"/>
  <c r="BI839" i="4"/>
  <c r="BJ839" i="4"/>
  <c r="BK839" i="4"/>
  <c r="BL839" i="4"/>
  <c r="BE840" i="4"/>
  <c r="BF840" i="4"/>
  <c r="BG840" i="4"/>
  <c r="BH840" i="4"/>
  <c r="BI840" i="4"/>
  <c r="BJ840" i="4"/>
  <c r="BK840" i="4"/>
  <c r="BL840" i="4"/>
  <c r="BE841" i="4"/>
  <c r="BF841" i="4"/>
  <c r="BG841" i="4"/>
  <c r="BH841" i="4"/>
  <c r="BI841" i="4"/>
  <c r="BJ841" i="4"/>
  <c r="BK841" i="4"/>
  <c r="BL841" i="4"/>
  <c r="BE842" i="4"/>
  <c r="BF842" i="4"/>
  <c r="BG842" i="4"/>
  <c r="BH842" i="4"/>
  <c r="BI842" i="4"/>
  <c r="BJ842" i="4"/>
  <c r="BK842" i="4"/>
  <c r="BL842" i="4"/>
  <c r="BE843" i="4"/>
  <c r="BF843" i="4"/>
  <c r="BG843" i="4"/>
  <c r="BH843" i="4"/>
  <c r="BI843" i="4"/>
  <c r="BJ843" i="4"/>
  <c r="BK843" i="4"/>
  <c r="BL843" i="4"/>
  <c r="BE844" i="4"/>
  <c r="BF844" i="4"/>
  <c r="BG844" i="4"/>
  <c r="BH844" i="4"/>
  <c r="BI844" i="4"/>
  <c r="BJ844" i="4"/>
  <c r="BK844" i="4"/>
  <c r="BL844" i="4"/>
  <c r="BE845" i="4"/>
  <c r="BF845" i="4"/>
  <c r="BG845" i="4"/>
  <c r="BH845" i="4"/>
  <c r="BI845" i="4"/>
  <c r="BJ845" i="4"/>
  <c r="BK845" i="4"/>
  <c r="BL845" i="4"/>
  <c r="BE846" i="4"/>
  <c r="BF846" i="4"/>
  <c r="BG846" i="4"/>
  <c r="BH846" i="4"/>
  <c r="BI846" i="4"/>
  <c r="BJ846" i="4"/>
  <c r="BK846" i="4"/>
  <c r="BL846" i="4"/>
  <c r="BE847" i="4"/>
  <c r="BF847" i="4"/>
  <c r="BG847" i="4"/>
  <c r="BH847" i="4"/>
  <c r="BI847" i="4"/>
  <c r="BJ847" i="4"/>
  <c r="BK847" i="4"/>
  <c r="BL847" i="4"/>
  <c r="BE848" i="4"/>
  <c r="BF848" i="4"/>
  <c r="BG848" i="4"/>
  <c r="BH848" i="4"/>
  <c r="BI848" i="4"/>
  <c r="BJ848" i="4"/>
  <c r="BK848" i="4"/>
  <c r="BL848" i="4"/>
  <c r="BE849" i="4"/>
  <c r="BF849" i="4"/>
  <c r="BG849" i="4"/>
  <c r="BH849" i="4"/>
  <c r="BI849" i="4"/>
  <c r="BJ849" i="4"/>
  <c r="BK849" i="4"/>
  <c r="BL849" i="4"/>
  <c r="BE850" i="4"/>
  <c r="BF850" i="4"/>
  <c r="BG850" i="4"/>
  <c r="BH850" i="4"/>
  <c r="BI850" i="4"/>
  <c r="BJ850" i="4"/>
  <c r="BK850" i="4"/>
  <c r="BL850" i="4"/>
  <c r="BE851" i="4"/>
  <c r="BF851" i="4"/>
  <c r="BG851" i="4"/>
  <c r="BH851" i="4"/>
  <c r="BI851" i="4"/>
  <c r="BJ851" i="4"/>
  <c r="BK851" i="4"/>
  <c r="BL851" i="4"/>
  <c r="BE852" i="4"/>
  <c r="BF852" i="4"/>
  <c r="BG852" i="4"/>
  <c r="BH852" i="4"/>
  <c r="BI852" i="4"/>
  <c r="BJ852" i="4"/>
  <c r="BK852" i="4"/>
  <c r="BL852" i="4"/>
  <c r="BE853" i="4"/>
  <c r="BF853" i="4"/>
  <c r="BG853" i="4"/>
  <c r="BH853" i="4"/>
  <c r="BI853" i="4"/>
  <c r="BJ853" i="4"/>
  <c r="BK853" i="4"/>
  <c r="BL853" i="4"/>
  <c r="BE854" i="4"/>
  <c r="BF854" i="4"/>
  <c r="BG854" i="4"/>
  <c r="BH854" i="4"/>
  <c r="BI854" i="4"/>
  <c r="BJ854" i="4"/>
  <c r="BK854" i="4"/>
  <c r="BL854" i="4"/>
  <c r="BE855" i="4"/>
  <c r="BF855" i="4"/>
  <c r="BG855" i="4"/>
  <c r="BH855" i="4"/>
  <c r="BI855" i="4"/>
  <c r="BJ855" i="4"/>
  <c r="BK855" i="4"/>
  <c r="BL855" i="4"/>
  <c r="BE856" i="4"/>
  <c r="BF856" i="4"/>
  <c r="BG856" i="4"/>
  <c r="BH856" i="4"/>
  <c r="BI856" i="4"/>
  <c r="BJ856" i="4"/>
  <c r="BK856" i="4"/>
  <c r="BL856" i="4"/>
  <c r="BE857" i="4"/>
  <c r="BF857" i="4"/>
  <c r="BG857" i="4"/>
  <c r="BH857" i="4"/>
  <c r="BI857" i="4"/>
  <c r="BJ857" i="4"/>
  <c r="BK857" i="4"/>
  <c r="BL857" i="4"/>
  <c r="BE858" i="4"/>
  <c r="BF858" i="4"/>
  <c r="BG858" i="4"/>
  <c r="BH858" i="4"/>
  <c r="BI858" i="4"/>
  <c r="BJ858" i="4"/>
  <c r="BK858" i="4"/>
  <c r="BL858" i="4"/>
  <c r="BE859" i="4"/>
  <c r="BF859" i="4"/>
  <c r="BG859" i="4"/>
  <c r="BH859" i="4"/>
  <c r="BI859" i="4"/>
  <c r="BJ859" i="4"/>
  <c r="BK859" i="4"/>
  <c r="BL859" i="4"/>
  <c r="BE860" i="4"/>
  <c r="BF860" i="4"/>
  <c r="BG860" i="4"/>
  <c r="BH860" i="4"/>
  <c r="BI860" i="4"/>
  <c r="BJ860" i="4"/>
  <c r="BK860" i="4"/>
  <c r="BL860" i="4"/>
  <c r="BE861" i="4"/>
  <c r="BF861" i="4"/>
  <c r="BG861" i="4"/>
  <c r="BH861" i="4"/>
  <c r="BI861" i="4"/>
  <c r="BJ861" i="4"/>
  <c r="BK861" i="4"/>
  <c r="BL861" i="4"/>
  <c r="BE862" i="4"/>
  <c r="BF862" i="4"/>
  <c r="BG862" i="4"/>
  <c r="BH862" i="4"/>
  <c r="BI862" i="4"/>
  <c r="BJ862" i="4"/>
  <c r="BK862" i="4"/>
  <c r="BL862" i="4"/>
  <c r="BE863" i="4"/>
  <c r="BF863" i="4"/>
  <c r="BG863" i="4"/>
  <c r="BH863" i="4"/>
  <c r="BI863" i="4"/>
  <c r="BJ863" i="4"/>
  <c r="BK863" i="4"/>
  <c r="BL863" i="4"/>
  <c r="BE864" i="4"/>
  <c r="BF864" i="4"/>
  <c r="BG864" i="4"/>
  <c r="BH864" i="4"/>
  <c r="BI864" i="4"/>
  <c r="BJ864" i="4"/>
  <c r="BK864" i="4"/>
  <c r="BL864" i="4"/>
  <c r="BE865" i="4"/>
  <c r="BF865" i="4"/>
  <c r="BG865" i="4"/>
  <c r="BH865" i="4"/>
  <c r="BI865" i="4"/>
  <c r="BJ865" i="4"/>
  <c r="BK865" i="4"/>
  <c r="BL865" i="4"/>
  <c r="BE866" i="4"/>
  <c r="BF866" i="4"/>
  <c r="BG866" i="4"/>
  <c r="BH866" i="4"/>
  <c r="BI866" i="4"/>
  <c r="BJ866" i="4"/>
  <c r="BK866" i="4"/>
  <c r="BL866" i="4"/>
  <c r="BE867" i="4"/>
  <c r="BF867" i="4"/>
  <c r="BG867" i="4"/>
  <c r="BH867" i="4"/>
  <c r="BI867" i="4"/>
  <c r="BJ867" i="4"/>
  <c r="BK867" i="4"/>
  <c r="BL867" i="4"/>
  <c r="BE868" i="4"/>
  <c r="BF868" i="4"/>
  <c r="BG868" i="4"/>
  <c r="BH868" i="4"/>
  <c r="BI868" i="4"/>
  <c r="BJ868" i="4"/>
  <c r="BK868" i="4"/>
  <c r="BL868" i="4"/>
  <c r="BE869" i="4"/>
  <c r="BF869" i="4"/>
  <c r="BG869" i="4"/>
  <c r="BH869" i="4"/>
  <c r="BI869" i="4"/>
  <c r="BJ869" i="4"/>
  <c r="BK869" i="4"/>
  <c r="BL869" i="4"/>
  <c r="BE870" i="4"/>
  <c r="BF870" i="4"/>
  <c r="BG870" i="4"/>
  <c r="BH870" i="4"/>
  <c r="BI870" i="4"/>
  <c r="BJ870" i="4"/>
  <c r="BK870" i="4"/>
  <c r="BL870" i="4"/>
  <c r="BE871" i="4"/>
  <c r="BF871" i="4"/>
  <c r="BG871" i="4"/>
  <c r="BH871" i="4"/>
  <c r="BI871" i="4"/>
  <c r="BJ871" i="4"/>
  <c r="BK871" i="4"/>
  <c r="BL871" i="4"/>
  <c r="BE872" i="4"/>
  <c r="BF872" i="4"/>
  <c r="BG872" i="4"/>
  <c r="BH872" i="4"/>
  <c r="BI872" i="4"/>
  <c r="BJ872" i="4"/>
  <c r="BK872" i="4"/>
  <c r="BL872" i="4"/>
  <c r="BE873" i="4"/>
  <c r="BF873" i="4"/>
  <c r="BG873" i="4"/>
  <c r="BH873" i="4"/>
  <c r="BI873" i="4"/>
  <c r="BJ873" i="4"/>
  <c r="BK873" i="4"/>
  <c r="BL873" i="4"/>
  <c r="BE874" i="4"/>
  <c r="BF874" i="4"/>
  <c r="BG874" i="4"/>
  <c r="BH874" i="4"/>
  <c r="BI874" i="4"/>
  <c r="BJ874" i="4"/>
  <c r="BK874" i="4"/>
  <c r="BL874" i="4"/>
  <c r="BE875" i="4"/>
  <c r="BF875" i="4"/>
  <c r="BG875" i="4"/>
  <c r="BH875" i="4"/>
  <c r="BI875" i="4"/>
  <c r="BJ875" i="4"/>
  <c r="BK875" i="4"/>
  <c r="BL875" i="4"/>
  <c r="BE876" i="4"/>
  <c r="BF876" i="4"/>
  <c r="BG876" i="4"/>
  <c r="BH876" i="4"/>
  <c r="BI876" i="4"/>
  <c r="BJ876" i="4"/>
  <c r="BK876" i="4"/>
  <c r="BL876" i="4"/>
  <c r="BE877" i="4"/>
  <c r="BF877" i="4"/>
  <c r="BG877" i="4"/>
  <c r="BH877" i="4"/>
  <c r="BI877" i="4"/>
  <c r="BJ877" i="4"/>
  <c r="BK877" i="4"/>
  <c r="BL877" i="4"/>
  <c r="BE878" i="4"/>
  <c r="BF878" i="4"/>
  <c r="BG878" i="4"/>
  <c r="BH878" i="4"/>
  <c r="BI878" i="4"/>
  <c r="BJ878" i="4"/>
  <c r="BK878" i="4"/>
  <c r="BL878" i="4"/>
  <c r="BE879" i="4"/>
  <c r="BF879" i="4"/>
  <c r="BG879" i="4"/>
  <c r="BH879" i="4"/>
  <c r="BI879" i="4"/>
  <c r="BJ879" i="4"/>
  <c r="BK879" i="4"/>
  <c r="BL879" i="4"/>
  <c r="BE880" i="4"/>
  <c r="BF880" i="4"/>
  <c r="BG880" i="4"/>
  <c r="BH880" i="4"/>
  <c r="BI880" i="4"/>
  <c r="BJ880" i="4"/>
  <c r="BK880" i="4"/>
  <c r="BL880" i="4"/>
  <c r="BE881" i="4"/>
  <c r="BF881" i="4"/>
  <c r="BG881" i="4"/>
  <c r="BH881" i="4"/>
  <c r="BI881" i="4"/>
  <c r="BJ881" i="4"/>
  <c r="BK881" i="4"/>
  <c r="BL881" i="4"/>
  <c r="BE882" i="4"/>
  <c r="BF882" i="4"/>
  <c r="BG882" i="4"/>
  <c r="BH882" i="4"/>
  <c r="BI882" i="4"/>
  <c r="BJ882" i="4"/>
  <c r="BK882" i="4"/>
  <c r="BL882" i="4"/>
  <c r="BE883" i="4"/>
  <c r="BF883" i="4"/>
  <c r="BG883" i="4"/>
  <c r="BH883" i="4"/>
  <c r="BI883" i="4"/>
  <c r="BJ883" i="4"/>
  <c r="BK883" i="4"/>
  <c r="BL883" i="4"/>
  <c r="BE884" i="4"/>
  <c r="BF884" i="4"/>
  <c r="BG884" i="4"/>
  <c r="BH884" i="4"/>
  <c r="BI884" i="4"/>
  <c r="BJ884" i="4"/>
  <c r="BK884" i="4"/>
  <c r="BL884" i="4"/>
  <c r="BE885" i="4"/>
  <c r="BF885" i="4"/>
  <c r="BG885" i="4"/>
  <c r="BH885" i="4"/>
  <c r="BI885" i="4"/>
  <c r="BJ885" i="4"/>
  <c r="BK885" i="4"/>
  <c r="BL885" i="4"/>
  <c r="BE886" i="4"/>
  <c r="BF886" i="4"/>
  <c r="BG886" i="4"/>
  <c r="BH886" i="4"/>
  <c r="BI886" i="4"/>
  <c r="BJ886" i="4"/>
  <c r="BK886" i="4"/>
  <c r="BL886" i="4"/>
  <c r="BE887" i="4"/>
  <c r="BF887" i="4"/>
  <c r="BG887" i="4"/>
  <c r="BH887" i="4"/>
  <c r="BI887" i="4"/>
  <c r="BJ887" i="4"/>
  <c r="BK887" i="4"/>
  <c r="BL887" i="4"/>
  <c r="BE888" i="4"/>
  <c r="BF888" i="4"/>
  <c r="BG888" i="4"/>
  <c r="BH888" i="4"/>
  <c r="BI888" i="4"/>
  <c r="BJ888" i="4"/>
  <c r="BK888" i="4"/>
  <c r="BL888" i="4"/>
  <c r="BE889" i="4"/>
  <c r="BF889" i="4"/>
  <c r="BG889" i="4"/>
  <c r="BH889" i="4"/>
  <c r="BI889" i="4"/>
  <c r="BJ889" i="4"/>
  <c r="BK889" i="4"/>
  <c r="BL889" i="4"/>
  <c r="BE890" i="4"/>
  <c r="BF890" i="4"/>
  <c r="BG890" i="4"/>
  <c r="BH890" i="4"/>
  <c r="BI890" i="4"/>
  <c r="BJ890" i="4"/>
  <c r="BK890" i="4"/>
  <c r="BL890" i="4"/>
  <c r="BE891" i="4"/>
  <c r="BF891" i="4"/>
  <c r="BG891" i="4"/>
  <c r="BH891" i="4"/>
  <c r="BI891" i="4"/>
  <c r="BJ891" i="4"/>
  <c r="BK891" i="4"/>
  <c r="BL891" i="4"/>
  <c r="BE892" i="4"/>
  <c r="BF892" i="4"/>
  <c r="BG892" i="4"/>
  <c r="BH892" i="4"/>
  <c r="BI892" i="4"/>
  <c r="BJ892" i="4"/>
  <c r="BK892" i="4"/>
  <c r="BL892" i="4"/>
  <c r="BE893" i="4"/>
  <c r="BF893" i="4"/>
  <c r="BG893" i="4"/>
  <c r="BH893" i="4"/>
  <c r="BI893" i="4"/>
  <c r="BJ893" i="4"/>
  <c r="BK893" i="4"/>
  <c r="BL893" i="4"/>
  <c r="BE894" i="4"/>
  <c r="BF894" i="4"/>
  <c r="BG894" i="4"/>
  <c r="BH894" i="4"/>
  <c r="BI894" i="4"/>
  <c r="BJ894" i="4"/>
  <c r="BK894" i="4"/>
  <c r="BL894" i="4"/>
  <c r="BE895" i="4"/>
  <c r="BF895" i="4"/>
  <c r="BG895" i="4"/>
  <c r="BH895" i="4"/>
  <c r="BI895" i="4"/>
  <c r="BJ895" i="4"/>
  <c r="BK895" i="4"/>
  <c r="BL895" i="4"/>
  <c r="BE896" i="4"/>
  <c r="BF896" i="4"/>
  <c r="BG896" i="4"/>
  <c r="BH896" i="4"/>
  <c r="BI896" i="4"/>
  <c r="BJ896" i="4"/>
  <c r="BK896" i="4"/>
  <c r="BL896" i="4"/>
  <c r="BE897" i="4"/>
  <c r="BF897" i="4"/>
  <c r="BG897" i="4"/>
  <c r="BH897" i="4"/>
  <c r="BI897" i="4"/>
  <c r="BJ897" i="4"/>
  <c r="BK897" i="4"/>
  <c r="BL897" i="4"/>
  <c r="BE898" i="4"/>
  <c r="BF898" i="4"/>
  <c r="BG898" i="4"/>
  <c r="BH898" i="4"/>
  <c r="BI898" i="4"/>
  <c r="BJ898" i="4"/>
  <c r="BK898" i="4"/>
  <c r="BL898" i="4"/>
  <c r="BE899" i="4"/>
  <c r="BF899" i="4"/>
  <c r="BG899" i="4"/>
  <c r="BH899" i="4"/>
  <c r="BI899" i="4"/>
  <c r="BJ899" i="4"/>
  <c r="BK899" i="4"/>
  <c r="BL899" i="4"/>
  <c r="BE900" i="4"/>
  <c r="BF900" i="4"/>
  <c r="BG900" i="4"/>
  <c r="BH900" i="4"/>
  <c r="BI900" i="4"/>
  <c r="BJ900" i="4"/>
  <c r="BK900" i="4"/>
  <c r="BL900" i="4"/>
  <c r="BE901" i="4"/>
  <c r="BF901" i="4"/>
  <c r="BG901" i="4"/>
  <c r="BH901" i="4"/>
  <c r="BI901" i="4"/>
  <c r="BJ901" i="4"/>
  <c r="BK901" i="4"/>
  <c r="BL901" i="4"/>
  <c r="BE902" i="4"/>
  <c r="BF902" i="4"/>
  <c r="BG902" i="4"/>
  <c r="BH902" i="4"/>
  <c r="BI902" i="4"/>
  <c r="BJ902" i="4"/>
  <c r="BK902" i="4"/>
  <c r="BL902" i="4"/>
  <c r="BE903" i="4"/>
  <c r="BF903" i="4"/>
  <c r="BG903" i="4"/>
  <c r="BH903" i="4"/>
  <c r="BI903" i="4"/>
  <c r="BJ903" i="4"/>
  <c r="BK903" i="4"/>
  <c r="BL903" i="4"/>
  <c r="BE904" i="4"/>
  <c r="BF904" i="4"/>
  <c r="BG904" i="4"/>
  <c r="BH904" i="4"/>
  <c r="BI904" i="4"/>
  <c r="BJ904" i="4"/>
  <c r="BK904" i="4"/>
  <c r="BL904" i="4"/>
  <c r="BE905" i="4"/>
  <c r="BF905" i="4"/>
  <c r="BG905" i="4"/>
  <c r="BH905" i="4"/>
  <c r="BI905" i="4"/>
  <c r="BJ905" i="4"/>
  <c r="BK905" i="4"/>
  <c r="BL905" i="4"/>
  <c r="BE906" i="4"/>
  <c r="BF906" i="4"/>
  <c r="BG906" i="4"/>
  <c r="BH906" i="4"/>
  <c r="BI906" i="4"/>
  <c r="BJ906" i="4"/>
  <c r="BK906" i="4"/>
  <c r="BL906" i="4"/>
  <c r="BE907" i="4"/>
  <c r="BF907" i="4"/>
  <c r="BG907" i="4"/>
  <c r="BH907" i="4"/>
  <c r="BI907" i="4"/>
  <c r="BJ907" i="4"/>
  <c r="BK907" i="4"/>
  <c r="BL907" i="4"/>
  <c r="BE908" i="4"/>
  <c r="BF908" i="4"/>
  <c r="BG908" i="4"/>
  <c r="BH908" i="4"/>
  <c r="BI908" i="4"/>
  <c r="BJ908" i="4"/>
  <c r="BK908" i="4"/>
  <c r="BL908" i="4"/>
  <c r="BE909" i="4"/>
  <c r="BF909" i="4"/>
  <c r="BG909" i="4"/>
  <c r="BH909" i="4"/>
  <c r="BI909" i="4"/>
  <c r="BJ909" i="4"/>
  <c r="BK909" i="4"/>
  <c r="BL909" i="4"/>
  <c r="BE910" i="4"/>
  <c r="BF910" i="4"/>
  <c r="BG910" i="4"/>
  <c r="BH910" i="4"/>
  <c r="BI910" i="4"/>
  <c r="BJ910" i="4"/>
  <c r="BK910" i="4"/>
  <c r="BL910" i="4"/>
  <c r="BE911" i="4"/>
  <c r="BF911" i="4"/>
  <c r="BG911" i="4"/>
  <c r="BH911" i="4"/>
  <c r="BI911" i="4"/>
  <c r="BJ911" i="4"/>
  <c r="BK911" i="4"/>
  <c r="BL911" i="4"/>
  <c r="BE912" i="4"/>
  <c r="BF912" i="4"/>
  <c r="BG912" i="4"/>
  <c r="BH912" i="4"/>
  <c r="BI912" i="4"/>
  <c r="BJ912" i="4"/>
  <c r="BK912" i="4"/>
  <c r="BL912" i="4"/>
  <c r="BE913" i="4"/>
  <c r="BF913" i="4"/>
  <c r="BG913" i="4"/>
  <c r="BH913" i="4"/>
  <c r="BI913" i="4"/>
  <c r="BJ913" i="4"/>
  <c r="BK913" i="4"/>
  <c r="BL913" i="4"/>
  <c r="BE914" i="4"/>
  <c r="BF914" i="4"/>
  <c r="BG914" i="4"/>
  <c r="BH914" i="4"/>
  <c r="BI914" i="4"/>
  <c r="BJ914" i="4"/>
  <c r="BK914" i="4"/>
  <c r="BL914" i="4"/>
  <c r="BE915" i="4"/>
  <c r="BF915" i="4"/>
  <c r="BG915" i="4"/>
  <c r="BH915" i="4"/>
  <c r="BI915" i="4"/>
  <c r="BJ915" i="4"/>
  <c r="BK915" i="4"/>
  <c r="BL915" i="4"/>
  <c r="BE916" i="4"/>
  <c r="BF916" i="4"/>
  <c r="BG916" i="4"/>
  <c r="BH916" i="4"/>
  <c r="BI916" i="4"/>
  <c r="BJ916" i="4"/>
  <c r="BK916" i="4"/>
  <c r="BL916" i="4"/>
  <c r="BE917" i="4"/>
  <c r="BF917" i="4"/>
  <c r="BG917" i="4"/>
  <c r="BH917" i="4"/>
  <c r="BI917" i="4"/>
  <c r="BJ917" i="4"/>
  <c r="BK917" i="4"/>
  <c r="BL917" i="4"/>
  <c r="BE918" i="4"/>
  <c r="BF918" i="4"/>
  <c r="BG918" i="4"/>
  <c r="BH918" i="4"/>
  <c r="BI918" i="4"/>
  <c r="BJ918" i="4"/>
  <c r="BK918" i="4"/>
  <c r="BL918" i="4"/>
  <c r="BE919" i="4"/>
  <c r="BF919" i="4"/>
  <c r="BG919" i="4"/>
  <c r="BH919" i="4"/>
  <c r="BI919" i="4"/>
  <c r="BJ919" i="4"/>
  <c r="BK919" i="4"/>
  <c r="BL919" i="4"/>
  <c r="BE920" i="4"/>
  <c r="BF920" i="4"/>
  <c r="BG920" i="4"/>
  <c r="BH920" i="4"/>
  <c r="BI920" i="4"/>
  <c r="BJ920" i="4"/>
  <c r="BK920" i="4"/>
  <c r="BL920" i="4"/>
  <c r="BE921" i="4"/>
  <c r="BF921" i="4"/>
  <c r="BG921" i="4"/>
  <c r="BH921" i="4"/>
  <c r="BI921" i="4"/>
  <c r="BJ921" i="4"/>
  <c r="BK921" i="4"/>
  <c r="BL921" i="4"/>
  <c r="BE922" i="4"/>
  <c r="BF922" i="4"/>
  <c r="BG922" i="4"/>
  <c r="BH922" i="4"/>
  <c r="BI922" i="4"/>
  <c r="BJ922" i="4"/>
  <c r="BK922" i="4"/>
  <c r="BL922" i="4"/>
  <c r="BE923" i="4"/>
  <c r="BF923" i="4"/>
  <c r="BG923" i="4"/>
  <c r="BH923" i="4"/>
  <c r="BI923" i="4"/>
  <c r="BJ923" i="4"/>
  <c r="BK923" i="4"/>
  <c r="BL923" i="4"/>
  <c r="BE924" i="4"/>
  <c r="BF924" i="4"/>
  <c r="BG924" i="4"/>
  <c r="BH924" i="4"/>
  <c r="BI924" i="4"/>
  <c r="BJ924" i="4"/>
  <c r="BK924" i="4"/>
  <c r="BL924" i="4"/>
  <c r="BE925" i="4"/>
  <c r="BF925" i="4"/>
  <c r="BG925" i="4"/>
  <c r="BH925" i="4"/>
  <c r="BI925" i="4"/>
  <c r="BJ925" i="4"/>
  <c r="BK925" i="4"/>
  <c r="BL925" i="4"/>
  <c r="BE926" i="4"/>
  <c r="BF926" i="4"/>
  <c r="BG926" i="4"/>
  <c r="BH926" i="4"/>
  <c r="BI926" i="4"/>
  <c r="BJ926" i="4"/>
  <c r="BK926" i="4"/>
  <c r="BL926" i="4"/>
  <c r="BE927" i="4"/>
  <c r="BF927" i="4"/>
  <c r="BG927" i="4"/>
  <c r="BH927" i="4"/>
  <c r="BI927" i="4"/>
  <c r="BJ927" i="4"/>
  <c r="BK927" i="4"/>
  <c r="BL927" i="4"/>
  <c r="BE928" i="4"/>
  <c r="BF928" i="4"/>
  <c r="BG928" i="4"/>
  <c r="BH928" i="4"/>
  <c r="BI928" i="4"/>
  <c r="BJ928" i="4"/>
  <c r="BK928" i="4"/>
  <c r="BL928" i="4"/>
  <c r="BE929" i="4"/>
  <c r="BF929" i="4"/>
  <c r="BG929" i="4"/>
  <c r="BH929" i="4"/>
  <c r="BI929" i="4"/>
  <c r="BJ929" i="4"/>
  <c r="BK929" i="4"/>
  <c r="BL929" i="4"/>
  <c r="BE930" i="4"/>
  <c r="BF930" i="4"/>
  <c r="BG930" i="4"/>
  <c r="BH930" i="4"/>
  <c r="BI930" i="4"/>
  <c r="BJ930" i="4"/>
  <c r="BK930" i="4"/>
  <c r="BL930" i="4"/>
  <c r="BE931" i="4"/>
  <c r="BF931" i="4"/>
  <c r="BG931" i="4"/>
  <c r="BH931" i="4"/>
  <c r="BI931" i="4"/>
  <c r="BJ931" i="4"/>
  <c r="BK931" i="4"/>
  <c r="BL931" i="4"/>
  <c r="BE932" i="4"/>
  <c r="BF932" i="4"/>
  <c r="BG932" i="4"/>
  <c r="BH932" i="4"/>
  <c r="BI932" i="4"/>
  <c r="BJ932" i="4"/>
  <c r="BK932" i="4"/>
  <c r="BL932" i="4"/>
  <c r="BE933" i="4"/>
  <c r="BF933" i="4"/>
  <c r="BG933" i="4"/>
  <c r="BH933" i="4"/>
  <c r="BI933" i="4"/>
  <c r="BJ933" i="4"/>
  <c r="BK933" i="4"/>
  <c r="BL933" i="4"/>
  <c r="BE934" i="4"/>
  <c r="BF934" i="4"/>
  <c r="BG934" i="4"/>
  <c r="BH934" i="4"/>
  <c r="BI934" i="4"/>
  <c r="BJ934" i="4"/>
  <c r="BK934" i="4"/>
  <c r="BL934" i="4"/>
  <c r="BE935" i="4"/>
  <c r="BF935" i="4"/>
  <c r="BG935" i="4"/>
  <c r="BH935" i="4"/>
  <c r="BI935" i="4"/>
  <c r="BJ935" i="4"/>
  <c r="BK935" i="4"/>
  <c r="BL935" i="4"/>
  <c r="BE936" i="4"/>
  <c r="BF936" i="4"/>
  <c r="BG936" i="4"/>
  <c r="BH936" i="4"/>
  <c r="BI936" i="4"/>
  <c r="BJ936" i="4"/>
  <c r="BK936" i="4"/>
  <c r="BL936" i="4"/>
  <c r="BE937" i="4"/>
  <c r="BF937" i="4"/>
  <c r="BG937" i="4"/>
  <c r="BH937" i="4"/>
  <c r="BI937" i="4"/>
  <c r="BJ937" i="4"/>
  <c r="BK937" i="4"/>
  <c r="BL937" i="4"/>
  <c r="BE938" i="4"/>
  <c r="BF938" i="4"/>
  <c r="BG938" i="4"/>
  <c r="BH938" i="4"/>
  <c r="BI938" i="4"/>
  <c r="BJ938" i="4"/>
  <c r="BK938" i="4"/>
  <c r="BL938" i="4"/>
  <c r="BE939" i="4"/>
  <c r="BF939" i="4"/>
  <c r="BG939" i="4"/>
  <c r="BH939" i="4"/>
  <c r="BI939" i="4"/>
  <c r="BJ939" i="4"/>
  <c r="BK939" i="4"/>
  <c r="BL939" i="4"/>
  <c r="BE940" i="4"/>
  <c r="BF940" i="4"/>
  <c r="BG940" i="4"/>
  <c r="BH940" i="4"/>
  <c r="BI940" i="4"/>
  <c r="BJ940" i="4"/>
  <c r="BK940" i="4"/>
  <c r="BL940" i="4"/>
  <c r="BE941" i="4"/>
  <c r="BF941" i="4"/>
  <c r="BG941" i="4"/>
  <c r="BH941" i="4"/>
  <c r="BI941" i="4"/>
  <c r="BJ941" i="4"/>
  <c r="BK941" i="4"/>
  <c r="BL941" i="4"/>
  <c r="BE942" i="4"/>
  <c r="BF942" i="4"/>
  <c r="BG942" i="4"/>
  <c r="BH942" i="4"/>
  <c r="BI942" i="4"/>
  <c r="BJ942" i="4"/>
  <c r="BK942" i="4"/>
  <c r="BL942" i="4"/>
  <c r="BE943" i="4"/>
  <c r="BF943" i="4"/>
  <c r="BG943" i="4"/>
  <c r="BH943" i="4"/>
  <c r="BI943" i="4"/>
  <c r="BJ943" i="4"/>
  <c r="BK943" i="4"/>
  <c r="BL943" i="4"/>
  <c r="BE944" i="4"/>
  <c r="BF944" i="4"/>
  <c r="BG944" i="4"/>
  <c r="BH944" i="4"/>
  <c r="BI944" i="4"/>
  <c r="BJ944" i="4"/>
  <c r="BK944" i="4"/>
  <c r="BL944" i="4"/>
  <c r="BE945" i="4"/>
  <c r="BF945" i="4"/>
  <c r="BG945" i="4"/>
  <c r="BH945" i="4"/>
  <c r="BI945" i="4"/>
  <c r="BJ945" i="4"/>
  <c r="BK945" i="4"/>
  <c r="BL945" i="4"/>
  <c r="BE946" i="4"/>
  <c r="BF946" i="4"/>
  <c r="BG946" i="4"/>
  <c r="BH946" i="4"/>
  <c r="BI946" i="4"/>
  <c r="BJ946" i="4"/>
  <c r="BK946" i="4"/>
  <c r="BL946" i="4"/>
  <c r="BE947" i="4"/>
  <c r="BF947" i="4"/>
  <c r="BG947" i="4"/>
  <c r="BH947" i="4"/>
  <c r="BI947" i="4"/>
  <c r="BJ947" i="4"/>
  <c r="BK947" i="4"/>
  <c r="BL947" i="4"/>
  <c r="BE948" i="4"/>
  <c r="BF948" i="4"/>
  <c r="BG948" i="4"/>
  <c r="BH948" i="4"/>
  <c r="BI948" i="4"/>
  <c r="BJ948" i="4"/>
  <c r="BK948" i="4"/>
  <c r="BL948" i="4"/>
  <c r="BE949" i="4"/>
  <c r="BF949" i="4"/>
  <c r="BG949" i="4"/>
  <c r="BH949" i="4"/>
  <c r="BI949" i="4"/>
  <c r="BJ949" i="4"/>
  <c r="BK949" i="4"/>
  <c r="BL949" i="4"/>
  <c r="BE950" i="4"/>
  <c r="BF950" i="4"/>
  <c r="BG950" i="4"/>
  <c r="BH950" i="4"/>
  <c r="BI950" i="4"/>
  <c r="BJ950" i="4"/>
  <c r="BK950" i="4"/>
  <c r="BL950" i="4"/>
  <c r="BE951" i="4"/>
  <c r="BF951" i="4"/>
  <c r="BG951" i="4"/>
  <c r="BH951" i="4"/>
  <c r="BI951" i="4"/>
  <c r="BJ951" i="4"/>
  <c r="BK951" i="4"/>
  <c r="BL951" i="4"/>
  <c r="BE952" i="4"/>
  <c r="BF952" i="4"/>
  <c r="BG952" i="4"/>
  <c r="BH952" i="4"/>
  <c r="BI952" i="4"/>
  <c r="BJ952" i="4"/>
  <c r="BK952" i="4"/>
  <c r="BL952" i="4"/>
  <c r="BE953" i="4"/>
  <c r="BF953" i="4"/>
  <c r="BG953" i="4"/>
  <c r="BH953" i="4"/>
  <c r="BI953" i="4"/>
  <c r="BJ953" i="4"/>
  <c r="BK953" i="4"/>
  <c r="BL953" i="4"/>
  <c r="BE954" i="4"/>
  <c r="BF954" i="4"/>
  <c r="BG954" i="4"/>
  <c r="BH954" i="4"/>
  <c r="BI954" i="4"/>
  <c r="BJ954" i="4"/>
  <c r="BK954" i="4"/>
  <c r="BL954" i="4"/>
  <c r="BE955" i="4"/>
  <c r="BF955" i="4"/>
  <c r="BG955" i="4"/>
  <c r="BH955" i="4"/>
  <c r="BI955" i="4"/>
  <c r="BJ955" i="4"/>
  <c r="BK955" i="4"/>
  <c r="BL955" i="4"/>
  <c r="BE956" i="4"/>
  <c r="BF956" i="4"/>
  <c r="BG956" i="4"/>
  <c r="BH956" i="4"/>
  <c r="BI956" i="4"/>
  <c r="BJ956" i="4"/>
  <c r="BK956" i="4"/>
  <c r="BL956" i="4"/>
  <c r="BE957" i="4"/>
  <c r="BF957" i="4"/>
  <c r="BG957" i="4"/>
  <c r="BH957" i="4"/>
  <c r="BI957" i="4"/>
  <c r="BJ957" i="4"/>
  <c r="BK957" i="4"/>
  <c r="BL957" i="4"/>
  <c r="BE958" i="4"/>
  <c r="BF958" i="4"/>
  <c r="BG958" i="4"/>
  <c r="BH958" i="4"/>
  <c r="BI958" i="4"/>
  <c r="BJ958" i="4"/>
  <c r="BK958" i="4"/>
  <c r="BL958" i="4"/>
  <c r="BE959" i="4"/>
  <c r="BF959" i="4"/>
  <c r="BG959" i="4"/>
  <c r="BH959" i="4"/>
  <c r="BI959" i="4"/>
  <c r="BJ959" i="4"/>
  <c r="BK959" i="4"/>
  <c r="BL959" i="4"/>
  <c r="BE960" i="4"/>
  <c r="BF960" i="4"/>
  <c r="BG960" i="4"/>
  <c r="BH960" i="4"/>
  <c r="BI960" i="4"/>
  <c r="BJ960" i="4"/>
  <c r="BK960" i="4"/>
  <c r="BL960" i="4"/>
  <c r="BE961" i="4"/>
  <c r="BF961" i="4"/>
  <c r="BG961" i="4"/>
  <c r="BH961" i="4"/>
  <c r="BI961" i="4"/>
  <c r="BJ961" i="4"/>
  <c r="BK961" i="4"/>
  <c r="BL961" i="4"/>
  <c r="BE962" i="4"/>
  <c r="BF962" i="4"/>
  <c r="BG962" i="4"/>
  <c r="BH962" i="4"/>
  <c r="BI962" i="4"/>
  <c r="BJ962" i="4"/>
  <c r="BK962" i="4"/>
  <c r="BL962" i="4"/>
  <c r="BE963" i="4"/>
  <c r="BF963" i="4"/>
  <c r="BG963" i="4"/>
  <c r="BH963" i="4"/>
  <c r="BI963" i="4"/>
  <c r="BJ963" i="4"/>
  <c r="BK963" i="4"/>
  <c r="BL963" i="4"/>
  <c r="BE964" i="4"/>
  <c r="BF964" i="4"/>
  <c r="BG964" i="4"/>
  <c r="BH964" i="4"/>
  <c r="BI964" i="4"/>
  <c r="BJ964" i="4"/>
  <c r="BK964" i="4"/>
  <c r="BL964" i="4"/>
  <c r="BE965" i="4"/>
  <c r="BF965" i="4"/>
  <c r="BG965" i="4"/>
  <c r="BH965" i="4"/>
  <c r="BI965" i="4"/>
  <c r="BJ965" i="4"/>
  <c r="BK965" i="4"/>
  <c r="BL965" i="4"/>
  <c r="BE966" i="4"/>
  <c r="BF966" i="4"/>
  <c r="BG966" i="4"/>
  <c r="BH966" i="4"/>
  <c r="BI966" i="4"/>
  <c r="BJ966" i="4"/>
  <c r="BK966" i="4"/>
  <c r="BL966" i="4"/>
  <c r="BE967" i="4"/>
  <c r="BF967" i="4"/>
  <c r="BG967" i="4"/>
  <c r="BH967" i="4"/>
  <c r="BI967" i="4"/>
  <c r="BJ967" i="4"/>
  <c r="BK967" i="4"/>
  <c r="BL967" i="4"/>
  <c r="BE968" i="4"/>
  <c r="BF968" i="4"/>
  <c r="BG968" i="4"/>
  <c r="BH968" i="4"/>
  <c r="BI968" i="4"/>
  <c r="BJ968" i="4"/>
  <c r="BK968" i="4"/>
  <c r="BL968" i="4"/>
  <c r="BE969" i="4"/>
  <c r="BF969" i="4"/>
  <c r="BG969" i="4"/>
  <c r="BH969" i="4"/>
  <c r="BI969" i="4"/>
  <c r="BJ969" i="4"/>
  <c r="BK969" i="4"/>
  <c r="BL969" i="4"/>
  <c r="BE970" i="4"/>
  <c r="BF970" i="4"/>
  <c r="BG970" i="4"/>
  <c r="BH970" i="4"/>
  <c r="BI970" i="4"/>
  <c r="BJ970" i="4"/>
  <c r="BK970" i="4"/>
  <c r="BL970" i="4"/>
  <c r="BE971" i="4"/>
  <c r="BF971" i="4"/>
  <c r="BG971" i="4"/>
  <c r="BH971" i="4"/>
  <c r="BI971" i="4"/>
  <c r="BJ971" i="4"/>
  <c r="BK971" i="4"/>
  <c r="BL971" i="4"/>
  <c r="BE972" i="4"/>
  <c r="BF972" i="4"/>
  <c r="BG972" i="4"/>
  <c r="BH972" i="4"/>
  <c r="BI972" i="4"/>
  <c r="BJ972" i="4"/>
  <c r="BK972" i="4"/>
  <c r="BL972" i="4"/>
  <c r="BE973" i="4"/>
  <c r="BF973" i="4"/>
  <c r="BG973" i="4"/>
  <c r="BH973" i="4"/>
  <c r="BI973" i="4"/>
  <c r="BJ973" i="4"/>
  <c r="BK973" i="4"/>
  <c r="BL973" i="4"/>
  <c r="BE974" i="4"/>
  <c r="BF974" i="4"/>
  <c r="BG974" i="4"/>
  <c r="BH974" i="4"/>
  <c r="BI974" i="4"/>
  <c r="BJ974" i="4"/>
  <c r="BK974" i="4"/>
  <c r="BL974" i="4"/>
  <c r="BE975" i="4"/>
  <c r="BF975" i="4"/>
  <c r="BG975" i="4"/>
  <c r="BH975" i="4"/>
  <c r="BI975" i="4"/>
  <c r="BJ975" i="4"/>
  <c r="BK975" i="4"/>
  <c r="BL975" i="4"/>
  <c r="BE976" i="4"/>
  <c r="BF976" i="4"/>
  <c r="BG976" i="4"/>
  <c r="BH976" i="4"/>
  <c r="BI976" i="4"/>
  <c r="BJ976" i="4"/>
  <c r="BK976" i="4"/>
  <c r="BL976" i="4"/>
  <c r="BE977" i="4"/>
  <c r="BF977" i="4"/>
  <c r="BG977" i="4"/>
  <c r="BH977" i="4"/>
  <c r="BI977" i="4"/>
  <c r="BJ977" i="4"/>
  <c r="BK977" i="4"/>
  <c r="BL977" i="4"/>
  <c r="BE978" i="4"/>
  <c r="BF978" i="4"/>
  <c r="BG978" i="4"/>
  <c r="BH978" i="4"/>
  <c r="BI978" i="4"/>
  <c r="BJ978" i="4"/>
  <c r="BK978" i="4"/>
  <c r="BL978" i="4"/>
  <c r="BE979" i="4"/>
  <c r="BF979" i="4"/>
  <c r="BG979" i="4"/>
  <c r="BH979" i="4"/>
  <c r="BI979" i="4"/>
  <c r="BJ979" i="4"/>
  <c r="BK979" i="4"/>
  <c r="BL979" i="4"/>
  <c r="BE980" i="4"/>
  <c r="BF980" i="4"/>
  <c r="BG980" i="4"/>
  <c r="BH980" i="4"/>
  <c r="BI980" i="4"/>
  <c r="BJ980" i="4"/>
  <c r="BK980" i="4"/>
  <c r="BL980" i="4"/>
  <c r="BE981" i="4"/>
  <c r="BF981" i="4"/>
  <c r="BG981" i="4"/>
  <c r="BH981" i="4"/>
  <c r="BI981" i="4"/>
  <c r="BJ981" i="4"/>
  <c r="BK981" i="4"/>
  <c r="BL981" i="4"/>
  <c r="BE982" i="4"/>
  <c r="BF982" i="4"/>
  <c r="BG982" i="4"/>
  <c r="BH982" i="4"/>
  <c r="BI982" i="4"/>
  <c r="BJ982" i="4"/>
  <c r="BK982" i="4"/>
  <c r="BL982" i="4"/>
  <c r="BE983" i="4"/>
  <c r="BF983" i="4"/>
  <c r="BG983" i="4"/>
  <c r="BH983" i="4"/>
  <c r="BI983" i="4"/>
  <c r="BJ983" i="4"/>
  <c r="BK983" i="4"/>
  <c r="BL983" i="4"/>
  <c r="BE984" i="4"/>
  <c r="BF984" i="4"/>
  <c r="BG984" i="4"/>
  <c r="BH984" i="4"/>
  <c r="BI984" i="4"/>
  <c r="BJ984" i="4"/>
  <c r="BK984" i="4"/>
  <c r="BL984" i="4"/>
  <c r="BE985" i="4"/>
  <c r="BF985" i="4"/>
  <c r="BG985" i="4"/>
  <c r="BH985" i="4"/>
  <c r="BI985" i="4"/>
  <c r="BJ985" i="4"/>
  <c r="BK985" i="4"/>
  <c r="BL985" i="4"/>
  <c r="BE986" i="4"/>
  <c r="BF986" i="4"/>
  <c r="BG986" i="4"/>
  <c r="BH986" i="4"/>
  <c r="BI986" i="4"/>
  <c r="BJ986" i="4"/>
  <c r="BK986" i="4"/>
  <c r="BL986" i="4"/>
  <c r="BE987" i="4"/>
  <c r="BF987" i="4"/>
  <c r="BG987" i="4"/>
  <c r="BH987" i="4"/>
  <c r="BI987" i="4"/>
  <c r="BJ987" i="4"/>
  <c r="BK987" i="4"/>
  <c r="BL987" i="4"/>
  <c r="BE988" i="4"/>
  <c r="BF988" i="4"/>
  <c r="BG988" i="4"/>
  <c r="BH988" i="4"/>
  <c r="BI988" i="4"/>
  <c r="BJ988" i="4"/>
  <c r="BK988" i="4"/>
  <c r="BL988" i="4"/>
  <c r="BE989" i="4"/>
  <c r="BF989" i="4"/>
  <c r="BG989" i="4"/>
  <c r="BH989" i="4"/>
  <c r="BI989" i="4"/>
  <c r="BJ989" i="4"/>
  <c r="BK989" i="4"/>
  <c r="BL989" i="4"/>
  <c r="BE990" i="4"/>
  <c r="BF990" i="4"/>
  <c r="BG990" i="4"/>
  <c r="BH990" i="4"/>
  <c r="BI990" i="4"/>
  <c r="BJ990" i="4"/>
  <c r="BK990" i="4"/>
  <c r="BL990" i="4"/>
  <c r="BE991" i="4"/>
  <c r="BF991" i="4"/>
  <c r="BG991" i="4"/>
  <c r="BH991" i="4"/>
  <c r="BI991" i="4"/>
  <c r="BJ991" i="4"/>
  <c r="BK991" i="4"/>
  <c r="BL991" i="4"/>
  <c r="BE992" i="4"/>
  <c r="BF992" i="4"/>
  <c r="BG992" i="4"/>
  <c r="BH992" i="4"/>
  <c r="BI992" i="4"/>
  <c r="BJ992" i="4"/>
  <c r="BK992" i="4"/>
  <c r="BL992" i="4"/>
  <c r="BE993" i="4"/>
  <c r="BF993" i="4"/>
  <c r="BG993" i="4"/>
  <c r="BH993" i="4"/>
  <c r="BI993" i="4"/>
  <c r="BJ993" i="4"/>
  <c r="BK993" i="4"/>
  <c r="BL993" i="4"/>
  <c r="BE994" i="4"/>
  <c r="BF994" i="4"/>
  <c r="BG994" i="4"/>
  <c r="BH994" i="4"/>
  <c r="BI994" i="4"/>
  <c r="BJ994" i="4"/>
  <c r="BK994" i="4"/>
  <c r="BL994" i="4"/>
  <c r="BE995" i="4"/>
  <c r="BF995" i="4"/>
  <c r="BG995" i="4"/>
  <c r="BH995" i="4"/>
  <c r="BI995" i="4"/>
  <c r="BJ995" i="4"/>
  <c r="BK995" i="4"/>
  <c r="BL995" i="4"/>
  <c r="BE996" i="4"/>
  <c r="BF996" i="4"/>
  <c r="BG996" i="4"/>
  <c r="BH996" i="4"/>
  <c r="BI996" i="4"/>
  <c r="BJ996" i="4"/>
  <c r="BK996" i="4"/>
  <c r="BL996" i="4"/>
  <c r="BE997" i="4"/>
  <c r="BF997" i="4"/>
  <c r="BG997" i="4"/>
  <c r="BH997" i="4"/>
  <c r="BI997" i="4"/>
  <c r="BJ997" i="4"/>
  <c r="BK997" i="4"/>
  <c r="BL997" i="4"/>
  <c r="BE998" i="4"/>
  <c r="BF998" i="4"/>
  <c r="BG998" i="4"/>
  <c r="BH998" i="4"/>
  <c r="BI998" i="4"/>
  <c r="BJ998" i="4"/>
  <c r="BK998" i="4"/>
  <c r="BL998" i="4"/>
  <c r="BE999" i="4"/>
  <c r="BF999" i="4"/>
  <c r="BG999" i="4"/>
  <c r="BH999" i="4"/>
  <c r="BI999" i="4"/>
  <c r="BJ999" i="4"/>
  <c r="BK999" i="4"/>
  <c r="BL999" i="4"/>
  <c r="BE1000" i="4"/>
  <c r="BF1000" i="4"/>
  <c r="BG1000" i="4"/>
  <c r="BH1000" i="4"/>
  <c r="BI1000" i="4"/>
  <c r="BJ1000" i="4"/>
  <c r="BK1000" i="4"/>
  <c r="BL1000" i="4"/>
  <c r="BE1001" i="4"/>
  <c r="BF1001" i="4"/>
  <c r="BG1001" i="4"/>
  <c r="BH1001" i="4"/>
  <c r="BI1001" i="4"/>
  <c r="BJ1001" i="4"/>
  <c r="BK1001" i="4"/>
  <c r="BL1001" i="4"/>
  <c r="BE1002" i="4"/>
  <c r="BF1002" i="4"/>
  <c r="BG1002" i="4"/>
  <c r="BH1002" i="4"/>
  <c r="BI1002" i="4"/>
  <c r="BJ1002" i="4"/>
  <c r="BK1002" i="4"/>
  <c r="BL1002" i="4"/>
  <c r="BE1003" i="4"/>
  <c r="BF1003" i="4"/>
  <c r="BG1003" i="4"/>
  <c r="BH1003" i="4"/>
  <c r="BI1003" i="4"/>
  <c r="BJ1003" i="4"/>
  <c r="BK1003" i="4"/>
  <c r="BL1003" i="4"/>
  <c r="BE1004" i="4"/>
  <c r="BF1004" i="4"/>
  <c r="BG1004" i="4"/>
  <c r="BH1004" i="4"/>
  <c r="BI1004" i="4"/>
  <c r="BJ1004" i="4"/>
  <c r="BK1004" i="4"/>
  <c r="BL1004" i="4"/>
  <c r="BE1005" i="4"/>
  <c r="BF1005" i="4"/>
  <c r="BG1005" i="4"/>
  <c r="BH1005" i="4"/>
  <c r="BI1005" i="4"/>
  <c r="BJ1005" i="4"/>
  <c r="BK1005" i="4"/>
  <c r="BL1005" i="4"/>
  <c r="BE1006" i="4"/>
  <c r="BF1006" i="4"/>
  <c r="BG1006" i="4"/>
  <c r="BH1006" i="4"/>
  <c r="BI1006" i="4"/>
  <c r="BJ1006" i="4"/>
  <c r="BK1006" i="4"/>
  <c r="BL1006" i="4"/>
  <c r="BL7" i="4"/>
  <c r="BK7" i="4"/>
  <c r="BJ7" i="4"/>
  <c r="BI7" i="4"/>
  <c r="BH7" i="4"/>
  <c r="BG7" i="4"/>
  <c r="BF7" i="4"/>
  <c r="BE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7" i="4"/>
  <c r="P2" i="6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AH2" i="6" s="1"/>
  <c r="AI4" i="4"/>
  <c r="AI7" i="4" s="1"/>
  <c r="AI8" i="4" s="1"/>
  <c r="AI9" i="4" s="1"/>
  <c r="AI10" i="4" s="1"/>
  <c r="AI11" i="4" s="1"/>
  <c r="AI12" i="4" s="1"/>
  <c r="AI13" i="4" s="1"/>
  <c r="AI14" i="4" s="1"/>
  <c r="AI15" i="4" s="1"/>
  <c r="AI16" i="4" s="1"/>
  <c r="AI17" i="4" s="1"/>
  <c r="AI18" i="4" s="1"/>
  <c r="AI19" i="4" s="1"/>
  <c r="AI20" i="4" s="1"/>
  <c r="AI21" i="4" s="1"/>
  <c r="AI22" i="4" s="1"/>
  <c r="AI23" i="4" s="1"/>
  <c r="AI24" i="4" s="1"/>
  <c r="AI25" i="4" s="1"/>
  <c r="AI26" i="4" s="1"/>
  <c r="AI27" i="4" s="1"/>
  <c r="AI28" i="4" s="1"/>
  <c r="AI29" i="4" s="1"/>
  <c r="AI30" i="4" s="1"/>
  <c r="AI31" i="4" s="1"/>
  <c r="AI32" i="4" s="1"/>
  <c r="AI33" i="4" s="1"/>
  <c r="AI34" i="4" s="1"/>
  <c r="AI35" i="4" s="1"/>
  <c r="AI36" i="4" s="1"/>
  <c r="AI37" i="4" s="1"/>
  <c r="AI38" i="4" s="1"/>
  <c r="AI39" i="4" s="1"/>
  <c r="AI40" i="4" s="1"/>
  <c r="AI41" i="4" s="1"/>
  <c r="AI42" i="4" s="1"/>
  <c r="AI43" i="4" s="1"/>
  <c r="AI44" i="4" s="1"/>
  <c r="AI45" i="4" s="1"/>
  <c r="AI46" i="4" s="1"/>
  <c r="AI47" i="4" s="1"/>
  <c r="AI48" i="4" s="1"/>
  <c r="AI49" i="4" s="1"/>
  <c r="AI50" i="4" s="1"/>
  <c r="AI51" i="4" s="1"/>
  <c r="AI52" i="4" s="1"/>
  <c r="AI53" i="4" s="1"/>
  <c r="AI54" i="4" s="1"/>
  <c r="AI55" i="4" s="1"/>
  <c r="AI56" i="4" s="1"/>
  <c r="AI57" i="4" s="1"/>
  <c r="AI58" i="4" s="1"/>
  <c r="AI59" i="4" s="1"/>
  <c r="AI60" i="4" s="1"/>
  <c r="AI61" i="4" s="1"/>
  <c r="AI62" i="4" s="1"/>
  <c r="AI63" i="4" s="1"/>
  <c r="AI64" i="4" s="1"/>
  <c r="AI65" i="4" s="1"/>
  <c r="AI66" i="4" s="1"/>
  <c r="AI67" i="4" s="1"/>
  <c r="AI68" i="4" s="1"/>
  <c r="AI69" i="4" s="1"/>
  <c r="AI70" i="4" s="1"/>
  <c r="AI71" i="4" s="1"/>
  <c r="AI72" i="4" s="1"/>
  <c r="AI73" i="4" s="1"/>
  <c r="AI74" i="4" s="1"/>
  <c r="AI75" i="4" s="1"/>
  <c r="AI76" i="4" s="1"/>
  <c r="AI77" i="4" s="1"/>
  <c r="AI78" i="4" s="1"/>
  <c r="AI79" i="4" s="1"/>
  <c r="AI80" i="4" s="1"/>
  <c r="AI81" i="4" s="1"/>
  <c r="AI82" i="4" s="1"/>
  <c r="AI83" i="4" s="1"/>
  <c r="AI84" i="4" s="1"/>
  <c r="AI85" i="4" s="1"/>
  <c r="AI86" i="4" s="1"/>
  <c r="AI87" i="4" s="1"/>
  <c r="AI88" i="4" s="1"/>
  <c r="AI89" i="4" s="1"/>
  <c r="AI90" i="4" s="1"/>
  <c r="AI91" i="4" s="1"/>
  <c r="AI92" i="4" s="1"/>
  <c r="AI93" i="4" s="1"/>
  <c r="AI94" i="4" s="1"/>
  <c r="AI95" i="4" s="1"/>
  <c r="AI96" i="4" s="1"/>
  <c r="AI97" i="4" s="1"/>
  <c r="AI98" i="4" s="1"/>
  <c r="AI99" i="4" s="1"/>
  <c r="AI100" i="4" s="1"/>
  <c r="AI101" i="4" s="1"/>
  <c r="AI102" i="4" s="1"/>
  <c r="AI103" i="4" s="1"/>
  <c r="AI104" i="4" s="1"/>
  <c r="AI105" i="4" s="1"/>
  <c r="AI106" i="4" s="1"/>
  <c r="AI107" i="4" s="1"/>
  <c r="AI108" i="4" s="1"/>
  <c r="AI109" i="4" s="1"/>
  <c r="AI110" i="4" s="1"/>
  <c r="AI111" i="4" s="1"/>
  <c r="AI112" i="4" s="1"/>
  <c r="AI113" i="4" s="1"/>
  <c r="AI114" i="4" s="1"/>
  <c r="AI115" i="4" s="1"/>
  <c r="AI116" i="4" s="1"/>
  <c r="AI117" i="4" s="1"/>
  <c r="AI118" i="4" s="1"/>
  <c r="AI119" i="4" s="1"/>
  <c r="Z4" i="4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Z43" i="4" s="1"/>
  <c r="Z44" i="4" s="1"/>
  <c r="Z45" i="4" s="1"/>
  <c r="Z46" i="4" s="1"/>
  <c r="Z47" i="4" s="1"/>
  <c r="Z48" i="4" s="1"/>
  <c r="Z49" i="4" s="1"/>
  <c r="Z50" i="4" s="1"/>
  <c r="Z51" i="4" s="1"/>
  <c r="Z52" i="4" s="1"/>
  <c r="Z53" i="4" s="1"/>
  <c r="Z54" i="4" s="1"/>
  <c r="Z55" i="4" s="1"/>
  <c r="Z56" i="4" s="1"/>
  <c r="Z57" i="4" s="1"/>
  <c r="Z58" i="4" s="1"/>
  <c r="Z59" i="4" s="1"/>
  <c r="Z60" i="4" s="1"/>
  <c r="Z61" i="4" s="1"/>
  <c r="Z62" i="4" s="1"/>
  <c r="Z63" i="4" s="1"/>
  <c r="Z64" i="4" s="1"/>
  <c r="Z65" i="4" s="1"/>
  <c r="Z66" i="4" s="1"/>
  <c r="Z67" i="4" s="1"/>
  <c r="Z68" i="4" s="1"/>
  <c r="Z69" i="4" s="1"/>
  <c r="Z70" i="4" s="1"/>
  <c r="Z71" i="4" s="1"/>
  <c r="Z72" i="4" s="1"/>
  <c r="Z73" i="4" s="1"/>
  <c r="Z74" i="4" s="1"/>
  <c r="Z75" i="4" s="1"/>
  <c r="Z76" i="4" s="1"/>
  <c r="Z77" i="4" s="1"/>
  <c r="Z78" i="4" s="1"/>
  <c r="Z79" i="4" s="1"/>
  <c r="Z80" i="4" s="1"/>
  <c r="Z81" i="4" s="1"/>
  <c r="Z82" i="4" s="1"/>
  <c r="Z83" i="4" s="1"/>
  <c r="Z84" i="4" s="1"/>
  <c r="Z85" i="4" s="1"/>
  <c r="Z86" i="4" s="1"/>
  <c r="Z87" i="4" s="1"/>
  <c r="Z88" i="4" s="1"/>
  <c r="Z89" i="4" s="1"/>
  <c r="Z90" i="4" s="1"/>
  <c r="Z91" i="4" s="1"/>
  <c r="Z92" i="4" s="1"/>
  <c r="Z93" i="4" s="1"/>
  <c r="Z94" i="4" s="1"/>
  <c r="Z95" i="4" s="1"/>
  <c r="Z96" i="4" s="1"/>
  <c r="Z97" i="4" s="1"/>
  <c r="Z98" i="4" s="1"/>
  <c r="Z99" i="4" s="1"/>
  <c r="Z100" i="4" s="1"/>
  <c r="Z101" i="4" s="1"/>
  <c r="Z102" i="4" s="1"/>
  <c r="Z103" i="4" s="1"/>
  <c r="Z104" i="4" s="1"/>
  <c r="Z105" i="4" s="1"/>
  <c r="Z106" i="4" s="1"/>
  <c r="Z107" i="4" s="1"/>
  <c r="Z108" i="4" s="1"/>
  <c r="Z109" i="4" s="1"/>
  <c r="Z110" i="4" s="1"/>
  <c r="Z111" i="4" s="1"/>
  <c r="Z112" i="4" s="1"/>
  <c r="Z113" i="4" s="1"/>
  <c r="Z114" i="4" s="1"/>
  <c r="Z115" i="4" s="1"/>
  <c r="Z116" i="4" s="1"/>
  <c r="Z117" i="4" s="1"/>
  <c r="Z118" i="4" s="1"/>
  <c r="Z119" i="4" s="1"/>
  <c r="Z120" i="4" s="1"/>
  <c r="Z121" i="4" s="1"/>
  <c r="Z122" i="4" s="1"/>
  <c r="Z123" i="4" s="1"/>
  <c r="Z124" i="4" s="1"/>
  <c r="Z125" i="4" s="1"/>
  <c r="Z126" i="4" s="1"/>
  <c r="Z127" i="4" s="1"/>
  <c r="Z128" i="4" s="1"/>
  <c r="Z129" i="4" s="1"/>
  <c r="Z130" i="4" s="1"/>
  <c r="Z131" i="4" s="1"/>
  <c r="Z132" i="4" s="1"/>
  <c r="Z133" i="4" s="1"/>
  <c r="Z134" i="4" s="1"/>
  <c r="Z135" i="4" s="1"/>
  <c r="Z136" i="4" s="1"/>
  <c r="Z137" i="4" s="1"/>
  <c r="Z138" i="4" s="1"/>
  <c r="Z139" i="4" s="1"/>
  <c r="Z140" i="4" s="1"/>
  <c r="Z141" i="4" s="1"/>
  <c r="Z142" i="4" s="1"/>
  <c r="Z143" i="4" s="1"/>
  <c r="Z144" i="4" s="1"/>
  <c r="Z145" i="4" s="1"/>
  <c r="Z146" i="4" s="1"/>
  <c r="Z147" i="4" s="1"/>
  <c r="Z148" i="4" s="1"/>
  <c r="Z149" i="4" s="1"/>
  <c r="Z150" i="4" s="1"/>
  <c r="Z151" i="4" s="1"/>
  <c r="Z152" i="4" s="1"/>
  <c r="Z153" i="4" s="1"/>
  <c r="Z154" i="4" s="1"/>
  <c r="Z155" i="4" s="1"/>
  <c r="Z156" i="4" s="1"/>
  <c r="Z157" i="4" s="1"/>
  <c r="Z158" i="4" s="1"/>
  <c r="Z159" i="4" s="1"/>
  <c r="Z160" i="4" s="1"/>
  <c r="Z161" i="4" s="1"/>
  <c r="Z162" i="4" s="1"/>
  <c r="Z163" i="4" s="1"/>
  <c r="Z164" i="4" s="1"/>
  <c r="Z165" i="4" s="1"/>
  <c r="Z166" i="4" s="1"/>
  <c r="Z167" i="4" s="1"/>
  <c r="Z168" i="4" s="1"/>
  <c r="Z169" i="4" s="1"/>
  <c r="Z170" i="4" s="1"/>
  <c r="Z171" i="4" s="1"/>
  <c r="Z172" i="4" s="1"/>
  <c r="Z173" i="4" s="1"/>
  <c r="Z174" i="4" s="1"/>
  <c r="Z175" i="4" s="1"/>
  <c r="Z176" i="4" s="1"/>
  <c r="Z177" i="4" s="1"/>
  <c r="Z178" i="4" s="1"/>
  <c r="Z179" i="4" s="1"/>
  <c r="Z180" i="4" s="1"/>
  <c r="Z181" i="4" s="1"/>
  <c r="Z182" i="4" s="1"/>
  <c r="Z183" i="4" s="1"/>
  <c r="Z184" i="4" s="1"/>
  <c r="Z185" i="4" s="1"/>
  <c r="Z186" i="4" s="1"/>
  <c r="Z187" i="4" s="1"/>
  <c r="Z188" i="4" s="1"/>
  <c r="Z189" i="4" s="1"/>
  <c r="Z190" i="4" s="1"/>
  <c r="Z191" i="4" s="1"/>
  <c r="Z192" i="4" s="1"/>
  <c r="Z193" i="4" s="1"/>
  <c r="Z194" i="4" s="1"/>
  <c r="Z195" i="4" s="1"/>
  <c r="Z196" i="4" s="1"/>
  <c r="Z197" i="4" s="1"/>
  <c r="Z198" i="4" s="1"/>
  <c r="Z199" i="4" s="1"/>
  <c r="Z200" i="4" s="1"/>
  <c r="Z201" i="4" s="1"/>
  <c r="Z202" i="4" s="1"/>
  <c r="Z203" i="4" s="1"/>
  <c r="Z204" i="4" s="1"/>
  <c r="Z205" i="4" s="1"/>
  <c r="Z206" i="4" s="1"/>
  <c r="Z207" i="4" s="1"/>
  <c r="Z208" i="4" s="1"/>
  <c r="Z209" i="4" s="1"/>
  <c r="Z210" i="4" s="1"/>
  <c r="Z211" i="4" s="1"/>
  <c r="Z212" i="4" s="1"/>
  <c r="Z213" i="4" s="1"/>
  <c r="Z214" i="4" s="1"/>
  <c r="Z215" i="4" s="1"/>
  <c r="Z216" i="4" s="1"/>
  <c r="Z217" i="4" s="1"/>
  <c r="Z218" i="4" s="1"/>
  <c r="Z219" i="4" s="1"/>
  <c r="Z220" i="4" s="1"/>
  <c r="Z221" i="4" s="1"/>
  <c r="Z222" i="4" s="1"/>
  <c r="Z223" i="4" s="1"/>
  <c r="Z224" i="4" s="1"/>
  <c r="Z225" i="4" s="1"/>
  <c r="Z226" i="4" s="1"/>
  <c r="Z227" i="4" s="1"/>
  <c r="Z228" i="4" s="1"/>
  <c r="Z229" i="4" s="1"/>
  <c r="Z230" i="4" s="1"/>
  <c r="Z231" i="4" s="1"/>
  <c r="Z232" i="4" s="1"/>
  <c r="Z233" i="4" s="1"/>
  <c r="Z234" i="4" s="1"/>
  <c r="Z235" i="4" s="1"/>
  <c r="Z236" i="4" s="1"/>
  <c r="Z237" i="4" s="1"/>
  <c r="Z238" i="4" s="1"/>
  <c r="Z239" i="4" s="1"/>
  <c r="Z240" i="4" s="1"/>
  <c r="Z241" i="4" s="1"/>
  <c r="Z242" i="4" s="1"/>
  <c r="Z243" i="4" s="1"/>
  <c r="Z244" i="4" s="1"/>
  <c r="Z245" i="4" s="1"/>
  <c r="Z246" i="4" s="1"/>
  <c r="Z247" i="4" s="1"/>
  <c r="Z248" i="4" s="1"/>
  <c r="Z249" i="4" s="1"/>
  <c r="Z250" i="4" s="1"/>
  <c r="Z251" i="4" s="1"/>
  <c r="Z252" i="4" s="1"/>
  <c r="Z253" i="4" s="1"/>
  <c r="Z254" i="4" s="1"/>
  <c r="Z255" i="4" s="1"/>
  <c r="Z256" i="4" s="1"/>
  <c r="Z257" i="4" s="1"/>
  <c r="Z258" i="4" s="1"/>
  <c r="Z259" i="4" s="1"/>
  <c r="Z260" i="4" s="1"/>
  <c r="Z261" i="4" s="1"/>
  <c r="Z262" i="4" s="1"/>
  <c r="Z263" i="4" s="1"/>
  <c r="Z264" i="4" s="1"/>
  <c r="Z265" i="4" s="1"/>
  <c r="Z266" i="4" s="1"/>
  <c r="Z267" i="4" s="1"/>
  <c r="Z268" i="4" s="1"/>
  <c r="Z269" i="4" s="1"/>
  <c r="Z270" i="4" s="1"/>
  <c r="Z271" i="4" s="1"/>
  <c r="Z272" i="4" s="1"/>
  <c r="Z273" i="4" s="1"/>
  <c r="Z274" i="4" s="1"/>
  <c r="Z275" i="4" s="1"/>
  <c r="Z276" i="4" s="1"/>
  <c r="Z277" i="4" s="1"/>
  <c r="Z278" i="4" s="1"/>
  <c r="Z279" i="4" s="1"/>
  <c r="Z280" i="4" s="1"/>
  <c r="Z281" i="4" s="1"/>
  <c r="Z282" i="4" s="1"/>
  <c r="Z283" i="4" s="1"/>
  <c r="Z284" i="4" s="1"/>
  <c r="Z285" i="4" s="1"/>
  <c r="Z286" i="4" s="1"/>
  <c r="Z287" i="4" s="1"/>
  <c r="Z288" i="4" s="1"/>
  <c r="Z289" i="4" s="1"/>
  <c r="Z290" i="4" s="1"/>
  <c r="Z291" i="4" s="1"/>
  <c r="Z292" i="4" s="1"/>
  <c r="Z293" i="4" s="1"/>
  <c r="Z294" i="4" s="1"/>
  <c r="Z295" i="4" s="1"/>
  <c r="Z296" i="4" s="1"/>
  <c r="Z297" i="4" s="1"/>
  <c r="Z298" i="4" s="1"/>
  <c r="Z299" i="4" s="1"/>
  <c r="Z300" i="4" s="1"/>
  <c r="Z301" i="4" s="1"/>
  <c r="Z302" i="4" s="1"/>
  <c r="Z303" i="4" s="1"/>
  <c r="Z304" i="4" s="1"/>
  <c r="Z305" i="4" s="1"/>
  <c r="Z306" i="4" s="1"/>
  <c r="Z307" i="4" s="1"/>
  <c r="Z308" i="4" s="1"/>
  <c r="Z309" i="4" s="1"/>
  <c r="Z310" i="4" s="1"/>
  <c r="Z311" i="4" s="1"/>
  <c r="Z312" i="4" s="1"/>
  <c r="Z313" i="4" s="1"/>
  <c r="Z314" i="4" s="1"/>
  <c r="Z315" i="4" s="1"/>
  <c r="Z316" i="4" s="1"/>
  <c r="Z317" i="4" s="1"/>
  <c r="Z318" i="4" s="1"/>
  <c r="Z319" i="4" s="1"/>
  <c r="Z320" i="4" s="1"/>
  <c r="Z321" i="4" s="1"/>
  <c r="Z322" i="4" s="1"/>
  <c r="Z323" i="4" s="1"/>
  <c r="Z324" i="4" s="1"/>
  <c r="Z325" i="4" s="1"/>
  <c r="Z326" i="4" s="1"/>
  <c r="Z327" i="4" s="1"/>
  <c r="Z328" i="4" s="1"/>
  <c r="Z329" i="4" s="1"/>
  <c r="Z330" i="4" s="1"/>
  <c r="Z331" i="4" s="1"/>
  <c r="Z332" i="4" s="1"/>
  <c r="Z333" i="4" s="1"/>
  <c r="Z334" i="4" s="1"/>
  <c r="Z335" i="4" s="1"/>
  <c r="Z336" i="4" s="1"/>
  <c r="Z337" i="4" s="1"/>
  <c r="Z338" i="4" s="1"/>
  <c r="Z339" i="4" s="1"/>
  <c r="Z340" i="4" s="1"/>
  <c r="Z341" i="4" s="1"/>
  <c r="Z342" i="4" s="1"/>
  <c r="Z343" i="4" s="1"/>
  <c r="Z344" i="4" s="1"/>
  <c r="Z345" i="4" s="1"/>
  <c r="Z346" i="4" s="1"/>
  <c r="Z347" i="4" s="1"/>
  <c r="Z348" i="4" s="1"/>
  <c r="Z349" i="4" s="1"/>
  <c r="Z350" i="4" s="1"/>
  <c r="Z351" i="4" s="1"/>
  <c r="Z352" i="4" s="1"/>
  <c r="Z353" i="4" s="1"/>
  <c r="Z354" i="4" s="1"/>
  <c r="Z355" i="4" s="1"/>
  <c r="Z356" i="4" s="1"/>
  <c r="Z357" i="4" s="1"/>
  <c r="Z358" i="4" s="1"/>
  <c r="Z359" i="4" s="1"/>
  <c r="Z360" i="4" s="1"/>
  <c r="Z361" i="4" s="1"/>
  <c r="Z362" i="4" s="1"/>
  <c r="Z363" i="4" s="1"/>
  <c r="Z364" i="4" s="1"/>
  <c r="Z365" i="4" s="1"/>
  <c r="Z366" i="4" s="1"/>
  <c r="Z367" i="4" s="1"/>
  <c r="Z368" i="4" s="1"/>
  <c r="Z369" i="4" s="1"/>
  <c r="Z370" i="4" s="1"/>
  <c r="Z371" i="4" s="1"/>
  <c r="Z372" i="4" s="1"/>
  <c r="Z373" i="4" s="1"/>
  <c r="Z374" i="4" s="1"/>
  <c r="Z375" i="4" s="1"/>
  <c r="Z376" i="4" s="1"/>
  <c r="Z377" i="4" s="1"/>
  <c r="Z378" i="4" s="1"/>
  <c r="Z379" i="4" s="1"/>
  <c r="Z380" i="4" s="1"/>
  <c r="Z381" i="4" s="1"/>
  <c r="Z382" i="4" s="1"/>
  <c r="Z383" i="4" s="1"/>
  <c r="Z384" i="4" s="1"/>
  <c r="Z385" i="4" s="1"/>
  <c r="Z386" i="4" s="1"/>
  <c r="Z387" i="4" s="1"/>
  <c r="Z388" i="4" s="1"/>
  <c r="Z389" i="4" s="1"/>
  <c r="Z390" i="4" s="1"/>
  <c r="Z391" i="4" s="1"/>
  <c r="Z392" i="4" s="1"/>
  <c r="Z393" i="4" s="1"/>
  <c r="Z394" i="4" s="1"/>
  <c r="Z395" i="4" s="1"/>
  <c r="Z396" i="4" s="1"/>
  <c r="Z397" i="4" s="1"/>
  <c r="Z398" i="4" s="1"/>
  <c r="Z399" i="4" s="1"/>
  <c r="Z400" i="4" s="1"/>
  <c r="Z401" i="4" s="1"/>
  <c r="Z402" i="4" s="1"/>
  <c r="Z403" i="4" s="1"/>
  <c r="Z404" i="4" s="1"/>
  <c r="Z405" i="4" s="1"/>
  <c r="Z406" i="4" s="1"/>
  <c r="Z407" i="4" s="1"/>
  <c r="Z408" i="4" s="1"/>
  <c r="Z409" i="4" s="1"/>
  <c r="Z410" i="4" s="1"/>
  <c r="Z411" i="4" s="1"/>
  <c r="Z412" i="4" s="1"/>
  <c r="Z413" i="4" s="1"/>
  <c r="Z414" i="4" s="1"/>
  <c r="Z415" i="4" s="1"/>
  <c r="Z416" i="4" s="1"/>
  <c r="Z417" i="4" s="1"/>
  <c r="Z418" i="4" s="1"/>
  <c r="Z419" i="4" s="1"/>
  <c r="Z420" i="4" s="1"/>
  <c r="Z421" i="4" s="1"/>
  <c r="Z422" i="4" s="1"/>
  <c r="Z423" i="4" s="1"/>
  <c r="Z424" i="4" s="1"/>
  <c r="Z425" i="4" s="1"/>
  <c r="Z426" i="4" s="1"/>
  <c r="Z427" i="4" s="1"/>
  <c r="Z428" i="4" s="1"/>
  <c r="Z429" i="4" s="1"/>
  <c r="Z430" i="4" s="1"/>
  <c r="Z431" i="4" s="1"/>
  <c r="Z432" i="4" s="1"/>
  <c r="Z433" i="4" s="1"/>
  <c r="Z434" i="4" s="1"/>
  <c r="Z435" i="4" s="1"/>
  <c r="Z436" i="4" s="1"/>
  <c r="Z437" i="4" s="1"/>
  <c r="Z438" i="4" s="1"/>
  <c r="Z439" i="4" s="1"/>
  <c r="Z440" i="4" s="1"/>
  <c r="Z441" i="4" s="1"/>
  <c r="Z442" i="4" s="1"/>
  <c r="Z443" i="4" s="1"/>
  <c r="Z444" i="4" s="1"/>
  <c r="Z445" i="4" s="1"/>
  <c r="Z446" i="4" s="1"/>
  <c r="Z447" i="4" s="1"/>
  <c r="Z448" i="4" s="1"/>
  <c r="Z449" i="4" s="1"/>
  <c r="Z450" i="4" s="1"/>
  <c r="Z451" i="4" s="1"/>
  <c r="Z452" i="4" s="1"/>
  <c r="Z453" i="4" s="1"/>
  <c r="Z454" i="4" s="1"/>
  <c r="Z455" i="4" s="1"/>
  <c r="Z456" i="4" s="1"/>
  <c r="Z457" i="4" s="1"/>
  <c r="Z458" i="4" s="1"/>
  <c r="Z459" i="4" s="1"/>
  <c r="Z460" i="4" s="1"/>
  <c r="Z461" i="4" s="1"/>
  <c r="Z462" i="4" s="1"/>
  <c r="Z463" i="4" s="1"/>
  <c r="Z464" i="4" s="1"/>
  <c r="Z465" i="4" s="1"/>
  <c r="Z466" i="4" s="1"/>
  <c r="Z467" i="4" s="1"/>
  <c r="Z468" i="4" s="1"/>
  <c r="Z469" i="4" s="1"/>
  <c r="Z470" i="4" s="1"/>
  <c r="Z471" i="4" s="1"/>
  <c r="Z472" i="4" s="1"/>
  <c r="Z473" i="4" s="1"/>
  <c r="Z474" i="4" s="1"/>
  <c r="Z475" i="4" s="1"/>
  <c r="Z476" i="4" s="1"/>
  <c r="Z477" i="4" s="1"/>
  <c r="Z478" i="4" s="1"/>
  <c r="Z479" i="4" s="1"/>
  <c r="Z480" i="4" s="1"/>
  <c r="Z481" i="4" s="1"/>
  <c r="Z482" i="4" s="1"/>
  <c r="Z483" i="4" s="1"/>
  <c r="Z484" i="4" s="1"/>
  <c r="Z485" i="4" s="1"/>
  <c r="Z486" i="4" s="1"/>
  <c r="Z487" i="4" s="1"/>
  <c r="Z488" i="4" s="1"/>
  <c r="Z489" i="4" s="1"/>
  <c r="Z490" i="4" s="1"/>
  <c r="Z491" i="4" s="1"/>
  <c r="Z492" i="4" s="1"/>
  <c r="Z493" i="4" s="1"/>
  <c r="Z494" i="4" s="1"/>
  <c r="Z495" i="4" s="1"/>
  <c r="Z496" i="4" s="1"/>
  <c r="Z497" i="4" s="1"/>
  <c r="Z498" i="4" s="1"/>
  <c r="Z499" i="4" s="1"/>
  <c r="Z500" i="4" s="1"/>
  <c r="Z501" i="4" s="1"/>
  <c r="Z502" i="4" s="1"/>
  <c r="Z503" i="4" s="1"/>
  <c r="Z504" i="4" s="1"/>
  <c r="Z505" i="4" s="1"/>
  <c r="Z506" i="4" s="1"/>
  <c r="Z507" i="4" s="1"/>
  <c r="Z508" i="4" s="1"/>
  <c r="Z509" i="4" s="1"/>
  <c r="Z510" i="4" s="1"/>
  <c r="Z511" i="4" s="1"/>
  <c r="Z512" i="4" s="1"/>
  <c r="Z513" i="4" s="1"/>
  <c r="Z514" i="4" s="1"/>
  <c r="Z515" i="4" s="1"/>
  <c r="Z516" i="4" s="1"/>
  <c r="Z517" i="4" s="1"/>
  <c r="Z518" i="4" s="1"/>
  <c r="Z519" i="4" s="1"/>
  <c r="Z520" i="4" s="1"/>
  <c r="Z521" i="4" s="1"/>
  <c r="Z522" i="4" s="1"/>
  <c r="Z523" i="4" s="1"/>
  <c r="Z524" i="4" s="1"/>
  <c r="Z525" i="4" s="1"/>
  <c r="Z526" i="4" s="1"/>
  <c r="Z527" i="4" s="1"/>
  <c r="Z528" i="4" s="1"/>
  <c r="Z529" i="4" s="1"/>
  <c r="Z530" i="4" s="1"/>
  <c r="Z531" i="4" s="1"/>
  <c r="Z532" i="4" s="1"/>
  <c r="Z533" i="4" s="1"/>
  <c r="Z534" i="4" s="1"/>
  <c r="Z535" i="4" s="1"/>
  <c r="Z536" i="4" s="1"/>
  <c r="Z537" i="4" s="1"/>
  <c r="Z538" i="4" s="1"/>
  <c r="Z539" i="4" s="1"/>
  <c r="Z540" i="4" s="1"/>
  <c r="Z541" i="4" s="1"/>
  <c r="Z542" i="4" s="1"/>
  <c r="Z543" i="4" s="1"/>
  <c r="Z544" i="4" s="1"/>
  <c r="Z545" i="4" s="1"/>
  <c r="Z546" i="4" s="1"/>
  <c r="Z547" i="4" s="1"/>
  <c r="Z548" i="4" s="1"/>
  <c r="Z549" i="4" s="1"/>
  <c r="Z550" i="4" s="1"/>
  <c r="Z551" i="4" s="1"/>
  <c r="Z552" i="4" s="1"/>
  <c r="Z553" i="4" s="1"/>
  <c r="Z554" i="4" s="1"/>
  <c r="Z555" i="4" s="1"/>
  <c r="Z556" i="4" s="1"/>
  <c r="Z557" i="4" s="1"/>
  <c r="Z558" i="4" s="1"/>
  <c r="Z559" i="4" s="1"/>
  <c r="Z560" i="4" s="1"/>
  <c r="Z561" i="4" s="1"/>
  <c r="Z562" i="4" s="1"/>
  <c r="Z563" i="4" s="1"/>
  <c r="Z564" i="4" s="1"/>
  <c r="Z565" i="4" s="1"/>
  <c r="Z566" i="4" s="1"/>
  <c r="Z567" i="4" s="1"/>
  <c r="Z568" i="4" s="1"/>
  <c r="Z569" i="4" s="1"/>
  <c r="Z570" i="4" s="1"/>
  <c r="Z571" i="4" s="1"/>
  <c r="Z572" i="4" s="1"/>
  <c r="Z573" i="4" s="1"/>
  <c r="Z574" i="4" s="1"/>
  <c r="Z575" i="4" s="1"/>
  <c r="Z576" i="4" s="1"/>
  <c r="Z577" i="4" s="1"/>
  <c r="Z578" i="4" s="1"/>
  <c r="Z579" i="4" s="1"/>
  <c r="Z580" i="4" s="1"/>
  <c r="Z581" i="4" s="1"/>
  <c r="Z582" i="4" s="1"/>
  <c r="Z583" i="4" s="1"/>
  <c r="Z584" i="4" s="1"/>
  <c r="Z585" i="4" s="1"/>
  <c r="Z586" i="4" s="1"/>
  <c r="Z587" i="4" s="1"/>
  <c r="Z588" i="4" s="1"/>
  <c r="Z589" i="4" s="1"/>
  <c r="Z590" i="4" s="1"/>
  <c r="Z591" i="4" s="1"/>
  <c r="Z592" i="4" s="1"/>
  <c r="Z593" i="4" s="1"/>
  <c r="Z594" i="4" s="1"/>
  <c r="Z595" i="4" s="1"/>
  <c r="Z596" i="4" s="1"/>
  <c r="Z597" i="4" s="1"/>
  <c r="Z598" i="4" s="1"/>
  <c r="Z599" i="4" s="1"/>
  <c r="Z600" i="4" s="1"/>
  <c r="Z601" i="4" s="1"/>
  <c r="Z602" i="4" s="1"/>
  <c r="Z603" i="4" s="1"/>
  <c r="Z604" i="4" s="1"/>
  <c r="Z605" i="4" s="1"/>
  <c r="Z606" i="4" s="1"/>
  <c r="Z607" i="4" s="1"/>
  <c r="Z608" i="4" s="1"/>
  <c r="Z609" i="4" s="1"/>
  <c r="Z610" i="4" s="1"/>
  <c r="Z611" i="4" s="1"/>
  <c r="Z612" i="4" s="1"/>
  <c r="Z613" i="4" s="1"/>
  <c r="Z614" i="4" s="1"/>
  <c r="Z615" i="4" s="1"/>
  <c r="Z616" i="4" s="1"/>
  <c r="Z617" i="4" s="1"/>
  <c r="Z618" i="4" s="1"/>
  <c r="Z619" i="4" s="1"/>
  <c r="Z620" i="4" s="1"/>
  <c r="Z621" i="4" s="1"/>
  <c r="Z622" i="4" s="1"/>
  <c r="Z623" i="4" s="1"/>
  <c r="Z624" i="4" s="1"/>
  <c r="Z625" i="4" s="1"/>
  <c r="Z626" i="4" s="1"/>
  <c r="Z627" i="4" s="1"/>
  <c r="Z628" i="4" s="1"/>
  <c r="Z629" i="4" s="1"/>
  <c r="Z630" i="4" s="1"/>
  <c r="Z631" i="4" s="1"/>
  <c r="Z632" i="4" s="1"/>
  <c r="Z633" i="4" s="1"/>
  <c r="Z634" i="4" s="1"/>
  <c r="Z635" i="4" s="1"/>
  <c r="Z636" i="4" s="1"/>
  <c r="Z637" i="4" s="1"/>
  <c r="Z638" i="4" s="1"/>
  <c r="Z639" i="4" s="1"/>
  <c r="Z640" i="4" s="1"/>
  <c r="Z641" i="4" s="1"/>
  <c r="Z642" i="4" s="1"/>
  <c r="Z643" i="4" s="1"/>
  <c r="Z644" i="4" s="1"/>
  <c r="Z645" i="4" s="1"/>
  <c r="Z646" i="4" s="1"/>
  <c r="Z647" i="4" s="1"/>
  <c r="Z648" i="4" s="1"/>
  <c r="Z649" i="4" s="1"/>
  <c r="Z650" i="4" s="1"/>
  <c r="Z651" i="4" s="1"/>
  <c r="Z652" i="4" s="1"/>
  <c r="Z653" i="4" s="1"/>
  <c r="Z654" i="4" s="1"/>
  <c r="Z655" i="4" s="1"/>
  <c r="Z656" i="4" s="1"/>
  <c r="Z657" i="4" s="1"/>
  <c r="Z658" i="4" s="1"/>
  <c r="Z659" i="4" s="1"/>
  <c r="Z660" i="4" s="1"/>
  <c r="Z661" i="4" s="1"/>
  <c r="Z662" i="4" s="1"/>
  <c r="Z663" i="4" s="1"/>
  <c r="Z664" i="4" s="1"/>
  <c r="Z665" i="4" s="1"/>
  <c r="Z666" i="4" s="1"/>
  <c r="Z667" i="4" s="1"/>
  <c r="Z668" i="4" s="1"/>
  <c r="Z669" i="4" s="1"/>
  <c r="Z670" i="4" s="1"/>
  <c r="Z671" i="4" s="1"/>
  <c r="Z672" i="4" s="1"/>
  <c r="Z673" i="4" s="1"/>
  <c r="Z674" i="4" s="1"/>
  <c r="Z675" i="4" s="1"/>
  <c r="Z676" i="4" s="1"/>
  <c r="Z677" i="4" s="1"/>
  <c r="Z678" i="4" s="1"/>
  <c r="Z679" i="4" s="1"/>
  <c r="Z680" i="4" s="1"/>
  <c r="Z681" i="4" s="1"/>
  <c r="Z682" i="4" s="1"/>
  <c r="Z683" i="4" s="1"/>
  <c r="Z684" i="4" s="1"/>
  <c r="Z685" i="4" s="1"/>
  <c r="Z686" i="4" s="1"/>
  <c r="Z687" i="4" s="1"/>
  <c r="Z688" i="4" s="1"/>
  <c r="Z689" i="4" s="1"/>
  <c r="Z690" i="4" s="1"/>
  <c r="Z691" i="4" s="1"/>
  <c r="Z692" i="4" s="1"/>
  <c r="Z693" i="4" s="1"/>
  <c r="Z694" i="4" s="1"/>
  <c r="Z695" i="4" s="1"/>
  <c r="Z696" i="4" s="1"/>
  <c r="Z697" i="4" s="1"/>
  <c r="Z698" i="4" s="1"/>
  <c r="Z699" i="4" s="1"/>
  <c r="Z700" i="4" s="1"/>
  <c r="Z701" i="4" s="1"/>
  <c r="Z702" i="4" s="1"/>
  <c r="Z703" i="4" s="1"/>
  <c r="Z704" i="4" s="1"/>
  <c r="Z705" i="4" s="1"/>
  <c r="Z706" i="4" s="1"/>
  <c r="Z707" i="4" s="1"/>
  <c r="Z708" i="4" s="1"/>
  <c r="Z709" i="4" s="1"/>
  <c r="Z710" i="4" s="1"/>
  <c r="Z711" i="4" s="1"/>
  <c r="Z712" i="4" s="1"/>
  <c r="Z713" i="4" s="1"/>
  <c r="Z714" i="4" s="1"/>
  <c r="Z715" i="4" s="1"/>
  <c r="Z716" i="4" s="1"/>
  <c r="Z717" i="4" s="1"/>
  <c r="Z718" i="4" s="1"/>
  <c r="Z719" i="4" s="1"/>
  <c r="Z720" i="4" s="1"/>
  <c r="Z721" i="4" s="1"/>
  <c r="Z722" i="4" s="1"/>
  <c r="Z723" i="4" s="1"/>
  <c r="Z724" i="4" s="1"/>
  <c r="Z725" i="4" s="1"/>
  <c r="Z726" i="4" s="1"/>
  <c r="Z727" i="4" s="1"/>
  <c r="Z728" i="4" s="1"/>
  <c r="Z729" i="4" s="1"/>
  <c r="Z730" i="4" s="1"/>
  <c r="Z731" i="4" s="1"/>
  <c r="Z732" i="4" s="1"/>
  <c r="Z733" i="4" s="1"/>
  <c r="Z734" i="4" s="1"/>
  <c r="Z735" i="4" s="1"/>
  <c r="Z736" i="4" s="1"/>
  <c r="Z737" i="4" s="1"/>
  <c r="Z738" i="4" s="1"/>
  <c r="Z739" i="4" s="1"/>
  <c r="Z740" i="4" s="1"/>
  <c r="Z741" i="4" s="1"/>
  <c r="Z742" i="4" s="1"/>
  <c r="Z743" i="4" s="1"/>
  <c r="Z744" i="4" s="1"/>
  <c r="Z745" i="4" s="1"/>
  <c r="Z746" i="4" s="1"/>
  <c r="Z747" i="4" s="1"/>
  <c r="Z748" i="4" s="1"/>
  <c r="Z749" i="4" s="1"/>
  <c r="Z750" i="4" s="1"/>
  <c r="Z751" i="4" s="1"/>
  <c r="Z752" i="4" s="1"/>
  <c r="Z753" i="4" s="1"/>
  <c r="Z754" i="4" s="1"/>
  <c r="Z755" i="4" s="1"/>
  <c r="Z756" i="4" s="1"/>
  <c r="Z757" i="4" s="1"/>
  <c r="Z758" i="4" s="1"/>
  <c r="Z759" i="4" s="1"/>
  <c r="Z760" i="4" s="1"/>
  <c r="Z761" i="4" s="1"/>
  <c r="Z762" i="4" s="1"/>
  <c r="Z763" i="4" s="1"/>
  <c r="Z764" i="4" s="1"/>
  <c r="Z765" i="4" s="1"/>
  <c r="Z766" i="4" s="1"/>
  <c r="Z767" i="4" s="1"/>
  <c r="Z768" i="4" s="1"/>
  <c r="Z769" i="4" s="1"/>
  <c r="Z770" i="4" s="1"/>
  <c r="Z771" i="4" s="1"/>
  <c r="Z772" i="4" s="1"/>
  <c r="Z773" i="4" s="1"/>
  <c r="Z774" i="4" s="1"/>
  <c r="Z775" i="4" s="1"/>
  <c r="Z776" i="4" s="1"/>
  <c r="Z777" i="4" s="1"/>
  <c r="Z778" i="4" s="1"/>
  <c r="Z779" i="4" s="1"/>
  <c r="Z780" i="4" s="1"/>
  <c r="Z781" i="4" s="1"/>
  <c r="Z782" i="4" s="1"/>
  <c r="Z783" i="4" s="1"/>
  <c r="Z784" i="4" s="1"/>
  <c r="Z785" i="4" s="1"/>
  <c r="Z786" i="4" s="1"/>
  <c r="Z787" i="4" s="1"/>
  <c r="Z788" i="4" s="1"/>
  <c r="Z789" i="4" s="1"/>
  <c r="Z790" i="4" s="1"/>
  <c r="Z791" i="4" s="1"/>
  <c r="Z792" i="4" s="1"/>
  <c r="Z793" i="4" s="1"/>
  <c r="Z794" i="4" s="1"/>
  <c r="Z795" i="4" s="1"/>
  <c r="Z796" i="4" s="1"/>
  <c r="Z797" i="4" s="1"/>
  <c r="Z798" i="4" s="1"/>
  <c r="Z799" i="4" s="1"/>
  <c r="Z800" i="4" s="1"/>
  <c r="Z801" i="4" s="1"/>
  <c r="Z802" i="4" s="1"/>
  <c r="Z803" i="4" s="1"/>
  <c r="Z804" i="4" s="1"/>
  <c r="Z805" i="4" s="1"/>
  <c r="Z806" i="4" s="1"/>
  <c r="Z807" i="4" s="1"/>
  <c r="Z808" i="4" s="1"/>
  <c r="Z809" i="4" s="1"/>
  <c r="Z810" i="4" s="1"/>
  <c r="Z811" i="4" s="1"/>
  <c r="Z812" i="4" s="1"/>
  <c r="Z813" i="4" s="1"/>
  <c r="Z814" i="4" s="1"/>
  <c r="Z815" i="4" s="1"/>
  <c r="Z816" i="4" s="1"/>
  <c r="Z817" i="4" s="1"/>
  <c r="Z818" i="4" s="1"/>
  <c r="Z819" i="4" s="1"/>
  <c r="Z820" i="4" s="1"/>
  <c r="Z821" i="4" s="1"/>
  <c r="Z822" i="4" s="1"/>
  <c r="Z823" i="4" s="1"/>
  <c r="Z824" i="4" s="1"/>
  <c r="Z825" i="4" s="1"/>
  <c r="Z826" i="4" s="1"/>
  <c r="Z827" i="4" s="1"/>
  <c r="Z828" i="4" s="1"/>
  <c r="Z829" i="4" s="1"/>
  <c r="Z830" i="4" s="1"/>
  <c r="Z831" i="4" s="1"/>
  <c r="Z832" i="4" s="1"/>
  <c r="Z833" i="4" s="1"/>
  <c r="Z834" i="4" s="1"/>
  <c r="Z835" i="4" s="1"/>
  <c r="Z836" i="4" s="1"/>
  <c r="Z837" i="4" s="1"/>
  <c r="Z838" i="4" s="1"/>
  <c r="Z839" i="4" s="1"/>
  <c r="Z840" i="4" s="1"/>
  <c r="Z841" i="4" s="1"/>
  <c r="Z842" i="4" s="1"/>
  <c r="Z843" i="4" s="1"/>
  <c r="Z844" i="4" s="1"/>
  <c r="Z845" i="4" s="1"/>
  <c r="Z846" i="4" s="1"/>
  <c r="Z847" i="4" s="1"/>
  <c r="Z848" i="4" s="1"/>
  <c r="Z849" i="4" s="1"/>
  <c r="Z850" i="4" s="1"/>
  <c r="Z851" i="4" s="1"/>
  <c r="Z852" i="4" s="1"/>
  <c r="Z853" i="4" s="1"/>
  <c r="Z854" i="4" s="1"/>
  <c r="Z855" i="4" s="1"/>
  <c r="Z856" i="4" s="1"/>
  <c r="Z857" i="4" s="1"/>
  <c r="Z858" i="4" s="1"/>
  <c r="Z859" i="4" s="1"/>
  <c r="Z860" i="4" s="1"/>
  <c r="Z861" i="4" s="1"/>
  <c r="Z862" i="4" s="1"/>
  <c r="Z863" i="4" s="1"/>
  <c r="Z864" i="4" s="1"/>
  <c r="Z865" i="4" s="1"/>
  <c r="Z866" i="4" s="1"/>
  <c r="Z867" i="4" s="1"/>
  <c r="Z868" i="4" s="1"/>
  <c r="Z869" i="4" s="1"/>
  <c r="Z870" i="4" s="1"/>
  <c r="Z871" i="4" s="1"/>
  <c r="Z872" i="4" s="1"/>
  <c r="Z873" i="4" s="1"/>
  <c r="Z874" i="4" s="1"/>
  <c r="Z875" i="4" s="1"/>
  <c r="Z876" i="4" s="1"/>
  <c r="Z877" i="4" s="1"/>
  <c r="Z878" i="4" s="1"/>
  <c r="Z879" i="4" s="1"/>
  <c r="Z880" i="4" s="1"/>
  <c r="Z881" i="4" s="1"/>
  <c r="Z882" i="4" s="1"/>
  <c r="Z883" i="4" s="1"/>
  <c r="Z884" i="4" s="1"/>
  <c r="Z885" i="4" s="1"/>
  <c r="Z886" i="4" s="1"/>
  <c r="Z887" i="4" s="1"/>
  <c r="Z888" i="4" s="1"/>
  <c r="Z889" i="4" s="1"/>
  <c r="Z890" i="4" s="1"/>
  <c r="Z891" i="4" s="1"/>
  <c r="Z892" i="4" s="1"/>
  <c r="Z893" i="4" s="1"/>
  <c r="Z894" i="4" s="1"/>
  <c r="Z895" i="4" s="1"/>
  <c r="Z896" i="4" s="1"/>
  <c r="Z897" i="4" s="1"/>
  <c r="Z898" i="4" s="1"/>
  <c r="Z899" i="4" s="1"/>
  <c r="Z900" i="4" s="1"/>
  <c r="Z901" i="4" s="1"/>
  <c r="Z902" i="4" s="1"/>
  <c r="Z903" i="4" s="1"/>
  <c r="Z904" i="4" s="1"/>
  <c r="Z905" i="4" s="1"/>
  <c r="Z906" i="4" s="1"/>
  <c r="Z907" i="4" s="1"/>
  <c r="Z908" i="4" s="1"/>
  <c r="Z909" i="4" s="1"/>
  <c r="Z910" i="4" s="1"/>
  <c r="Z911" i="4" s="1"/>
  <c r="Z912" i="4" s="1"/>
  <c r="Z913" i="4" s="1"/>
  <c r="Z914" i="4" s="1"/>
  <c r="Z915" i="4" s="1"/>
  <c r="Z916" i="4" s="1"/>
  <c r="Z917" i="4" s="1"/>
  <c r="Z918" i="4" s="1"/>
  <c r="Z919" i="4" s="1"/>
  <c r="Z920" i="4" s="1"/>
  <c r="Z921" i="4" s="1"/>
  <c r="Z922" i="4" s="1"/>
  <c r="Z923" i="4" s="1"/>
  <c r="Z924" i="4" s="1"/>
  <c r="Z925" i="4" s="1"/>
  <c r="Z926" i="4" s="1"/>
  <c r="Z927" i="4" s="1"/>
  <c r="Z928" i="4" s="1"/>
  <c r="Z929" i="4" s="1"/>
  <c r="Z930" i="4" s="1"/>
  <c r="Z931" i="4" s="1"/>
  <c r="Z932" i="4" s="1"/>
  <c r="Z933" i="4" s="1"/>
  <c r="Z934" i="4" s="1"/>
  <c r="Z935" i="4" s="1"/>
  <c r="Z936" i="4" s="1"/>
  <c r="Z937" i="4" s="1"/>
  <c r="Z938" i="4" s="1"/>
  <c r="Z939" i="4" s="1"/>
  <c r="Z940" i="4" s="1"/>
  <c r="Z941" i="4" s="1"/>
  <c r="Z942" i="4" s="1"/>
  <c r="Z943" i="4" s="1"/>
  <c r="Z944" i="4" s="1"/>
  <c r="Z945" i="4" s="1"/>
  <c r="Z946" i="4" s="1"/>
  <c r="Z947" i="4" s="1"/>
  <c r="Z948" i="4" s="1"/>
  <c r="Z949" i="4" s="1"/>
  <c r="Z950" i="4" s="1"/>
  <c r="Z951" i="4" s="1"/>
  <c r="Z952" i="4" s="1"/>
  <c r="Z953" i="4" s="1"/>
  <c r="Z954" i="4" s="1"/>
  <c r="Z955" i="4" s="1"/>
  <c r="Z956" i="4" s="1"/>
  <c r="Z957" i="4" s="1"/>
  <c r="Z958" i="4" s="1"/>
  <c r="Z959" i="4" s="1"/>
  <c r="Z960" i="4" s="1"/>
  <c r="Z961" i="4" s="1"/>
  <c r="Z962" i="4" s="1"/>
  <c r="Z963" i="4" s="1"/>
  <c r="Z964" i="4" s="1"/>
  <c r="Z965" i="4" s="1"/>
  <c r="Z966" i="4" s="1"/>
  <c r="Z967" i="4" s="1"/>
  <c r="Z968" i="4" s="1"/>
  <c r="Z969" i="4" s="1"/>
  <c r="Z970" i="4" s="1"/>
  <c r="Z971" i="4" s="1"/>
  <c r="Z972" i="4" s="1"/>
  <c r="Z973" i="4" s="1"/>
  <c r="Z974" i="4" s="1"/>
  <c r="Z975" i="4" s="1"/>
  <c r="Z976" i="4" s="1"/>
  <c r="Z977" i="4" s="1"/>
  <c r="Z978" i="4" s="1"/>
  <c r="Z979" i="4" s="1"/>
  <c r="Z980" i="4" s="1"/>
  <c r="Z981" i="4" s="1"/>
  <c r="Z982" i="4" s="1"/>
  <c r="Z983" i="4" s="1"/>
  <c r="Z984" i="4" s="1"/>
  <c r="Z985" i="4" s="1"/>
  <c r="Z986" i="4" s="1"/>
  <c r="Z987" i="4" s="1"/>
  <c r="Z988" i="4" s="1"/>
  <c r="Z989" i="4" s="1"/>
  <c r="Z990" i="4" s="1"/>
  <c r="Z991" i="4" s="1"/>
  <c r="Z992" i="4" s="1"/>
  <c r="Z993" i="4" s="1"/>
  <c r="Z994" i="4" s="1"/>
  <c r="Z995" i="4" s="1"/>
  <c r="Z996" i="4" s="1"/>
  <c r="Z997" i="4" s="1"/>
  <c r="Z998" i="4" s="1"/>
  <c r="Z999" i="4" s="1"/>
  <c r="Z1000" i="4" s="1"/>
  <c r="Z1001" i="4" s="1"/>
  <c r="Z1002" i="4" s="1"/>
  <c r="Z1003" i="4" s="1"/>
  <c r="Z1004" i="4" s="1"/>
  <c r="Z1005" i="4" s="1"/>
  <c r="Z1006" i="4" s="1"/>
  <c r="C8" i="4"/>
  <c r="C9" i="4"/>
  <c r="C10" i="4"/>
  <c r="C11" i="4"/>
  <c r="C12" i="4"/>
  <c r="C13" i="4"/>
  <c r="C14" i="4"/>
  <c r="C15" i="4"/>
  <c r="C16" i="4"/>
  <c r="C17" i="4"/>
  <c r="C18" i="4"/>
  <c r="C19" i="4"/>
  <c r="F19" i="4" s="1"/>
  <c r="C20" i="4"/>
  <c r="F20" i="4" s="1"/>
  <c r="C21" i="4"/>
  <c r="C22" i="4"/>
  <c r="F22" i="4" s="1"/>
  <c r="C23" i="4"/>
  <c r="C24" i="4"/>
  <c r="F24" i="4" s="1"/>
  <c r="C25" i="4"/>
  <c r="F25" i="4" s="1"/>
  <c r="C26" i="4"/>
  <c r="C27" i="4"/>
  <c r="C28" i="4"/>
  <c r="C29" i="4"/>
  <c r="C30" i="4"/>
  <c r="C31" i="4"/>
  <c r="C32" i="4"/>
  <c r="C33" i="4"/>
  <c r="F33" i="4" s="1"/>
  <c r="C34" i="4"/>
  <c r="F34" i="4" s="1"/>
  <c r="C35" i="4"/>
  <c r="F35" i="4" s="1"/>
  <c r="C36" i="4"/>
  <c r="F36" i="4" s="1"/>
  <c r="C37" i="4"/>
  <c r="C38" i="4"/>
  <c r="C39" i="4"/>
  <c r="F39" i="4" s="1"/>
  <c r="C40" i="4"/>
  <c r="F40" i="4" s="1"/>
  <c r="C41" i="4"/>
  <c r="C42" i="4"/>
  <c r="C43" i="4"/>
  <c r="C44" i="4"/>
  <c r="C45" i="4"/>
  <c r="C46" i="4"/>
  <c r="C47" i="4"/>
  <c r="C48" i="4"/>
  <c r="C49" i="4"/>
  <c r="C50" i="4"/>
  <c r="F50" i="4" s="1"/>
  <c r="C51" i="4"/>
  <c r="F51" i="4" s="1"/>
  <c r="C52" i="4"/>
  <c r="F52" i="4" s="1"/>
  <c r="C53" i="4"/>
  <c r="C54" i="4"/>
  <c r="C55" i="4"/>
  <c r="F55" i="4" s="1"/>
  <c r="C56" i="4"/>
  <c r="F56" i="4" s="1"/>
  <c r="C57" i="4"/>
  <c r="C58" i="4"/>
  <c r="F58" i="4" s="1"/>
  <c r="C59" i="4"/>
  <c r="C60" i="4"/>
  <c r="C61" i="4"/>
  <c r="C62" i="4"/>
  <c r="C63" i="4"/>
  <c r="C64" i="4"/>
  <c r="C65" i="4"/>
  <c r="F65" i="4" s="1"/>
  <c r="C66" i="4"/>
  <c r="F66" i="4" s="1"/>
  <c r="C67" i="4"/>
  <c r="F67" i="4" s="1"/>
  <c r="C68" i="4"/>
  <c r="F68" i="4" s="1"/>
  <c r="C69" i="4"/>
  <c r="C70" i="4"/>
  <c r="C71" i="4"/>
  <c r="C72" i="4"/>
  <c r="F72" i="4" s="1"/>
  <c r="C73" i="4"/>
  <c r="F73" i="4" s="1"/>
  <c r="C74" i="4"/>
  <c r="F74" i="4" s="1"/>
  <c r="C75" i="4"/>
  <c r="C76" i="4"/>
  <c r="C77" i="4"/>
  <c r="C78" i="4"/>
  <c r="C79" i="4"/>
  <c r="C80" i="4"/>
  <c r="C81" i="4"/>
  <c r="F81" i="4" s="1"/>
  <c r="C82" i="4"/>
  <c r="F82" i="4" s="1"/>
  <c r="C83" i="4"/>
  <c r="C84" i="4"/>
  <c r="C85" i="4"/>
  <c r="C86" i="4"/>
  <c r="C87" i="4"/>
  <c r="C88" i="4"/>
  <c r="F88" i="4" s="1"/>
  <c r="C89" i="4"/>
  <c r="F89" i="4" s="1"/>
  <c r="C90" i="4"/>
  <c r="F90" i="4" s="1"/>
  <c r="C91" i="4"/>
  <c r="C92" i="4"/>
  <c r="C93" i="4"/>
  <c r="C94" i="4"/>
  <c r="C95" i="4"/>
  <c r="C96" i="4"/>
  <c r="C97" i="4"/>
  <c r="F97" i="4" s="1"/>
  <c r="C98" i="4"/>
  <c r="F98" i="4" s="1"/>
  <c r="C99" i="4"/>
  <c r="F99" i="4" s="1"/>
  <c r="C100" i="4"/>
  <c r="F100" i="4" s="1"/>
  <c r="C101" i="4"/>
  <c r="C102" i="4"/>
  <c r="C103" i="4"/>
  <c r="C104" i="4"/>
  <c r="F104" i="4" s="1"/>
  <c r="C105" i="4"/>
  <c r="F105" i="4" s="1"/>
  <c r="C106" i="4"/>
  <c r="F106" i="4" s="1"/>
  <c r="C107" i="4"/>
  <c r="C108" i="4"/>
  <c r="C109" i="4"/>
  <c r="C110" i="4"/>
  <c r="C111" i="4"/>
  <c r="C112" i="4"/>
  <c r="C113" i="4"/>
  <c r="F113" i="4" s="1"/>
  <c r="C114" i="4"/>
  <c r="F114" i="4" s="1"/>
  <c r="C115" i="4"/>
  <c r="C116" i="4"/>
  <c r="C117" i="4"/>
  <c r="C118" i="4"/>
  <c r="C119" i="4"/>
  <c r="F119" i="4" s="1"/>
  <c r="C120" i="4"/>
  <c r="F120" i="4" s="1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F161" i="4" s="1"/>
  <c r="C162" i="4"/>
  <c r="F162" i="4" s="1"/>
  <c r="C163" i="4"/>
  <c r="F163" i="4" s="1"/>
  <c r="C164" i="4"/>
  <c r="F164" i="4" s="1"/>
  <c r="C165" i="4"/>
  <c r="C166" i="4"/>
  <c r="C167" i="4"/>
  <c r="F167" i="4" s="1"/>
  <c r="C168" i="4"/>
  <c r="F168" i="4" s="1"/>
  <c r="C169" i="4"/>
  <c r="C170" i="4"/>
  <c r="C171" i="4"/>
  <c r="C172" i="4"/>
  <c r="C173" i="4"/>
  <c r="C174" i="4"/>
  <c r="C175" i="4"/>
  <c r="C176" i="4"/>
  <c r="C177" i="4"/>
  <c r="F177" i="4" s="1"/>
  <c r="C178" i="4"/>
  <c r="C179" i="4"/>
  <c r="F179" i="4" s="1"/>
  <c r="C180" i="4"/>
  <c r="F180" i="4" s="1"/>
  <c r="C181" i="4"/>
  <c r="C182" i="4"/>
  <c r="C183" i="4"/>
  <c r="C184" i="4"/>
  <c r="C185" i="4"/>
  <c r="C186" i="4"/>
  <c r="F186" i="4" s="1"/>
  <c r="C187" i="4"/>
  <c r="C188" i="4"/>
  <c r="C189" i="4"/>
  <c r="C190" i="4"/>
  <c r="C191" i="4"/>
  <c r="C192" i="4"/>
  <c r="C193" i="4"/>
  <c r="F193" i="4" s="1"/>
  <c r="C194" i="4"/>
  <c r="F194" i="4" s="1"/>
  <c r="C195" i="4"/>
  <c r="C196" i="4"/>
  <c r="F196" i="4" s="1"/>
  <c r="C197" i="4"/>
  <c r="C198" i="4"/>
  <c r="C199" i="4"/>
  <c r="C200" i="4"/>
  <c r="F200" i="4" s="1"/>
  <c r="C201" i="4"/>
  <c r="C202" i="4"/>
  <c r="F202" i="4" s="1"/>
  <c r="C203" i="4"/>
  <c r="C204" i="4"/>
  <c r="C205" i="4"/>
  <c r="C206" i="4"/>
  <c r="C207" i="4"/>
  <c r="C208" i="4"/>
  <c r="C209" i="4"/>
  <c r="C210" i="4"/>
  <c r="F210" i="4" s="1"/>
  <c r="C211" i="4"/>
  <c r="C212" i="4"/>
  <c r="C213" i="4"/>
  <c r="C214" i="4"/>
  <c r="C215" i="4"/>
  <c r="C216" i="4"/>
  <c r="F216" i="4" s="1"/>
  <c r="C217" i="4"/>
  <c r="C218" i="4"/>
  <c r="F218" i="4" s="1"/>
  <c r="C219" i="4"/>
  <c r="C220" i="4"/>
  <c r="C221" i="4"/>
  <c r="C222" i="4"/>
  <c r="C223" i="4"/>
  <c r="C224" i="4"/>
  <c r="C225" i="4"/>
  <c r="F225" i="4" s="1"/>
  <c r="C226" i="4"/>
  <c r="F226" i="4" s="1"/>
  <c r="C227" i="4"/>
  <c r="F227" i="4" s="1"/>
  <c r="C228" i="4"/>
  <c r="F228" i="4" s="1"/>
  <c r="C229" i="4"/>
  <c r="C230" i="4"/>
  <c r="C231" i="4"/>
  <c r="F231" i="4" s="1"/>
  <c r="C232" i="4"/>
  <c r="F232" i="4" s="1"/>
  <c r="C233" i="4"/>
  <c r="F233" i="4" s="1"/>
  <c r="C234" i="4"/>
  <c r="F234" i="4" s="1"/>
  <c r="C235" i="4"/>
  <c r="C236" i="4"/>
  <c r="C237" i="4"/>
  <c r="C238" i="4"/>
  <c r="C239" i="4"/>
  <c r="C240" i="4"/>
  <c r="C241" i="4"/>
  <c r="F241" i="4" s="1"/>
  <c r="C242" i="4"/>
  <c r="F242" i="4" s="1"/>
  <c r="C243" i="4"/>
  <c r="F243" i="4" s="1"/>
  <c r="C244" i="4"/>
  <c r="F244" i="4" s="1"/>
  <c r="C245" i="4"/>
  <c r="C246" i="4"/>
  <c r="C247" i="4"/>
  <c r="F247" i="4" s="1"/>
  <c r="C248" i="4"/>
  <c r="F248" i="4" s="1"/>
  <c r="C249" i="4"/>
  <c r="F249" i="4" s="1"/>
  <c r="C250" i="4"/>
  <c r="F250" i="4" s="1"/>
  <c r="C251" i="4"/>
  <c r="C252" i="4"/>
  <c r="C253" i="4"/>
  <c r="C254" i="4"/>
  <c r="C255" i="4"/>
  <c r="C256" i="4"/>
  <c r="C257" i="4"/>
  <c r="F257" i="4" s="1"/>
  <c r="C258" i="4"/>
  <c r="F258" i="4" s="1"/>
  <c r="C259" i="4"/>
  <c r="C260" i="4"/>
  <c r="F260" i="4" s="1"/>
  <c r="C261" i="4"/>
  <c r="C262" i="4"/>
  <c r="C263" i="4"/>
  <c r="F263" i="4" s="1"/>
  <c r="C264" i="4"/>
  <c r="F264" i="4" s="1"/>
  <c r="C265" i="4"/>
  <c r="F265" i="4" s="1"/>
  <c r="C266" i="4"/>
  <c r="F266" i="4" s="1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F298" i="4" s="1"/>
  <c r="C299" i="4"/>
  <c r="C300" i="4"/>
  <c r="C301" i="4"/>
  <c r="C302" i="4"/>
  <c r="C303" i="4"/>
  <c r="C304" i="4"/>
  <c r="C305" i="4"/>
  <c r="F305" i="4" s="1"/>
  <c r="C306" i="4"/>
  <c r="F306" i="4" s="1"/>
  <c r="C307" i="4"/>
  <c r="F307" i="4" s="1"/>
  <c r="C308" i="4"/>
  <c r="F308" i="4" s="1"/>
  <c r="C309" i="4"/>
  <c r="C310" i="4"/>
  <c r="C311" i="4"/>
  <c r="F311" i="4" s="1"/>
  <c r="C312" i="4"/>
  <c r="F312" i="4" s="1"/>
  <c r="C313" i="4"/>
  <c r="F313" i="4" s="1"/>
  <c r="C314" i="4"/>
  <c r="F314" i="4" s="1"/>
  <c r="C315" i="4"/>
  <c r="C316" i="4"/>
  <c r="C317" i="4"/>
  <c r="C318" i="4"/>
  <c r="C319" i="4"/>
  <c r="C320" i="4"/>
  <c r="C321" i="4"/>
  <c r="F321" i="4" s="1"/>
  <c r="C322" i="4"/>
  <c r="F322" i="4" s="1"/>
  <c r="C323" i="4"/>
  <c r="F323" i="4" s="1"/>
  <c r="C324" i="4"/>
  <c r="F324" i="4" s="1"/>
  <c r="C325" i="4"/>
  <c r="C326" i="4"/>
  <c r="C327" i="4"/>
  <c r="C328" i="4"/>
  <c r="F328" i="4" s="1"/>
  <c r="C329" i="4"/>
  <c r="F329" i="4" s="1"/>
  <c r="C330" i="4"/>
  <c r="F330" i="4" s="1"/>
  <c r="C331" i="4"/>
  <c r="C332" i="4"/>
  <c r="C333" i="4"/>
  <c r="C334" i="4"/>
  <c r="C335" i="4"/>
  <c r="C336" i="4"/>
  <c r="C337" i="4"/>
  <c r="F337" i="4" s="1"/>
  <c r="C338" i="4"/>
  <c r="F338" i="4" s="1"/>
  <c r="C339" i="4"/>
  <c r="C340" i="4"/>
  <c r="F340" i="4" s="1"/>
  <c r="C341" i="4"/>
  <c r="C342" i="4"/>
  <c r="F342" i="4" s="1"/>
  <c r="C343" i="4"/>
  <c r="C344" i="4"/>
  <c r="F344" i="4" s="1"/>
  <c r="C345" i="4"/>
  <c r="F345" i="4" s="1"/>
  <c r="C346" i="4"/>
  <c r="F346" i="4" s="1"/>
  <c r="C347" i="4"/>
  <c r="C348" i="4"/>
  <c r="C349" i="4"/>
  <c r="C350" i="4"/>
  <c r="C351" i="4"/>
  <c r="C352" i="4"/>
  <c r="C353" i="4"/>
  <c r="F353" i="4" s="1"/>
  <c r="C354" i="4"/>
  <c r="F354" i="4" s="1"/>
  <c r="C355" i="4"/>
  <c r="F355" i="4" s="1"/>
  <c r="C356" i="4"/>
  <c r="F356" i="4" s="1"/>
  <c r="C357" i="4"/>
  <c r="C358" i="4"/>
  <c r="C359" i="4"/>
  <c r="C360" i="4"/>
  <c r="F360" i="4" s="1"/>
  <c r="C361" i="4"/>
  <c r="F361" i="4" s="1"/>
  <c r="C362" i="4"/>
  <c r="F362" i="4" s="1"/>
  <c r="C363" i="4"/>
  <c r="C364" i="4"/>
  <c r="C365" i="4"/>
  <c r="C366" i="4"/>
  <c r="C367" i="4"/>
  <c r="C368" i="4"/>
  <c r="C369" i="4"/>
  <c r="C370" i="4"/>
  <c r="C371" i="4"/>
  <c r="F371" i="4" s="1"/>
  <c r="C372" i="4"/>
  <c r="F372" i="4" s="1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F424" i="4" s="1"/>
  <c r="C425" i="4"/>
  <c r="F425" i="4" s="1"/>
  <c r="C426" i="4"/>
  <c r="F426" i="4" s="1"/>
  <c r="C427" i="4"/>
  <c r="C428" i="4"/>
  <c r="C429" i="4"/>
  <c r="C430" i="4"/>
  <c r="C431" i="4"/>
  <c r="C432" i="4"/>
  <c r="C433" i="4"/>
  <c r="C434" i="4"/>
  <c r="F434" i="4" s="1"/>
  <c r="C435" i="4"/>
  <c r="C436" i="4"/>
  <c r="F436" i="4" s="1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F450" i="4" s="1"/>
  <c r="C451" i="4"/>
  <c r="F451" i="4" s="1"/>
  <c r="C452" i="4"/>
  <c r="F452" i="4" s="1"/>
  <c r="C453" i="4"/>
  <c r="C454" i="4"/>
  <c r="F454" i="4" s="1"/>
  <c r="C455" i="4"/>
  <c r="C456" i="4"/>
  <c r="C457" i="4"/>
  <c r="C458" i="4"/>
  <c r="F458" i="4" s="1"/>
  <c r="C459" i="4"/>
  <c r="C460" i="4"/>
  <c r="C461" i="4"/>
  <c r="C462" i="4"/>
  <c r="C463" i="4"/>
  <c r="C464" i="4"/>
  <c r="C465" i="4"/>
  <c r="F465" i="4" s="1"/>
  <c r="C466" i="4"/>
  <c r="F466" i="4" s="1"/>
  <c r="C467" i="4"/>
  <c r="C468" i="4"/>
  <c r="C469" i="4"/>
  <c r="C470" i="4"/>
  <c r="F470" i="4" s="1"/>
  <c r="C471" i="4"/>
  <c r="C472" i="4"/>
  <c r="C473" i="4"/>
  <c r="C474" i="4"/>
  <c r="F474" i="4" s="1"/>
  <c r="C475" i="4"/>
  <c r="C476" i="4"/>
  <c r="C477" i="4"/>
  <c r="C478" i="4"/>
  <c r="C479" i="4"/>
  <c r="C480" i="4"/>
  <c r="C481" i="4"/>
  <c r="C482" i="4"/>
  <c r="F482" i="4" s="1"/>
  <c r="C483" i="4"/>
  <c r="F483" i="4" s="1"/>
  <c r="C484" i="4"/>
  <c r="F484" i="4" s="1"/>
  <c r="C485" i="4"/>
  <c r="C486" i="4"/>
  <c r="F486" i="4" s="1"/>
  <c r="C487" i="4"/>
  <c r="C488" i="4"/>
  <c r="F488" i="4" s="1"/>
  <c r="C489" i="4"/>
  <c r="F489" i="4" s="1"/>
  <c r="C490" i="4"/>
  <c r="F490" i="4" s="1"/>
  <c r="C491" i="4"/>
  <c r="C492" i="4"/>
  <c r="C493" i="4"/>
  <c r="C494" i="4"/>
  <c r="C495" i="4"/>
  <c r="C496" i="4"/>
  <c r="C497" i="4"/>
  <c r="F497" i="4" s="1"/>
  <c r="C498" i="4"/>
  <c r="F498" i="4" s="1"/>
  <c r="C499" i="4"/>
  <c r="F499" i="4" s="1"/>
  <c r="C500" i="4"/>
  <c r="F500" i="4" s="1"/>
  <c r="C501" i="4"/>
  <c r="C502" i="4"/>
  <c r="C503" i="4"/>
  <c r="C504" i="4"/>
  <c r="F504" i="4" s="1"/>
  <c r="C505" i="4"/>
  <c r="F505" i="4" s="1"/>
  <c r="C506" i="4"/>
  <c r="F506" i="4" s="1"/>
  <c r="C507" i="4"/>
  <c r="C508" i="4"/>
  <c r="C509" i="4"/>
  <c r="C510" i="4"/>
  <c r="C511" i="4"/>
  <c r="C512" i="4"/>
  <c r="C513" i="4"/>
  <c r="F513" i="4" s="1"/>
  <c r="C514" i="4"/>
  <c r="F514" i="4" s="1"/>
  <c r="C515" i="4"/>
  <c r="C516" i="4"/>
  <c r="F516" i="4" s="1"/>
  <c r="C517" i="4"/>
  <c r="C518" i="4"/>
  <c r="C519" i="4"/>
  <c r="C520" i="4"/>
  <c r="F520" i="4" s="1"/>
  <c r="C521" i="4"/>
  <c r="C522" i="4"/>
  <c r="C523" i="4"/>
  <c r="C524" i="4"/>
  <c r="C525" i="4"/>
  <c r="C526" i="4"/>
  <c r="C527" i="4"/>
  <c r="C528" i="4"/>
  <c r="C529" i="4"/>
  <c r="C530" i="4"/>
  <c r="C531" i="4"/>
  <c r="F531" i="4" s="1"/>
  <c r="C532" i="4"/>
  <c r="F532" i="4" s="1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F565" i="4" s="1"/>
  <c r="C566" i="4"/>
  <c r="F566" i="4" s="1"/>
  <c r="C567" i="4"/>
  <c r="C568" i="4"/>
  <c r="F568" i="4" s="1"/>
  <c r="C569" i="4"/>
  <c r="F569" i="4" s="1"/>
  <c r="C570" i="4"/>
  <c r="F570" i="4" s="1"/>
  <c r="C571" i="4"/>
  <c r="C572" i="4"/>
  <c r="C573" i="4"/>
  <c r="C574" i="4"/>
  <c r="C575" i="4"/>
  <c r="C576" i="4"/>
  <c r="C577" i="4"/>
  <c r="F577" i="4" s="1"/>
  <c r="C578" i="4"/>
  <c r="F578" i="4" s="1"/>
  <c r="C579" i="4"/>
  <c r="F579" i="4" s="1"/>
  <c r="C580" i="4"/>
  <c r="F580" i="4" s="1"/>
  <c r="C581" i="4"/>
  <c r="F581" i="4" s="1"/>
  <c r="C582" i="4"/>
  <c r="F582" i="4" s="1"/>
  <c r="C583" i="4"/>
  <c r="C584" i="4"/>
  <c r="F584" i="4" s="1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F648" i="4" s="1"/>
  <c r="C649" i="4"/>
  <c r="F649" i="4" s="1"/>
  <c r="C650" i="4"/>
  <c r="C651" i="4"/>
  <c r="C652" i="4"/>
  <c r="C653" i="4"/>
  <c r="C654" i="4"/>
  <c r="C655" i="4"/>
  <c r="C656" i="4"/>
  <c r="C657" i="4"/>
  <c r="F657" i="4" s="1"/>
  <c r="C658" i="4"/>
  <c r="F658" i="4" s="1"/>
  <c r="C659" i="4"/>
  <c r="C660" i="4"/>
  <c r="C661" i="4"/>
  <c r="F661" i="4" s="1"/>
  <c r="C662" i="4"/>
  <c r="C663" i="4"/>
  <c r="C664" i="4"/>
  <c r="F664" i="4" s="1"/>
  <c r="C665" i="4"/>
  <c r="C666" i="4"/>
  <c r="C667" i="4"/>
  <c r="C668" i="4"/>
  <c r="C669" i="4"/>
  <c r="C670" i="4"/>
  <c r="C671" i="4"/>
  <c r="C672" i="4"/>
  <c r="C673" i="4"/>
  <c r="F673" i="4" s="1"/>
  <c r="C674" i="4"/>
  <c r="C675" i="4"/>
  <c r="C676" i="4"/>
  <c r="F676" i="4" s="1"/>
  <c r="C677" i="4"/>
  <c r="C678" i="4"/>
  <c r="C679" i="4"/>
  <c r="C680" i="4"/>
  <c r="F680" i="4" s="1"/>
  <c r="C681" i="4"/>
  <c r="C682" i="4"/>
  <c r="C683" i="4"/>
  <c r="C684" i="4"/>
  <c r="C685" i="4"/>
  <c r="C686" i="4"/>
  <c r="C687" i="4"/>
  <c r="C688" i="4"/>
  <c r="C689" i="4"/>
  <c r="C690" i="4"/>
  <c r="F690" i="4" s="1"/>
  <c r="C691" i="4"/>
  <c r="C692" i="4"/>
  <c r="F692" i="4" s="1"/>
  <c r="C693" i="4"/>
  <c r="C694" i="4"/>
  <c r="C695" i="4"/>
  <c r="C696" i="4"/>
  <c r="F696" i="4" s="1"/>
  <c r="C697" i="4"/>
  <c r="F697" i="4" s="1"/>
  <c r="C698" i="4"/>
  <c r="C699" i="4"/>
  <c r="C700" i="4"/>
  <c r="C701" i="4"/>
  <c r="C702" i="4"/>
  <c r="C703" i="4"/>
  <c r="C704" i="4"/>
  <c r="C705" i="4"/>
  <c r="F705" i="4" s="1"/>
  <c r="C706" i="4"/>
  <c r="F706" i="4" s="1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F770" i="4" s="1"/>
  <c r="C771" i="4"/>
  <c r="F771" i="4" s="1"/>
  <c r="C772" i="4"/>
  <c r="F772" i="4" s="1"/>
  <c r="C773" i="4"/>
  <c r="C774" i="4"/>
  <c r="C775" i="4"/>
  <c r="C776" i="4"/>
  <c r="C777" i="4"/>
  <c r="F777" i="4" s="1"/>
  <c r="C778" i="4"/>
  <c r="F778" i="4" s="1"/>
  <c r="C779" i="4"/>
  <c r="C780" i="4"/>
  <c r="C781" i="4"/>
  <c r="C782" i="4"/>
  <c r="C783" i="4"/>
  <c r="C784" i="4"/>
  <c r="C785" i="4"/>
  <c r="F785" i="4" s="1"/>
  <c r="C786" i="4"/>
  <c r="C787" i="4"/>
  <c r="C788" i="4"/>
  <c r="C789" i="4"/>
  <c r="C790" i="4"/>
  <c r="C791" i="4"/>
  <c r="C792" i="4"/>
  <c r="F792" i="4" s="1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F824" i="4" s="1"/>
  <c r="C825" i="4"/>
  <c r="C826" i="4"/>
  <c r="C827" i="4"/>
  <c r="C828" i="4"/>
  <c r="C829" i="4"/>
  <c r="C830" i="4"/>
  <c r="C831" i="4"/>
  <c r="C832" i="4"/>
  <c r="C833" i="4"/>
  <c r="F833" i="4" s="1"/>
  <c r="C834" i="4"/>
  <c r="F834" i="4" s="1"/>
  <c r="C835" i="4"/>
  <c r="C836" i="4"/>
  <c r="F836" i="4" s="1"/>
  <c r="C837" i="4"/>
  <c r="C838" i="4"/>
  <c r="C839" i="4"/>
  <c r="C840" i="4"/>
  <c r="F840" i="4" s="1"/>
  <c r="C841" i="4"/>
  <c r="F841" i="4" s="1"/>
  <c r="C842" i="4"/>
  <c r="F842" i="4" s="1"/>
  <c r="C843" i="4"/>
  <c r="C844" i="4"/>
  <c r="C845" i="4"/>
  <c r="C846" i="4"/>
  <c r="C847" i="4"/>
  <c r="C848" i="4"/>
  <c r="C849" i="4"/>
  <c r="F849" i="4" s="1"/>
  <c r="C850" i="4"/>
  <c r="F850" i="4" s="1"/>
  <c r="C851" i="4"/>
  <c r="F851" i="4" s="1"/>
  <c r="C852" i="4"/>
  <c r="F852" i="4" s="1"/>
  <c r="C853" i="4"/>
  <c r="C854" i="4"/>
  <c r="F854" i="4" s="1"/>
  <c r="C855" i="4"/>
  <c r="C856" i="4"/>
  <c r="F856" i="4" s="1"/>
  <c r="C857" i="4"/>
  <c r="C858" i="4"/>
  <c r="F858" i="4" s="1"/>
  <c r="C859" i="4"/>
  <c r="C860" i="4"/>
  <c r="C861" i="4"/>
  <c r="C862" i="4"/>
  <c r="C863" i="4"/>
  <c r="C864" i="4"/>
  <c r="C865" i="4"/>
  <c r="F865" i="4" s="1"/>
  <c r="C866" i="4"/>
  <c r="C867" i="4"/>
  <c r="C868" i="4"/>
  <c r="C869" i="4"/>
  <c r="C870" i="4"/>
  <c r="F870" i="4" s="1"/>
  <c r="C871" i="4"/>
  <c r="F871" i="4" s="1"/>
  <c r="C872" i="4"/>
  <c r="F872" i="4" s="1"/>
  <c r="C873" i="4"/>
  <c r="C874" i="4"/>
  <c r="C875" i="4"/>
  <c r="C876" i="4"/>
  <c r="C877" i="4"/>
  <c r="C878" i="4"/>
  <c r="C879" i="4"/>
  <c r="C880" i="4"/>
  <c r="C881" i="4"/>
  <c r="F881" i="4" s="1"/>
  <c r="C882" i="4"/>
  <c r="C883" i="4"/>
  <c r="C884" i="4"/>
  <c r="F884" i="4" s="1"/>
  <c r="C885" i="4"/>
  <c r="C886" i="4"/>
  <c r="C887" i="4"/>
  <c r="C888" i="4"/>
  <c r="F888" i="4" s="1"/>
  <c r="C889" i="4"/>
  <c r="F889" i="4" s="1"/>
  <c r="C890" i="4"/>
  <c r="F890" i="4" s="1"/>
  <c r="C891" i="4"/>
  <c r="C892" i="4"/>
  <c r="C893" i="4"/>
  <c r="C894" i="4"/>
  <c r="C895" i="4"/>
  <c r="C896" i="4"/>
  <c r="C897" i="4"/>
  <c r="F897" i="4" s="1"/>
  <c r="C898" i="4"/>
  <c r="F898" i="4" s="1"/>
  <c r="C899" i="4"/>
  <c r="C900" i="4"/>
  <c r="F900" i="4" s="1"/>
  <c r="C901" i="4"/>
  <c r="C902" i="4"/>
  <c r="C903" i="4"/>
  <c r="C904" i="4"/>
  <c r="F904" i="4" s="1"/>
  <c r="C905" i="4"/>
  <c r="C906" i="4"/>
  <c r="C907" i="4"/>
  <c r="C908" i="4"/>
  <c r="C909" i="4"/>
  <c r="C910" i="4"/>
  <c r="C911" i="4"/>
  <c r="C912" i="4"/>
  <c r="C913" i="4"/>
  <c r="C914" i="4"/>
  <c r="F914" i="4" s="1"/>
  <c r="C915" i="4"/>
  <c r="C916" i="4"/>
  <c r="F916" i="4" s="1"/>
  <c r="C917" i="4"/>
  <c r="C918" i="4"/>
  <c r="F918" i="4" s="1"/>
  <c r="C919" i="4"/>
  <c r="C920" i="4"/>
  <c r="F920" i="4" s="1"/>
  <c r="C921" i="4"/>
  <c r="F921" i="4" s="1"/>
  <c r="C922" i="4"/>
  <c r="F922" i="4" s="1"/>
  <c r="C923" i="4"/>
  <c r="C924" i="4"/>
  <c r="C925" i="4"/>
  <c r="C926" i="4"/>
  <c r="C927" i="4"/>
  <c r="C928" i="4"/>
  <c r="C929" i="4"/>
  <c r="C930" i="4"/>
  <c r="F930" i="4" s="1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F947" i="4" s="1"/>
  <c r="C948" i="4"/>
  <c r="C949" i="4"/>
  <c r="C950" i="4"/>
  <c r="F950" i="4" s="1"/>
  <c r="C951" i="4"/>
  <c r="C952" i="4"/>
  <c r="F952" i="4" s="1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F966" i="4" s="1"/>
  <c r="C967" i="4"/>
  <c r="C968" i="4"/>
  <c r="F968" i="4" s="1"/>
  <c r="C969" i="4"/>
  <c r="C970" i="4"/>
  <c r="C971" i="4"/>
  <c r="C972" i="4"/>
  <c r="C973" i="4"/>
  <c r="C974" i="4"/>
  <c r="C975" i="4"/>
  <c r="C976" i="4"/>
  <c r="C977" i="4"/>
  <c r="F977" i="4" s="1"/>
  <c r="C978" i="4"/>
  <c r="F978" i="4" s="1"/>
  <c r="C979" i="4"/>
  <c r="F979" i="4" s="1"/>
  <c r="C980" i="4"/>
  <c r="F980" i="4" s="1"/>
  <c r="C981" i="4"/>
  <c r="C982" i="4"/>
  <c r="C983" i="4"/>
  <c r="C984" i="4"/>
  <c r="F984" i="4" s="1"/>
  <c r="C985" i="4"/>
  <c r="C986" i="4"/>
  <c r="C987" i="4"/>
  <c r="C988" i="4"/>
  <c r="C989" i="4"/>
  <c r="C990" i="4"/>
  <c r="C991" i="4"/>
  <c r="C992" i="4"/>
  <c r="C993" i="4"/>
  <c r="F993" i="4" s="1"/>
  <c r="C994" i="4"/>
  <c r="C995" i="4"/>
  <c r="C996" i="4"/>
  <c r="F996" i="4" s="1"/>
  <c r="C997" i="4"/>
  <c r="F997" i="4" s="1"/>
  <c r="C998" i="4"/>
  <c r="F998" i="4" s="1"/>
  <c r="C999" i="4"/>
  <c r="C1000" i="4"/>
  <c r="F1000" i="4" s="1"/>
  <c r="C1001" i="4"/>
  <c r="F1001" i="4" s="1"/>
  <c r="C1002" i="4"/>
  <c r="F1002" i="4" s="1"/>
  <c r="C1003" i="4"/>
  <c r="C1004" i="4"/>
  <c r="C1005" i="4"/>
  <c r="C1006" i="4"/>
  <c r="F1006" i="4" s="1"/>
  <c r="C7" i="4"/>
  <c r="H23" i="4"/>
  <c r="H296" i="4"/>
  <c r="H439" i="4"/>
  <c r="H440" i="4"/>
  <c r="H455" i="4"/>
  <c r="H456" i="4"/>
  <c r="H471" i="4"/>
  <c r="H472" i="4"/>
  <c r="H551" i="4"/>
  <c r="H552" i="4"/>
  <c r="BA8" i="4"/>
  <c r="BA12" i="4"/>
  <c r="BA17" i="4"/>
  <c r="BA20" i="4"/>
  <c r="BA21" i="4"/>
  <c r="BA22" i="4"/>
  <c r="BA23" i="4"/>
  <c r="BA24" i="4"/>
  <c r="BA27" i="4"/>
  <c r="BA28" i="4"/>
  <c r="BA33" i="4"/>
  <c r="BA34" i="4"/>
  <c r="BA36" i="4"/>
  <c r="BA37" i="4"/>
  <c r="BA38" i="4"/>
  <c r="BA39" i="4"/>
  <c r="BA40" i="4"/>
  <c r="BA43" i="4"/>
  <c r="BA44" i="4"/>
  <c r="BA49" i="4"/>
  <c r="BA50" i="4"/>
  <c r="BA52" i="4"/>
  <c r="BA53" i="4"/>
  <c r="BA54" i="4"/>
  <c r="BA55" i="4"/>
  <c r="BA56" i="4"/>
  <c r="BA59" i="4"/>
  <c r="BA60" i="4"/>
  <c r="BA64" i="4"/>
  <c r="BA65" i="4"/>
  <c r="BA69" i="4"/>
  <c r="BA70" i="4"/>
  <c r="BA71" i="4"/>
  <c r="BA72" i="4"/>
  <c r="BA75" i="4"/>
  <c r="BA76" i="4"/>
  <c r="BA81" i="4"/>
  <c r="BA84" i="4"/>
  <c r="BA85" i="4"/>
  <c r="BA86" i="4"/>
  <c r="BA87" i="4"/>
  <c r="BA88" i="4"/>
  <c r="BA91" i="4"/>
  <c r="BA92" i="4"/>
  <c r="BA97" i="4"/>
  <c r="BA98" i="4"/>
  <c r="BA100" i="4"/>
  <c r="BA101" i="4"/>
  <c r="BA102" i="4"/>
  <c r="BA103" i="4"/>
  <c r="BA104" i="4"/>
  <c r="BA107" i="4"/>
  <c r="BA108" i="4"/>
  <c r="BA112" i="4"/>
  <c r="BA113" i="4"/>
  <c r="BA116" i="4"/>
  <c r="BA117" i="4"/>
  <c r="BA118" i="4"/>
  <c r="BA119" i="4"/>
  <c r="BA120" i="4"/>
  <c r="BA129" i="4"/>
  <c r="BA130" i="4"/>
  <c r="BA132" i="4"/>
  <c r="BA133" i="4"/>
  <c r="BA134" i="4"/>
  <c r="BA135" i="4"/>
  <c r="BA136" i="4"/>
  <c r="BA139" i="4"/>
  <c r="BA140" i="4"/>
  <c r="BA145" i="4"/>
  <c r="BA146" i="4"/>
  <c r="BA148" i="4"/>
  <c r="BA149" i="4"/>
  <c r="BA150" i="4"/>
  <c r="BA151" i="4"/>
  <c r="BA152" i="4"/>
  <c r="BA161" i="4"/>
  <c r="BA162" i="4"/>
  <c r="BA164" i="4"/>
  <c r="BA165" i="4"/>
  <c r="BA166" i="4"/>
  <c r="BA167" i="4"/>
  <c r="BA168" i="4"/>
  <c r="BA171" i="4"/>
  <c r="BA172" i="4"/>
  <c r="BA177" i="4"/>
  <c r="BA180" i="4"/>
  <c r="BA181" i="4"/>
  <c r="BA182" i="4"/>
  <c r="BA183" i="4"/>
  <c r="BA184" i="4"/>
  <c r="BA188" i="4"/>
  <c r="BA193" i="4"/>
  <c r="BA194" i="4"/>
  <c r="BA197" i="4"/>
  <c r="BA198" i="4"/>
  <c r="BA199" i="4"/>
  <c r="BA200" i="4"/>
  <c r="BA203" i="4"/>
  <c r="BA204" i="4"/>
  <c r="BA209" i="4"/>
  <c r="BA210" i="4"/>
  <c r="BA212" i="4"/>
  <c r="BA213" i="4"/>
  <c r="BA214" i="4"/>
  <c r="BA215" i="4"/>
  <c r="BA216" i="4"/>
  <c r="BA219" i="4"/>
  <c r="BA220" i="4"/>
  <c r="BA225" i="4"/>
  <c r="BA228" i="4"/>
  <c r="BA229" i="4"/>
  <c r="BA230" i="4"/>
  <c r="BA231" i="4"/>
  <c r="BA232" i="4"/>
  <c r="BA235" i="4"/>
  <c r="BA236" i="4"/>
  <c r="BA240" i="4"/>
  <c r="BA241" i="4"/>
  <c r="BA244" i="4"/>
  <c r="BA245" i="4"/>
  <c r="BA246" i="4"/>
  <c r="BA247" i="4"/>
  <c r="BA248" i="4"/>
  <c r="BA251" i="4"/>
  <c r="BA252" i="4"/>
  <c r="BA257" i="4"/>
  <c r="BA258" i="4"/>
  <c r="BA260" i="4"/>
  <c r="BA261" i="4"/>
  <c r="BA262" i="4"/>
  <c r="BA263" i="4"/>
  <c r="BA264" i="4"/>
  <c r="BA267" i="4"/>
  <c r="BA268" i="4"/>
  <c r="BA273" i="4"/>
  <c r="BA276" i="4"/>
  <c r="BA277" i="4"/>
  <c r="BA278" i="4"/>
  <c r="BA279" i="4"/>
  <c r="BA280" i="4"/>
  <c r="BA283" i="4"/>
  <c r="BA284" i="4"/>
  <c r="BA289" i="4"/>
  <c r="BA292" i="4"/>
  <c r="BA293" i="4"/>
  <c r="BA294" i="4"/>
  <c r="BA295" i="4"/>
  <c r="BA296" i="4"/>
  <c r="BA299" i="4"/>
  <c r="BA300" i="4"/>
  <c r="BA305" i="4"/>
  <c r="BA306" i="4"/>
  <c r="BA308" i="4"/>
  <c r="BA309" i="4"/>
  <c r="BA310" i="4"/>
  <c r="BA311" i="4"/>
  <c r="BA312" i="4"/>
  <c r="BA315" i="4"/>
  <c r="BA316" i="4"/>
  <c r="BA325" i="4"/>
  <c r="BA326" i="4"/>
  <c r="BA327" i="4"/>
  <c r="BA328" i="4"/>
  <c r="BA332" i="4"/>
  <c r="BA337" i="4"/>
  <c r="BA340" i="4"/>
  <c r="BA341" i="4"/>
  <c r="BA342" i="4"/>
  <c r="BA343" i="4"/>
  <c r="BA344" i="4"/>
  <c r="BA347" i="4"/>
  <c r="BA348" i="4"/>
  <c r="BA353" i="4"/>
  <c r="BA354" i="4"/>
  <c r="BA356" i="4"/>
  <c r="BA357" i="4"/>
  <c r="BA358" i="4"/>
  <c r="BA359" i="4"/>
  <c r="BA360" i="4"/>
  <c r="BA363" i="4"/>
  <c r="BA364" i="4"/>
  <c r="BA369" i="4"/>
  <c r="BA370" i="4"/>
  <c r="BA372" i="4"/>
  <c r="BA373" i="4"/>
  <c r="BA374" i="4"/>
  <c r="BA375" i="4"/>
  <c r="BA376" i="4"/>
  <c r="BA379" i="4"/>
  <c r="BA380" i="4"/>
  <c r="BA385" i="4"/>
  <c r="BA388" i="4"/>
  <c r="BA389" i="4"/>
  <c r="BA390" i="4"/>
  <c r="BA391" i="4"/>
  <c r="BA392" i="4"/>
  <c r="BA395" i="4"/>
  <c r="BA396" i="4"/>
  <c r="BA401" i="4"/>
  <c r="BA402" i="4"/>
  <c r="BA404" i="4"/>
  <c r="BA405" i="4"/>
  <c r="BA406" i="4"/>
  <c r="BA407" i="4"/>
  <c r="BA408" i="4"/>
  <c r="BA411" i="4"/>
  <c r="BA412" i="4"/>
  <c r="BA417" i="4"/>
  <c r="BA418" i="4"/>
  <c r="BA420" i="4"/>
  <c r="BA421" i="4"/>
  <c r="BA422" i="4"/>
  <c r="BA423" i="4"/>
  <c r="BA424" i="4"/>
  <c r="BA427" i="4"/>
  <c r="BA428" i="4"/>
  <c r="BA433" i="4"/>
  <c r="BA436" i="4"/>
  <c r="BA437" i="4"/>
  <c r="BA438" i="4"/>
  <c r="BA439" i="4"/>
  <c r="BA440" i="4"/>
  <c r="BA443" i="4"/>
  <c r="BA444" i="4"/>
  <c r="BA449" i="4"/>
  <c r="BA453" i="4"/>
  <c r="BA454" i="4"/>
  <c r="BA455" i="4"/>
  <c r="BA456" i="4"/>
  <c r="BA459" i="4"/>
  <c r="BA460" i="4"/>
  <c r="BA465" i="4"/>
  <c r="BA466" i="4"/>
  <c r="BA468" i="4"/>
  <c r="BA469" i="4"/>
  <c r="BA470" i="4"/>
  <c r="BA471" i="4"/>
  <c r="BA472" i="4"/>
  <c r="BA475" i="4"/>
  <c r="BA476" i="4"/>
  <c r="BA481" i="4"/>
  <c r="BA484" i="4"/>
  <c r="BA485" i="4"/>
  <c r="BA486" i="4"/>
  <c r="BA487" i="4"/>
  <c r="BA488" i="4"/>
  <c r="BA491" i="4"/>
  <c r="BA492" i="4"/>
  <c r="BA497" i="4"/>
  <c r="BA498" i="4"/>
  <c r="BA500" i="4"/>
  <c r="BA501" i="4"/>
  <c r="BA502" i="4"/>
  <c r="BA503" i="4"/>
  <c r="BA504" i="4"/>
  <c r="BA507" i="4"/>
  <c r="BA508" i="4"/>
  <c r="BA513" i="4"/>
  <c r="BA514" i="4"/>
  <c r="BA516" i="4"/>
  <c r="BA517" i="4"/>
  <c r="BA518" i="4"/>
  <c r="BA519" i="4"/>
  <c r="BA520" i="4"/>
  <c r="BA523" i="4"/>
  <c r="BA524" i="4"/>
  <c r="BA529" i="4"/>
  <c r="BA530" i="4"/>
  <c r="BA532" i="4"/>
  <c r="BA533" i="4"/>
  <c r="BA534" i="4"/>
  <c r="BA535" i="4"/>
  <c r="BA536" i="4"/>
  <c r="BA539" i="4"/>
  <c r="BA540" i="4"/>
  <c r="BA545" i="4"/>
  <c r="BA548" i="4"/>
  <c r="BA549" i="4"/>
  <c r="BA550" i="4"/>
  <c r="BA551" i="4"/>
  <c r="BA552" i="4"/>
  <c r="BA555" i="4"/>
  <c r="BA556" i="4"/>
  <c r="BA561" i="4"/>
  <c r="BA562" i="4"/>
  <c r="BA564" i="4"/>
  <c r="BA565" i="4"/>
  <c r="BA566" i="4"/>
  <c r="BA567" i="4"/>
  <c r="BA568" i="4"/>
  <c r="BA577" i="4"/>
  <c r="BA578" i="4"/>
  <c r="BA581" i="4"/>
  <c r="BA582" i="4"/>
  <c r="BA583" i="4"/>
  <c r="BA584" i="4"/>
  <c r="BA587" i="4"/>
  <c r="BA588" i="4"/>
  <c r="BA593" i="4"/>
  <c r="BA596" i="4"/>
  <c r="BA597" i="4"/>
  <c r="BA598" i="4"/>
  <c r="BA599" i="4"/>
  <c r="BA600" i="4"/>
  <c r="BA603" i="4"/>
  <c r="BA604" i="4"/>
  <c r="BA609" i="4"/>
  <c r="BA612" i="4"/>
  <c r="BA613" i="4"/>
  <c r="BA614" i="4"/>
  <c r="BA615" i="4"/>
  <c r="BA616" i="4"/>
  <c r="BA619" i="4"/>
  <c r="BA620" i="4"/>
  <c r="BA624" i="4"/>
  <c r="BA625" i="4"/>
  <c r="BA626" i="4"/>
  <c r="BA628" i="4"/>
  <c r="BA629" i="4"/>
  <c r="BA630" i="4"/>
  <c r="BA631" i="4"/>
  <c r="BA632" i="4"/>
  <c r="BA635" i="4"/>
  <c r="BA636" i="4"/>
  <c r="BA641" i="4"/>
  <c r="BA644" i="4"/>
  <c r="BA645" i="4"/>
  <c r="BA646" i="4"/>
  <c r="BA647" i="4"/>
  <c r="BA648" i="4"/>
  <c r="BA651" i="4"/>
  <c r="BA652" i="4"/>
  <c r="BA657" i="4"/>
  <c r="BA660" i="4"/>
  <c r="BA661" i="4"/>
  <c r="BA662" i="4"/>
  <c r="BA663" i="4"/>
  <c r="BA664" i="4"/>
  <c r="BA667" i="4"/>
  <c r="BA668" i="4"/>
  <c r="BA673" i="4"/>
  <c r="BA674" i="4"/>
  <c r="BA676" i="4"/>
  <c r="BA677" i="4"/>
  <c r="BA678" i="4"/>
  <c r="BA679" i="4"/>
  <c r="BA680" i="4"/>
  <c r="BA683" i="4"/>
  <c r="BA684" i="4"/>
  <c r="BA692" i="4"/>
  <c r="BA693" i="4"/>
  <c r="BA694" i="4"/>
  <c r="BA695" i="4"/>
  <c r="BA696" i="4"/>
  <c r="BA699" i="4"/>
  <c r="BA700" i="4"/>
  <c r="BA705" i="4"/>
  <c r="BA706" i="4"/>
  <c r="BA708" i="4"/>
  <c r="BA709" i="4"/>
  <c r="BA710" i="4"/>
  <c r="BA711" i="4"/>
  <c r="BA712" i="4"/>
  <c r="BA715" i="4"/>
  <c r="BA716" i="4"/>
  <c r="BA721" i="4"/>
  <c r="BA722" i="4"/>
  <c r="BA724" i="4"/>
  <c r="BA725" i="4"/>
  <c r="BA726" i="4"/>
  <c r="BA727" i="4"/>
  <c r="BA728" i="4"/>
  <c r="BA731" i="4"/>
  <c r="BA732" i="4"/>
  <c r="BA737" i="4"/>
  <c r="BA740" i="4"/>
  <c r="BA741" i="4"/>
  <c r="BA742" i="4"/>
  <c r="BA743" i="4"/>
  <c r="BA744" i="4"/>
  <c r="BA753" i="4"/>
  <c r="BA756" i="4"/>
  <c r="BA757" i="4"/>
  <c r="BA758" i="4"/>
  <c r="BA759" i="4"/>
  <c r="BA760" i="4"/>
  <c r="BA763" i="4"/>
  <c r="BA764" i="4"/>
  <c r="BA769" i="4"/>
  <c r="BA772" i="4"/>
  <c r="BA773" i="4"/>
  <c r="BA774" i="4"/>
  <c r="BA775" i="4"/>
  <c r="BA776" i="4"/>
  <c r="BA779" i="4"/>
  <c r="BA780" i="4"/>
  <c r="BA785" i="4"/>
  <c r="BA788" i="4"/>
  <c r="BA789" i="4"/>
  <c r="BA790" i="4"/>
  <c r="BA791" i="4"/>
  <c r="BA792" i="4"/>
  <c r="BA795" i="4"/>
  <c r="BA796" i="4"/>
  <c r="BA800" i="4"/>
  <c r="BA801" i="4"/>
  <c r="BA804" i="4"/>
  <c r="BA805" i="4"/>
  <c r="BA806" i="4"/>
  <c r="BA807" i="4"/>
  <c r="BA808" i="4"/>
  <c r="BA811" i="4"/>
  <c r="BA812" i="4"/>
  <c r="BA817" i="4"/>
  <c r="BA818" i="4"/>
  <c r="BA820" i="4"/>
  <c r="BA821" i="4"/>
  <c r="BA822" i="4"/>
  <c r="BA823" i="4"/>
  <c r="BA824" i="4"/>
  <c r="BA827" i="4"/>
  <c r="BA828" i="4"/>
  <c r="BA833" i="4"/>
  <c r="BA837" i="4"/>
  <c r="BA838" i="4"/>
  <c r="BA839" i="4"/>
  <c r="BA840" i="4"/>
  <c r="BA843" i="4"/>
  <c r="BA844" i="4"/>
  <c r="BA852" i="4"/>
  <c r="BA853" i="4"/>
  <c r="BA854" i="4"/>
  <c r="BA855" i="4"/>
  <c r="BA856" i="4"/>
  <c r="BA865" i="4"/>
  <c r="BA868" i="4"/>
  <c r="BA869" i="4"/>
  <c r="BA870" i="4"/>
  <c r="BA871" i="4"/>
  <c r="BA872" i="4"/>
  <c r="BA875" i="4"/>
  <c r="BA876" i="4"/>
  <c r="BA881" i="4"/>
  <c r="BA882" i="4"/>
  <c r="BA884" i="4"/>
  <c r="BA885" i="4"/>
  <c r="BA886" i="4"/>
  <c r="BA887" i="4"/>
  <c r="BA888" i="4"/>
  <c r="BA892" i="4"/>
  <c r="BA897" i="4"/>
  <c r="BA900" i="4"/>
  <c r="BA901" i="4"/>
  <c r="BA902" i="4"/>
  <c r="BA903" i="4"/>
  <c r="BA904" i="4"/>
  <c r="BA907" i="4"/>
  <c r="BA908" i="4"/>
  <c r="BA913" i="4"/>
  <c r="BA914" i="4"/>
  <c r="BA916" i="4"/>
  <c r="BA917" i="4"/>
  <c r="BA918" i="4"/>
  <c r="BA919" i="4"/>
  <c r="BA920" i="4"/>
  <c r="BA923" i="4"/>
  <c r="BA924" i="4"/>
  <c r="BA929" i="4"/>
  <c r="BA930" i="4"/>
  <c r="BA932" i="4"/>
  <c r="BA933" i="4"/>
  <c r="BA934" i="4"/>
  <c r="BA935" i="4"/>
  <c r="BA936" i="4"/>
  <c r="BA939" i="4"/>
  <c r="BA940" i="4"/>
  <c r="BA945" i="4"/>
  <c r="BA948" i="4"/>
  <c r="BA949" i="4"/>
  <c r="BA950" i="4"/>
  <c r="BA951" i="4"/>
  <c r="BA952" i="4"/>
  <c r="BA955" i="4"/>
  <c r="BA956" i="4"/>
  <c r="BA961" i="4"/>
  <c r="BA965" i="4"/>
  <c r="BA966" i="4"/>
  <c r="BA967" i="4"/>
  <c r="BA968" i="4"/>
  <c r="BA971" i="4"/>
  <c r="BA972" i="4"/>
  <c r="BA977" i="4"/>
  <c r="BA978" i="4"/>
  <c r="BA980" i="4"/>
  <c r="BA981" i="4"/>
  <c r="BA982" i="4"/>
  <c r="BA983" i="4"/>
  <c r="BA984" i="4"/>
  <c r="BA987" i="4"/>
  <c r="BA988" i="4"/>
  <c r="BA993" i="4"/>
  <c r="BA996" i="4"/>
  <c r="BA997" i="4"/>
  <c r="BA998" i="4"/>
  <c r="BA999" i="4"/>
  <c r="BA1000" i="4"/>
  <c r="BA1003" i="4"/>
  <c r="BA1004" i="4"/>
  <c r="AZ8" i="4"/>
  <c r="AZ9" i="4"/>
  <c r="AZ12" i="4"/>
  <c r="AZ13" i="4"/>
  <c r="AZ14" i="4"/>
  <c r="AZ15" i="4"/>
  <c r="AZ16" i="4"/>
  <c r="AZ19" i="4"/>
  <c r="AZ20" i="4"/>
  <c r="AZ21" i="4"/>
  <c r="AZ22" i="4"/>
  <c r="AZ23" i="4"/>
  <c r="AZ24" i="4"/>
  <c r="AZ28" i="4"/>
  <c r="AZ29" i="4"/>
  <c r="AZ30" i="4"/>
  <c r="AZ31" i="4"/>
  <c r="AZ35" i="4"/>
  <c r="AZ36" i="4"/>
  <c r="AZ37" i="4"/>
  <c r="AZ38" i="4"/>
  <c r="AZ39" i="4"/>
  <c r="AZ40" i="4"/>
  <c r="AZ41" i="4"/>
  <c r="AZ45" i="4"/>
  <c r="AZ46" i="4"/>
  <c r="AZ47" i="4"/>
  <c r="AZ48" i="4"/>
  <c r="AZ51" i="4"/>
  <c r="AZ52" i="4"/>
  <c r="AZ53" i="4"/>
  <c r="AZ54" i="4"/>
  <c r="AZ55" i="4"/>
  <c r="AZ56" i="4"/>
  <c r="AZ57" i="4"/>
  <c r="AZ60" i="4"/>
  <c r="AZ61" i="4"/>
  <c r="AZ62" i="4"/>
  <c r="AZ63" i="4"/>
  <c r="AZ64" i="4"/>
  <c r="AZ67" i="4"/>
  <c r="AZ68" i="4"/>
  <c r="AZ70" i="4"/>
  <c r="AZ71" i="4"/>
  <c r="AZ72" i="4"/>
  <c r="AZ73" i="4"/>
  <c r="AZ76" i="4"/>
  <c r="AZ77" i="4"/>
  <c r="AZ78" i="4"/>
  <c r="AZ79" i="4"/>
  <c r="AZ80" i="4"/>
  <c r="AZ83" i="4"/>
  <c r="AZ84" i="4"/>
  <c r="AZ87" i="4"/>
  <c r="AZ88" i="4"/>
  <c r="AZ89" i="4"/>
  <c r="AZ92" i="4"/>
  <c r="AZ93" i="4"/>
  <c r="AZ94" i="4"/>
  <c r="AZ95" i="4"/>
  <c r="AZ96" i="4"/>
  <c r="AZ99" i="4"/>
  <c r="AZ100" i="4"/>
  <c r="AZ101" i="4"/>
  <c r="AZ102" i="4"/>
  <c r="AZ103" i="4"/>
  <c r="AZ104" i="4"/>
  <c r="AZ105" i="4"/>
  <c r="AZ108" i="4"/>
  <c r="AZ109" i="4"/>
  <c r="AZ110" i="4"/>
  <c r="AZ111" i="4"/>
  <c r="AZ112" i="4"/>
  <c r="AZ115" i="4"/>
  <c r="AZ116" i="4"/>
  <c r="AZ117" i="4"/>
  <c r="AZ118" i="4"/>
  <c r="AZ119" i="4"/>
  <c r="AZ120" i="4"/>
  <c r="AZ121" i="4"/>
  <c r="AZ124" i="4"/>
  <c r="AZ125" i="4"/>
  <c r="AZ126" i="4"/>
  <c r="AZ127" i="4"/>
  <c r="AZ128" i="4"/>
  <c r="AZ132" i="4"/>
  <c r="AZ133" i="4"/>
  <c r="AZ134" i="4"/>
  <c r="AZ135" i="4"/>
  <c r="AZ136" i="4"/>
  <c r="AZ137" i="4"/>
  <c r="AZ140" i="4"/>
  <c r="AZ141" i="4"/>
  <c r="AZ142" i="4"/>
  <c r="AZ143" i="4"/>
  <c r="AZ144" i="4"/>
  <c r="AZ147" i="4"/>
  <c r="AZ148" i="4"/>
  <c r="AZ149" i="4"/>
  <c r="AZ150" i="4"/>
  <c r="AZ151" i="4"/>
  <c r="AZ152" i="4"/>
  <c r="AZ153" i="4"/>
  <c r="AZ156" i="4"/>
  <c r="AZ157" i="4"/>
  <c r="AZ158" i="4"/>
  <c r="AZ159" i="4"/>
  <c r="AZ160" i="4"/>
  <c r="AZ163" i="4"/>
  <c r="AZ164" i="4"/>
  <c r="AZ165" i="4"/>
  <c r="AZ166" i="4"/>
  <c r="AZ167" i="4"/>
  <c r="AZ168" i="4"/>
  <c r="AZ169" i="4"/>
  <c r="AZ172" i="4"/>
  <c r="AZ173" i="4"/>
  <c r="AZ174" i="4"/>
  <c r="AZ175" i="4"/>
  <c r="AZ176" i="4"/>
  <c r="AZ179" i="4"/>
  <c r="AZ180" i="4"/>
  <c r="AZ181" i="4"/>
  <c r="AZ182" i="4"/>
  <c r="AZ183" i="4"/>
  <c r="AZ184" i="4"/>
  <c r="AZ185" i="4"/>
  <c r="AZ189" i="4"/>
  <c r="AZ190" i="4"/>
  <c r="AZ191" i="4"/>
  <c r="AZ192" i="4"/>
  <c r="AZ195" i="4"/>
  <c r="AZ196" i="4"/>
  <c r="AZ197" i="4"/>
  <c r="AZ198" i="4"/>
  <c r="AZ199" i="4"/>
  <c r="AZ200" i="4"/>
  <c r="AZ201" i="4"/>
  <c r="AZ204" i="4"/>
  <c r="AZ205" i="4"/>
  <c r="AZ206" i="4"/>
  <c r="AZ207" i="4"/>
  <c r="AZ208" i="4"/>
  <c r="AZ211" i="4"/>
  <c r="AZ212" i="4"/>
  <c r="AZ213" i="4"/>
  <c r="AZ214" i="4"/>
  <c r="AZ215" i="4"/>
  <c r="AZ216" i="4"/>
  <c r="AZ220" i="4"/>
  <c r="AZ221" i="4"/>
  <c r="AZ222" i="4"/>
  <c r="AZ223" i="4"/>
  <c r="AZ224" i="4"/>
  <c r="AZ227" i="4"/>
  <c r="AZ228" i="4"/>
  <c r="AZ229" i="4"/>
  <c r="AZ230" i="4"/>
  <c r="AZ231" i="4"/>
  <c r="AZ232" i="4"/>
  <c r="AZ233" i="4"/>
  <c r="AZ236" i="4"/>
  <c r="AZ237" i="4"/>
  <c r="AZ238" i="4"/>
  <c r="AZ239" i="4"/>
  <c r="AZ240" i="4"/>
  <c r="AZ243" i="4"/>
  <c r="AZ244" i="4"/>
  <c r="AZ245" i="4"/>
  <c r="AZ246" i="4"/>
  <c r="AZ247" i="4"/>
  <c r="AZ248" i="4"/>
  <c r="AZ249" i="4"/>
  <c r="AZ252" i="4"/>
  <c r="AZ253" i="4"/>
  <c r="AZ254" i="4"/>
  <c r="AZ255" i="4"/>
  <c r="AZ256" i="4"/>
  <c r="AZ259" i="4"/>
  <c r="AZ260" i="4"/>
  <c r="AZ261" i="4"/>
  <c r="AZ262" i="4"/>
  <c r="AZ263" i="4"/>
  <c r="AZ264" i="4"/>
  <c r="AZ268" i="4"/>
  <c r="AZ269" i="4"/>
  <c r="AZ270" i="4"/>
  <c r="AZ271" i="4"/>
  <c r="AZ272" i="4"/>
  <c r="AZ275" i="4"/>
  <c r="AZ276" i="4"/>
  <c r="AZ277" i="4"/>
  <c r="AZ278" i="4"/>
  <c r="AZ279" i="4"/>
  <c r="AZ280" i="4"/>
  <c r="AZ281" i="4"/>
  <c r="AZ284" i="4"/>
  <c r="AZ285" i="4"/>
  <c r="AZ286" i="4"/>
  <c r="AZ287" i="4"/>
  <c r="AZ288" i="4"/>
  <c r="AZ291" i="4"/>
  <c r="AZ292" i="4"/>
  <c r="AZ293" i="4"/>
  <c r="AZ294" i="4"/>
  <c r="AZ295" i="4"/>
  <c r="AZ296" i="4"/>
  <c r="AZ297" i="4"/>
  <c r="AZ300" i="4"/>
  <c r="AZ301" i="4"/>
  <c r="AZ302" i="4"/>
  <c r="AZ303" i="4"/>
  <c r="AZ304" i="4"/>
  <c r="AZ307" i="4"/>
  <c r="AZ308" i="4"/>
  <c r="AZ309" i="4"/>
  <c r="AZ310" i="4"/>
  <c r="AZ311" i="4"/>
  <c r="AZ312" i="4"/>
  <c r="AZ313" i="4"/>
  <c r="AZ317" i="4"/>
  <c r="AZ318" i="4"/>
  <c r="AZ319" i="4"/>
  <c r="AZ320" i="4"/>
  <c r="AZ323" i="4"/>
  <c r="AZ324" i="4"/>
  <c r="AZ326" i="4"/>
  <c r="AZ327" i="4"/>
  <c r="AZ328" i="4"/>
  <c r="AZ329" i="4"/>
  <c r="AZ332" i="4"/>
  <c r="AZ333" i="4"/>
  <c r="AZ334" i="4"/>
  <c r="AZ335" i="4"/>
  <c r="AZ336" i="4"/>
  <c r="AZ339" i="4"/>
  <c r="AZ340" i="4"/>
  <c r="AZ343" i="4"/>
  <c r="AZ344" i="4"/>
  <c r="AZ345" i="4"/>
  <c r="AZ348" i="4"/>
  <c r="AZ349" i="4"/>
  <c r="AZ350" i="4"/>
  <c r="AZ351" i="4"/>
  <c r="AZ352" i="4"/>
  <c r="AZ355" i="4"/>
  <c r="AZ356" i="4"/>
  <c r="AZ357" i="4"/>
  <c r="AZ358" i="4"/>
  <c r="AZ359" i="4"/>
  <c r="AZ360" i="4"/>
  <c r="AZ361" i="4"/>
  <c r="AZ364" i="4"/>
  <c r="AZ365" i="4"/>
  <c r="AZ366" i="4"/>
  <c r="AZ367" i="4"/>
  <c r="AZ368" i="4"/>
  <c r="AZ371" i="4"/>
  <c r="AZ372" i="4"/>
  <c r="AZ373" i="4"/>
  <c r="AZ374" i="4"/>
  <c r="AZ375" i="4"/>
  <c r="AZ376" i="4"/>
  <c r="AZ380" i="4"/>
  <c r="AZ381" i="4"/>
  <c r="AZ382" i="4"/>
  <c r="AZ383" i="4"/>
  <c r="AZ384" i="4"/>
  <c r="AZ387" i="4"/>
  <c r="AZ388" i="4"/>
  <c r="AZ389" i="4"/>
  <c r="AZ390" i="4"/>
  <c r="AZ391" i="4"/>
  <c r="AZ392" i="4"/>
  <c r="AZ393" i="4"/>
  <c r="AZ396" i="4"/>
  <c r="AZ397" i="4"/>
  <c r="AZ398" i="4"/>
  <c r="AZ403" i="4"/>
  <c r="AZ404" i="4"/>
  <c r="AZ405" i="4"/>
  <c r="AZ406" i="4"/>
  <c r="AZ407" i="4"/>
  <c r="AZ408" i="4"/>
  <c r="AZ409" i="4"/>
  <c r="AZ412" i="4"/>
  <c r="AZ413" i="4"/>
  <c r="AZ414" i="4"/>
  <c r="AZ415" i="4"/>
  <c r="AZ416" i="4"/>
  <c r="AZ419" i="4"/>
  <c r="AZ420" i="4"/>
  <c r="AZ421" i="4"/>
  <c r="AZ422" i="4"/>
  <c r="AZ423" i="4"/>
  <c r="AZ424" i="4"/>
  <c r="AZ425" i="4"/>
  <c r="AZ428" i="4"/>
  <c r="AZ429" i="4"/>
  <c r="AZ430" i="4"/>
  <c r="AZ431" i="4"/>
  <c r="AZ432" i="4"/>
  <c r="AZ435" i="4"/>
  <c r="AZ436" i="4"/>
  <c r="AZ437" i="4"/>
  <c r="AZ438" i="4"/>
  <c r="AZ439" i="4"/>
  <c r="AZ440" i="4"/>
  <c r="AZ441" i="4"/>
  <c r="AZ444" i="4"/>
  <c r="AZ445" i="4"/>
  <c r="AZ446" i="4"/>
  <c r="AZ447" i="4"/>
  <c r="AZ448" i="4"/>
  <c r="AZ451" i="4"/>
  <c r="AZ452" i="4"/>
  <c r="AZ453" i="4"/>
  <c r="AZ454" i="4"/>
  <c r="AZ455" i="4"/>
  <c r="AZ456" i="4"/>
  <c r="AZ460" i="4"/>
  <c r="AZ461" i="4"/>
  <c r="AZ462" i="4"/>
  <c r="AZ467" i="4"/>
  <c r="AZ468" i="4"/>
  <c r="AZ469" i="4"/>
  <c r="AZ470" i="4"/>
  <c r="AZ471" i="4"/>
  <c r="AZ472" i="4"/>
  <c r="AZ473" i="4"/>
  <c r="AZ476" i="4"/>
  <c r="AZ477" i="4"/>
  <c r="AZ478" i="4"/>
  <c r="AZ479" i="4"/>
  <c r="AZ480" i="4"/>
  <c r="AZ483" i="4"/>
  <c r="AZ484" i="4"/>
  <c r="AZ485" i="4"/>
  <c r="AZ486" i="4"/>
  <c r="AZ487" i="4"/>
  <c r="AZ488" i="4"/>
  <c r="AZ489" i="4"/>
  <c r="AZ492" i="4"/>
  <c r="AZ493" i="4"/>
  <c r="AZ494" i="4"/>
  <c r="AZ495" i="4"/>
  <c r="AZ496" i="4"/>
  <c r="AZ499" i="4"/>
  <c r="AZ500" i="4"/>
  <c r="AZ501" i="4"/>
  <c r="AZ502" i="4"/>
  <c r="AZ503" i="4"/>
  <c r="AZ504" i="4"/>
  <c r="AZ505" i="4"/>
  <c r="AZ508" i="4"/>
  <c r="AZ509" i="4"/>
  <c r="AZ510" i="4"/>
  <c r="AZ511" i="4"/>
  <c r="AZ512" i="4"/>
  <c r="AZ515" i="4"/>
  <c r="AZ516" i="4"/>
  <c r="AZ517" i="4"/>
  <c r="AZ518" i="4"/>
  <c r="AZ519" i="4"/>
  <c r="AZ520" i="4"/>
  <c r="AZ521" i="4"/>
  <c r="AZ524" i="4"/>
  <c r="AZ525" i="4"/>
  <c r="AZ526" i="4"/>
  <c r="AZ527" i="4"/>
  <c r="AZ531" i="4"/>
  <c r="AZ532" i="4"/>
  <c r="AZ533" i="4"/>
  <c r="AZ534" i="4"/>
  <c r="AZ535" i="4"/>
  <c r="AZ536" i="4"/>
  <c r="AZ537" i="4"/>
  <c r="AZ540" i="4"/>
  <c r="AZ541" i="4"/>
  <c r="AZ542" i="4"/>
  <c r="AZ543" i="4"/>
  <c r="AZ544" i="4"/>
  <c r="AZ547" i="4"/>
  <c r="AZ548" i="4"/>
  <c r="AZ549" i="4"/>
  <c r="AZ550" i="4"/>
  <c r="AZ551" i="4"/>
  <c r="AZ552" i="4"/>
  <c r="AZ553" i="4"/>
  <c r="AZ554" i="4"/>
  <c r="AZ556" i="4"/>
  <c r="AZ557" i="4"/>
  <c r="AZ558" i="4"/>
  <c r="AZ559" i="4"/>
  <c r="AZ560" i="4"/>
  <c r="AZ564" i="4"/>
  <c r="AZ565" i="4"/>
  <c r="AZ566" i="4"/>
  <c r="AZ567" i="4"/>
  <c r="AZ568" i="4"/>
  <c r="AZ569" i="4"/>
  <c r="AZ572" i="4"/>
  <c r="AZ573" i="4"/>
  <c r="AZ574" i="4"/>
  <c r="AZ575" i="4"/>
  <c r="AZ576" i="4"/>
  <c r="AZ579" i="4"/>
  <c r="AZ580" i="4"/>
  <c r="AZ582" i="4"/>
  <c r="AZ583" i="4"/>
  <c r="AZ584" i="4"/>
  <c r="AZ585" i="4"/>
  <c r="AZ586" i="4"/>
  <c r="AZ588" i="4"/>
  <c r="AZ589" i="4"/>
  <c r="AZ590" i="4"/>
  <c r="AZ591" i="4"/>
  <c r="AZ592" i="4"/>
  <c r="AZ595" i="4"/>
  <c r="AZ596" i="4"/>
  <c r="AZ599" i="4"/>
  <c r="AZ600" i="4"/>
  <c r="AZ601" i="4"/>
  <c r="AZ604" i="4"/>
  <c r="AZ605" i="4"/>
  <c r="AZ606" i="4"/>
  <c r="AZ607" i="4"/>
  <c r="AZ608" i="4"/>
  <c r="AZ611" i="4"/>
  <c r="AZ612" i="4"/>
  <c r="AZ613" i="4"/>
  <c r="AZ614" i="4"/>
  <c r="AZ615" i="4"/>
  <c r="AZ616" i="4"/>
  <c r="AZ617" i="4"/>
  <c r="AZ618" i="4"/>
  <c r="AZ621" i="4"/>
  <c r="AZ622" i="4"/>
  <c r="AZ623" i="4"/>
  <c r="AZ624" i="4"/>
  <c r="AZ627" i="4"/>
  <c r="AZ628" i="4"/>
  <c r="AZ629" i="4"/>
  <c r="AZ630" i="4"/>
  <c r="AZ631" i="4"/>
  <c r="AZ632" i="4"/>
  <c r="AZ633" i="4"/>
  <c r="AZ636" i="4"/>
  <c r="AZ637" i="4"/>
  <c r="AZ638" i="4"/>
  <c r="AZ639" i="4"/>
  <c r="AZ640" i="4"/>
  <c r="AZ643" i="4"/>
  <c r="AZ644" i="4"/>
  <c r="AZ645" i="4"/>
  <c r="AZ646" i="4"/>
  <c r="AZ647" i="4"/>
  <c r="AZ648" i="4"/>
  <c r="AZ649" i="4"/>
  <c r="AZ652" i="4"/>
  <c r="AZ653" i="4"/>
  <c r="AZ654" i="4"/>
  <c r="AZ655" i="4"/>
  <c r="AZ656" i="4"/>
  <c r="AZ659" i="4"/>
  <c r="AZ660" i="4"/>
  <c r="AZ661" i="4"/>
  <c r="AZ662" i="4"/>
  <c r="AZ663" i="4"/>
  <c r="AZ664" i="4"/>
  <c r="AZ665" i="4"/>
  <c r="AZ668" i="4"/>
  <c r="AZ669" i="4"/>
  <c r="AZ670" i="4"/>
  <c r="AZ671" i="4"/>
  <c r="AZ672" i="4"/>
  <c r="AZ675" i="4"/>
  <c r="AZ676" i="4"/>
  <c r="AZ677" i="4"/>
  <c r="AZ678" i="4"/>
  <c r="AZ679" i="4"/>
  <c r="AZ680" i="4"/>
  <c r="AZ681" i="4"/>
  <c r="AZ684" i="4"/>
  <c r="AZ685" i="4"/>
  <c r="AZ686" i="4"/>
  <c r="AZ687" i="4"/>
  <c r="AZ688" i="4"/>
  <c r="AZ691" i="4"/>
  <c r="AZ692" i="4"/>
  <c r="AZ693" i="4"/>
  <c r="AZ694" i="4"/>
  <c r="AZ695" i="4"/>
  <c r="AZ696" i="4"/>
  <c r="AZ697" i="4"/>
  <c r="AZ700" i="4"/>
  <c r="AZ701" i="4"/>
  <c r="AZ702" i="4"/>
  <c r="AZ703" i="4"/>
  <c r="AZ704" i="4"/>
  <c r="AZ708" i="4"/>
  <c r="AZ709" i="4"/>
  <c r="AZ710" i="4"/>
  <c r="AZ711" i="4"/>
  <c r="AZ712" i="4"/>
  <c r="AZ713" i="4"/>
  <c r="AZ716" i="4"/>
  <c r="AZ717" i="4"/>
  <c r="AZ718" i="4"/>
  <c r="AZ719" i="4"/>
  <c r="AZ720" i="4"/>
  <c r="AZ723" i="4"/>
  <c r="AZ724" i="4"/>
  <c r="AZ725" i="4"/>
  <c r="AZ726" i="4"/>
  <c r="AZ727" i="4"/>
  <c r="AZ728" i="4"/>
  <c r="AZ729" i="4"/>
  <c r="AZ730" i="4"/>
  <c r="AZ732" i="4"/>
  <c r="AZ733" i="4"/>
  <c r="AZ734" i="4"/>
  <c r="AZ735" i="4"/>
  <c r="AZ736" i="4"/>
  <c r="AZ739" i="4"/>
  <c r="AZ740" i="4"/>
  <c r="AZ741" i="4"/>
  <c r="AZ742" i="4"/>
  <c r="AZ743" i="4"/>
  <c r="AZ744" i="4"/>
  <c r="AZ745" i="4"/>
  <c r="AZ749" i="4"/>
  <c r="AZ750" i="4"/>
  <c r="AZ751" i="4"/>
  <c r="AZ752" i="4"/>
  <c r="AZ756" i="4"/>
  <c r="AZ757" i="4"/>
  <c r="AZ758" i="4"/>
  <c r="AZ759" i="4"/>
  <c r="AZ760" i="4"/>
  <c r="AZ764" i="4"/>
  <c r="AZ765" i="4"/>
  <c r="AZ766" i="4"/>
  <c r="AZ767" i="4"/>
  <c r="AZ768" i="4"/>
  <c r="AZ771" i="4"/>
  <c r="AZ772" i="4"/>
  <c r="AZ773" i="4"/>
  <c r="AZ774" i="4"/>
  <c r="AZ775" i="4"/>
  <c r="AZ776" i="4"/>
  <c r="AZ780" i="4"/>
  <c r="AZ781" i="4"/>
  <c r="AZ782" i="4"/>
  <c r="AZ783" i="4"/>
  <c r="AZ784" i="4"/>
  <c r="AZ787" i="4"/>
  <c r="AZ788" i="4"/>
  <c r="AZ789" i="4"/>
  <c r="AZ790" i="4"/>
  <c r="AZ791" i="4"/>
  <c r="AZ792" i="4"/>
  <c r="AZ793" i="4"/>
  <c r="AZ796" i="4"/>
  <c r="AZ797" i="4"/>
  <c r="AZ798" i="4"/>
  <c r="AZ799" i="4"/>
  <c r="AZ800" i="4"/>
  <c r="AZ803" i="4"/>
  <c r="AZ804" i="4"/>
  <c r="AZ805" i="4"/>
  <c r="AZ806" i="4"/>
  <c r="AZ807" i="4"/>
  <c r="AZ808" i="4"/>
  <c r="AZ809" i="4"/>
  <c r="AZ812" i="4"/>
  <c r="AZ813" i="4"/>
  <c r="AZ814" i="4"/>
  <c r="AZ815" i="4"/>
  <c r="AZ816" i="4"/>
  <c r="AZ819" i="4"/>
  <c r="AZ820" i="4"/>
  <c r="AZ821" i="4"/>
  <c r="AZ822" i="4"/>
  <c r="AZ823" i="4"/>
  <c r="AZ824" i="4"/>
  <c r="AZ825" i="4"/>
  <c r="AZ828" i="4"/>
  <c r="AZ829" i="4"/>
  <c r="AZ830" i="4"/>
  <c r="AZ831" i="4"/>
  <c r="AZ832" i="4"/>
  <c r="AZ835" i="4"/>
  <c r="AZ836" i="4"/>
  <c r="AZ838" i="4"/>
  <c r="AZ839" i="4"/>
  <c r="AZ840" i="4"/>
  <c r="AZ841" i="4"/>
  <c r="AZ844" i="4"/>
  <c r="AZ845" i="4"/>
  <c r="AZ846" i="4"/>
  <c r="AZ847" i="4"/>
  <c r="AZ848" i="4"/>
  <c r="AZ852" i="4"/>
  <c r="AZ855" i="4"/>
  <c r="AZ856" i="4"/>
  <c r="AZ857" i="4"/>
  <c r="AZ858" i="4"/>
  <c r="AZ860" i="4"/>
  <c r="AZ861" i="4"/>
  <c r="AZ862" i="4"/>
  <c r="AZ863" i="4"/>
  <c r="AZ864" i="4"/>
  <c r="AZ867" i="4"/>
  <c r="AZ868" i="4"/>
  <c r="AZ869" i="4"/>
  <c r="AZ870" i="4"/>
  <c r="AZ871" i="4"/>
  <c r="AZ872" i="4"/>
  <c r="AZ873" i="4"/>
  <c r="AZ876" i="4"/>
  <c r="AZ877" i="4"/>
  <c r="AZ878" i="4"/>
  <c r="AZ879" i="4"/>
  <c r="AZ880" i="4"/>
  <c r="AZ883" i="4"/>
  <c r="AZ884" i="4"/>
  <c r="AZ885" i="4"/>
  <c r="AZ886" i="4"/>
  <c r="AZ887" i="4"/>
  <c r="AZ888" i="4"/>
  <c r="AZ889" i="4"/>
  <c r="AZ893" i="4"/>
  <c r="AZ894" i="4"/>
  <c r="AZ899" i="4"/>
  <c r="AZ900" i="4"/>
  <c r="AZ901" i="4"/>
  <c r="AZ902" i="4"/>
  <c r="AZ903" i="4"/>
  <c r="AZ904" i="4"/>
  <c r="AZ905" i="4"/>
  <c r="AZ908" i="4"/>
  <c r="AZ909" i="4"/>
  <c r="AZ910" i="4"/>
  <c r="AZ911" i="4"/>
  <c r="AZ912" i="4"/>
  <c r="AZ915" i="4"/>
  <c r="AZ916" i="4"/>
  <c r="AZ917" i="4"/>
  <c r="AZ918" i="4"/>
  <c r="AZ919" i="4"/>
  <c r="AZ920" i="4"/>
  <c r="AZ921" i="4"/>
  <c r="AZ924" i="4"/>
  <c r="AZ925" i="4"/>
  <c r="AZ926" i="4"/>
  <c r="AZ927" i="4"/>
  <c r="AZ928" i="4"/>
  <c r="AZ931" i="4"/>
  <c r="AZ932" i="4"/>
  <c r="AZ933" i="4"/>
  <c r="AZ934" i="4"/>
  <c r="AZ935" i="4"/>
  <c r="AZ936" i="4"/>
  <c r="AZ937" i="4"/>
  <c r="AZ938" i="4"/>
  <c r="AZ941" i="4"/>
  <c r="AZ942" i="4"/>
  <c r="AZ943" i="4"/>
  <c r="AZ944" i="4"/>
  <c r="AZ947" i="4"/>
  <c r="AZ948" i="4"/>
  <c r="AZ949" i="4"/>
  <c r="AZ950" i="4"/>
  <c r="AZ951" i="4"/>
  <c r="AZ952" i="4"/>
  <c r="AZ953" i="4"/>
  <c r="AZ956" i="4"/>
  <c r="AZ957" i="4"/>
  <c r="AZ958" i="4"/>
  <c r="AZ959" i="4"/>
  <c r="AZ963" i="4"/>
  <c r="AZ964" i="4"/>
  <c r="AZ965" i="4"/>
  <c r="AZ966" i="4"/>
  <c r="AZ967" i="4"/>
  <c r="AZ968" i="4"/>
  <c r="AZ969" i="4"/>
  <c r="AZ970" i="4"/>
  <c r="AZ972" i="4"/>
  <c r="AZ973" i="4"/>
  <c r="AZ974" i="4"/>
  <c r="AZ975" i="4"/>
  <c r="AZ976" i="4"/>
  <c r="AZ979" i="4"/>
  <c r="AZ980" i="4"/>
  <c r="AZ981" i="4"/>
  <c r="AZ982" i="4"/>
  <c r="AZ983" i="4"/>
  <c r="AZ984" i="4"/>
  <c r="AZ985" i="4"/>
  <c r="AZ989" i="4"/>
  <c r="AZ990" i="4"/>
  <c r="AZ991" i="4"/>
  <c r="AZ992" i="4"/>
  <c r="AZ995" i="4"/>
  <c r="AZ996" i="4"/>
  <c r="AZ997" i="4"/>
  <c r="AZ998" i="4"/>
  <c r="AZ999" i="4"/>
  <c r="AZ1000" i="4"/>
  <c r="AZ1001" i="4"/>
  <c r="AZ1004" i="4"/>
  <c r="AZ1005" i="4"/>
  <c r="AZ1006" i="4"/>
  <c r="AZ7" i="4"/>
  <c r="AY8" i="4"/>
  <c r="AY11" i="4"/>
  <c r="AY12" i="4"/>
  <c r="AY13" i="4"/>
  <c r="AY14" i="4"/>
  <c r="AY15" i="4"/>
  <c r="AY16" i="4"/>
  <c r="AY17" i="4"/>
  <c r="AY18" i="4"/>
  <c r="AY20" i="4"/>
  <c r="AY21" i="4"/>
  <c r="AY22" i="4"/>
  <c r="AY23" i="4"/>
  <c r="AY24" i="4"/>
  <c r="AY27" i="4"/>
  <c r="AY28" i="4"/>
  <c r="AY30" i="4"/>
  <c r="AY31" i="4"/>
  <c r="AY32" i="4"/>
  <c r="AY33" i="4"/>
  <c r="AY36" i="4"/>
  <c r="AY37" i="4"/>
  <c r="AY38" i="4"/>
  <c r="AY39" i="4"/>
  <c r="AY40" i="4"/>
  <c r="AY43" i="4"/>
  <c r="AY44" i="4"/>
  <c r="AY45" i="4"/>
  <c r="AY46" i="4"/>
  <c r="AY47" i="4"/>
  <c r="AY48" i="4"/>
  <c r="AY49" i="4"/>
  <c r="AY50" i="4"/>
  <c r="AY52" i="4"/>
  <c r="AY53" i="4"/>
  <c r="AY54" i="4"/>
  <c r="AY55" i="4"/>
  <c r="AY56" i="4"/>
  <c r="AY59" i="4"/>
  <c r="AY60" i="4"/>
  <c r="AY61" i="4"/>
  <c r="AY62" i="4"/>
  <c r="AY63" i="4"/>
  <c r="AY64" i="4"/>
  <c r="AY65" i="4"/>
  <c r="AY69" i="4"/>
  <c r="AY70" i="4"/>
  <c r="AY71" i="4"/>
  <c r="AY72" i="4"/>
  <c r="AY75" i="4"/>
  <c r="AY76" i="4"/>
  <c r="AY77" i="4"/>
  <c r="AY78" i="4"/>
  <c r="AY80" i="4"/>
  <c r="AY81" i="4"/>
  <c r="AY82" i="4"/>
  <c r="AY84" i="4"/>
  <c r="AY85" i="4"/>
  <c r="AY86" i="4"/>
  <c r="AY87" i="4"/>
  <c r="AY88" i="4"/>
  <c r="AY92" i="4"/>
  <c r="AY93" i="4"/>
  <c r="AY94" i="4"/>
  <c r="AY95" i="4"/>
  <c r="AY96" i="4"/>
  <c r="AY98" i="4"/>
  <c r="AY100" i="4"/>
  <c r="AY101" i="4"/>
  <c r="AY102" i="4"/>
  <c r="AY103" i="4"/>
  <c r="AY104" i="4"/>
  <c r="AY107" i="4"/>
  <c r="AY108" i="4"/>
  <c r="AY109" i="4"/>
  <c r="AY110" i="4"/>
  <c r="AY111" i="4"/>
  <c r="AY112" i="4"/>
  <c r="AY113" i="4"/>
  <c r="AY116" i="4"/>
  <c r="AY117" i="4"/>
  <c r="AY118" i="4"/>
  <c r="AY119" i="4"/>
  <c r="AY120" i="4"/>
  <c r="AY123" i="4"/>
  <c r="AY124" i="4"/>
  <c r="AY125" i="4"/>
  <c r="AY126" i="4"/>
  <c r="AY127" i="4"/>
  <c r="AY128" i="4"/>
  <c r="AY129" i="4"/>
  <c r="AY132" i="4"/>
  <c r="AY133" i="4"/>
  <c r="AY134" i="4"/>
  <c r="AY135" i="4"/>
  <c r="AY136" i="4"/>
  <c r="AY140" i="4"/>
  <c r="AY141" i="4"/>
  <c r="AY142" i="4"/>
  <c r="AY144" i="4"/>
  <c r="AY145" i="4"/>
  <c r="AY149" i="4"/>
  <c r="AY150" i="4"/>
  <c r="AY151" i="4"/>
  <c r="AY152" i="4"/>
  <c r="AY155" i="4"/>
  <c r="AY156" i="4"/>
  <c r="AY157" i="4"/>
  <c r="AY158" i="4"/>
  <c r="AY159" i="4"/>
  <c r="AY160" i="4"/>
  <c r="AY161" i="4"/>
  <c r="AY164" i="4"/>
  <c r="AY165" i="4"/>
  <c r="AY166" i="4"/>
  <c r="AY167" i="4"/>
  <c r="AY168" i="4"/>
  <c r="AY171" i="4"/>
  <c r="AY172" i="4"/>
  <c r="AY173" i="4"/>
  <c r="AY174" i="4"/>
  <c r="AY175" i="4"/>
  <c r="AY176" i="4"/>
  <c r="AY177" i="4"/>
  <c r="AY178" i="4"/>
  <c r="AY180" i="4"/>
  <c r="AY181" i="4"/>
  <c r="AY182" i="4"/>
  <c r="AY183" i="4"/>
  <c r="AY184" i="4"/>
  <c r="AY188" i="4"/>
  <c r="AY189" i="4"/>
  <c r="AY190" i="4"/>
  <c r="AY191" i="4"/>
  <c r="AY192" i="4"/>
  <c r="AY193" i="4"/>
  <c r="AY196" i="4"/>
  <c r="AY197" i="4"/>
  <c r="AY198" i="4"/>
  <c r="AY199" i="4"/>
  <c r="AY200" i="4"/>
  <c r="AY203" i="4"/>
  <c r="AY204" i="4"/>
  <c r="AY205" i="4"/>
  <c r="AY206" i="4"/>
  <c r="AY207" i="4"/>
  <c r="AY208" i="4"/>
  <c r="AY209" i="4"/>
  <c r="AY210" i="4"/>
  <c r="AY212" i="4"/>
  <c r="AY213" i="4"/>
  <c r="AY214" i="4"/>
  <c r="AY215" i="4"/>
  <c r="AY216" i="4"/>
  <c r="AY219" i="4"/>
  <c r="AY220" i="4"/>
  <c r="AY221" i="4"/>
  <c r="AY222" i="4"/>
  <c r="AY223" i="4"/>
  <c r="AY224" i="4"/>
  <c r="AY225" i="4"/>
  <c r="AY226" i="4"/>
  <c r="AY228" i="4"/>
  <c r="AY229" i="4"/>
  <c r="AY230" i="4"/>
  <c r="AY231" i="4"/>
  <c r="AY232" i="4"/>
  <c r="AY235" i="4"/>
  <c r="AY236" i="4"/>
  <c r="AY237" i="4"/>
  <c r="AY238" i="4"/>
  <c r="AY239" i="4"/>
  <c r="AY240" i="4"/>
  <c r="AY241" i="4"/>
  <c r="AY244" i="4"/>
  <c r="AY245" i="4"/>
  <c r="AY246" i="4"/>
  <c r="AY247" i="4"/>
  <c r="AY248" i="4"/>
  <c r="AY251" i="4"/>
  <c r="AY252" i="4"/>
  <c r="AY253" i="4"/>
  <c r="AY254" i="4"/>
  <c r="AY255" i="4"/>
  <c r="AY256" i="4"/>
  <c r="AY257" i="4"/>
  <c r="AY261" i="4"/>
  <c r="AY262" i="4"/>
  <c r="AY263" i="4"/>
  <c r="AY264" i="4"/>
  <c r="AY267" i="4"/>
  <c r="AY268" i="4"/>
  <c r="AY269" i="4"/>
  <c r="AY270" i="4"/>
  <c r="AY271" i="4"/>
  <c r="AY272" i="4"/>
  <c r="AY273" i="4"/>
  <c r="AY274" i="4"/>
  <c r="AY276" i="4"/>
  <c r="AY277" i="4"/>
  <c r="AY278" i="4"/>
  <c r="AY279" i="4"/>
  <c r="AY280" i="4"/>
  <c r="AY283" i="4"/>
  <c r="AY284" i="4"/>
  <c r="AY285" i="4"/>
  <c r="AY286" i="4"/>
  <c r="AY287" i="4"/>
  <c r="AY288" i="4"/>
  <c r="AY289" i="4"/>
  <c r="AY292" i="4"/>
  <c r="AY293" i="4"/>
  <c r="AY294" i="4"/>
  <c r="AY295" i="4"/>
  <c r="AY296" i="4"/>
  <c r="AY299" i="4"/>
  <c r="AY300" i="4"/>
  <c r="AY301" i="4"/>
  <c r="AY302" i="4"/>
  <c r="AY303" i="4"/>
  <c r="AY304" i="4"/>
  <c r="AY305" i="4"/>
  <c r="AY308" i="4"/>
  <c r="AY309" i="4"/>
  <c r="AY310" i="4"/>
  <c r="AY311" i="4"/>
  <c r="AY312" i="4"/>
  <c r="AY315" i="4"/>
  <c r="AY316" i="4"/>
  <c r="AY317" i="4"/>
  <c r="AY318" i="4"/>
  <c r="AY319" i="4"/>
  <c r="AY320" i="4"/>
  <c r="AY321" i="4"/>
  <c r="AY324" i="4"/>
  <c r="AY325" i="4"/>
  <c r="AY326" i="4"/>
  <c r="AY327" i="4"/>
  <c r="AY328" i="4"/>
  <c r="AY331" i="4"/>
  <c r="AY332" i="4"/>
  <c r="AY333" i="4"/>
  <c r="AY334" i="4"/>
  <c r="AY336" i="4"/>
  <c r="AY337" i="4"/>
  <c r="AY338" i="4"/>
  <c r="AY340" i="4"/>
  <c r="AY341" i="4"/>
  <c r="AY342" i="4"/>
  <c r="AY343" i="4"/>
  <c r="AY344" i="4"/>
  <c r="AY348" i="4"/>
  <c r="AY349" i="4"/>
  <c r="AY350" i="4"/>
  <c r="AY351" i="4"/>
  <c r="AY352" i="4"/>
  <c r="AY353" i="4"/>
  <c r="AY354" i="4"/>
  <c r="AY356" i="4"/>
  <c r="AY357" i="4"/>
  <c r="AY358" i="4"/>
  <c r="AY359" i="4"/>
  <c r="AY360" i="4"/>
  <c r="AY363" i="4"/>
  <c r="AY364" i="4"/>
  <c r="AY367" i="4"/>
  <c r="AY368" i="4"/>
  <c r="AY369" i="4"/>
  <c r="AY370" i="4"/>
  <c r="AY372" i="4"/>
  <c r="AY373" i="4"/>
  <c r="AY374" i="4"/>
  <c r="AY375" i="4"/>
  <c r="AY376" i="4"/>
  <c r="AY379" i="4"/>
  <c r="AY380" i="4"/>
  <c r="AY381" i="4"/>
  <c r="AY382" i="4"/>
  <c r="AY383" i="4"/>
  <c r="AY384" i="4"/>
  <c r="AY385" i="4"/>
  <c r="AY386" i="4"/>
  <c r="AY388" i="4"/>
  <c r="AY389" i="4"/>
  <c r="AY390" i="4"/>
  <c r="AY391" i="4"/>
  <c r="AY392" i="4"/>
  <c r="AY396" i="4"/>
  <c r="AY397" i="4"/>
  <c r="AY398" i="4"/>
  <c r="AY399" i="4"/>
  <c r="AY400" i="4"/>
  <c r="AY401" i="4"/>
  <c r="AY402" i="4"/>
  <c r="AY404" i="4"/>
  <c r="AY405" i="4"/>
  <c r="AY406" i="4"/>
  <c r="AY407" i="4"/>
  <c r="AY408" i="4"/>
  <c r="AY411" i="4"/>
  <c r="AY412" i="4"/>
  <c r="AY413" i="4"/>
  <c r="AY414" i="4"/>
  <c r="AY415" i="4"/>
  <c r="AY416" i="4"/>
  <c r="AY417" i="4"/>
  <c r="AY418" i="4"/>
  <c r="AY420" i="4"/>
  <c r="AY421" i="4"/>
  <c r="AY422" i="4"/>
  <c r="AY423" i="4"/>
  <c r="AY424" i="4"/>
  <c r="AY427" i="4"/>
  <c r="AY428" i="4"/>
  <c r="AY430" i="4"/>
  <c r="AY431" i="4"/>
  <c r="AY432" i="4"/>
  <c r="AY433" i="4"/>
  <c r="AY436" i="4"/>
  <c r="AY437" i="4"/>
  <c r="AY438" i="4"/>
  <c r="AY439" i="4"/>
  <c r="AY440" i="4"/>
  <c r="AY443" i="4"/>
  <c r="AY444" i="4"/>
  <c r="AY445" i="4"/>
  <c r="AY446" i="4"/>
  <c r="AY447" i="4"/>
  <c r="AY448" i="4"/>
  <c r="AY449" i="4"/>
  <c r="AY450" i="4"/>
  <c r="AY452" i="4"/>
  <c r="AY453" i="4"/>
  <c r="AY454" i="4"/>
  <c r="AY455" i="4"/>
  <c r="AY456" i="4"/>
  <c r="AY459" i="4"/>
  <c r="AY460" i="4"/>
  <c r="AY461" i="4"/>
  <c r="AY462" i="4"/>
  <c r="AY463" i="4"/>
  <c r="AY464" i="4"/>
  <c r="AY465" i="4"/>
  <c r="AY468" i="4"/>
  <c r="AY469" i="4"/>
  <c r="AY470" i="4"/>
  <c r="AY471" i="4"/>
  <c r="AY472" i="4"/>
  <c r="AY475" i="4"/>
  <c r="AY476" i="4"/>
  <c r="AY477" i="4"/>
  <c r="AY478" i="4"/>
  <c r="AY479" i="4"/>
  <c r="AY480" i="4"/>
  <c r="AY481" i="4"/>
  <c r="AY482" i="4"/>
  <c r="AY484" i="4"/>
  <c r="AY485" i="4"/>
  <c r="AY486" i="4"/>
  <c r="AY487" i="4"/>
  <c r="AY488" i="4"/>
  <c r="AY491" i="4"/>
  <c r="AY492" i="4"/>
  <c r="AY494" i="4"/>
  <c r="AY495" i="4"/>
  <c r="AY496" i="4"/>
  <c r="AY497" i="4"/>
  <c r="AY500" i="4"/>
  <c r="AY501" i="4"/>
  <c r="AY502" i="4"/>
  <c r="AY503" i="4"/>
  <c r="AY504" i="4"/>
  <c r="AY507" i="4"/>
  <c r="AY508" i="4"/>
  <c r="AY509" i="4"/>
  <c r="AY510" i="4"/>
  <c r="AY511" i="4"/>
  <c r="AY512" i="4"/>
  <c r="AY513" i="4"/>
  <c r="AY514" i="4"/>
  <c r="AY516" i="4"/>
  <c r="AY517" i="4"/>
  <c r="AY518" i="4"/>
  <c r="AY519" i="4"/>
  <c r="AY520" i="4"/>
  <c r="AY523" i="4"/>
  <c r="AY524" i="4"/>
  <c r="AY525" i="4"/>
  <c r="AY526" i="4"/>
  <c r="AY527" i="4"/>
  <c r="AY528" i="4"/>
  <c r="AY529" i="4"/>
  <c r="AY530" i="4"/>
  <c r="AY533" i="4"/>
  <c r="AY534" i="4"/>
  <c r="AY535" i="4"/>
  <c r="AY536" i="4"/>
  <c r="AY539" i="4"/>
  <c r="AY540" i="4"/>
  <c r="AY541" i="4"/>
  <c r="AY542" i="4"/>
  <c r="AY543" i="4"/>
  <c r="AY544" i="4"/>
  <c r="AY545" i="4"/>
  <c r="AY546" i="4"/>
  <c r="AY548" i="4"/>
  <c r="AY549" i="4"/>
  <c r="AY550" i="4"/>
  <c r="AY551" i="4"/>
  <c r="AY552" i="4"/>
  <c r="AY556" i="4"/>
  <c r="AY557" i="4"/>
  <c r="AY558" i="4"/>
  <c r="AY559" i="4"/>
  <c r="AY560" i="4"/>
  <c r="AY561" i="4"/>
  <c r="AY564" i="4"/>
  <c r="AY565" i="4"/>
  <c r="AY566" i="4"/>
  <c r="AY567" i="4"/>
  <c r="AY568" i="4"/>
  <c r="AY571" i="4"/>
  <c r="AY572" i="4"/>
  <c r="AY573" i="4"/>
  <c r="AY574" i="4"/>
  <c r="AY575" i="4"/>
  <c r="AY576" i="4"/>
  <c r="AY577" i="4"/>
  <c r="AY580" i="4"/>
  <c r="AY581" i="4"/>
  <c r="AY582" i="4"/>
  <c r="AY583" i="4"/>
  <c r="AY584" i="4"/>
  <c r="AY587" i="4"/>
  <c r="AY588" i="4"/>
  <c r="AY589" i="4"/>
  <c r="AY590" i="4"/>
  <c r="AY591" i="4"/>
  <c r="AY592" i="4"/>
  <c r="AY593" i="4"/>
  <c r="AY594" i="4"/>
  <c r="AY596" i="4"/>
  <c r="AY597" i="4"/>
  <c r="AY598" i="4"/>
  <c r="AY599" i="4"/>
  <c r="AY600" i="4"/>
  <c r="AY603" i="4"/>
  <c r="AY604" i="4"/>
  <c r="AY605" i="4"/>
  <c r="AY606" i="4"/>
  <c r="AY607" i="4"/>
  <c r="AY608" i="4"/>
  <c r="AY609" i="4"/>
  <c r="AY612" i="4"/>
  <c r="AY613" i="4"/>
  <c r="AY614" i="4"/>
  <c r="AY615" i="4"/>
  <c r="AY616" i="4"/>
  <c r="AY619" i="4"/>
  <c r="AY620" i="4"/>
  <c r="AY621" i="4"/>
  <c r="AY622" i="4"/>
  <c r="AY623" i="4"/>
  <c r="AY624" i="4"/>
  <c r="AY625" i="4"/>
  <c r="AY628" i="4"/>
  <c r="AY629" i="4"/>
  <c r="AY630" i="4"/>
  <c r="AY631" i="4"/>
  <c r="AY632" i="4"/>
  <c r="AY635" i="4"/>
  <c r="AY636" i="4"/>
  <c r="AY637" i="4"/>
  <c r="AY638" i="4"/>
  <c r="AY639" i="4"/>
  <c r="AY640" i="4"/>
  <c r="AY641" i="4"/>
  <c r="AY644" i="4"/>
  <c r="AY645" i="4"/>
  <c r="AY646" i="4"/>
  <c r="AY647" i="4"/>
  <c r="AY648" i="4"/>
  <c r="AY651" i="4"/>
  <c r="AY652" i="4"/>
  <c r="AY653" i="4"/>
  <c r="AY654" i="4"/>
  <c r="AY655" i="4"/>
  <c r="AY656" i="4"/>
  <c r="AY657" i="4"/>
  <c r="AY658" i="4"/>
  <c r="AY660" i="4"/>
  <c r="AY661" i="4"/>
  <c r="AY662" i="4"/>
  <c r="AY663" i="4"/>
  <c r="AY664" i="4"/>
  <c r="AY667" i="4"/>
  <c r="AY668" i="4"/>
  <c r="AY669" i="4"/>
  <c r="AY670" i="4"/>
  <c r="AY671" i="4"/>
  <c r="AY672" i="4"/>
  <c r="AY673" i="4"/>
  <c r="AY674" i="4"/>
  <c r="AY676" i="4"/>
  <c r="AY677" i="4"/>
  <c r="AY678" i="4"/>
  <c r="AY679" i="4"/>
  <c r="AY680" i="4"/>
  <c r="AY683" i="4"/>
  <c r="AY684" i="4"/>
  <c r="AY685" i="4"/>
  <c r="AY686" i="4"/>
  <c r="AY687" i="4"/>
  <c r="AY688" i="4"/>
  <c r="AY689" i="4"/>
  <c r="AY690" i="4"/>
  <c r="AY692" i="4"/>
  <c r="AY693" i="4"/>
  <c r="AY694" i="4"/>
  <c r="AY695" i="4"/>
  <c r="AY696" i="4"/>
  <c r="AY699" i="4"/>
  <c r="AY700" i="4"/>
  <c r="AY701" i="4"/>
  <c r="AY702" i="4"/>
  <c r="AY703" i="4"/>
  <c r="AY704" i="4"/>
  <c r="AY705" i="4"/>
  <c r="AY706" i="4"/>
  <c r="AY708" i="4"/>
  <c r="AY709" i="4"/>
  <c r="AY710" i="4"/>
  <c r="AY711" i="4"/>
  <c r="AY712" i="4"/>
  <c r="AY716" i="4"/>
  <c r="AY717" i="4"/>
  <c r="AY718" i="4"/>
  <c r="AY719" i="4"/>
  <c r="AY720" i="4"/>
  <c r="AY721" i="4"/>
  <c r="AY722" i="4"/>
  <c r="AY724" i="4"/>
  <c r="AY725" i="4"/>
  <c r="AY726" i="4"/>
  <c r="AY727" i="4"/>
  <c r="AY728" i="4"/>
  <c r="AY731" i="4"/>
  <c r="AY732" i="4"/>
  <c r="AY733" i="4"/>
  <c r="AY734" i="4"/>
  <c r="AY735" i="4"/>
  <c r="AY736" i="4"/>
  <c r="AY737" i="4"/>
  <c r="AY738" i="4"/>
  <c r="AY740" i="4"/>
  <c r="AY741" i="4"/>
  <c r="AY742" i="4"/>
  <c r="AY743" i="4"/>
  <c r="AY744" i="4"/>
  <c r="AY747" i="4"/>
  <c r="AY748" i="4"/>
  <c r="AY749" i="4"/>
  <c r="AY750" i="4"/>
  <c r="AY751" i="4"/>
  <c r="AY752" i="4"/>
  <c r="AY753" i="4"/>
  <c r="AY756" i="4"/>
  <c r="AY757" i="4"/>
  <c r="AY758" i="4"/>
  <c r="AY759" i="4"/>
  <c r="AY760" i="4"/>
  <c r="AY763" i="4"/>
  <c r="AY764" i="4"/>
  <c r="AY767" i="4"/>
  <c r="AY768" i="4"/>
  <c r="AY769" i="4"/>
  <c r="AY770" i="4"/>
  <c r="AY772" i="4"/>
  <c r="AY773" i="4"/>
  <c r="AY774" i="4"/>
  <c r="AY775" i="4"/>
  <c r="AY776" i="4"/>
  <c r="AY779" i="4"/>
  <c r="AY780" i="4"/>
  <c r="AY781" i="4"/>
  <c r="AY782" i="4"/>
  <c r="AY783" i="4"/>
  <c r="AY784" i="4"/>
  <c r="AY785" i="4"/>
  <c r="AY786" i="4"/>
  <c r="AY788" i="4"/>
  <c r="AY789" i="4"/>
  <c r="AY790" i="4"/>
  <c r="AY791" i="4"/>
  <c r="AY792" i="4"/>
  <c r="AY795" i="4"/>
  <c r="AY796" i="4"/>
  <c r="AY797" i="4"/>
  <c r="AY798" i="4"/>
  <c r="AY799" i="4"/>
  <c r="AY800" i="4"/>
  <c r="AY801" i="4"/>
  <c r="AY802" i="4"/>
  <c r="AY804" i="4"/>
  <c r="AY805" i="4"/>
  <c r="AY806" i="4"/>
  <c r="AY807" i="4"/>
  <c r="AY808" i="4"/>
  <c r="AY811" i="4"/>
  <c r="AY812" i="4"/>
  <c r="AY813" i="4"/>
  <c r="AY814" i="4"/>
  <c r="AY815" i="4"/>
  <c r="AY816" i="4"/>
  <c r="AY817" i="4"/>
  <c r="AY820" i="4"/>
  <c r="AY821" i="4"/>
  <c r="AY822" i="4"/>
  <c r="AY823" i="4"/>
  <c r="AY824" i="4"/>
  <c r="AY828" i="4"/>
  <c r="AY831" i="4"/>
  <c r="AY832" i="4"/>
  <c r="AY833" i="4"/>
  <c r="AY834" i="4"/>
  <c r="AY836" i="4"/>
  <c r="AY837" i="4"/>
  <c r="AY838" i="4"/>
  <c r="AY839" i="4"/>
  <c r="AY840" i="4"/>
  <c r="AY843" i="4"/>
  <c r="AY844" i="4"/>
  <c r="AY845" i="4"/>
  <c r="AY846" i="4"/>
  <c r="AY847" i="4"/>
  <c r="AY848" i="4"/>
  <c r="AY849" i="4"/>
  <c r="AY850" i="4"/>
  <c r="AY853" i="4"/>
  <c r="AY854" i="4"/>
  <c r="AY855" i="4"/>
  <c r="AY856" i="4"/>
  <c r="AY859" i="4"/>
  <c r="AY860" i="4"/>
  <c r="AY861" i="4"/>
  <c r="AY862" i="4"/>
  <c r="AY863" i="4"/>
  <c r="AY864" i="4"/>
  <c r="AY865" i="4"/>
  <c r="AY866" i="4"/>
  <c r="AY868" i="4"/>
  <c r="AY869" i="4"/>
  <c r="AY870" i="4"/>
  <c r="AY871" i="4"/>
  <c r="AY872" i="4"/>
  <c r="AY876" i="4"/>
  <c r="AY877" i="4"/>
  <c r="AY878" i="4"/>
  <c r="AY879" i="4"/>
  <c r="AY880" i="4"/>
  <c r="AY881" i="4"/>
  <c r="AY884" i="4"/>
  <c r="AY885" i="4"/>
  <c r="AY886" i="4"/>
  <c r="AY887" i="4"/>
  <c r="AY888" i="4"/>
  <c r="AY891" i="4"/>
  <c r="AY892" i="4"/>
  <c r="AY895" i="4"/>
  <c r="AY896" i="4"/>
  <c r="AY897" i="4"/>
  <c r="AY898" i="4"/>
  <c r="AY900" i="4"/>
  <c r="AY901" i="4"/>
  <c r="AY902" i="4"/>
  <c r="AY903" i="4"/>
  <c r="AY904" i="4"/>
  <c r="AY907" i="4"/>
  <c r="AY908" i="4"/>
  <c r="AY909" i="4"/>
  <c r="AY910" i="4"/>
  <c r="AY911" i="4"/>
  <c r="AY912" i="4"/>
  <c r="AY913" i="4"/>
  <c r="AY916" i="4"/>
  <c r="AY917" i="4"/>
  <c r="AY918" i="4"/>
  <c r="AY919" i="4"/>
  <c r="AY920" i="4"/>
  <c r="AY924" i="4"/>
  <c r="AY925" i="4"/>
  <c r="AY926" i="4"/>
  <c r="AY927" i="4"/>
  <c r="AY928" i="4"/>
  <c r="AY929" i="4"/>
  <c r="AY932" i="4"/>
  <c r="AY933" i="4"/>
  <c r="AY934" i="4"/>
  <c r="AY935" i="4"/>
  <c r="AY936" i="4"/>
  <c r="AY939" i="4"/>
  <c r="AY940" i="4"/>
  <c r="AY941" i="4"/>
  <c r="AY942" i="4"/>
  <c r="AY943" i="4"/>
  <c r="AY944" i="4"/>
  <c r="AY945" i="4"/>
  <c r="AY948" i="4"/>
  <c r="AY949" i="4"/>
  <c r="AY950" i="4"/>
  <c r="AY951" i="4"/>
  <c r="AY952" i="4"/>
  <c r="AY955" i="4"/>
  <c r="AY956" i="4"/>
  <c r="AY957" i="4"/>
  <c r="AY958" i="4"/>
  <c r="AY959" i="4"/>
  <c r="AY960" i="4"/>
  <c r="AY961" i="4"/>
  <c r="AY964" i="4"/>
  <c r="AY965" i="4"/>
  <c r="AY966" i="4"/>
  <c r="AY967" i="4"/>
  <c r="AY968" i="4"/>
  <c r="AY972" i="4"/>
  <c r="AY973" i="4"/>
  <c r="AY974" i="4"/>
  <c r="AY975" i="4"/>
  <c r="AY976" i="4"/>
  <c r="AY977" i="4"/>
  <c r="AY978" i="4"/>
  <c r="AY980" i="4"/>
  <c r="AY981" i="4"/>
  <c r="AY982" i="4"/>
  <c r="AY983" i="4"/>
  <c r="AY984" i="4"/>
  <c r="AY987" i="4"/>
  <c r="AY988" i="4"/>
  <c r="AY989" i="4"/>
  <c r="AY990" i="4"/>
  <c r="AY991" i="4"/>
  <c r="AY992" i="4"/>
  <c r="AY993" i="4"/>
  <c r="AY996" i="4"/>
  <c r="AY997" i="4"/>
  <c r="AY998" i="4"/>
  <c r="AY999" i="4"/>
  <c r="AY1000" i="4"/>
  <c r="AY1003" i="4"/>
  <c r="AY1004" i="4"/>
  <c r="AY1005" i="4"/>
  <c r="AY1006" i="4"/>
  <c r="AY7" i="4"/>
  <c r="AK7" i="4"/>
  <c r="AK8" i="4" s="1"/>
  <c r="AK9" i="4" s="1"/>
  <c r="AK10" i="4" s="1"/>
  <c r="AK11" i="4" s="1"/>
  <c r="AK12" i="4" s="1"/>
  <c r="AK13" i="4" s="1"/>
  <c r="AK14" i="4" s="1"/>
  <c r="AK15" i="4" s="1"/>
  <c r="AK16" i="4" s="1"/>
  <c r="AK17" i="4" s="1"/>
  <c r="AK18" i="4" s="1"/>
  <c r="AK19" i="4" s="1"/>
  <c r="AK20" i="4" s="1"/>
  <c r="AK21" i="4" s="1"/>
  <c r="AK22" i="4" s="1"/>
  <c r="AK23" i="4" s="1"/>
  <c r="AK24" i="4" s="1"/>
  <c r="AK25" i="4" s="1"/>
  <c r="AK26" i="4" s="1"/>
  <c r="AK27" i="4" s="1"/>
  <c r="AK28" i="4" s="1"/>
  <c r="AK29" i="4" s="1"/>
  <c r="AK30" i="4" s="1"/>
  <c r="AK31" i="4" s="1"/>
  <c r="AK32" i="4" s="1"/>
  <c r="AK33" i="4" s="1"/>
  <c r="AK34" i="4" s="1"/>
  <c r="AK35" i="4" s="1"/>
  <c r="AK36" i="4" s="1"/>
  <c r="AK37" i="4" s="1"/>
  <c r="AK38" i="4" s="1"/>
  <c r="AK39" i="4" s="1"/>
  <c r="AK40" i="4" s="1"/>
  <c r="AK41" i="4" s="1"/>
  <c r="AK42" i="4" s="1"/>
  <c r="AK43" i="4" s="1"/>
  <c r="AK44" i="4" s="1"/>
  <c r="AK45" i="4" s="1"/>
  <c r="AK46" i="4" s="1"/>
  <c r="AK47" i="4" s="1"/>
  <c r="AK48" i="4" s="1"/>
  <c r="AK49" i="4" s="1"/>
  <c r="AK50" i="4" s="1"/>
  <c r="AK51" i="4" s="1"/>
  <c r="AK52" i="4" s="1"/>
  <c r="AK53" i="4" s="1"/>
  <c r="AK54" i="4" s="1"/>
  <c r="AK55" i="4" s="1"/>
  <c r="AK56" i="4" s="1"/>
  <c r="AK57" i="4" s="1"/>
  <c r="AK58" i="4" s="1"/>
  <c r="AK59" i="4" s="1"/>
  <c r="AK60" i="4" s="1"/>
  <c r="AK61" i="4" s="1"/>
  <c r="AK62" i="4" s="1"/>
  <c r="AK63" i="4" s="1"/>
  <c r="AK64" i="4" s="1"/>
  <c r="AK65" i="4" s="1"/>
  <c r="AK66" i="4" s="1"/>
  <c r="AK67" i="4" s="1"/>
  <c r="AK68" i="4" s="1"/>
  <c r="AK69" i="4" s="1"/>
  <c r="AK70" i="4" s="1"/>
  <c r="AK71" i="4" s="1"/>
  <c r="AK72" i="4" s="1"/>
  <c r="AK73" i="4" s="1"/>
  <c r="AK74" i="4" s="1"/>
  <c r="AK75" i="4" s="1"/>
  <c r="AK76" i="4" s="1"/>
  <c r="AK77" i="4" s="1"/>
  <c r="AK78" i="4" s="1"/>
  <c r="AK79" i="4" s="1"/>
  <c r="AK80" i="4" s="1"/>
  <c r="AK81" i="4" s="1"/>
  <c r="AK82" i="4" s="1"/>
  <c r="AK83" i="4" s="1"/>
  <c r="AK84" i="4" s="1"/>
  <c r="AK85" i="4" s="1"/>
  <c r="AK86" i="4" s="1"/>
  <c r="AK87" i="4" s="1"/>
  <c r="AK88" i="4" s="1"/>
  <c r="AK89" i="4" s="1"/>
  <c r="AK90" i="4" s="1"/>
  <c r="AK91" i="4" s="1"/>
  <c r="AK92" i="4" s="1"/>
  <c r="AK93" i="4" s="1"/>
  <c r="AK94" i="4" s="1"/>
  <c r="AK95" i="4" s="1"/>
  <c r="AK96" i="4" s="1"/>
  <c r="AK97" i="4" s="1"/>
  <c r="AK98" i="4" s="1"/>
  <c r="AK99" i="4" s="1"/>
  <c r="AK100" i="4" s="1"/>
  <c r="AK101" i="4" s="1"/>
  <c r="AK102" i="4" s="1"/>
  <c r="AK103" i="4" s="1"/>
  <c r="AK104" i="4" s="1"/>
  <c r="AK105" i="4" s="1"/>
  <c r="AK106" i="4" s="1"/>
  <c r="AK107" i="4" s="1"/>
  <c r="AK108" i="4" s="1"/>
  <c r="AK109" i="4" s="1"/>
  <c r="AK110" i="4" s="1"/>
  <c r="AK111" i="4" s="1"/>
  <c r="AK112" i="4" s="1"/>
  <c r="AK113" i="4" s="1"/>
  <c r="AK114" i="4" s="1"/>
  <c r="AK115" i="4" s="1"/>
  <c r="AK116" i="4" s="1"/>
  <c r="AK117" i="4" s="1"/>
  <c r="AK118" i="4" s="1"/>
  <c r="AK119" i="4" s="1"/>
  <c r="AK120" i="4" s="1"/>
  <c r="AK121" i="4" s="1"/>
  <c r="AK122" i="4" s="1"/>
  <c r="AK123" i="4" s="1"/>
  <c r="AK124" i="4" s="1"/>
  <c r="AK125" i="4" s="1"/>
  <c r="AK126" i="4" s="1"/>
  <c r="AK127" i="4" s="1"/>
  <c r="AK128" i="4" s="1"/>
  <c r="AK129" i="4" s="1"/>
  <c r="AK130" i="4" s="1"/>
  <c r="AK131" i="4" s="1"/>
  <c r="AK132" i="4" s="1"/>
  <c r="AK133" i="4" s="1"/>
  <c r="AK134" i="4" s="1"/>
  <c r="AK135" i="4" s="1"/>
  <c r="AK136" i="4" s="1"/>
  <c r="AK137" i="4" s="1"/>
  <c r="AK138" i="4" s="1"/>
  <c r="AK139" i="4" s="1"/>
  <c r="AK140" i="4" s="1"/>
  <c r="AK141" i="4" s="1"/>
  <c r="AK142" i="4" s="1"/>
  <c r="AK143" i="4" s="1"/>
  <c r="AK144" i="4" s="1"/>
  <c r="AK145" i="4" s="1"/>
  <c r="AK146" i="4" s="1"/>
  <c r="AK147" i="4" s="1"/>
  <c r="AK148" i="4" s="1"/>
  <c r="AK149" i="4" s="1"/>
  <c r="AK150" i="4" s="1"/>
  <c r="AK151" i="4" s="1"/>
  <c r="AK152" i="4" s="1"/>
  <c r="AK153" i="4" s="1"/>
  <c r="AK154" i="4" s="1"/>
  <c r="AK155" i="4" s="1"/>
  <c r="AK156" i="4" s="1"/>
  <c r="AK157" i="4" s="1"/>
  <c r="AK158" i="4" s="1"/>
  <c r="AK159" i="4" s="1"/>
  <c r="AK160" i="4" s="1"/>
  <c r="AK161" i="4" s="1"/>
  <c r="AK162" i="4" s="1"/>
  <c r="AK163" i="4" s="1"/>
  <c r="AK164" i="4" s="1"/>
  <c r="AK165" i="4" s="1"/>
  <c r="AK166" i="4" s="1"/>
  <c r="AK167" i="4" s="1"/>
  <c r="AK168" i="4" s="1"/>
  <c r="AK169" i="4" s="1"/>
  <c r="AK170" i="4" s="1"/>
  <c r="AK171" i="4" s="1"/>
  <c r="AK172" i="4" s="1"/>
  <c r="AK173" i="4" s="1"/>
  <c r="AK174" i="4" s="1"/>
  <c r="AK175" i="4" s="1"/>
  <c r="AK176" i="4" s="1"/>
  <c r="AK177" i="4" s="1"/>
  <c r="AK178" i="4" s="1"/>
  <c r="AK179" i="4" s="1"/>
  <c r="AK180" i="4" s="1"/>
  <c r="AK181" i="4" s="1"/>
  <c r="AK182" i="4" s="1"/>
  <c r="AK183" i="4" s="1"/>
  <c r="AK184" i="4" s="1"/>
  <c r="AK185" i="4" s="1"/>
  <c r="AK186" i="4" s="1"/>
  <c r="AK187" i="4" s="1"/>
  <c r="AK188" i="4" s="1"/>
  <c r="AK189" i="4" s="1"/>
  <c r="AK190" i="4" s="1"/>
  <c r="AK191" i="4" s="1"/>
  <c r="AK192" i="4" s="1"/>
  <c r="AK193" i="4" s="1"/>
  <c r="AK194" i="4" s="1"/>
  <c r="AK195" i="4" s="1"/>
  <c r="AK196" i="4" s="1"/>
  <c r="AK197" i="4" s="1"/>
  <c r="AK198" i="4" s="1"/>
  <c r="AK199" i="4" s="1"/>
  <c r="AK200" i="4" s="1"/>
  <c r="AK201" i="4" s="1"/>
  <c r="AK202" i="4" s="1"/>
  <c r="AK203" i="4" s="1"/>
  <c r="AK204" i="4" s="1"/>
  <c r="AK205" i="4" s="1"/>
  <c r="AK206" i="4" s="1"/>
  <c r="AK207" i="4" s="1"/>
  <c r="AK208" i="4" s="1"/>
  <c r="AK209" i="4" s="1"/>
  <c r="AK210" i="4" s="1"/>
  <c r="AK211" i="4" s="1"/>
  <c r="AK212" i="4" s="1"/>
  <c r="AK213" i="4" s="1"/>
  <c r="AK214" i="4" s="1"/>
  <c r="AK215" i="4" s="1"/>
  <c r="AK216" i="4" s="1"/>
  <c r="AK217" i="4" s="1"/>
  <c r="AK218" i="4" s="1"/>
  <c r="AK219" i="4" s="1"/>
  <c r="AK220" i="4" s="1"/>
  <c r="AK221" i="4" s="1"/>
  <c r="AK222" i="4" s="1"/>
  <c r="AK223" i="4" s="1"/>
  <c r="AK224" i="4" s="1"/>
  <c r="AK225" i="4" s="1"/>
  <c r="AK226" i="4" s="1"/>
  <c r="AK227" i="4" s="1"/>
  <c r="AK228" i="4" s="1"/>
  <c r="AK229" i="4" s="1"/>
  <c r="AK230" i="4" s="1"/>
  <c r="AK231" i="4" s="1"/>
  <c r="AK232" i="4" s="1"/>
  <c r="AK233" i="4" s="1"/>
  <c r="AK234" i="4" s="1"/>
  <c r="AK235" i="4" s="1"/>
  <c r="AK236" i="4" s="1"/>
  <c r="AK237" i="4" s="1"/>
  <c r="AK238" i="4" s="1"/>
  <c r="AK239" i="4" s="1"/>
  <c r="AK240" i="4" s="1"/>
  <c r="AK241" i="4" s="1"/>
  <c r="AK242" i="4" s="1"/>
  <c r="AK243" i="4" s="1"/>
  <c r="AK244" i="4" s="1"/>
  <c r="AK245" i="4" s="1"/>
  <c r="AK246" i="4" s="1"/>
  <c r="AK247" i="4" s="1"/>
  <c r="AK248" i="4" s="1"/>
  <c r="AK249" i="4" s="1"/>
  <c r="AK250" i="4" s="1"/>
  <c r="AK251" i="4" s="1"/>
  <c r="AK252" i="4" s="1"/>
  <c r="AK253" i="4" s="1"/>
  <c r="AK254" i="4" s="1"/>
  <c r="AK255" i="4" s="1"/>
  <c r="AK256" i="4" s="1"/>
  <c r="AK257" i="4" s="1"/>
  <c r="AK258" i="4" s="1"/>
  <c r="AK259" i="4" s="1"/>
  <c r="AK260" i="4" s="1"/>
  <c r="AK261" i="4" s="1"/>
  <c r="AK262" i="4" s="1"/>
  <c r="AK263" i="4" s="1"/>
  <c r="AK264" i="4" s="1"/>
  <c r="AK265" i="4" s="1"/>
  <c r="AK266" i="4" s="1"/>
  <c r="AK267" i="4" s="1"/>
  <c r="AK268" i="4" s="1"/>
  <c r="AK269" i="4" s="1"/>
  <c r="AK270" i="4" s="1"/>
  <c r="AK271" i="4" s="1"/>
  <c r="AK272" i="4" s="1"/>
  <c r="AK273" i="4" s="1"/>
  <c r="AK274" i="4" s="1"/>
  <c r="AK275" i="4" s="1"/>
  <c r="AK276" i="4" s="1"/>
  <c r="AK277" i="4" s="1"/>
  <c r="AK278" i="4" s="1"/>
  <c r="AK279" i="4" s="1"/>
  <c r="AK280" i="4" s="1"/>
  <c r="AK281" i="4" s="1"/>
  <c r="AK282" i="4" s="1"/>
  <c r="AK283" i="4" s="1"/>
  <c r="AK284" i="4" s="1"/>
  <c r="AK285" i="4" s="1"/>
  <c r="AK286" i="4" s="1"/>
  <c r="AK287" i="4" s="1"/>
  <c r="AK288" i="4" s="1"/>
  <c r="AK289" i="4" s="1"/>
  <c r="AK290" i="4" s="1"/>
  <c r="AK291" i="4" s="1"/>
  <c r="AK292" i="4" s="1"/>
  <c r="AK293" i="4" s="1"/>
  <c r="AK294" i="4" s="1"/>
  <c r="AK295" i="4" s="1"/>
  <c r="AK296" i="4" s="1"/>
  <c r="AK297" i="4" s="1"/>
  <c r="AK298" i="4" s="1"/>
  <c r="AK299" i="4" s="1"/>
  <c r="AK300" i="4" s="1"/>
  <c r="AK301" i="4" s="1"/>
  <c r="AK302" i="4" s="1"/>
  <c r="AK303" i="4" s="1"/>
  <c r="AK304" i="4" s="1"/>
  <c r="AK305" i="4" s="1"/>
  <c r="AK306" i="4" s="1"/>
  <c r="AK307" i="4" s="1"/>
  <c r="AK308" i="4" s="1"/>
  <c r="AK309" i="4" s="1"/>
  <c r="AK310" i="4" s="1"/>
  <c r="AK311" i="4" s="1"/>
  <c r="AK312" i="4" s="1"/>
  <c r="AK313" i="4" s="1"/>
  <c r="AK314" i="4" s="1"/>
  <c r="AK315" i="4" s="1"/>
  <c r="AK316" i="4" s="1"/>
  <c r="AK317" i="4" s="1"/>
  <c r="AK318" i="4" s="1"/>
  <c r="AK319" i="4" s="1"/>
  <c r="AK320" i="4" s="1"/>
  <c r="AK321" i="4" s="1"/>
  <c r="AK322" i="4" s="1"/>
  <c r="AK323" i="4" s="1"/>
  <c r="AK324" i="4" s="1"/>
  <c r="AK325" i="4" s="1"/>
  <c r="AK326" i="4" s="1"/>
  <c r="AK327" i="4" s="1"/>
  <c r="AK328" i="4" s="1"/>
  <c r="AK329" i="4" s="1"/>
  <c r="AK330" i="4" s="1"/>
  <c r="AK331" i="4" s="1"/>
  <c r="AK332" i="4" s="1"/>
  <c r="AK333" i="4" s="1"/>
  <c r="AK334" i="4" s="1"/>
  <c r="AK335" i="4" s="1"/>
  <c r="AK336" i="4" s="1"/>
  <c r="AK337" i="4" s="1"/>
  <c r="AK338" i="4" s="1"/>
  <c r="AK339" i="4" s="1"/>
  <c r="AK340" i="4" s="1"/>
  <c r="AK341" i="4" s="1"/>
  <c r="AK342" i="4" s="1"/>
  <c r="AK343" i="4" s="1"/>
  <c r="AK344" i="4" s="1"/>
  <c r="AK345" i="4" s="1"/>
  <c r="AK346" i="4" s="1"/>
  <c r="AK347" i="4" s="1"/>
  <c r="AK348" i="4" s="1"/>
  <c r="AK349" i="4" s="1"/>
  <c r="AK350" i="4" s="1"/>
  <c r="AK351" i="4" s="1"/>
  <c r="AK352" i="4" s="1"/>
  <c r="AK353" i="4" s="1"/>
  <c r="AK354" i="4" s="1"/>
  <c r="AK355" i="4" s="1"/>
  <c r="AK356" i="4" s="1"/>
  <c r="AK357" i="4" s="1"/>
  <c r="AK358" i="4" s="1"/>
  <c r="AK359" i="4" s="1"/>
  <c r="AK360" i="4" s="1"/>
  <c r="AK361" i="4" s="1"/>
  <c r="AK362" i="4" s="1"/>
  <c r="AK363" i="4" s="1"/>
  <c r="AK364" i="4" s="1"/>
  <c r="AK365" i="4" s="1"/>
  <c r="AK366" i="4" s="1"/>
  <c r="AK367" i="4" s="1"/>
  <c r="AK368" i="4" s="1"/>
  <c r="AK369" i="4" s="1"/>
  <c r="AK370" i="4" s="1"/>
  <c r="AK371" i="4" s="1"/>
  <c r="AK372" i="4" s="1"/>
  <c r="AK373" i="4" s="1"/>
  <c r="AK374" i="4" s="1"/>
  <c r="AK375" i="4" s="1"/>
  <c r="AK376" i="4" s="1"/>
  <c r="AK377" i="4" s="1"/>
  <c r="AK378" i="4" s="1"/>
  <c r="AK379" i="4" s="1"/>
  <c r="AK380" i="4" s="1"/>
  <c r="AK381" i="4" s="1"/>
  <c r="AK382" i="4" s="1"/>
  <c r="AK383" i="4" s="1"/>
  <c r="AK384" i="4" s="1"/>
  <c r="AK385" i="4" s="1"/>
  <c r="AK386" i="4" s="1"/>
  <c r="AK387" i="4" s="1"/>
  <c r="AK388" i="4" s="1"/>
  <c r="AK389" i="4" s="1"/>
  <c r="AK390" i="4" s="1"/>
  <c r="AK391" i="4" s="1"/>
  <c r="AK392" i="4" s="1"/>
  <c r="AK393" i="4" s="1"/>
  <c r="AK394" i="4" s="1"/>
  <c r="AK395" i="4" s="1"/>
  <c r="AK396" i="4" s="1"/>
  <c r="AK397" i="4" s="1"/>
  <c r="AK398" i="4" s="1"/>
  <c r="AK399" i="4" s="1"/>
  <c r="AK400" i="4" s="1"/>
  <c r="AK401" i="4" s="1"/>
  <c r="AK402" i="4" s="1"/>
  <c r="AK403" i="4" s="1"/>
  <c r="AK404" i="4" s="1"/>
  <c r="AK405" i="4" s="1"/>
  <c r="AK406" i="4" s="1"/>
  <c r="AK407" i="4" s="1"/>
  <c r="AK408" i="4" s="1"/>
  <c r="AK409" i="4" s="1"/>
  <c r="AK410" i="4" s="1"/>
  <c r="AK411" i="4" s="1"/>
  <c r="AK412" i="4" s="1"/>
  <c r="AK413" i="4" s="1"/>
  <c r="AK414" i="4" s="1"/>
  <c r="AK415" i="4" s="1"/>
  <c r="AK416" i="4" s="1"/>
  <c r="AK417" i="4" s="1"/>
  <c r="AK418" i="4" s="1"/>
  <c r="AK419" i="4" s="1"/>
  <c r="AK420" i="4" s="1"/>
  <c r="AK421" i="4" s="1"/>
  <c r="AK422" i="4" s="1"/>
  <c r="AK423" i="4" s="1"/>
  <c r="AK424" i="4" s="1"/>
  <c r="AK425" i="4" s="1"/>
  <c r="AK426" i="4" s="1"/>
  <c r="AK427" i="4" s="1"/>
  <c r="AK428" i="4" s="1"/>
  <c r="AK429" i="4" s="1"/>
  <c r="AK430" i="4" s="1"/>
  <c r="AK431" i="4" s="1"/>
  <c r="AK432" i="4" s="1"/>
  <c r="AK433" i="4" s="1"/>
  <c r="AK434" i="4" s="1"/>
  <c r="AK435" i="4" s="1"/>
  <c r="AK436" i="4" s="1"/>
  <c r="AK437" i="4" s="1"/>
  <c r="AK438" i="4" s="1"/>
  <c r="AK439" i="4" s="1"/>
  <c r="AK440" i="4" s="1"/>
  <c r="AK441" i="4" s="1"/>
  <c r="AK442" i="4" s="1"/>
  <c r="AK443" i="4" s="1"/>
  <c r="AK444" i="4" s="1"/>
  <c r="AK445" i="4" s="1"/>
  <c r="AK446" i="4" s="1"/>
  <c r="AK447" i="4" s="1"/>
  <c r="AK448" i="4" s="1"/>
  <c r="AK449" i="4" s="1"/>
  <c r="AK450" i="4" s="1"/>
  <c r="AK451" i="4" s="1"/>
  <c r="AK452" i="4" s="1"/>
  <c r="AK453" i="4" s="1"/>
  <c r="AK454" i="4" s="1"/>
  <c r="AK455" i="4" s="1"/>
  <c r="AK456" i="4" s="1"/>
  <c r="AK457" i="4" s="1"/>
  <c r="AK458" i="4" s="1"/>
  <c r="AK459" i="4" s="1"/>
  <c r="AK460" i="4" s="1"/>
  <c r="AK461" i="4" s="1"/>
  <c r="AK462" i="4" s="1"/>
  <c r="AK463" i="4" s="1"/>
  <c r="AK464" i="4" s="1"/>
  <c r="AK465" i="4" s="1"/>
  <c r="AK466" i="4" s="1"/>
  <c r="AK467" i="4" s="1"/>
  <c r="AK468" i="4" s="1"/>
  <c r="AK469" i="4" s="1"/>
  <c r="AK470" i="4" s="1"/>
  <c r="AK471" i="4" s="1"/>
  <c r="AK472" i="4" s="1"/>
  <c r="AK473" i="4" s="1"/>
  <c r="AK474" i="4" s="1"/>
  <c r="AK475" i="4" s="1"/>
  <c r="AK476" i="4" s="1"/>
  <c r="AK477" i="4" s="1"/>
  <c r="AK478" i="4" s="1"/>
  <c r="AK479" i="4" s="1"/>
  <c r="AK480" i="4" s="1"/>
  <c r="AK481" i="4" s="1"/>
  <c r="AK482" i="4" s="1"/>
  <c r="AK483" i="4" s="1"/>
  <c r="AK484" i="4" s="1"/>
  <c r="AK485" i="4" s="1"/>
  <c r="AK486" i="4" s="1"/>
  <c r="AK487" i="4" s="1"/>
  <c r="AK488" i="4" s="1"/>
  <c r="AK489" i="4" s="1"/>
  <c r="AK490" i="4" s="1"/>
  <c r="AK491" i="4" s="1"/>
  <c r="AK492" i="4" s="1"/>
  <c r="AK493" i="4" s="1"/>
  <c r="AK494" i="4" s="1"/>
  <c r="AK495" i="4" s="1"/>
  <c r="AK496" i="4" s="1"/>
  <c r="AK497" i="4" s="1"/>
  <c r="AK498" i="4" s="1"/>
  <c r="AK499" i="4" s="1"/>
  <c r="AK500" i="4" s="1"/>
  <c r="AK501" i="4" s="1"/>
  <c r="AK502" i="4" s="1"/>
  <c r="AK503" i="4" s="1"/>
  <c r="AK504" i="4" s="1"/>
  <c r="AK505" i="4" s="1"/>
  <c r="AK506" i="4" s="1"/>
  <c r="AK507" i="4" s="1"/>
  <c r="AK508" i="4" s="1"/>
  <c r="AK509" i="4" s="1"/>
  <c r="AK510" i="4" s="1"/>
  <c r="AK511" i="4" s="1"/>
  <c r="AK512" i="4" s="1"/>
  <c r="AK513" i="4" s="1"/>
  <c r="AK514" i="4" s="1"/>
  <c r="AK515" i="4" s="1"/>
  <c r="AK516" i="4" s="1"/>
  <c r="AK517" i="4" s="1"/>
  <c r="AK518" i="4" s="1"/>
  <c r="AK519" i="4" s="1"/>
  <c r="AK520" i="4" s="1"/>
  <c r="AK521" i="4" s="1"/>
  <c r="AK522" i="4" s="1"/>
  <c r="AK523" i="4" s="1"/>
  <c r="AK524" i="4" s="1"/>
  <c r="AK525" i="4" s="1"/>
  <c r="AK526" i="4" s="1"/>
  <c r="AK527" i="4" s="1"/>
  <c r="AK528" i="4" s="1"/>
  <c r="AK529" i="4" s="1"/>
  <c r="AK530" i="4" s="1"/>
  <c r="AK531" i="4" s="1"/>
  <c r="AK532" i="4" s="1"/>
  <c r="AK533" i="4" s="1"/>
  <c r="AK534" i="4" s="1"/>
  <c r="AK535" i="4" s="1"/>
  <c r="AK536" i="4" s="1"/>
  <c r="AK537" i="4" s="1"/>
  <c r="AK538" i="4" s="1"/>
  <c r="AK539" i="4" s="1"/>
  <c r="AK540" i="4" s="1"/>
  <c r="AK541" i="4" s="1"/>
  <c r="AK542" i="4" s="1"/>
  <c r="AK543" i="4" s="1"/>
  <c r="AK544" i="4" s="1"/>
  <c r="AK545" i="4" s="1"/>
  <c r="AK546" i="4" s="1"/>
  <c r="AK547" i="4" s="1"/>
  <c r="AK548" i="4" s="1"/>
  <c r="AK549" i="4" s="1"/>
  <c r="AK550" i="4" s="1"/>
  <c r="AK551" i="4" s="1"/>
  <c r="AK552" i="4" s="1"/>
  <c r="AK553" i="4" s="1"/>
  <c r="AK554" i="4" s="1"/>
  <c r="AK555" i="4" s="1"/>
  <c r="AK556" i="4" s="1"/>
  <c r="AK557" i="4" s="1"/>
  <c r="AK558" i="4" s="1"/>
  <c r="AK559" i="4" s="1"/>
  <c r="AK560" i="4" s="1"/>
  <c r="AK561" i="4" s="1"/>
  <c r="AK562" i="4" s="1"/>
  <c r="AK563" i="4" s="1"/>
  <c r="AK564" i="4" s="1"/>
  <c r="AK565" i="4" s="1"/>
  <c r="AK566" i="4" s="1"/>
  <c r="AK567" i="4" s="1"/>
  <c r="AK568" i="4" s="1"/>
  <c r="AK569" i="4" s="1"/>
  <c r="AK570" i="4" s="1"/>
  <c r="AK571" i="4" s="1"/>
  <c r="AK572" i="4" s="1"/>
  <c r="AK573" i="4" s="1"/>
  <c r="AK574" i="4" s="1"/>
  <c r="AK575" i="4" s="1"/>
  <c r="AK576" i="4" s="1"/>
  <c r="AK577" i="4" s="1"/>
  <c r="AK578" i="4" s="1"/>
  <c r="AK579" i="4" s="1"/>
  <c r="AK580" i="4" s="1"/>
  <c r="AK581" i="4" s="1"/>
  <c r="AK582" i="4" s="1"/>
  <c r="AK583" i="4" s="1"/>
  <c r="AK584" i="4" s="1"/>
  <c r="AK585" i="4" s="1"/>
  <c r="AK586" i="4" s="1"/>
  <c r="AK587" i="4" s="1"/>
  <c r="AK588" i="4" s="1"/>
  <c r="AK589" i="4" s="1"/>
  <c r="AK590" i="4" s="1"/>
  <c r="AK591" i="4" s="1"/>
  <c r="AK592" i="4" s="1"/>
  <c r="AK593" i="4" s="1"/>
  <c r="AK594" i="4" s="1"/>
  <c r="AK595" i="4" s="1"/>
  <c r="AK596" i="4" s="1"/>
  <c r="AK597" i="4" s="1"/>
  <c r="AK598" i="4" s="1"/>
  <c r="AK599" i="4" s="1"/>
  <c r="AK600" i="4" s="1"/>
  <c r="AK601" i="4" s="1"/>
  <c r="AK602" i="4" s="1"/>
  <c r="AK603" i="4" s="1"/>
  <c r="AK604" i="4" s="1"/>
  <c r="AK605" i="4" s="1"/>
  <c r="AK606" i="4" s="1"/>
  <c r="AK607" i="4" s="1"/>
  <c r="AK608" i="4" s="1"/>
  <c r="AK609" i="4" s="1"/>
  <c r="AK610" i="4" s="1"/>
  <c r="AK611" i="4" s="1"/>
  <c r="AK612" i="4" s="1"/>
  <c r="AK613" i="4" s="1"/>
  <c r="AK614" i="4" s="1"/>
  <c r="AK615" i="4" s="1"/>
  <c r="AK616" i="4" s="1"/>
  <c r="AK617" i="4" s="1"/>
  <c r="AK618" i="4" s="1"/>
  <c r="AK619" i="4" s="1"/>
  <c r="AK620" i="4" s="1"/>
  <c r="AK621" i="4" s="1"/>
  <c r="AK622" i="4" s="1"/>
  <c r="AK623" i="4" s="1"/>
  <c r="AK624" i="4" s="1"/>
  <c r="AK625" i="4" s="1"/>
  <c r="AK626" i="4" s="1"/>
  <c r="AK627" i="4" s="1"/>
  <c r="AK628" i="4" s="1"/>
  <c r="AK629" i="4" s="1"/>
  <c r="AK630" i="4" s="1"/>
  <c r="AK631" i="4" s="1"/>
  <c r="AK632" i="4" s="1"/>
  <c r="AK633" i="4" s="1"/>
  <c r="AK634" i="4" s="1"/>
  <c r="AK635" i="4" s="1"/>
  <c r="AK636" i="4" s="1"/>
  <c r="AK637" i="4" s="1"/>
  <c r="AK638" i="4" s="1"/>
  <c r="AK639" i="4" s="1"/>
  <c r="AK640" i="4" s="1"/>
  <c r="AK641" i="4" s="1"/>
  <c r="AK642" i="4" s="1"/>
  <c r="AK643" i="4" s="1"/>
  <c r="AK644" i="4" s="1"/>
  <c r="AK645" i="4" s="1"/>
  <c r="AK646" i="4" s="1"/>
  <c r="AK647" i="4" s="1"/>
  <c r="AK648" i="4" s="1"/>
  <c r="AK649" i="4" s="1"/>
  <c r="AK650" i="4" s="1"/>
  <c r="AK651" i="4" s="1"/>
  <c r="AK652" i="4" s="1"/>
  <c r="AK653" i="4" s="1"/>
  <c r="AK654" i="4" s="1"/>
  <c r="AK655" i="4" s="1"/>
  <c r="AK656" i="4" s="1"/>
  <c r="AK657" i="4" s="1"/>
  <c r="AK658" i="4" s="1"/>
  <c r="AK659" i="4" s="1"/>
  <c r="AK660" i="4" s="1"/>
  <c r="AK661" i="4" s="1"/>
  <c r="AK662" i="4" s="1"/>
  <c r="AK663" i="4" s="1"/>
  <c r="AK664" i="4" s="1"/>
  <c r="AK665" i="4" s="1"/>
  <c r="AK666" i="4" s="1"/>
  <c r="AK667" i="4" s="1"/>
  <c r="AK668" i="4" s="1"/>
  <c r="AK669" i="4" s="1"/>
  <c r="AK670" i="4" s="1"/>
  <c r="AK671" i="4" s="1"/>
  <c r="AK672" i="4" s="1"/>
  <c r="AK673" i="4" s="1"/>
  <c r="AK674" i="4" s="1"/>
  <c r="AK675" i="4" s="1"/>
  <c r="AK676" i="4" s="1"/>
  <c r="AK677" i="4" s="1"/>
  <c r="AK678" i="4" s="1"/>
  <c r="AK679" i="4" s="1"/>
  <c r="AK680" i="4" s="1"/>
  <c r="AK681" i="4" s="1"/>
  <c r="AK682" i="4" s="1"/>
  <c r="AK683" i="4" s="1"/>
  <c r="AK684" i="4" s="1"/>
  <c r="AK685" i="4" s="1"/>
  <c r="AK686" i="4" s="1"/>
  <c r="AK687" i="4" s="1"/>
  <c r="AK688" i="4" s="1"/>
  <c r="AK689" i="4" s="1"/>
  <c r="AK690" i="4" s="1"/>
  <c r="AK691" i="4" s="1"/>
  <c r="AK692" i="4" s="1"/>
  <c r="AK693" i="4" s="1"/>
  <c r="AK694" i="4" s="1"/>
  <c r="AK695" i="4" s="1"/>
  <c r="AK696" i="4" s="1"/>
  <c r="AK697" i="4" s="1"/>
  <c r="AK698" i="4" s="1"/>
  <c r="AK699" i="4" s="1"/>
  <c r="AK700" i="4" s="1"/>
  <c r="AK701" i="4" s="1"/>
  <c r="AK702" i="4" s="1"/>
  <c r="AK703" i="4" s="1"/>
  <c r="AK704" i="4" s="1"/>
  <c r="AK705" i="4" s="1"/>
  <c r="AK706" i="4" s="1"/>
  <c r="AK707" i="4" s="1"/>
  <c r="AK708" i="4" s="1"/>
  <c r="AK709" i="4" s="1"/>
  <c r="AK710" i="4" s="1"/>
  <c r="AK711" i="4" s="1"/>
  <c r="AK712" i="4" s="1"/>
  <c r="AK713" i="4" s="1"/>
  <c r="AK714" i="4" s="1"/>
  <c r="AK715" i="4" s="1"/>
  <c r="AK716" i="4" s="1"/>
  <c r="AK717" i="4" s="1"/>
  <c r="AK718" i="4" s="1"/>
  <c r="AK719" i="4" s="1"/>
  <c r="AK720" i="4" s="1"/>
  <c r="AK721" i="4" s="1"/>
  <c r="AK722" i="4" s="1"/>
  <c r="AK723" i="4" s="1"/>
  <c r="AK724" i="4" s="1"/>
  <c r="AK725" i="4" s="1"/>
  <c r="AK726" i="4" s="1"/>
  <c r="AK727" i="4" s="1"/>
  <c r="AK728" i="4" s="1"/>
  <c r="AK729" i="4" s="1"/>
  <c r="AK730" i="4" s="1"/>
  <c r="AK731" i="4" s="1"/>
  <c r="AK732" i="4" s="1"/>
  <c r="AK733" i="4" s="1"/>
  <c r="AK734" i="4" s="1"/>
  <c r="AK735" i="4" s="1"/>
  <c r="AK736" i="4" s="1"/>
  <c r="AK737" i="4" s="1"/>
  <c r="AK738" i="4" s="1"/>
  <c r="AK739" i="4" s="1"/>
  <c r="AK740" i="4" s="1"/>
  <c r="AK741" i="4" s="1"/>
  <c r="AK742" i="4" s="1"/>
  <c r="AK743" i="4" s="1"/>
  <c r="AK744" i="4" s="1"/>
  <c r="AK745" i="4" s="1"/>
  <c r="AK746" i="4" s="1"/>
  <c r="AK747" i="4" s="1"/>
  <c r="AK748" i="4" s="1"/>
  <c r="AK749" i="4" s="1"/>
  <c r="AK750" i="4" s="1"/>
  <c r="AK751" i="4" s="1"/>
  <c r="AK752" i="4" s="1"/>
  <c r="AK753" i="4" s="1"/>
  <c r="AK754" i="4" s="1"/>
  <c r="AK755" i="4" s="1"/>
  <c r="AK756" i="4" s="1"/>
  <c r="AK757" i="4" s="1"/>
  <c r="AK758" i="4" s="1"/>
  <c r="AK759" i="4" s="1"/>
  <c r="AK760" i="4" s="1"/>
  <c r="AK761" i="4" s="1"/>
  <c r="AK762" i="4" s="1"/>
  <c r="AK763" i="4" s="1"/>
  <c r="AK764" i="4" s="1"/>
  <c r="AK765" i="4" s="1"/>
  <c r="AK766" i="4" s="1"/>
  <c r="AK767" i="4" s="1"/>
  <c r="AK768" i="4" s="1"/>
  <c r="AK769" i="4" s="1"/>
  <c r="AK770" i="4" s="1"/>
  <c r="AK771" i="4" s="1"/>
  <c r="AK772" i="4" s="1"/>
  <c r="AK773" i="4" s="1"/>
  <c r="AK774" i="4" s="1"/>
  <c r="AK775" i="4" s="1"/>
  <c r="AK776" i="4" s="1"/>
  <c r="AK777" i="4" s="1"/>
  <c r="AK778" i="4" s="1"/>
  <c r="AK779" i="4" s="1"/>
  <c r="AK780" i="4" s="1"/>
  <c r="AK781" i="4" s="1"/>
  <c r="AK782" i="4" s="1"/>
  <c r="AK783" i="4" s="1"/>
  <c r="AK784" i="4" s="1"/>
  <c r="AK785" i="4" s="1"/>
  <c r="AK786" i="4" s="1"/>
  <c r="AK787" i="4" s="1"/>
  <c r="AK788" i="4" s="1"/>
  <c r="AK789" i="4" s="1"/>
  <c r="AK790" i="4" s="1"/>
  <c r="AK791" i="4" s="1"/>
  <c r="AK792" i="4" s="1"/>
  <c r="AK793" i="4" s="1"/>
  <c r="AK794" i="4" s="1"/>
  <c r="AK795" i="4" s="1"/>
  <c r="AK796" i="4" s="1"/>
  <c r="AK797" i="4" s="1"/>
  <c r="AK798" i="4" s="1"/>
  <c r="AK799" i="4" s="1"/>
  <c r="AK800" i="4" s="1"/>
  <c r="AK801" i="4" s="1"/>
  <c r="AK802" i="4" s="1"/>
  <c r="AK803" i="4" s="1"/>
  <c r="AK804" i="4" s="1"/>
  <c r="AK805" i="4" s="1"/>
  <c r="AK806" i="4" s="1"/>
  <c r="AK807" i="4" s="1"/>
  <c r="AK808" i="4" s="1"/>
  <c r="AK809" i="4" s="1"/>
  <c r="AK810" i="4" s="1"/>
  <c r="AK811" i="4" s="1"/>
  <c r="AK812" i="4" s="1"/>
  <c r="AK813" i="4" s="1"/>
  <c r="AK814" i="4" s="1"/>
  <c r="AK815" i="4" s="1"/>
  <c r="AK816" i="4" s="1"/>
  <c r="AK817" i="4" s="1"/>
  <c r="AK818" i="4" s="1"/>
  <c r="AK819" i="4" s="1"/>
  <c r="AK820" i="4" s="1"/>
  <c r="AK821" i="4" s="1"/>
  <c r="AK822" i="4" s="1"/>
  <c r="AK823" i="4" s="1"/>
  <c r="AK824" i="4" s="1"/>
  <c r="AK825" i="4" s="1"/>
  <c r="AK826" i="4" s="1"/>
  <c r="AK827" i="4" s="1"/>
  <c r="AK828" i="4" s="1"/>
  <c r="AK829" i="4" s="1"/>
  <c r="AK830" i="4" s="1"/>
  <c r="AK831" i="4" s="1"/>
  <c r="AK832" i="4" s="1"/>
  <c r="AK833" i="4" s="1"/>
  <c r="AK834" i="4" s="1"/>
  <c r="AK835" i="4" s="1"/>
  <c r="AK836" i="4" s="1"/>
  <c r="AK837" i="4" s="1"/>
  <c r="AK838" i="4" s="1"/>
  <c r="AK839" i="4" s="1"/>
  <c r="AK840" i="4" s="1"/>
  <c r="AK841" i="4" s="1"/>
  <c r="AK842" i="4" s="1"/>
  <c r="AK843" i="4" s="1"/>
  <c r="AK844" i="4" s="1"/>
  <c r="AK845" i="4" s="1"/>
  <c r="AK846" i="4" s="1"/>
  <c r="AK847" i="4" s="1"/>
  <c r="AK848" i="4" s="1"/>
  <c r="AK849" i="4" s="1"/>
  <c r="AK850" i="4" s="1"/>
  <c r="AK851" i="4" s="1"/>
  <c r="AK852" i="4" s="1"/>
  <c r="AK853" i="4" s="1"/>
  <c r="AK854" i="4" s="1"/>
  <c r="AK855" i="4" s="1"/>
  <c r="AK856" i="4" s="1"/>
  <c r="AK857" i="4" s="1"/>
  <c r="AK858" i="4" s="1"/>
  <c r="AK859" i="4" s="1"/>
  <c r="AK860" i="4" s="1"/>
  <c r="AK861" i="4" s="1"/>
  <c r="AK862" i="4" s="1"/>
  <c r="AK863" i="4" s="1"/>
  <c r="AK864" i="4" s="1"/>
  <c r="AK865" i="4" s="1"/>
  <c r="AK866" i="4" s="1"/>
  <c r="AK867" i="4" s="1"/>
  <c r="AK868" i="4" s="1"/>
  <c r="AK869" i="4" s="1"/>
  <c r="AK870" i="4" s="1"/>
  <c r="AK871" i="4" s="1"/>
  <c r="AK872" i="4" s="1"/>
  <c r="AK873" i="4" s="1"/>
  <c r="AK874" i="4" s="1"/>
  <c r="AK875" i="4" s="1"/>
  <c r="AK876" i="4" s="1"/>
  <c r="AK877" i="4" s="1"/>
  <c r="AK878" i="4" s="1"/>
  <c r="AK879" i="4" s="1"/>
  <c r="AK880" i="4" s="1"/>
  <c r="AK881" i="4" s="1"/>
  <c r="AK882" i="4" s="1"/>
  <c r="AK883" i="4" s="1"/>
  <c r="AK884" i="4" s="1"/>
  <c r="AK885" i="4" s="1"/>
  <c r="AK886" i="4" s="1"/>
  <c r="AK887" i="4" s="1"/>
  <c r="AK888" i="4" s="1"/>
  <c r="AK889" i="4" s="1"/>
  <c r="AK890" i="4" s="1"/>
  <c r="AK891" i="4" s="1"/>
  <c r="AK892" i="4" s="1"/>
  <c r="AK893" i="4" s="1"/>
  <c r="AK894" i="4" s="1"/>
  <c r="AK895" i="4" s="1"/>
  <c r="AK896" i="4" s="1"/>
  <c r="AK897" i="4" s="1"/>
  <c r="AK898" i="4" s="1"/>
  <c r="AK899" i="4" s="1"/>
  <c r="AK900" i="4" s="1"/>
  <c r="AK901" i="4" s="1"/>
  <c r="AK902" i="4" s="1"/>
  <c r="AK903" i="4" s="1"/>
  <c r="AK904" i="4" s="1"/>
  <c r="AK905" i="4" s="1"/>
  <c r="AK906" i="4" s="1"/>
  <c r="AK907" i="4" s="1"/>
  <c r="AK908" i="4" s="1"/>
  <c r="AK909" i="4" s="1"/>
  <c r="AK910" i="4" s="1"/>
  <c r="AK911" i="4" s="1"/>
  <c r="AK912" i="4" s="1"/>
  <c r="AK913" i="4" s="1"/>
  <c r="AK914" i="4" s="1"/>
  <c r="AK915" i="4" s="1"/>
  <c r="AK916" i="4" s="1"/>
  <c r="AK917" i="4" s="1"/>
  <c r="AK918" i="4" s="1"/>
  <c r="AK919" i="4" s="1"/>
  <c r="AK920" i="4" s="1"/>
  <c r="AK921" i="4" s="1"/>
  <c r="AK922" i="4" s="1"/>
  <c r="AK923" i="4" s="1"/>
  <c r="AK924" i="4" s="1"/>
  <c r="AK925" i="4" s="1"/>
  <c r="AK926" i="4" s="1"/>
  <c r="AK927" i="4" s="1"/>
  <c r="AK928" i="4" s="1"/>
  <c r="AK929" i="4" s="1"/>
  <c r="AK930" i="4" s="1"/>
  <c r="AK931" i="4" s="1"/>
  <c r="AK932" i="4" s="1"/>
  <c r="AK933" i="4" s="1"/>
  <c r="AK934" i="4" s="1"/>
  <c r="AK935" i="4" s="1"/>
  <c r="AK936" i="4" s="1"/>
  <c r="AK937" i="4" s="1"/>
  <c r="AK938" i="4" s="1"/>
  <c r="AK939" i="4" s="1"/>
  <c r="AK940" i="4" s="1"/>
  <c r="AK941" i="4" s="1"/>
  <c r="AK942" i="4" s="1"/>
  <c r="AK943" i="4" s="1"/>
  <c r="AK944" i="4" s="1"/>
  <c r="AK945" i="4" s="1"/>
  <c r="AK946" i="4" s="1"/>
  <c r="AK947" i="4" s="1"/>
  <c r="AK948" i="4" s="1"/>
  <c r="AK949" i="4" s="1"/>
  <c r="AK950" i="4" s="1"/>
  <c r="AK951" i="4" s="1"/>
  <c r="AK952" i="4" s="1"/>
  <c r="AK953" i="4" s="1"/>
  <c r="AK954" i="4" s="1"/>
  <c r="AK955" i="4" s="1"/>
  <c r="AK956" i="4" s="1"/>
  <c r="AK957" i="4" s="1"/>
  <c r="AK958" i="4" s="1"/>
  <c r="AK959" i="4" s="1"/>
  <c r="AK960" i="4" s="1"/>
  <c r="AK961" i="4" s="1"/>
  <c r="AK962" i="4" s="1"/>
  <c r="AK963" i="4" s="1"/>
  <c r="AK964" i="4" s="1"/>
  <c r="AK965" i="4" s="1"/>
  <c r="AK966" i="4" s="1"/>
  <c r="AK967" i="4" s="1"/>
  <c r="AK968" i="4" s="1"/>
  <c r="AK969" i="4" s="1"/>
  <c r="AK970" i="4" s="1"/>
  <c r="AK971" i="4" s="1"/>
  <c r="AK972" i="4" s="1"/>
  <c r="AK973" i="4" s="1"/>
  <c r="AK974" i="4" s="1"/>
  <c r="AK975" i="4" s="1"/>
  <c r="AK976" i="4" s="1"/>
  <c r="AK977" i="4" s="1"/>
  <c r="AK978" i="4" s="1"/>
  <c r="AK979" i="4" s="1"/>
  <c r="AK980" i="4" s="1"/>
  <c r="AK981" i="4" s="1"/>
  <c r="AK982" i="4" s="1"/>
  <c r="AK983" i="4" s="1"/>
  <c r="AK984" i="4" s="1"/>
  <c r="AK985" i="4" s="1"/>
  <c r="AK986" i="4" s="1"/>
  <c r="AK987" i="4" s="1"/>
  <c r="AK988" i="4" s="1"/>
  <c r="AK989" i="4" s="1"/>
  <c r="AK990" i="4" s="1"/>
  <c r="AK991" i="4" s="1"/>
  <c r="AK992" i="4" s="1"/>
  <c r="AK993" i="4" s="1"/>
  <c r="AK994" i="4" s="1"/>
  <c r="AK995" i="4" s="1"/>
  <c r="AK996" i="4" s="1"/>
  <c r="AK997" i="4" s="1"/>
  <c r="AK998" i="4" s="1"/>
  <c r="AK999" i="4" s="1"/>
  <c r="AK1000" i="4" s="1"/>
  <c r="AK1001" i="4" s="1"/>
  <c r="AK1002" i="4" s="1"/>
  <c r="AK1003" i="4" s="1"/>
  <c r="AK1004" i="4" s="1"/>
  <c r="AK1005" i="4" s="1"/>
  <c r="AK1006" i="4" s="1"/>
  <c r="AB7" i="4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AB52" i="4" s="1"/>
  <c r="AB53" i="4" s="1"/>
  <c r="AB54" i="4" s="1"/>
  <c r="AB55" i="4" s="1"/>
  <c r="AB56" i="4" s="1"/>
  <c r="AB57" i="4" s="1"/>
  <c r="AB58" i="4" s="1"/>
  <c r="AB59" i="4" s="1"/>
  <c r="AB60" i="4" s="1"/>
  <c r="AB61" i="4" s="1"/>
  <c r="AB62" i="4" s="1"/>
  <c r="AB63" i="4" s="1"/>
  <c r="AB64" i="4" s="1"/>
  <c r="AB65" i="4" s="1"/>
  <c r="AB66" i="4" s="1"/>
  <c r="AB67" i="4" s="1"/>
  <c r="AB68" i="4" s="1"/>
  <c r="AB69" i="4" s="1"/>
  <c r="AB70" i="4" s="1"/>
  <c r="AB71" i="4" s="1"/>
  <c r="AB72" i="4" s="1"/>
  <c r="AB73" i="4" s="1"/>
  <c r="AB74" i="4" s="1"/>
  <c r="AB75" i="4" s="1"/>
  <c r="AB76" i="4" s="1"/>
  <c r="AB77" i="4" s="1"/>
  <c r="AB78" i="4" s="1"/>
  <c r="AB79" i="4" s="1"/>
  <c r="AB80" i="4" s="1"/>
  <c r="AB81" i="4" s="1"/>
  <c r="AB82" i="4" s="1"/>
  <c r="AB83" i="4" s="1"/>
  <c r="AB84" i="4" s="1"/>
  <c r="AB85" i="4" s="1"/>
  <c r="AB86" i="4" s="1"/>
  <c r="AB87" i="4" s="1"/>
  <c r="AB88" i="4" s="1"/>
  <c r="AB89" i="4" s="1"/>
  <c r="AB90" i="4" s="1"/>
  <c r="AB91" i="4" s="1"/>
  <c r="AB92" i="4" s="1"/>
  <c r="AB93" i="4" s="1"/>
  <c r="AB94" i="4" s="1"/>
  <c r="AB95" i="4" s="1"/>
  <c r="AB96" i="4" s="1"/>
  <c r="AB97" i="4" s="1"/>
  <c r="AB98" i="4" s="1"/>
  <c r="AB99" i="4" s="1"/>
  <c r="AB100" i="4" s="1"/>
  <c r="AB101" i="4" s="1"/>
  <c r="AB102" i="4" s="1"/>
  <c r="AB103" i="4" s="1"/>
  <c r="AB104" i="4" s="1"/>
  <c r="AB105" i="4" s="1"/>
  <c r="AB106" i="4" s="1"/>
  <c r="AB107" i="4" s="1"/>
  <c r="AB108" i="4" s="1"/>
  <c r="AB109" i="4" s="1"/>
  <c r="AB110" i="4" s="1"/>
  <c r="AB111" i="4" s="1"/>
  <c r="AB112" i="4" s="1"/>
  <c r="AB113" i="4" s="1"/>
  <c r="AB114" i="4" s="1"/>
  <c r="AB115" i="4" s="1"/>
  <c r="AB116" i="4" s="1"/>
  <c r="AB117" i="4" s="1"/>
  <c r="AB118" i="4" s="1"/>
  <c r="AB119" i="4" s="1"/>
  <c r="AB120" i="4" s="1"/>
  <c r="AB121" i="4" s="1"/>
  <c r="AB122" i="4" s="1"/>
  <c r="AB123" i="4" s="1"/>
  <c r="AB124" i="4" s="1"/>
  <c r="AB125" i="4" s="1"/>
  <c r="AB126" i="4" s="1"/>
  <c r="AB127" i="4" s="1"/>
  <c r="AB128" i="4" s="1"/>
  <c r="AB129" i="4" s="1"/>
  <c r="AB130" i="4" s="1"/>
  <c r="AB131" i="4" s="1"/>
  <c r="AB132" i="4" s="1"/>
  <c r="AB133" i="4" s="1"/>
  <c r="AB134" i="4" s="1"/>
  <c r="AB135" i="4" s="1"/>
  <c r="AB136" i="4" s="1"/>
  <c r="AB137" i="4" s="1"/>
  <c r="AB138" i="4" s="1"/>
  <c r="AB139" i="4" s="1"/>
  <c r="AB140" i="4" s="1"/>
  <c r="AB141" i="4" s="1"/>
  <c r="AB142" i="4" s="1"/>
  <c r="AB143" i="4" s="1"/>
  <c r="AB144" i="4" s="1"/>
  <c r="AB145" i="4" s="1"/>
  <c r="AB146" i="4" s="1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AB203" i="4" s="1"/>
  <c r="AB204" i="4" s="1"/>
  <c r="AB205" i="4" s="1"/>
  <c r="AB206" i="4" s="1"/>
  <c r="AB207" i="4" s="1"/>
  <c r="AB208" i="4" s="1"/>
  <c r="AB209" i="4" s="1"/>
  <c r="AB210" i="4" s="1"/>
  <c r="AB211" i="4" s="1"/>
  <c r="AB212" i="4" s="1"/>
  <c r="AB213" i="4" s="1"/>
  <c r="AB214" i="4" s="1"/>
  <c r="AB215" i="4" s="1"/>
  <c r="AB216" i="4" s="1"/>
  <c r="AB217" i="4" s="1"/>
  <c r="AB218" i="4" s="1"/>
  <c r="AB219" i="4" s="1"/>
  <c r="AB220" i="4" s="1"/>
  <c r="AB221" i="4" s="1"/>
  <c r="AB222" i="4" s="1"/>
  <c r="AB223" i="4" s="1"/>
  <c r="AB224" i="4" s="1"/>
  <c r="AB225" i="4" s="1"/>
  <c r="AB226" i="4" s="1"/>
  <c r="AB227" i="4" s="1"/>
  <c r="AB228" i="4" s="1"/>
  <c r="AB229" i="4" s="1"/>
  <c r="AB230" i="4" s="1"/>
  <c r="AB231" i="4" s="1"/>
  <c r="AB232" i="4" s="1"/>
  <c r="AB233" i="4" s="1"/>
  <c r="AB234" i="4" s="1"/>
  <c r="AB235" i="4" s="1"/>
  <c r="AB236" i="4" s="1"/>
  <c r="AB237" i="4" s="1"/>
  <c r="AB238" i="4" s="1"/>
  <c r="AB239" i="4" s="1"/>
  <c r="AB240" i="4" s="1"/>
  <c r="AB241" i="4" s="1"/>
  <c r="AB242" i="4" s="1"/>
  <c r="AB243" i="4" s="1"/>
  <c r="AB244" i="4" s="1"/>
  <c r="AB245" i="4" s="1"/>
  <c r="AB246" i="4" s="1"/>
  <c r="AB247" i="4" s="1"/>
  <c r="AB248" i="4" s="1"/>
  <c r="AB249" i="4" s="1"/>
  <c r="AB250" i="4" s="1"/>
  <c r="AB251" i="4" s="1"/>
  <c r="AB252" i="4" s="1"/>
  <c r="AB253" i="4" s="1"/>
  <c r="AB254" i="4" s="1"/>
  <c r="AB255" i="4" s="1"/>
  <c r="AB256" i="4" s="1"/>
  <c r="AB257" i="4" s="1"/>
  <c r="AB258" i="4" s="1"/>
  <c r="AB259" i="4" s="1"/>
  <c r="AB260" i="4" s="1"/>
  <c r="AB261" i="4" s="1"/>
  <c r="AB262" i="4" s="1"/>
  <c r="AB263" i="4" s="1"/>
  <c r="AB264" i="4" s="1"/>
  <c r="AB265" i="4" s="1"/>
  <c r="AB266" i="4" s="1"/>
  <c r="AB267" i="4" s="1"/>
  <c r="AB268" i="4" s="1"/>
  <c r="AB269" i="4" s="1"/>
  <c r="AB270" i="4" s="1"/>
  <c r="AB271" i="4" s="1"/>
  <c r="AB272" i="4" s="1"/>
  <c r="AB273" i="4" s="1"/>
  <c r="AB274" i="4" s="1"/>
  <c r="AB275" i="4" s="1"/>
  <c r="AB276" i="4" s="1"/>
  <c r="AB277" i="4" s="1"/>
  <c r="AB278" i="4" s="1"/>
  <c r="AB279" i="4" s="1"/>
  <c r="AB280" i="4" s="1"/>
  <c r="AB281" i="4" s="1"/>
  <c r="AB282" i="4" s="1"/>
  <c r="AB283" i="4" s="1"/>
  <c r="AB284" i="4" s="1"/>
  <c r="AB285" i="4" s="1"/>
  <c r="AB286" i="4" s="1"/>
  <c r="AB287" i="4" s="1"/>
  <c r="AB288" i="4" s="1"/>
  <c r="AB289" i="4" s="1"/>
  <c r="AB290" i="4" s="1"/>
  <c r="AB291" i="4" s="1"/>
  <c r="AB292" i="4" s="1"/>
  <c r="AB293" i="4" s="1"/>
  <c r="AB294" i="4" s="1"/>
  <c r="AB295" i="4" s="1"/>
  <c r="AB296" i="4" s="1"/>
  <c r="AB297" i="4" s="1"/>
  <c r="AB298" i="4" s="1"/>
  <c r="AB299" i="4" s="1"/>
  <c r="AB300" i="4" s="1"/>
  <c r="AB301" i="4" s="1"/>
  <c r="AB302" i="4" s="1"/>
  <c r="AB303" i="4" s="1"/>
  <c r="AB304" i="4" s="1"/>
  <c r="AB305" i="4" s="1"/>
  <c r="AB306" i="4" s="1"/>
  <c r="AB307" i="4" s="1"/>
  <c r="AB308" i="4" s="1"/>
  <c r="AB309" i="4" s="1"/>
  <c r="AB310" i="4" s="1"/>
  <c r="AB311" i="4" s="1"/>
  <c r="AB312" i="4" s="1"/>
  <c r="AB313" i="4" s="1"/>
  <c r="AB314" i="4" s="1"/>
  <c r="AB315" i="4" s="1"/>
  <c r="AB316" i="4" s="1"/>
  <c r="AB317" i="4" s="1"/>
  <c r="AB318" i="4" s="1"/>
  <c r="AB319" i="4" s="1"/>
  <c r="AB320" i="4" s="1"/>
  <c r="AB321" i="4" s="1"/>
  <c r="AB322" i="4" s="1"/>
  <c r="AB323" i="4" s="1"/>
  <c r="AB324" i="4" s="1"/>
  <c r="AB325" i="4" s="1"/>
  <c r="AB326" i="4" s="1"/>
  <c r="AB327" i="4" s="1"/>
  <c r="AB328" i="4" s="1"/>
  <c r="AB329" i="4" s="1"/>
  <c r="AB330" i="4" s="1"/>
  <c r="AB331" i="4" s="1"/>
  <c r="AB332" i="4" s="1"/>
  <c r="AB333" i="4" s="1"/>
  <c r="AB334" i="4" s="1"/>
  <c r="AB335" i="4" s="1"/>
  <c r="AB336" i="4" s="1"/>
  <c r="AB337" i="4" s="1"/>
  <c r="AB338" i="4" s="1"/>
  <c r="AB339" i="4" s="1"/>
  <c r="AB340" i="4" s="1"/>
  <c r="AB341" i="4" s="1"/>
  <c r="AB342" i="4" s="1"/>
  <c r="AB343" i="4" s="1"/>
  <c r="AB344" i="4" s="1"/>
  <c r="AB345" i="4" s="1"/>
  <c r="AB346" i="4" s="1"/>
  <c r="AB347" i="4" s="1"/>
  <c r="AB348" i="4" s="1"/>
  <c r="AB349" i="4" s="1"/>
  <c r="AB350" i="4" s="1"/>
  <c r="AB351" i="4" s="1"/>
  <c r="AB352" i="4" s="1"/>
  <c r="AB353" i="4" s="1"/>
  <c r="AB354" i="4" s="1"/>
  <c r="AB355" i="4" s="1"/>
  <c r="AB356" i="4" s="1"/>
  <c r="AB357" i="4" s="1"/>
  <c r="AB358" i="4" s="1"/>
  <c r="AB359" i="4" s="1"/>
  <c r="AB360" i="4" s="1"/>
  <c r="AB361" i="4" s="1"/>
  <c r="AB362" i="4" s="1"/>
  <c r="AB363" i="4" s="1"/>
  <c r="AB364" i="4" s="1"/>
  <c r="AB365" i="4" s="1"/>
  <c r="AB366" i="4" s="1"/>
  <c r="AB367" i="4" s="1"/>
  <c r="AB368" i="4" s="1"/>
  <c r="AB369" i="4" s="1"/>
  <c r="AB370" i="4" s="1"/>
  <c r="AB371" i="4" s="1"/>
  <c r="AB372" i="4" s="1"/>
  <c r="AB373" i="4" s="1"/>
  <c r="AB374" i="4" s="1"/>
  <c r="AB375" i="4" s="1"/>
  <c r="AB376" i="4" s="1"/>
  <c r="AB377" i="4" s="1"/>
  <c r="AB378" i="4" s="1"/>
  <c r="AB379" i="4" s="1"/>
  <c r="AB380" i="4" s="1"/>
  <c r="AB381" i="4" s="1"/>
  <c r="AB382" i="4" s="1"/>
  <c r="AB383" i="4" s="1"/>
  <c r="AB384" i="4" s="1"/>
  <c r="AB385" i="4" s="1"/>
  <c r="AB386" i="4" s="1"/>
  <c r="AB387" i="4" s="1"/>
  <c r="AB388" i="4" s="1"/>
  <c r="AB389" i="4" s="1"/>
  <c r="AB390" i="4" s="1"/>
  <c r="AB391" i="4" s="1"/>
  <c r="AB392" i="4" s="1"/>
  <c r="AB393" i="4" s="1"/>
  <c r="AB394" i="4" s="1"/>
  <c r="AB395" i="4" s="1"/>
  <c r="AB396" i="4" s="1"/>
  <c r="AB397" i="4" s="1"/>
  <c r="AB398" i="4" s="1"/>
  <c r="AB399" i="4" s="1"/>
  <c r="AB400" i="4" s="1"/>
  <c r="AB401" i="4" s="1"/>
  <c r="AB402" i="4" s="1"/>
  <c r="AB403" i="4" s="1"/>
  <c r="AB404" i="4" s="1"/>
  <c r="AB405" i="4" s="1"/>
  <c r="AB406" i="4" s="1"/>
  <c r="AB407" i="4" s="1"/>
  <c r="AB408" i="4" s="1"/>
  <c r="AB409" i="4" s="1"/>
  <c r="AB410" i="4" s="1"/>
  <c r="AB411" i="4" s="1"/>
  <c r="AB412" i="4" s="1"/>
  <c r="AB413" i="4" s="1"/>
  <c r="AB414" i="4" s="1"/>
  <c r="AB415" i="4" s="1"/>
  <c r="AB416" i="4" s="1"/>
  <c r="AB417" i="4" s="1"/>
  <c r="AB418" i="4" s="1"/>
  <c r="AB419" i="4" s="1"/>
  <c r="AB420" i="4" s="1"/>
  <c r="AB421" i="4" s="1"/>
  <c r="AB422" i="4" s="1"/>
  <c r="AB423" i="4" s="1"/>
  <c r="AB424" i="4" s="1"/>
  <c r="AB425" i="4" s="1"/>
  <c r="AB426" i="4" s="1"/>
  <c r="AB427" i="4" s="1"/>
  <c r="AB428" i="4" s="1"/>
  <c r="AB429" i="4" s="1"/>
  <c r="AB430" i="4" s="1"/>
  <c r="AB431" i="4" s="1"/>
  <c r="AB432" i="4" s="1"/>
  <c r="AB433" i="4" s="1"/>
  <c r="AB434" i="4" s="1"/>
  <c r="AB435" i="4" s="1"/>
  <c r="AB436" i="4" s="1"/>
  <c r="AB437" i="4" s="1"/>
  <c r="AB438" i="4" s="1"/>
  <c r="AB439" i="4" s="1"/>
  <c r="AB440" i="4" s="1"/>
  <c r="AB441" i="4" s="1"/>
  <c r="AB442" i="4" s="1"/>
  <c r="AB443" i="4" s="1"/>
  <c r="AB444" i="4" s="1"/>
  <c r="AB445" i="4" s="1"/>
  <c r="AB446" i="4" s="1"/>
  <c r="AB447" i="4" s="1"/>
  <c r="AB448" i="4" s="1"/>
  <c r="AB449" i="4" s="1"/>
  <c r="AB450" i="4" s="1"/>
  <c r="AB451" i="4" s="1"/>
  <c r="AB452" i="4" s="1"/>
  <c r="AB453" i="4" s="1"/>
  <c r="AB454" i="4" s="1"/>
  <c r="AB455" i="4" s="1"/>
  <c r="AB456" i="4" s="1"/>
  <c r="AB457" i="4" s="1"/>
  <c r="AB458" i="4" s="1"/>
  <c r="AB459" i="4" s="1"/>
  <c r="AB460" i="4" s="1"/>
  <c r="AB461" i="4" s="1"/>
  <c r="AB462" i="4" s="1"/>
  <c r="AB463" i="4" s="1"/>
  <c r="AB464" i="4" s="1"/>
  <c r="AB465" i="4" s="1"/>
  <c r="AB466" i="4" s="1"/>
  <c r="AB467" i="4" s="1"/>
  <c r="AB468" i="4" s="1"/>
  <c r="AB469" i="4" s="1"/>
  <c r="AB470" i="4" s="1"/>
  <c r="AB471" i="4" s="1"/>
  <c r="AB472" i="4" s="1"/>
  <c r="AB473" i="4" s="1"/>
  <c r="AB474" i="4" s="1"/>
  <c r="AB475" i="4" s="1"/>
  <c r="AB476" i="4" s="1"/>
  <c r="AB477" i="4" s="1"/>
  <c r="AB478" i="4" s="1"/>
  <c r="AB479" i="4" s="1"/>
  <c r="AB480" i="4" s="1"/>
  <c r="AB481" i="4" s="1"/>
  <c r="AB482" i="4" s="1"/>
  <c r="AB483" i="4" s="1"/>
  <c r="AB484" i="4" s="1"/>
  <c r="AB485" i="4" s="1"/>
  <c r="AB486" i="4" s="1"/>
  <c r="AB487" i="4" s="1"/>
  <c r="AB488" i="4" s="1"/>
  <c r="AB489" i="4" s="1"/>
  <c r="AB490" i="4" s="1"/>
  <c r="AB491" i="4" s="1"/>
  <c r="AB492" i="4" s="1"/>
  <c r="AB493" i="4" s="1"/>
  <c r="AB494" i="4" s="1"/>
  <c r="AB495" i="4" s="1"/>
  <c r="AB496" i="4" s="1"/>
  <c r="AB497" i="4" s="1"/>
  <c r="AB498" i="4" s="1"/>
  <c r="AB499" i="4" s="1"/>
  <c r="AB500" i="4" s="1"/>
  <c r="AB501" i="4" s="1"/>
  <c r="AB502" i="4" s="1"/>
  <c r="AB503" i="4" s="1"/>
  <c r="AB504" i="4" s="1"/>
  <c r="AB505" i="4" s="1"/>
  <c r="AB506" i="4" s="1"/>
  <c r="AB507" i="4" s="1"/>
  <c r="AB508" i="4" s="1"/>
  <c r="AB509" i="4" s="1"/>
  <c r="AB510" i="4" s="1"/>
  <c r="AB511" i="4" s="1"/>
  <c r="AB512" i="4" s="1"/>
  <c r="AB513" i="4" s="1"/>
  <c r="AB514" i="4" s="1"/>
  <c r="AB515" i="4" s="1"/>
  <c r="AB516" i="4" s="1"/>
  <c r="AB517" i="4" s="1"/>
  <c r="AB518" i="4" s="1"/>
  <c r="AB519" i="4" s="1"/>
  <c r="AB520" i="4" s="1"/>
  <c r="AB521" i="4" s="1"/>
  <c r="AB522" i="4" s="1"/>
  <c r="AB523" i="4" s="1"/>
  <c r="AB524" i="4" s="1"/>
  <c r="AB525" i="4" s="1"/>
  <c r="AB526" i="4" s="1"/>
  <c r="AB527" i="4" s="1"/>
  <c r="AB528" i="4" s="1"/>
  <c r="AB529" i="4" s="1"/>
  <c r="AB530" i="4" s="1"/>
  <c r="AB531" i="4" s="1"/>
  <c r="AB532" i="4" s="1"/>
  <c r="AB533" i="4" s="1"/>
  <c r="AB534" i="4" s="1"/>
  <c r="AB535" i="4" s="1"/>
  <c r="AB536" i="4" s="1"/>
  <c r="AB537" i="4" s="1"/>
  <c r="AB538" i="4" s="1"/>
  <c r="AB539" i="4" s="1"/>
  <c r="AB540" i="4" s="1"/>
  <c r="AB541" i="4" s="1"/>
  <c r="AB542" i="4" s="1"/>
  <c r="AB543" i="4" s="1"/>
  <c r="AB544" i="4" s="1"/>
  <c r="AB545" i="4" s="1"/>
  <c r="AB546" i="4" s="1"/>
  <c r="AB547" i="4" s="1"/>
  <c r="AB548" i="4" s="1"/>
  <c r="AB549" i="4" s="1"/>
  <c r="AB550" i="4" s="1"/>
  <c r="AB551" i="4" s="1"/>
  <c r="AB552" i="4" s="1"/>
  <c r="AB553" i="4" s="1"/>
  <c r="AB554" i="4" s="1"/>
  <c r="AB555" i="4" s="1"/>
  <c r="AB556" i="4" s="1"/>
  <c r="AB557" i="4" s="1"/>
  <c r="AB558" i="4" s="1"/>
  <c r="AB559" i="4" s="1"/>
  <c r="AB560" i="4" s="1"/>
  <c r="AB561" i="4" s="1"/>
  <c r="AB562" i="4" s="1"/>
  <c r="AB563" i="4" s="1"/>
  <c r="AB564" i="4" s="1"/>
  <c r="AB565" i="4" s="1"/>
  <c r="AB566" i="4" s="1"/>
  <c r="AB567" i="4" s="1"/>
  <c r="AB568" i="4" s="1"/>
  <c r="AB569" i="4" s="1"/>
  <c r="AB570" i="4" s="1"/>
  <c r="AB571" i="4" s="1"/>
  <c r="AB572" i="4" s="1"/>
  <c r="AB573" i="4" s="1"/>
  <c r="AB574" i="4" s="1"/>
  <c r="AB575" i="4" s="1"/>
  <c r="AB576" i="4" s="1"/>
  <c r="AB577" i="4" s="1"/>
  <c r="AB578" i="4" s="1"/>
  <c r="AB579" i="4" s="1"/>
  <c r="AB580" i="4" s="1"/>
  <c r="AB581" i="4" s="1"/>
  <c r="AB582" i="4" s="1"/>
  <c r="AB583" i="4" s="1"/>
  <c r="AB584" i="4" s="1"/>
  <c r="AB585" i="4" s="1"/>
  <c r="AB586" i="4" s="1"/>
  <c r="AB587" i="4" s="1"/>
  <c r="AB588" i="4" s="1"/>
  <c r="AB589" i="4" s="1"/>
  <c r="AB590" i="4" s="1"/>
  <c r="AB591" i="4" s="1"/>
  <c r="AB592" i="4" s="1"/>
  <c r="AB593" i="4" s="1"/>
  <c r="AB594" i="4" s="1"/>
  <c r="AB595" i="4" s="1"/>
  <c r="AB596" i="4" s="1"/>
  <c r="AB597" i="4" s="1"/>
  <c r="AB598" i="4" s="1"/>
  <c r="AB599" i="4" s="1"/>
  <c r="AB600" i="4" s="1"/>
  <c r="AB601" i="4" s="1"/>
  <c r="AB602" i="4" s="1"/>
  <c r="AB603" i="4" s="1"/>
  <c r="AB604" i="4" s="1"/>
  <c r="AB605" i="4" s="1"/>
  <c r="AB606" i="4" s="1"/>
  <c r="AB607" i="4" s="1"/>
  <c r="AB608" i="4" s="1"/>
  <c r="AB609" i="4" s="1"/>
  <c r="AB610" i="4" s="1"/>
  <c r="AB611" i="4" s="1"/>
  <c r="AB612" i="4" s="1"/>
  <c r="AB613" i="4" s="1"/>
  <c r="AB614" i="4" s="1"/>
  <c r="AB615" i="4" s="1"/>
  <c r="AB616" i="4" s="1"/>
  <c r="AB617" i="4" s="1"/>
  <c r="AB618" i="4" s="1"/>
  <c r="AB619" i="4" s="1"/>
  <c r="AB620" i="4" s="1"/>
  <c r="AB621" i="4" s="1"/>
  <c r="AB622" i="4" s="1"/>
  <c r="AB623" i="4" s="1"/>
  <c r="AB624" i="4" s="1"/>
  <c r="AB625" i="4" s="1"/>
  <c r="AB626" i="4" s="1"/>
  <c r="AB627" i="4" s="1"/>
  <c r="AB628" i="4" s="1"/>
  <c r="AB629" i="4" s="1"/>
  <c r="AB630" i="4" s="1"/>
  <c r="AB631" i="4" s="1"/>
  <c r="AB632" i="4" s="1"/>
  <c r="AB633" i="4" s="1"/>
  <c r="AB634" i="4" s="1"/>
  <c r="AB635" i="4" s="1"/>
  <c r="AB636" i="4" s="1"/>
  <c r="AB637" i="4" s="1"/>
  <c r="AB638" i="4" s="1"/>
  <c r="AB639" i="4" s="1"/>
  <c r="AB640" i="4" s="1"/>
  <c r="AB641" i="4" s="1"/>
  <c r="AB642" i="4" s="1"/>
  <c r="AB643" i="4" s="1"/>
  <c r="AB644" i="4" s="1"/>
  <c r="AB645" i="4" s="1"/>
  <c r="AB646" i="4" s="1"/>
  <c r="AB647" i="4" s="1"/>
  <c r="AB648" i="4" s="1"/>
  <c r="AB649" i="4" s="1"/>
  <c r="AB650" i="4" s="1"/>
  <c r="AB651" i="4" s="1"/>
  <c r="AB652" i="4" s="1"/>
  <c r="AB653" i="4" s="1"/>
  <c r="AB654" i="4" s="1"/>
  <c r="AB655" i="4" s="1"/>
  <c r="AB656" i="4" s="1"/>
  <c r="AB657" i="4" s="1"/>
  <c r="AB658" i="4" s="1"/>
  <c r="AB659" i="4" s="1"/>
  <c r="AB660" i="4" s="1"/>
  <c r="AB661" i="4" s="1"/>
  <c r="AB662" i="4" s="1"/>
  <c r="AB663" i="4" s="1"/>
  <c r="AB664" i="4" s="1"/>
  <c r="AB665" i="4" s="1"/>
  <c r="AB666" i="4" s="1"/>
  <c r="AB667" i="4" s="1"/>
  <c r="AB668" i="4" s="1"/>
  <c r="AB669" i="4" s="1"/>
  <c r="AB670" i="4" s="1"/>
  <c r="AB671" i="4" s="1"/>
  <c r="AB672" i="4" s="1"/>
  <c r="AB673" i="4" s="1"/>
  <c r="AB674" i="4" s="1"/>
  <c r="AB675" i="4" s="1"/>
  <c r="AB676" i="4" s="1"/>
  <c r="AB677" i="4" s="1"/>
  <c r="AB678" i="4" s="1"/>
  <c r="AB679" i="4" s="1"/>
  <c r="AB680" i="4" s="1"/>
  <c r="AB681" i="4" s="1"/>
  <c r="AB682" i="4" s="1"/>
  <c r="AB683" i="4" s="1"/>
  <c r="AB684" i="4" s="1"/>
  <c r="AB685" i="4" s="1"/>
  <c r="AB686" i="4" s="1"/>
  <c r="AB687" i="4" s="1"/>
  <c r="AB688" i="4" s="1"/>
  <c r="AB689" i="4" s="1"/>
  <c r="AB690" i="4" s="1"/>
  <c r="AB691" i="4" s="1"/>
  <c r="AB692" i="4" s="1"/>
  <c r="AB693" i="4" s="1"/>
  <c r="AB694" i="4" s="1"/>
  <c r="AB695" i="4" s="1"/>
  <c r="AB696" i="4" s="1"/>
  <c r="AB697" i="4" s="1"/>
  <c r="AB698" i="4" s="1"/>
  <c r="AB699" i="4" s="1"/>
  <c r="AB700" i="4" s="1"/>
  <c r="AB701" i="4" s="1"/>
  <c r="AB702" i="4" s="1"/>
  <c r="AB703" i="4" s="1"/>
  <c r="AB704" i="4" s="1"/>
  <c r="AB705" i="4" s="1"/>
  <c r="AB706" i="4" s="1"/>
  <c r="AB707" i="4" s="1"/>
  <c r="AB708" i="4" s="1"/>
  <c r="AB709" i="4" s="1"/>
  <c r="AB710" i="4" s="1"/>
  <c r="AB711" i="4" s="1"/>
  <c r="AB712" i="4" s="1"/>
  <c r="AB713" i="4" s="1"/>
  <c r="AB714" i="4" s="1"/>
  <c r="AB715" i="4" s="1"/>
  <c r="AB716" i="4" s="1"/>
  <c r="AB717" i="4" s="1"/>
  <c r="AB718" i="4" s="1"/>
  <c r="AB719" i="4" s="1"/>
  <c r="AB720" i="4" s="1"/>
  <c r="AB721" i="4" s="1"/>
  <c r="AB722" i="4" s="1"/>
  <c r="AB723" i="4" s="1"/>
  <c r="AB724" i="4" s="1"/>
  <c r="AB725" i="4" s="1"/>
  <c r="AB726" i="4" s="1"/>
  <c r="AB727" i="4" s="1"/>
  <c r="AB728" i="4" s="1"/>
  <c r="AB729" i="4" s="1"/>
  <c r="AB730" i="4" s="1"/>
  <c r="AB731" i="4" s="1"/>
  <c r="AB732" i="4" s="1"/>
  <c r="AB733" i="4" s="1"/>
  <c r="AB734" i="4" s="1"/>
  <c r="AB735" i="4" s="1"/>
  <c r="AB736" i="4" s="1"/>
  <c r="AB737" i="4" s="1"/>
  <c r="AB738" i="4" s="1"/>
  <c r="AB739" i="4" s="1"/>
  <c r="AB740" i="4" s="1"/>
  <c r="AB741" i="4" s="1"/>
  <c r="AB742" i="4" s="1"/>
  <c r="AB743" i="4" s="1"/>
  <c r="AB744" i="4" s="1"/>
  <c r="AB745" i="4" s="1"/>
  <c r="AB746" i="4" s="1"/>
  <c r="AB747" i="4" s="1"/>
  <c r="AB748" i="4" s="1"/>
  <c r="AB749" i="4" s="1"/>
  <c r="AB750" i="4" s="1"/>
  <c r="AB751" i="4" s="1"/>
  <c r="AB752" i="4" s="1"/>
  <c r="AB753" i="4" s="1"/>
  <c r="AB754" i="4" s="1"/>
  <c r="AB755" i="4" s="1"/>
  <c r="AB756" i="4" s="1"/>
  <c r="AB757" i="4" s="1"/>
  <c r="AB758" i="4" s="1"/>
  <c r="AB759" i="4" s="1"/>
  <c r="AB760" i="4" s="1"/>
  <c r="AB761" i="4" s="1"/>
  <c r="AB762" i="4" s="1"/>
  <c r="AB763" i="4" s="1"/>
  <c r="AB764" i="4" s="1"/>
  <c r="AB765" i="4" s="1"/>
  <c r="AB766" i="4" s="1"/>
  <c r="AB767" i="4" s="1"/>
  <c r="AB768" i="4" s="1"/>
  <c r="AB769" i="4" s="1"/>
  <c r="AB770" i="4" s="1"/>
  <c r="AB771" i="4" s="1"/>
  <c r="AB772" i="4" s="1"/>
  <c r="AB773" i="4" s="1"/>
  <c r="AB774" i="4" s="1"/>
  <c r="AB775" i="4" s="1"/>
  <c r="AB776" i="4" s="1"/>
  <c r="AB777" i="4" s="1"/>
  <c r="AB778" i="4" s="1"/>
  <c r="AB779" i="4" s="1"/>
  <c r="AB780" i="4" s="1"/>
  <c r="AB781" i="4" s="1"/>
  <c r="AB782" i="4" s="1"/>
  <c r="AB783" i="4" s="1"/>
  <c r="AB784" i="4" s="1"/>
  <c r="AB785" i="4" s="1"/>
  <c r="AB786" i="4" s="1"/>
  <c r="AB787" i="4" s="1"/>
  <c r="AB788" i="4" s="1"/>
  <c r="AB789" i="4" s="1"/>
  <c r="AB790" i="4" s="1"/>
  <c r="AB791" i="4" s="1"/>
  <c r="AB792" i="4" s="1"/>
  <c r="AB793" i="4" s="1"/>
  <c r="AB794" i="4" s="1"/>
  <c r="AB795" i="4" s="1"/>
  <c r="AB796" i="4" s="1"/>
  <c r="AB797" i="4" s="1"/>
  <c r="AB798" i="4" s="1"/>
  <c r="AB799" i="4" s="1"/>
  <c r="AB800" i="4" s="1"/>
  <c r="AB801" i="4" s="1"/>
  <c r="AB802" i="4" s="1"/>
  <c r="AB803" i="4" s="1"/>
  <c r="AB804" i="4" s="1"/>
  <c r="AB805" i="4" s="1"/>
  <c r="AB806" i="4" s="1"/>
  <c r="AB807" i="4" s="1"/>
  <c r="AB808" i="4" s="1"/>
  <c r="AB809" i="4" s="1"/>
  <c r="AB810" i="4" s="1"/>
  <c r="AB811" i="4" s="1"/>
  <c r="AB812" i="4" s="1"/>
  <c r="AB813" i="4" s="1"/>
  <c r="AB814" i="4" s="1"/>
  <c r="AB815" i="4" s="1"/>
  <c r="AB816" i="4" s="1"/>
  <c r="AB817" i="4" s="1"/>
  <c r="AB818" i="4" s="1"/>
  <c r="AB819" i="4" s="1"/>
  <c r="AB820" i="4" s="1"/>
  <c r="AB821" i="4" s="1"/>
  <c r="AB822" i="4" s="1"/>
  <c r="AB823" i="4" s="1"/>
  <c r="AB824" i="4" s="1"/>
  <c r="AB825" i="4" s="1"/>
  <c r="AB826" i="4" s="1"/>
  <c r="AB827" i="4" s="1"/>
  <c r="AB828" i="4" s="1"/>
  <c r="AB829" i="4" s="1"/>
  <c r="AB830" i="4" s="1"/>
  <c r="AB831" i="4" s="1"/>
  <c r="AB832" i="4" s="1"/>
  <c r="AB833" i="4" s="1"/>
  <c r="AB834" i="4" s="1"/>
  <c r="AB835" i="4" s="1"/>
  <c r="AB836" i="4" s="1"/>
  <c r="AB837" i="4" s="1"/>
  <c r="AB838" i="4" s="1"/>
  <c r="AB839" i="4" s="1"/>
  <c r="AB840" i="4" s="1"/>
  <c r="AB841" i="4" s="1"/>
  <c r="AB842" i="4" s="1"/>
  <c r="AB843" i="4" s="1"/>
  <c r="AB844" i="4" s="1"/>
  <c r="AB845" i="4" s="1"/>
  <c r="AB846" i="4" s="1"/>
  <c r="AB847" i="4" s="1"/>
  <c r="AB848" i="4" s="1"/>
  <c r="AB849" i="4" s="1"/>
  <c r="AB850" i="4" s="1"/>
  <c r="AB851" i="4" s="1"/>
  <c r="AB852" i="4" s="1"/>
  <c r="AB853" i="4" s="1"/>
  <c r="AB854" i="4" s="1"/>
  <c r="AB855" i="4" s="1"/>
  <c r="AB856" i="4" s="1"/>
  <c r="AB857" i="4" s="1"/>
  <c r="AB858" i="4" s="1"/>
  <c r="AB859" i="4" s="1"/>
  <c r="AB860" i="4" s="1"/>
  <c r="AB861" i="4" s="1"/>
  <c r="AB862" i="4" s="1"/>
  <c r="AB863" i="4" s="1"/>
  <c r="AB864" i="4" s="1"/>
  <c r="AB865" i="4" s="1"/>
  <c r="AB866" i="4" s="1"/>
  <c r="AB867" i="4" s="1"/>
  <c r="AB868" i="4" s="1"/>
  <c r="AB869" i="4" s="1"/>
  <c r="AB870" i="4" s="1"/>
  <c r="AB871" i="4" s="1"/>
  <c r="AB872" i="4" s="1"/>
  <c r="AB873" i="4" s="1"/>
  <c r="AB874" i="4" s="1"/>
  <c r="AB875" i="4" s="1"/>
  <c r="AB876" i="4" s="1"/>
  <c r="AB877" i="4" s="1"/>
  <c r="AB878" i="4" s="1"/>
  <c r="AB879" i="4" s="1"/>
  <c r="AB880" i="4" s="1"/>
  <c r="AB881" i="4" s="1"/>
  <c r="AB882" i="4" s="1"/>
  <c r="AB883" i="4" s="1"/>
  <c r="AB884" i="4" s="1"/>
  <c r="AB885" i="4" s="1"/>
  <c r="AB886" i="4" s="1"/>
  <c r="AB887" i="4" s="1"/>
  <c r="AB888" i="4" s="1"/>
  <c r="AB889" i="4" s="1"/>
  <c r="AB890" i="4" s="1"/>
  <c r="AB891" i="4" s="1"/>
  <c r="AB892" i="4" s="1"/>
  <c r="AB893" i="4" s="1"/>
  <c r="AB894" i="4" s="1"/>
  <c r="AB895" i="4" s="1"/>
  <c r="AB896" i="4" s="1"/>
  <c r="AB897" i="4" s="1"/>
  <c r="AB898" i="4" s="1"/>
  <c r="AB899" i="4" s="1"/>
  <c r="AB900" i="4" s="1"/>
  <c r="AB901" i="4" s="1"/>
  <c r="AB902" i="4" s="1"/>
  <c r="AB903" i="4" s="1"/>
  <c r="AB904" i="4" s="1"/>
  <c r="AB905" i="4" s="1"/>
  <c r="AB906" i="4" s="1"/>
  <c r="AB907" i="4" s="1"/>
  <c r="AB908" i="4" s="1"/>
  <c r="AB909" i="4" s="1"/>
  <c r="AB910" i="4" s="1"/>
  <c r="AB911" i="4" s="1"/>
  <c r="AB912" i="4" s="1"/>
  <c r="AB913" i="4" s="1"/>
  <c r="AB914" i="4" s="1"/>
  <c r="AB915" i="4" s="1"/>
  <c r="AB916" i="4" s="1"/>
  <c r="AB917" i="4" s="1"/>
  <c r="AB918" i="4" s="1"/>
  <c r="AB919" i="4" s="1"/>
  <c r="AB920" i="4" s="1"/>
  <c r="AB921" i="4" s="1"/>
  <c r="AB922" i="4" s="1"/>
  <c r="AB923" i="4" s="1"/>
  <c r="AB924" i="4" s="1"/>
  <c r="AB925" i="4" s="1"/>
  <c r="AB926" i="4" s="1"/>
  <c r="AB927" i="4" s="1"/>
  <c r="AB928" i="4" s="1"/>
  <c r="AB929" i="4" s="1"/>
  <c r="AB930" i="4" s="1"/>
  <c r="AB931" i="4" s="1"/>
  <c r="AB932" i="4" s="1"/>
  <c r="AB933" i="4" s="1"/>
  <c r="AB934" i="4" s="1"/>
  <c r="AB935" i="4" s="1"/>
  <c r="AB936" i="4" s="1"/>
  <c r="AB937" i="4" s="1"/>
  <c r="AB938" i="4" s="1"/>
  <c r="AB939" i="4" s="1"/>
  <c r="AB940" i="4" s="1"/>
  <c r="AB941" i="4" s="1"/>
  <c r="AB942" i="4" s="1"/>
  <c r="AB943" i="4" s="1"/>
  <c r="AB944" i="4" s="1"/>
  <c r="AB945" i="4" s="1"/>
  <c r="AB946" i="4" s="1"/>
  <c r="AB947" i="4" s="1"/>
  <c r="AB948" i="4" s="1"/>
  <c r="AB949" i="4" s="1"/>
  <c r="AB950" i="4" s="1"/>
  <c r="AB951" i="4" s="1"/>
  <c r="AB952" i="4" s="1"/>
  <c r="AB953" i="4" s="1"/>
  <c r="AB954" i="4" s="1"/>
  <c r="AB955" i="4" s="1"/>
  <c r="AB956" i="4" s="1"/>
  <c r="AB957" i="4" s="1"/>
  <c r="AB958" i="4" s="1"/>
  <c r="AB959" i="4" s="1"/>
  <c r="AB960" i="4" s="1"/>
  <c r="AB961" i="4" s="1"/>
  <c r="AB962" i="4" s="1"/>
  <c r="AB963" i="4" s="1"/>
  <c r="AB964" i="4" s="1"/>
  <c r="AB965" i="4" s="1"/>
  <c r="AB966" i="4" s="1"/>
  <c r="AB967" i="4" s="1"/>
  <c r="AB968" i="4" s="1"/>
  <c r="AB969" i="4" s="1"/>
  <c r="AB970" i="4" s="1"/>
  <c r="AB971" i="4" s="1"/>
  <c r="AB972" i="4" s="1"/>
  <c r="AB973" i="4" s="1"/>
  <c r="AB974" i="4" s="1"/>
  <c r="AB975" i="4" s="1"/>
  <c r="AB976" i="4" s="1"/>
  <c r="AB977" i="4" s="1"/>
  <c r="AB978" i="4" s="1"/>
  <c r="AB979" i="4" s="1"/>
  <c r="AB980" i="4" s="1"/>
  <c r="AB981" i="4" s="1"/>
  <c r="AB982" i="4" s="1"/>
  <c r="AB983" i="4" s="1"/>
  <c r="AB984" i="4" s="1"/>
  <c r="AB985" i="4" s="1"/>
  <c r="AB986" i="4" s="1"/>
  <c r="AB987" i="4" s="1"/>
  <c r="AB988" i="4" s="1"/>
  <c r="AB989" i="4" s="1"/>
  <c r="AB990" i="4" s="1"/>
  <c r="AB991" i="4" s="1"/>
  <c r="AB992" i="4" s="1"/>
  <c r="AB993" i="4" s="1"/>
  <c r="AB994" i="4" s="1"/>
  <c r="AB995" i="4" s="1"/>
  <c r="AB996" i="4" s="1"/>
  <c r="AB997" i="4" s="1"/>
  <c r="AB998" i="4" s="1"/>
  <c r="AB999" i="4" s="1"/>
  <c r="AB1000" i="4" s="1"/>
  <c r="AB1001" i="4" s="1"/>
  <c r="AB1002" i="4" s="1"/>
  <c r="AB1003" i="4" s="1"/>
  <c r="AB1004" i="4" s="1"/>
  <c r="AB1005" i="4" s="1"/>
  <c r="AB1006" i="4" s="1"/>
  <c r="BD4" i="4"/>
  <c r="BD7" i="4" s="1"/>
  <c r="BD8" i="4" s="1"/>
  <c r="BD9" i="4" s="1"/>
  <c r="BD10" i="4" s="1"/>
  <c r="BD11" i="4" s="1"/>
  <c r="BD12" i="4" s="1"/>
  <c r="BD13" i="4" s="1"/>
  <c r="BD14" i="4" s="1"/>
  <c r="BD15" i="4" s="1"/>
  <c r="BD16" i="4" s="1"/>
  <c r="BD17" i="4" s="1"/>
  <c r="BD18" i="4" s="1"/>
  <c r="BD19" i="4" s="1"/>
  <c r="BD20" i="4" s="1"/>
  <c r="BD21" i="4" s="1"/>
  <c r="BD22" i="4" s="1"/>
  <c r="BD23" i="4" s="1"/>
  <c r="BD24" i="4" s="1"/>
  <c r="BD25" i="4" s="1"/>
  <c r="BD26" i="4" s="1"/>
  <c r="BD27" i="4" s="1"/>
  <c r="BD28" i="4" s="1"/>
  <c r="BD29" i="4" s="1"/>
  <c r="BD30" i="4" s="1"/>
  <c r="BD31" i="4" s="1"/>
  <c r="BD32" i="4" s="1"/>
  <c r="BD33" i="4" s="1"/>
  <c r="BD34" i="4" s="1"/>
  <c r="BD35" i="4" s="1"/>
  <c r="BD36" i="4" s="1"/>
  <c r="BD37" i="4" s="1"/>
  <c r="BD38" i="4" s="1"/>
  <c r="BD39" i="4" s="1"/>
  <c r="BD40" i="4" s="1"/>
  <c r="BD41" i="4" s="1"/>
  <c r="BD42" i="4" s="1"/>
  <c r="BD43" i="4" s="1"/>
  <c r="BD44" i="4" s="1"/>
  <c r="BD45" i="4" s="1"/>
  <c r="BD46" i="4" s="1"/>
  <c r="BD47" i="4" s="1"/>
  <c r="BD48" i="4" s="1"/>
  <c r="BD49" i="4" s="1"/>
  <c r="BD50" i="4" s="1"/>
  <c r="BD51" i="4" s="1"/>
  <c r="BD52" i="4" s="1"/>
  <c r="BD53" i="4" s="1"/>
  <c r="BD54" i="4" s="1"/>
  <c r="BD55" i="4" s="1"/>
  <c r="BD56" i="4" s="1"/>
  <c r="BD57" i="4" s="1"/>
  <c r="BD58" i="4" s="1"/>
  <c r="BD59" i="4" s="1"/>
  <c r="BD60" i="4" s="1"/>
  <c r="BD61" i="4" s="1"/>
  <c r="BD62" i="4" s="1"/>
  <c r="BD63" i="4" s="1"/>
  <c r="BD64" i="4" s="1"/>
  <c r="BD65" i="4" s="1"/>
  <c r="BD66" i="4" s="1"/>
  <c r="BD67" i="4" s="1"/>
  <c r="BD68" i="4" s="1"/>
  <c r="BD69" i="4" s="1"/>
  <c r="BD70" i="4" s="1"/>
  <c r="BD71" i="4" s="1"/>
  <c r="BD72" i="4" s="1"/>
  <c r="BD73" i="4" s="1"/>
  <c r="BD74" i="4" s="1"/>
  <c r="BD75" i="4" s="1"/>
  <c r="BD76" i="4" s="1"/>
  <c r="BD77" i="4" s="1"/>
  <c r="BD78" i="4" s="1"/>
  <c r="BD79" i="4" s="1"/>
  <c r="BD80" i="4" s="1"/>
  <c r="BD81" i="4" s="1"/>
  <c r="BD82" i="4" s="1"/>
  <c r="BD83" i="4" s="1"/>
  <c r="BD84" i="4" s="1"/>
  <c r="BD85" i="4" s="1"/>
  <c r="BD86" i="4" s="1"/>
  <c r="BD87" i="4" s="1"/>
  <c r="BD88" i="4" s="1"/>
  <c r="BD89" i="4" s="1"/>
  <c r="BD90" i="4" s="1"/>
  <c r="BD91" i="4" s="1"/>
  <c r="BD92" i="4" s="1"/>
  <c r="BD93" i="4" s="1"/>
  <c r="BD94" i="4" s="1"/>
  <c r="BD95" i="4" s="1"/>
  <c r="BD96" i="4" s="1"/>
  <c r="BD97" i="4" s="1"/>
  <c r="BD98" i="4" s="1"/>
  <c r="BD99" i="4" s="1"/>
  <c r="BD100" i="4" s="1"/>
  <c r="BD101" i="4" s="1"/>
  <c r="BD102" i="4" s="1"/>
  <c r="BD103" i="4" s="1"/>
  <c r="BD104" i="4" s="1"/>
  <c r="BD105" i="4" s="1"/>
  <c r="BD106" i="4" s="1"/>
  <c r="BD107" i="4" s="1"/>
  <c r="BD108" i="4" s="1"/>
  <c r="BD109" i="4" s="1"/>
  <c r="BD110" i="4" s="1"/>
  <c r="BD111" i="4" s="1"/>
  <c r="BD112" i="4" s="1"/>
  <c r="BD113" i="4" s="1"/>
  <c r="BD114" i="4" s="1"/>
  <c r="BD115" i="4" s="1"/>
  <c r="BD116" i="4" s="1"/>
  <c r="BD117" i="4" s="1"/>
  <c r="BD118" i="4" s="1"/>
  <c r="BD119" i="4" s="1"/>
  <c r="BD120" i="4" s="1"/>
  <c r="BD121" i="4" s="1"/>
  <c r="BD122" i="4" s="1"/>
  <c r="BD123" i="4" s="1"/>
  <c r="BD124" i="4" s="1"/>
  <c r="BD125" i="4" s="1"/>
  <c r="BD126" i="4" s="1"/>
  <c r="BD127" i="4" s="1"/>
  <c r="BD128" i="4" s="1"/>
  <c r="BD129" i="4" s="1"/>
  <c r="BD130" i="4" s="1"/>
  <c r="BD131" i="4" s="1"/>
  <c r="BD132" i="4" s="1"/>
  <c r="BD133" i="4" s="1"/>
  <c r="BD134" i="4" s="1"/>
  <c r="BD135" i="4" s="1"/>
  <c r="BD136" i="4" s="1"/>
  <c r="BD137" i="4" s="1"/>
  <c r="BD138" i="4" s="1"/>
  <c r="BD139" i="4" s="1"/>
  <c r="BD140" i="4" s="1"/>
  <c r="BD141" i="4" s="1"/>
  <c r="BD142" i="4" s="1"/>
  <c r="BD143" i="4" s="1"/>
  <c r="BD144" i="4" s="1"/>
  <c r="BD145" i="4" s="1"/>
  <c r="BD146" i="4" s="1"/>
  <c r="BD147" i="4" s="1"/>
  <c r="BD148" i="4" s="1"/>
  <c r="BD149" i="4" s="1"/>
  <c r="BD150" i="4" s="1"/>
  <c r="BD151" i="4" s="1"/>
  <c r="BD152" i="4" s="1"/>
  <c r="BD153" i="4" s="1"/>
  <c r="BD154" i="4" s="1"/>
  <c r="BD155" i="4" s="1"/>
  <c r="BD156" i="4" s="1"/>
  <c r="BD157" i="4" s="1"/>
  <c r="BD158" i="4" s="1"/>
  <c r="BD159" i="4" s="1"/>
  <c r="BD160" i="4" s="1"/>
  <c r="BD161" i="4" s="1"/>
  <c r="BD162" i="4" s="1"/>
  <c r="BD163" i="4" s="1"/>
  <c r="BD164" i="4" s="1"/>
  <c r="BD165" i="4" s="1"/>
  <c r="BD166" i="4" s="1"/>
  <c r="BD167" i="4" s="1"/>
  <c r="BD168" i="4" s="1"/>
  <c r="BD169" i="4" s="1"/>
  <c r="BD170" i="4" s="1"/>
  <c r="BD171" i="4" s="1"/>
  <c r="BD172" i="4" s="1"/>
  <c r="BD173" i="4" s="1"/>
  <c r="BD174" i="4" s="1"/>
  <c r="BD175" i="4" s="1"/>
  <c r="BD176" i="4" s="1"/>
  <c r="BD177" i="4" s="1"/>
  <c r="BD178" i="4" s="1"/>
  <c r="BD179" i="4" s="1"/>
  <c r="BD180" i="4" s="1"/>
  <c r="BD181" i="4" s="1"/>
  <c r="BD182" i="4" s="1"/>
  <c r="BD183" i="4" s="1"/>
  <c r="BD184" i="4" s="1"/>
  <c r="BD185" i="4" s="1"/>
  <c r="BD186" i="4" s="1"/>
  <c r="BD187" i="4" s="1"/>
  <c r="BD188" i="4" s="1"/>
  <c r="BD189" i="4" s="1"/>
  <c r="BD190" i="4" s="1"/>
  <c r="BD191" i="4" s="1"/>
  <c r="BD192" i="4" s="1"/>
  <c r="BD193" i="4" s="1"/>
  <c r="BD194" i="4" s="1"/>
  <c r="BD195" i="4" s="1"/>
  <c r="BD196" i="4" s="1"/>
  <c r="BD197" i="4" s="1"/>
  <c r="BD198" i="4" s="1"/>
  <c r="BD199" i="4" s="1"/>
  <c r="BD200" i="4" s="1"/>
  <c r="BD201" i="4" s="1"/>
  <c r="BD202" i="4" s="1"/>
  <c r="BD203" i="4" s="1"/>
  <c r="BD204" i="4" s="1"/>
  <c r="BD205" i="4" s="1"/>
  <c r="BD206" i="4" s="1"/>
  <c r="BD207" i="4" s="1"/>
  <c r="BD208" i="4" s="1"/>
  <c r="BD209" i="4" s="1"/>
  <c r="BD210" i="4" s="1"/>
  <c r="BD211" i="4" s="1"/>
  <c r="BD212" i="4" s="1"/>
  <c r="BD213" i="4" s="1"/>
  <c r="BD214" i="4" s="1"/>
  <c r="BD215" i="4" s="1"/>
  <c r="BD216" i="4" s="1"/>
  <c r="BD217" i="4" s="1"/>
  <c r="BD218" i="4" s="1"/>
  <c r="BD219" i="4" s="1"/>
  <c r="BD220" i="4" s="1"/>
  <c r="BD221" i="4" s="1"/>
  <c r="BD222" i="4" s="1"/>
  <c r="BD223" i="4" s="1"/>
  <c r="BD224" i="4" s="1"/>
  <c r="BD225" i="4" s="1"/>
  <c r="BD226" i="4" s="1"/>
  <c r="BD227" i="4" s="1"/>
  <c r="BD228" i="4" s="1"/>
  <c r="BD229" i="4" s="1"/>
  <c r="BD230" i="4" s="1"/>
  <c r="BD231" i="4" s="1"/>
  <c r="BD232" i="4" s="1"/>
  <c r="BD233" i="4" s="1"/>
  <c r="BD234" i="4" s="1"/>
  <c r="BD235" i="4" s="1"/>
  <c r="BD236" i="4" s="1"/>
  <c r="BD237" i="4" s="1"/>
  <c r="BD238" i="4" s="1"/>
  <c r="BD239" i="4" s="1"/>
  <c r="BD240" i="4" s="1"/>
  <c r="BD241" i="4" s="1"/>
  <c r="BD242" i="4" s="1"/>
  <c r="BD243" i="4" s="1"/>
  <c r="BD244" i="4" s="1"/>
  <c r="BD245" i="4" s="1"/>
  <c r="BD246" i="4" s="1"/>
  <c r="BD247" i="4" s="1"/>
  <c r="BD248" i="4" s="1"/>
  <c r="BD249" i="4" s="1"/>
  <c r="BD250" i="4" s="1"/>
  <c r="BD251" i="4" s="1"/>
  <c r="BD252" i="4" s="1"/>
  <c r="BD253" i="4" s="1"/>
  <c r="BD254" i="4" s="1"/>
  <c r="BD255" i="4" s="1"/>
  <c r="BD256" i="4" s="1"/>
  <c r="BD257" i="4" s="1"/>
  <c r="BD258" i="4" s="1"/>
  <c r="BD259" i="4" s="1"/>
  <c r="BD260" i="4" s="1"/>
  <c r="BD261" i="4" s="1"/>
  <c r="BD262" i="4" s="1"/>
  <c r="BD263" i="4" s="1"/>
  <c r="BD264" i="4" s="1"/>
  <c r="BD265" i="4" s="1"/>
  <c r="BD266" i="4" s="1"/>
  <c r="BD267" i="4" s="1"/>
  <c r="BD268" i="4" s="1"/>
  <c r="BD269" i="4" s="1"/>
  <c r="BD270" i="4" s="1"/>
  <c r="BD271" i="4" s="1"/>
  <c r="BD272" i="4" s="1"/>
  <c r="BD273" i="4" s="1"/>
  <c r="BD274" i="4" s="1"/>
  <c r="BD275" i="4" s="1"/>
  <c r="BD276" i="4" s="1"/>
  <c r="BD277" i="4" s="1"/>
  <c r="BD278" i="4" s="1"/>
  <c r="BD279" i="4" s="1"/>
  <c r="BD280" i="4" s="1"/>
  <c r="BD281" i="4" s="1"/>
  <c r="BD282" i="4" s="1"/>
  <c r="BD283" i="4" s="1"/>
  <c r="BD284" i="4" s="1"/>
  <c r="BD285" i="4" s="1"/>
  <c r="BD286" i="4" s="1"/>
  <c r="BD287" i="4" s="1"/>
  <c r="BD288" i="4" s="1"/>
  <c r="BD289" i="4" s="1"/>
  <c r="BD290" i="4" s="1"/>
  <c r="BD291" i="4" s="1"/>
  <c r="BD292" i="4" s="1"/>
  <c r="BD293" i="4" s="1"/>
  <c r="BD294" i="4" s="1"/>
  <c r="BD295" i="4" s="1"/>
  <c r="BD296" i="4" s="1"/>
  <c r="BD297" i="4" s="1"/>
  <c r="BD298" i="4" s="1"/>
  <c r="BD299" i="4" s="1"/>
  <c r="BD300" i="4" s="1"/>
  <c r="BD301" i="4" s="1"/>
  <c r="BD302" i="4" s="1"/>
  <c r="BD303" i="4" s="1"/>
  <c r="BD304" i="4" s="1"/>
  <c r="BD305" i="4" s="1"/>
  <c r="BD306" i="4" s="1"/>
  <c r="BD307" i="4" s="1"/>
  <c r="BD308" i="4" s="1"/>
  <c r="BD309" i="4" s="1"/>
  <c r="BD310" i="4" s="1"/>
  <c r="BD311" i="4" s="1"/>
  <c r="BD312" i="4" s="1"/>
  <c r="BD313" i="4" s="1"/>
  <c r="BD314" i="4" s="1"/>
  <c r="BD315" i="4" s="1"/>
  <c r="BD316" i="4" s="1"/>
  <c r="BD317" i="4" s="1"/>
  <c r="BD318" i="4" s="1"/>
  <c r="BD319" i="4" s="1"/>
  <c r="BD320" i="4" s="1"/>
  <c r="BD321" i="4" s="1"/>
  <c r="BD322" i="4" s="1"/>
  <c r="BD323" i="4" s="1"/>
  <c r="BD324" i="4" s="1"/>
  <c r="BD325" i="4" s="1"/>
  <c r="BD326" i="4" s="1"/>
  <c r="BD327" i="4" s="1"/>
  <c r="BD328" i="4" s="1"/>
  <c r="BD329" i="4" s="1"/>
  <c r="BD330" i="4" s="1"/>
  <c r="BD331" i="4" s="1"/>
  <c r="BD332" i="4" s="1"/>
  <c r="BD333" i="4" s="1"/>
  <c r="BD334" i="4" s="1"/>
  <c r="BD335" i="4" s="1"/>
  <c r="BD336" i="4" s="1"/>
  <c r="BD337" i="4" s="1"/>
  <c r="BD338" i="4" s="1"/>
  <c r="BD339" i="4" s="1"/>
  <c r="BD340" i="4" s="1"/>
  <c r="BD341" i="4" s="1"/>
  <c r="BD342" i="4" s="1"/>
  <c r="BD343" i="4" s="1"/>
  <c r="BD344" i="4" s="1"/>
  <c r="BD345" i="4" s="1"/>
  <c r="BD346" i="4" s="1"/>
  <c r="BD347" i="4" s="1"/>
  <c r="BD348" i="4" s="1"/>
  <c r="BD349" i="4" s="1"/>
  <c r="BD350" i="4" s="1"/>
  <c r="BD351" i="4" s="1"/>
  <c r="BD352" i="4" s="1"/>
  <c r="BD353" i="4" s="1"/>
  <c r="BD354" i="4" s="1"/>
  <c r="BD355" i="4" s="1"/>
  <c r="BD356" i="4" s="1"/>
  <c r="BD357" i="4" s="1"/>
  <c r="BD358" i="4" s="1"/>
  <c r="BD359" i="4" s="1"/>
  <c r="BD360" i="4" s="1"/>
  <c r="BD361" i="4" s="1"/>
  <c r="BD362" i="4" s="1"/>
  <c r="BD363" i="4" s="1"/>
  <c r="BD364" i="4" s="1"/>
  <c r="BD365" i="4" s="1"/>
  <c r="BD366" i="4" s="1"/>
  <c r="BD367" i="4" s="1"/>
  <c r="BD368" i="4" s="1"/>
  <c r="BD369" i="4" s="1"/>
  <c r="BD370" i="4" s="1"/>
  <c r="BD371" i="4" s="1"/>
  <c r="BD372" i="4" s="1"/>
  <c r="BD373" i="4" s="1"/>
  <c r="BD374" i="4" s="1"/>
  <c r="BD375" i="4" s="1"/>
  <c r="BD376" i="4" s="1"/>
  <c r="BD377" i="4" s="1"/>
  <c r="BD378" i="4" s="1"/>
  <c r="BD379" i="4" s="1"/>
  <c r="BD380" i="4" s="1"/>
  <c r="BD381" i="4" s="1"/>
  <c r="BD382" i="4" s="1"/>
  <c r="BD383" i="4" s="1"/>
  <c r="BD384" i="4" s="1"/>
  <c r="BD385" i="4" s="1"/>
  <c r="BD386" i="4" s="1"/>
  <c r="BD387" i="4" s="1"/>
  <c r="BD388" i="4" s="1"/>
  <c r="BD389" i="4" s="1"/>
  <c r="BD390" i="4" s="1"/>
  <c r="BD391" i="4" s="1"/>
  <c r="BD392" i="4" s="1"/>
  <c r="BD393" i="4" s="1"/>
  <c r="BD394" i="4" s="1"/>
  <c r="BD395" i="4" s="1"/>
  <c r="BD396" i="4" s="1"/>
  <c r="BD397" i="4" s="1"/>
  <c r="BD398" i="4" s="1"/>
  <c r="BD399" i="4" s="1"/>
  <c r="BD400" i="4" s="1"/>
  <c r="BD401" i="4" s="1"/>
  <c r="BD402" i="4" s="1"/>
  <c r="BD403" i="4" s="1"/>
  <c r="BD404" i="4" s="1"/>
  <c r="BD405" i="4" s="1"/>
  <c r="BD406" i="4" s="1"/>
  <c r="BD407" i="4" s="1"/>
  <c r="BD408" i="4" s="1"/>
  <c r="BD409" i="4" s="1"/>
  <c r="BD410" i="4" s="1"/>
  <c r="BD411" i="4" s="1"/>
  <c r="BD412" i="4" s="1"/>
  <c r="BD413" i="4" s="1"/>
  <c r="BD414" i="4" s="1"/>
  <c r="BD415" i="4" s="1"/>
  <c r="BD416" i="4" s="1"/>
  <c r="BD417" i="4" s="1"/>
  <c r="BD418" i="4" s="1"/>
  <c r="BD419" i="4" s="1"/>
  <c r="BD420" i="4" s="1"/>
  <c r="BD421" i="4" s="1"/>
  <c r="BD422" i="4" s="1"/>
  <c r="BD423" i="4" s="1"/>
  <c r="BD424" i="4" s="1"/>
  <c r="BD425" i="4" s="1"/>
  <c r="BD426" i="4" s="1"/>
  <c r="BD427" i="4" s="1"/>
  <c r="BD428" i="4" s="1"/>
  <c r="BD429" i="4" s="1"/>
  <c r="BD430" i="4" s="1"/>
  <c r="BD431" i="4" s="1"/>
  <c r="BD432" i="4" s="1"/>
  <c r="BD433" i="4" s="1"/>
  <c r="BD434" i="4" s="1"/>
  <c r="BD435" i="4" s="1"/>
  <c r="BD436" i="4" s="1"/>
  <c r="BD437" i="4" s="1"/>
  <c r="BD438" i="4" s="1"/>
  <c r="BD439" i="4" s="1"/>
  <c r="BD440" i="4" s="1"/>
  <c r="BD441" i="4" s="1"/>
  <c r="BD442" i="4" s="1"/>
  <c r="BD443" i="4" s="1"/>
  <c r="BD444" i="4" s="1"/>
  <c r="BD445" i="4" s="1"/>
  <c r="BD446" i="4" s="1"/>
  <c r="BD447" i="4" s="1"/>
  <c r="BD448" i="4" s="1"/>
  <c r="BD449" i="4" s="1"/>
  <c r="BD450" i="4" s="1"/>
  <c r="BD451" i="4" s="1"/>
  <c r="BD452" i="4" s="1"/>
  <c r="BD453" i="4" s="1"/>
  <c r="BD454" i="4" s="1"/>
  <c r="BD455" i="4" s="1"/>
  <c r="BD456" i="4" s="1"/>
  <c r="BD457" i="4" s="1"/>
  <c r="BD458" i="4" s="1"/>
  <c r="BD459" i="4" s="1"/>
  <c r="BD460" i="4" s="1"/>
  <c r="BD461" i="4" s="1"/>
  <c r="BD462" i="4" s="1"/>
  <c r="BD463" i="4" s="1"/>
  <c r="BD464" i="4" s="1"/>
  <c r="BD465" i="4" s="1"/>
  <c r="BD466" i="4" s="1"/>
  <c r="BD467" i="4" s="1"/>
  <c r="BD468" i="4" s="1"/>
  <c r="BD469" i="4" s="1"/>
  <c r="BD470" i="4" s="1"/>
  <c r="BD471" i="4" s="1"/>
  <c r="BD472" i="4" s="1"/>
  <c r="BD473" i="4" s="1"/>
  <c r="BD474" i="4" s="1"/>
  <c r="BD475" i="4" s="1"/>
  <c r="BD476" i="4" s="1"/>
  <c r="BD477" i="4" s="1"/>
  <c r="BD478" i="4" s="1"/>
  <c r="BD479" i="4" s="1"/>
  <c r="BD480" i="4" s="1"/>
  <c r="BD481" i="4" s="1"/>
  <c r="BD482" i="4" s="1"/>
  <c r="BD483" i="4" s="1"/>
  <c r="BD484" i="4" s="1"/>
  <c r="BD485" i="4" s="1"/>
  <c r="BD486" i="4" s="1"/>
  <c r="BD487" i="4" s="1"/>
  <c r="BD488" i="4" s="1"/>
  <c r="BD489" i="4" s="1"/>
  <c r="BD490" i="4" s="1"/>
  <c r="BD491" i="4" s="1"/>
  <c r="BD492" i="4" s="1"/>
  <c r="BD493" i="4" s="1"/>
  <c r="BD494" i="4" s="1"/>
  <c r="BD495" i="4" s="1"/>
  <c r="BD496" i="4" s="1"/>
  <c r="BD497" i="4" s="1"/>
  <c r="BD498" i="4" s="1"/>
  <c r="BD499" i="4" s="1"/>
  <c r="BD500" i="4" s="1"/>
  <c r="BD501" i="4" s="1"/>
  <c r="BD502" i="4" s="1"/>
  <c r="BD503" i="4" s="1"/>
  <c r="BD504" i="4" s="1"/>
  <c r="BD505" i="4" s="1"/>
  <c r="BD506" i="4" s="1"/>
  <c r="BD507" i="4" s="1"/>
  <c r="BD508" i="4" s="1"/>
  <c r="BD509" i="4" s="1"/>
  <c r="BD510" i="4" s="1"/>
  <c r="BD511" i="4" s="1"/>
  <c r="BD512" i="4" s="1"/>
  <c r="BD513" i="4" s="1"/>
  <c r="BD514" i="4" s="1"/>
  <c r="BD515" i="4" s="1"/>
  <c r="BD516" i="4" s="1"/>
  <c r="BD517" i="4" s="1"/>
  <c r="BD518" i="4" s="1"/>
  <c r="BD519" i="4" s="1"/>
  <c r="BD520" i="4" s="1"/>
  <c r="BD521" i="4" s="1"/>
  <c r="BD522" i="4" s="1"/>
  <c r="BD523" i="4" s="1"/>
  <c r="BD524" i="4" s="1"/>
  <c r="BD525" i="4" s="1"/>
  <c r="BD526" i="4" s="1"/>
  <c r="BD527" i="4" s="1"/>
  <c r="BD528" i="4" s="1"/>
  <c r="BD529" i="4" s="1"/>
  <c r="BD530" i="4" s="1"/>
  <c r="BD531" i="4" s="1"/>
  <c r="BD532" i="4" s="1"/>
  <c r="BD533" i="4" s="1"/>
  <c r="BD534" i="4" s="1"/>
  <c r="BD535" i="4" s="1"/>
  <c r="BD536" i="4" s="1"/>
  <c r="BD537" i="4" s="1"/>
  <c r="BD538" i="4" s="1"/>
  <c r="BD539" i="4" s="1"/>
  <c r="BD540" i="4" s="1"/>
  <c r="BD541" i="4" s="1"/>
  <c r="BD542" i="4" s="1"/>
  <c r="BD543" i="4" s="1"/>
  <c r="BD544" i="4" s="1"/>
  <c r="BD545" i="4" s="1"/>
  <c r="BD546" i="4" s="1"/>
  <c r="BD547" i="4" s="1"/>
  <c r="BD548" i="4" s="1"/>
  <c r="BD549" i="4" s="1"/>
  <c r="BD550" i="4" s="1"/>
  <c r="BD551" i="4" s="1"/>
  <c r="BD552" i="4" s="1"/>
  <c r="BD553" i="4" s="1"/>
  <c r="BD554" i="4" s="1"/>
  <c r="BD555" i="4" s="1"/>
  <c r="BD556" i="4" s="1"/>
  <c r="BD557" i="4" s="1"/>
  <c r="BD558" i="4" s="1"/>
  <c r="BD559" i="4" s="1"/>
  <c r="BD560" i="4" s="1"/>
  <c r="BD561" i="4" s="1"/>
  <c r="BD562" i="4" s="1"/>
  <c r="BD563" i="4" s="1"/>
  <c r="BD564" i="4" s="1"/>
  <c r="BD565" i="4" s="1"/>
  <c r="BD566" i="4" s="1"/>
  <c r="BD567" i="4" s="1"/>
  <c r="BD568" i="4" s="1"/>
  <c r="BD569" i="4" s="1"/>
  <c r="BD570" i="4" s="1"/>
  <c r="BD571" i="4" s="1"/>
  <c r="BD572" i="4" s="1"/>
  <c r="BD573" i="4" s="1"/>
  <c r="BD574" i="4" s="1"/>
  <c r="BD575" i="4" s="1"/>
  <c r="BD576" i="4" s="1"/>
  <c r="BD577" i="4" s="1"/>
  <c r="BD578" i="4" s="1"/>
  <c r="BD579" i="4" s="1"/>
  <c r="BD580" i="4" s="1"/>
  <c r="BD581" i="4" s="1"/>
  <c r="BD582" i="4" s="1"/>
  <c r="BD583" i="4" s="1"/>
  <c r="BD584" i="4" s="1"/>
  <c r="BD585" i="4" s="1"/>
  <c r="BD586" i="4" s="1"/>
  <c r="BD587" i="4" s="1"/>
  <c r="BD588" i="4" s="1"/>
  <c r="BD589" i="4" s="1"/>
  <c r="BD590" i="4" s="1"/>
  <c r="BD591" i="4" s="1"/>
  <c r="BD592" i="4" s="1"/>
  <c r="BD593" i="4" s="1"/>
  <c r="BD594" i="4" s="1"/>
  <c r="BD595" i="4" s="1"/>
  <c r="BD596" i="4" s="1"/>
  <c r="BD597" i="4" s="1"/>
  <c r="BD598" i="4" s="1"/>
  <c r="BD599" i="4" s="1"/>
  <c r="BD600" i="4" s="1"/>
  <c r="BD601" i="4" s="1"/>
  <c r="BD602" i="4" s="1"/>
  <c r="BD603" i="4" s="1"/>
  <c r="BD604" i="4" s="1"/>
  <c r="BD605" i="4" s="1"/>
  <c r="BD606" i="4" s="1"/>
  <c r="BD607" i="4" s="1"/>
  <c r="BD608" i="4" s="1"/>
  <c r="BD609" i="4" s="1"/>
  <c r="BD610" i="4" s="1"/>
  <c r="BD611" i="4" s="1"/>
  <c r="BD612" i="4" s="1"/>
  <c r="BD613" i="4" s="1"/>
  <c r="BD614" i="4" s="1"/>
  <c r="BD615" i="4" s="1"/>
  <c r="BD616" i="4" s="1"/>
  <c r="BD617" i="4" s="1"/>
  <c r="BD618" i="4" s="1"/>
  <c r="BD619" i="4" s="1"/>
  <c r="BD620" i="4" s="1"/>
  <c r="BD621" i="4" s="1"/>
  <c r="BD622" i="4" s="1"/>
  <c r="BD623" i="4" s="1"/>
  <c r="BD624" i="4" s="1"/>
  <c r="BD625" i="4" s="1"/>
  <c r="BD626" i="4" s="1"/>
  <c r="BD627" i="4" s="1"/>
  <c r="BD628" i="4" s="1"/>
  <c r="BD629" i="4" s="1"/>
  <c r="BD630" i="4" s="1"/>
  <c r="BD631" i="4" s="1"/>
  <c r="BD632" i="4" s="1"/>
  <c r="BD633" i="4" s="1"/>
  <c r="BD634" i="4" s="1"/>
  <c r="BD635" i="4" s="1"/>
  <c r="BD636" i="4" s="1"/>
  <c r="BD637" i="4" s="1"/>
  <c r="BD638" i="4" s="1"/>
  <c r="BD639" i="4" s="1"/>
  <c r="BD640" i="4" s="1"/>
  <c r="BD641" i="4" s="1"/>
  <c r="BD642" i="4" s="1"/>
  <c r="BD643" i="4" s="1"/>
  <c r="BD644" i="4" s="1"/>
  <c r="BD645" i="4" s="1"/>
  <c r="BD646" i="4" s="1"/>
  <c r="BD647" i="4" s="1"/>
  <c r="BD648" i="4" s="1"/>
  <c r="BD649" i="4" s="1"/>
  <c r="BD650" i="4" s="1"/>
  <c r="BD651" i="4" s="1"/>
  <c r="BD652" i="4" s="1"/>
  <c r="BD653" i="4" s="1"/>
  <c r="BD654" i="4" s="1"/>
  <c r="BD655" i="4" s="1"/>
  <c r="BD656" i="4" s="1"/>
  <c r="BD657" i="4" s="1"/>
  <c r="BD658" i="4" s="1"/>
  <c r="BD659" i="4" s="1"/>
  <c r="BD660" i="4" s="1"/>
  <c r="BD661" i="4" s="1"/>
  <c r="BD662" i="4" s="1"/>
  <c r="BD663" i="4" s="1"/>
  <c r="BD664" i="4" s="1"/>
  <c r="BD665" i="4" s="1"/>
  <c r="BD666" i="4" s="1"/>
  <c r="BD667" i="4" s="1"/>
  <c r="BD668" i="4" s="1"/>
  <c r="BD669" i="4" s="1"/>
  <c r="BD670" i="4" s="1"/>
  <c r="BD671" i="4" s="1"/>
  <c r="BD672" i="4" s="1"/>
  <c r="BD673" i="4" s="1"/>
  <c r="BD674" i="4" s="1"/>
  <c r="BD675" i="4" s="1"/>
  <c r="BD676" i="4" s="1"/>
  <c r="BD677" i="4" s="1"/>
  <c r="BD678" i="4" s="1"/>
  <c r="BD679" i="4" s="1"/>
  <c r="BD680" i="4" s="1"/>
  <c r="BD681" i="4" s="1"/>
  <c r="BD682" i="4" s="1"/>
  <c r="BD683" i="4" s="1"/>
  <c r="BD684" i="4" s="1"/>
  <c r="BD685" i="4" s="1"/>
  <c r="BD686" i="4" s="1"/>
  <c r="BD687" i="4" s="1"/>
  <c r="BD688" i="4" s="1"/>
  <c r="BD689" i="4" s="1"/>
  <c r="BD690" i="4" s="1"/>
  <c r="BD691" i="4" s="1"/>
  <c r="BD692" i="4" s="1"/>
  <c r="BD693" i="4" s="1"/>
  <c r="BD694" i="4" s="1"/>
  <c r="BD695" i="4" s="1"/>
  <c r="BD696" i="4" s="1"/>
  <c r="BD697" i="4" s="1"/>
  <c r="BD698" i="4" s="1"/>
  <c r="BD699" i="4" s="1"/>
  <c r="BD700" i="4" s="1"/>
  <c r="BD701" i="4" s="1"/>
  <c r="BD702" i="4" s="1"/>
  <c r="BD703" i="4" s="1"/>
  <c r="BD704" i="4" s="1"/>
  <c r="BD705" i="4" s="1"/>
  <c r="BD706" i="4" s="1"/>
  <c r="BD707" i="4" s="1"/>
  <c r="BD708" i="4" s="1"/>
  <c r="BD709" i="4" s="1"/>
  <c r="BD710" i="4" s="1"/>
  <c r="BD711" i="4" s="1"/>
  <c r="BD712" i="4" s="1"/>
  <c r="BD713" i="4" s="1"/>
  <c r="BD714" i="4" s="1"/>
  <c r="BD715" i="4" s="1"/>
  <c r="BD716" i="4" s="1"/>
  <c r="BD717" i="4" s="1"/>
  <c r="BD718" i="4" s="1"/>
  <c r="BD719" i="4" s="1"/>
  <c r="BD720" i="4" s="1"/>
  <c r="BD721" i="4" s="1"/>
  <c r="BD722" i="4" s="1"/>
  <c r="BD723" i="4" s="1"/>
  <c r="BD724" i="4" s="1"/>
  <c r="BD725" i="4" s="1"/>
  <c r="BD726" i="4" s="1"/>
  <c r="BD727" i="4" s="1"/>
  <c r="BD728" i="4" s="1"/>
  <c r="BD729" i="4" s="1"/>
  <c r="BD730" i="4" s="1"/>
  <c r="BD731" i="4" s="1"/>
  <c r="BD732" i="4" s="1"/>
  <c r="BD733" i="4" s="1"/>
  <c r="BD734" i="4" s="1"/>
  <c r="BD735" i="4" s="1"/>
  <c r="BD736" i="4" s="1"/>
  <c r="BD737" i="4" s="1"/>
  <c r="BD738" i="4" s="1"/>
  <c r="BD739" i="4" s="1"/>
  <c r="BD740" i="4" s="1"/>
  <c r="BD741" i="4" s="1"/>
  <c r="BD742" i="4" s="1"/>
  <c r="BD743" i="4" s="1"/>
  <c r="BD744" i="4" s="1"/>
  <c r="BD745" i="4" s="1"/>
  <c r="BD746" i="4" s="1"/>
  <c r="BD747" i="4" s="1"/>
  <c r="BD748" i="4" s="1"/>
  <c r="BD749" i="4" s="1"/>
  <c r="BD750" i="4" s="1"/>
  <c r="BD751" i="4" s="1"/>
  <c r="BD752" i="4" s="1"/>
  <c r="BD753" i="4" s="1"/>
  <c r="BD754" i="4" s="1"/>
  <c r="BD755" i="4" s="1"/>
  <c r="BD756" i="4" s="1"/>
  <c r="BD757" i="4" s="1"/>
  <c r="BD758" i="4" s="1"/>
  <c r="BD759" i="4" s="1"/>
  <c r="BD760" i="4" s="1"/>
  <c r="BD761" i="4" s="1"/>
  <c r="BD762" i="4" s="1"/>
  <c r="BD763" i="4" s="1"/>
  <c r="BD764" i="4" s="1"/>
  <c r="BD765" i="4" s="1"/>
  <c r="BD766" i="4" s="1"/>
  <c r="BD767" i="4" s="1"/>
  <c r="BD768" i="4" s="1"/>
  <c r="BD769" i="4" s="1"/>
  <c r="BD770" i="4" s="1"/>
  <c r="BD771" i="4" s="1"/>
  <c r="BD772" i="4" s="1"/>
  <c r="BD773" i="4" s="1"/>
  <c r="BD774" i="4" s="1"/>
  <c r="BD775" i="4" s="1"/>
  <c r="BD776" i="4" s="1"/>
  <c r="BD777" i="4" s="1"/>
  <c r="BD778" i="4" s="1"/>
  <c r="BD779" i="4" s="1"/>
  <c r="BD780" i="4" s="1"/>
  <c r="BD781" i="4" s="1"/>
  <c r="BD782" i="4" s="1"/>
  <c r="BD783" i="4" s="1"/>
  <c r="BD784" i="4" s="1"/>
  <c r="BD785" i="4" s="1"/>
  <c r="BD786" i="4" s="1"/>
  <c r="BD787" i="4" s="1"/>
  <c r="BD788" i="4" s="1"/>
  <c r="BD789" i="4" s="1"/>
  <c r="BD790" i="4" s="1"/>
  <c r="BD791" i="4" s="1"/>
  <c r="BD792" i="4" s="1"/>
  <c r="BD793" i="4" s="1"/>
  <c r="BD794" i="4" s="1"/>
  <c r="BD795" i="4" s="1"/>
  <c r="BD796" i="4" s="1"/>
  <c r="BD797" i="4" s="1"/>
  <c r="BD798" i="4" s="1"/>
  <c r="BD799" i="4" s="1"/>
  <c r="BD800" i="4" s="1"/>
  <c r="BD801" i="4" s="1"/>
  <c r="BD802" i="4" s="1"/>
  <c r="BD803" i="4" s="1"/>
  <c r="BD804" i="4" s="1"/>
  <c r="BD805" i="4" s="1"/>
  <c r="BD806" i="4" s="1"/>
  <c r="BD807" i="4" s="1"/>
  <c r="BD808" i="4" s="1"/>
  <c r="BD809" i="4" s="1"/>
  <c r="BD810" i="4" s="1"/>
  <c r="BD811" i="4" s="1"/>
  <c r="BD812" i="4" s="1"/>
  <c r="BD813" i="4" s="1"/>
  <c r="BD814" i="4" s="1"/>
  <c r="BD815" i="4" s="1"/>
  <c r="BD816" i="4" s="1"/>
  <c r="BD817" i="4" s="1"/>
  <c r="BD818" i="4" s="1"/>
  <c r="BD819" i="4" s="1"/>
  <c r="BD820" i="4" s="1"/>
  <c r="BD821" i="4" s="1"/>
  <c r="BD822" i="4" s="1"/>
  <c r="BD823" i="4" s="1"/>
  <c r="BD824" i="4" s="1"/>
  <c r="BD825" i="4" s="1"/>
  <c r="BD826" i="4" s="1"/>
  <c r="BD827" i="4" s="1"/>
  <c r="BD828" i="4" s="1"/>
  <c r="BD829" i="4" s="1"/>
  <c r="BD830" i="4" s="1"/>
  <c r="BD831" i="4" s="1"/>
  <c r="BD832" i="4" s="1"/>
  <c r="BD833" i="4" s="1"/>
  <c r="BD834" i="4" s="1"/>
  <c r="BD835" i="4" s="1"/>
  <c r="BD836" i="4" s="1"/>
  <c r="BD837" i="4" s="1"/>
  <c r="BD838" i="4" s="1"/>
  <c r="BD839" i="4" s="1"/>
  <c r="BD840" i="4" s="1"/>
  <c r="BD841" i="4" s="1"/>
  <c r="BD842" i="4" s="1"/>
  <c r="BD843" i="4" s="1"/>
  <c r="BD844" i="4" s="1"/>
  <c r="BD845" i="4" s="1"/>
  <c r="BD846" i="4" s="1"/>
  <c r="BD847" i="4" s="1"/>
  <c r="BD848" i="4" s="1"/>
  <c r="BD849" i="4" s="1"/>
  <c r="BD850" i="4" s="1"/>
  <c r="BD851" i="4" s="1"/>
  <c r="BD852" i="4" s="1"/>
  <c r="BD853" i="4" s="1"/>
  <c r="BD854" i="4" s="1"/>
  <c r="BD855" i="4" s="1"/>
  <c r="BD856" i="4" s="1"/>
  <c r="BD857" i="4" s="1"/>
  <c r="BD858" i="4" s="1"/>
  <c r="BD859" i="4" s="1"/>
  <c r="BD860" i="4" s="1"/>
  <c r="BD861" i="4" s="1"/>
  <c r="BD862" i="4" s="1"/>
  <c r="BD863" i="4" s="1"/>
  <c r="BD864" i="4" s="1"/>
  <c r="BD865" i="4" s="1"/>
  <c r="BD866" i="4" s="1"/>
  <c r="BD867" i="4" s="1"/>
  <c r="BD868" i="4" s="1"/>
  <c r="BD869" i="4" s="1"/>
  <c r="BD870" i="4" s="1"/>
  <c r="BD871" i="4" s="1"/>
  <c r="BD872" i="4" s="1"/>
  <c r="BD873" i="4" s="1"/>
  <c r="BD874" i="4" s="1"/>
  <c r="BD875" i="4" s="1"/>
  <c r="BD876" i="4" s="1"/>
  <c r="BD877" i="4" s="1"/>
  <c r="BD878" i="4" s="1"/>
  <c r="BD879" i="4" s="1"/>
  <c r="BD880" i="4" s="1"/>
  <c r="BD881" i="4" s="1"/>
  <c r="BD882" i="4" s="1"/>
  <c r="BD883" i="4" s="1"/>
  <c r="BD884" i="4" s="1"/>
  <c r="BD885" i="4" s="1"/>
  <c r="BD886" i="4" s="1"/>
  <c r="BD887" i="4" s="1"/>
  <c r="BD888" i="4" s="1"/>
  <c r="BD889" i="4" s="1"/>
  <c r="BD890" i="4" s="1"/>
  <c r="BD891" i="4" s="1"/>
  <c r="BD892" i="4" s="1"/>
  <c r="BD893" i="4" s="1"/>
  <c r="BD894" i="4" s="1"/>
  <c r="BD895" i="4" s="1"/>
  <c r="BD896" i="4" s="1"/>
  <c r="BD897" i="4" s="1"/>
  <c r="BD898" i="4" s="1"/>
  <c r="BD899" i="4" s="1"/>
  <c r="BD900" i="4" s="1"/>
  <c r="BD901" i="4" s="1"/>
  <c r="BD902" i="4" s="1"/>
  <c r="BD903" i="4" s="1"/>
  <c r="BD904" i="4" s="1"/>
  <c r="BD905" i="4" s="1"/>
  <c r="BD906" i="4" s="1"/>
  <c r="BD907" i="4" s="1"/>
  <c r="BD908" i="4" s="1"/>
  <c r="BD909" i="4" s="1"/>
  <c r="BD910" i="4" s="1"/>
  <c r="BD911" i="4" s="1"/>
  <c r="BD912" i="4" s="1"/>
  <c r="BD913" i="4" s="1"/>
  <c r="BD914" i="4" s="1"/>
  <c r="BD915" i="4" s="1"/>
  <c r="BD916" i="4" s="1"/>
  <c r="BD917" i="4" s="1"/>
  <c r="BD918" i="4" s="1"/>
  <c r="BD919" i="4" s="1"/>
  <c r="BD920" i="4" s="1"/>
  <c r="BD921" i="4" s="1"/>
  <c r="BD922" i="4" s="1"/>
  <c r="BD923" i="4" s="1"/>
  <c r="BD924" i="4" s="1"/>
  <c r="BD925" i="4" s="1"/>
  <c r="BD926" i="4" s="1"/>
  <c r="BD927" i="4" s="1"/>
  <c r="BD928" i="4" s="1"/>
  <c r="BD929" i="4" s="1"/>
  <c r="BD930" i="4" s="1"/>
  <c r="BD931" i="4" s="1"/>
  <c r="BD932" i="4" s="1"/>
  <c r="BD933" i="4" s="1"/>
  <c r="BD934" i="4" s="1"/>
  <c r="BD935" i="4" s="1"/>
  <c r="BD936" i="4" s="1"/>
  <c r="BD937" i="4" s="1"/>
  <c r="BD938" i="4" s="1"/>
  <c r="BD939" i="4" s="1"/>
  <c r="BD940" i="4" s="1"/>
  <c r="BD941" i="4" s="1"/>
  <c r="BD942" i="4" s="1"/>
  <c r="BD943" i="4" s="1"/>
  <c r="BD944" i="4" s="1"/>
  <c r="BD945" i="4" s="1"/>
  <c r="BD946" i="4" s="1"/>
  <c r="BD947" i="4" s="1"/>
  <c r="BD948" i="4" s="1"/>
  <c r="BD949" i="4" s="1"/>
  <c r="BD950" i="4" s="1"/>
  <c r="BD951" i="4" s="1"/>
  <c r="BD952" i="4" s="1"/>
  <c r="BD953" i="4" s="1"/>
  <c r="BD954" i="4" s="1"/>
  <c r="BD955" i="4" s="1"/>
  <c r="BD956" i="4" s="1"/>
  <c r="BD957" i="4" s="1"/>
  <c r="BD958" i="4" s="1"/>
  <c r="BD959" i="4" s="1"/>
  <c r="BD960" i="4" s="1"/>
  <c r="BD961" i="4" s="1"/>
  <c r="BD962" i="4" s="1"/>
  <c r="BD963" i="4" s="1"/>
  <c r="BD964" i="4" s="1"/>
  <c r="BD965" i="4" s="1"/>
  <c r="BD966" i="4" s="1"/>
  <c r="BD967" i="4" s="1"/>
  <c r="BD968" i="4" s="1"/>
  <c r="BD969" i="4" s="1"/>
  <c r="BD970" i="4" s="1"/>
  <c r="BD971" i="4" s="1"/>
  <c r="BD972" i="4" s="1"/>
  <c r="BD973" i="4" s="1"/>
  <c r="BD974" i="4" s="1"/>
  <c r="BD975" i="4" s="1"/>
  <c r="BD976" i="4" s="1"/>
  <c r="BD977" i="4" s="1"/>
  <c r="BD978" i="4" s="1"/>
  <c r="BD979" i="4" s="1"/>
  <c r="BD980" i="4" s="1"/>
  <c r="BD981" i="4" s="1"/>
  <c r="BD982" i="4" s="1"/>
  <c r="BD983" i="4" s="1"/>
  <c r="BD984" i="4" s="1"/>
  <c r="BD985" i="4" s="1"/>
  <c r="BD986" i="4" s="1"/>
  <c r="BD987" i="4" s="1"/>
  <c r="BD988" i="4" s="1"/>
  <c r="BD989" i="4" s="1"/>
  <c r="BD990" i="4" s="1"/>
  <c r="BD991" i="4" s="1"/>
  <c r="BD992" i="4" s="1"/>
  <c r="BD993" i="4" s="1"/>
  <c r="BD994" i="4" s="1"/>
  <c r="BD995" i="4" s="1"/>
  <c r="BD996" i="4" s="1"/>
  <c r="BD997" i="4" s="1"/>
  <c r="BD998" i="4" s="1"/>
  <c r="BD999" i="4" s="1"/>
  <c r="BD1000" i="4" s="1"/>
  <c r="BD1001" i="4" s="1"/>
  <c r="BD1002" i="4" s="1"/>
  <c r="BD1003" i="4" s="1"/>
  <c r="BD1004" i="4" s="1"/>
  <c r="BD1005" i="4" s="1"/>
  <c r="BD1006" i="4" s="1"/>
  <c r="BC4" i="4"/>
  <c r="BC7" i="4" s="1"/>
  <c r="BC8" i="4" s="1"/>
  <c r="BC9" i="4" s="1"/>
  <c r="BC10" i="4" s="1"/>
  <c r="BC11" i="4" s="1"/>
  <c r="BC12" i="4" s="1"/>
  <c r="BC13" i="4" s="1"/>
  <c r="BC14" i="4" s="1"/>
  <c r="BC15" i="4" s="1"/>
  <c r="BC16" i="4" s="1"/>
  <c r="BC17" i="4" s="1"/>
  <c r="BC18" i="4" s="1"/>
  <c r="BC19" i="4" s="1"/>
  <c r="BC20" i="4" s="1"/>
  <c r="BC21" i="4" s="1"/>
  <c r="BC22" i="4" s="1"/>
  <c r="BC23" i="4" s="1"/>
  <c r="BC24" i="4" s="1"/>
  <c r="BC25" i="4" s="1"/>
  <c r="BC26" i="4" s="1"/>
  <c r="BC27" i="4" s="1"/>
  <c r="BC28" i="4" s="1"/>
  <c r="BC29" i="4" s="1"/>
  <c r="BC30" i="4" s="1"/>
  <c r="BC31" i="4" s="1"/>
  <c r="BC32" i="4" s="1"/>
  <c r="BC33" i="4" s="1"/>
  <c r="BC34" i="4" s="1"/>
  <c r="BC35" i="4" s="1"/>
  <c r="BC36" i="4" s="1"/>
  <c r="BC37" i="4" s="1"/>
  <c r="BC38" i="4" s="1"/>
  <c r="BC39" i="4" s="1"/>
  <c r="BC40" i="4" s="1"/>
  <c r="BC41" i="4" s="1"/>
  <c r="BC42" i="4" s="1"/>
  <c r="BC43" i="4" s="1"/>
  <c r="BC44" i="4" s="1"/>
  <c r="BC45" i="4" s="1"/>
  <c r="BC46" i="4" s="1"/>
  <c r="BC47" i="4" s="1"/>
  <c r="BC48" i="4" s="1"/>
  <c r="BC49" i="4" s="1"/>
  <c r="BC50" i="4" s="1"/>
  <c r="BC51" i="4" s="1"/>
  <c r="BC52" i="4" s="1"/>
  <c r="BC53" i="4" s="1"/>
  <c r="BC54" i="4" s="1"/>
  <c r="BC55" i="4" s="1"/>
  <c r="BC56" i="4" s="1"/>
  <c r="BC57" i="4" s="1"/>
  <c r="BC58" i="4" s="1"/>
  <c r="BC59" i="4" s="1"/>
  <c r="BC60" i="4" s="1"/>
  <c r="BC61" i="4" s="1"/>
  <c r="BC62" i="4" s="1"/>
  <c r="BC63" i="4" s="1"/>
  <c r="BC64" i="4" s="1"/>
  <c r="BC65" i="4" s="1"/>
  <c r="BC66" i="4" s="1"/>
  <c r="BC67" i="4" s="1"/>
  <c r="BC68" i="4" s="1"/>
  <c r="BC69" i="4" s="1"/>
  <c r="BC70" i="4" s="1"/>
  <c r="BC71" i="4" s="1"/>
  <c r="BC72" i="4" s="1"/>
  <c r="BC73" i="4" s="1"/>
  <c r="BC74" i="4" s="1"/>
  <c r="BC75" i="4" s="1"/>
  <c r="BC76" i="4" s="1"/>
  <c r="BC77" i="4" s="1"/>
  <c r="BC78" i="4" s="1"/>
  <c r="BC79" i="4" s="1"/>
  <c r="BC80" i="4" s="1"/>
  <c r="BC81" i="4" s="1"/>
  <c r="BC82" i="4" s="1"/>
  <c r="BC83" i="4" s="1"/>
  <c r="BC84" i="4" s="1"/>
  <c r="BC85" i="4" s="1"/>
  <c r="BC86" i="4" s="1"/>
  <c r="BC87" i="4" s="1"/>
  <c r="BC88" i="4" s="1"/>
  <c r="BC89" i="4" s="1"/>
  <c r="BC90" i="4" s="1"/>
  <c r="BC91" i="4" s="1"/>
  <c r="BC92" i="4" s="1"/>
  <c r="BC93" i="4" s="1"/>
  <c r="BC94" i="4" s="1"/>
  <c r="BC95" i="4" s="1"/>
  <c r="BC96" i="4" s="1"/>
  <c r="BC97" i="4" s="1"/>
  <c r="BC98" i="4" s="1"/>
  <c r="BC99" i="4" s="1"/>
  <c r="BC100" i="4" s="1"/>
  <c r="BC101" i="4" s="1"/>
  <c r="BC102" i="4" s="1"/>
  <c r="BC103" i="4" s="1"/>
  <c r="BC104" i="4" s="1"/>
  <c r="BC105" i="4" s="1"/>
  <c r="BC106" i="4" s="1"/>
  <c r="BC107" i="4" s="1"/>
  <c r="BC108" i="4" s="1"/>
  <c r="BC109" i="4" s="1"/>
  <c r="BC110" i="4" s="1"/>
  <c r="BC111" i="4" s="1"/>
  <c r="BC112" i="4" s="1"/>
  <c r="BC113" i="4" s="1"/>
  <c r="BC114" i="4" s="1"/>
  <c r="BC115" i="4" s="1"/>
  <c r="BC116" i="4" s="1"/>
  <c r="BC117" i="4" s="1"/>
  <c r="BC118" i="4" s="1"/>
  <c r="BC119" i="4" s="1"/>
  <c r="BC120" i="4" s="1"/>
  <c r="BC121" i="4" s="1"/>
  <c r="BC122" i="4" s="1"/>
  <c r="BC123" i="4" s="1"/>
  <c r="BC124" i="4" s="1"/>
  <c r="BC125" i="4" s="1"/>
  <c r="BC126" i="4" s="1"/>
  <c r="BC127" i="4" s="1"/>
  <c r="BC128" i="4" s="1"/>
  <c r="BC129" i="4" s="1"/>
  <c r="BC130" i="4" s="1"/>
  <c r="BC131" i="4" s="1"/>
  <c r="BC132" i="4" s="1"/>
  <c r="BC133" i="4" s="1"/>
  <c r="BC134" i="4" s="1"/>
  <c r="BC135" i="4" s="1"/>
  <c r="BC136" i="4" s="1"/>
  <c r="BC137" i="4" s="1"/>
  <c r="BC138" i="4" s="1"/>
  <c r="BC139" i="4" s="1"/>
  <c r="BC140" i="4" s="1"/>
  <c r="BC141" i="4" s="1"/>
  <c r="BC142" i="4" s="1"/>
  <c r="BC143" i="4" s="1"/>
  <c r="BC144" i="4" s="1"/>
  <c r="BC145" i="4" s="1"/>
  <c r="BC146" i="4" s="1"/>
  <c r="BC147" i="4" s="1"/>
  <c r="BC148" i="4" s="1"/>
  <c r="BC149" i="4" s="1"/>
  <c r="BC150" i="4" s="1"/>
  <c r="BC151" i="4" s="1"/>
  <c r="BC152" i="4" s="1"/>
  <c r="BC153" i="4" s="1"/>
  <c r="BC154" i="4" s="1"/>
  <c r="BC155" i="4" s="1"/>
  <c r="BC156" i="4" s="1"/>
  <c r="BC157" i="4" s="1"/>
  <c r="BC158" i="4" s="1"/>
  <c r="BC159" i="4" s="1"/>
  <c r="BC160" i="4" s="1"/>
  <c r="BC161" i="4" s="1"/>
  <c r="BC162" i="4" s="1"/>
  <c r="BC163" i="4" s="1"/>
  <c r="BC164" i="4" s="1"/>
  <c r="BC165" i="4" s="1"/>
  <c r="BC166" i="4" s="1"/>
  <c r="BC167" i="4" s="1"/>
  <c r="BC168" i="4" s="1"/>
  <c r="BC169" i="4" s="1"/>
  <c r="BC170" i="4" s="1"/>
  <c r="BC171" i="4" s="1"/>
  <c r="BC172" i="4" s="1"/>
  <c r="BC173" i="4" s="1"/>
  <c r="BC174" i="4" s="1"/>
  <c r="BC175" i="4" s="1"/>
  <c r="BC176" i="4" s="1"/>
  <c r="BC177" i="4" s="1"/>
  <c r="BC178" i="4" s="1"/>
  <c r="BC179" i="4" s="1"/>
  <c r="BC180" i="4" s="1"/>
  <c r="BC181" i="4" s="1"/>
  <c r="BC182" i="4" s="1"/>
  <c r="BC183" i="4" s="1"/>
  <c r="BC184" i="4" s="1"/>
  <c r="BC185" i="4" s="1"/>
  <c r="BC186" i="4" s="1"/>
  <c r="BC187" i="4" s="1"/>
  <c r="BC188" i="4" s="1"/>
  <c r="BC189" i="4" s="1"/>
  <c r="BC190" i="4" s="1"/>
  <c r="BC191" i="4" s="1"/>
  <c r="BC192" i="4" s="1"/>
  <c r="BC193" i="4" s="1"/>
  <c r="BC194" i="4" s="1"/>
  <c r="BC195" i="4" s="1"/>
  <c r="BC196" i="4" s="1"/>
  <c r="BC197" i="4" s="1"/>
  <c r="BC198" i="4" s="1"/>
  <c r="BC199" i="4" s="1"/>
  <c r="BC200" i="4" s="1"/>
  <c r="BC201" i="4" s="1"/>
  <c r="BC202" i="4" s="1"/>
  <c r="BC203" i="4" s="1"/>
  <c r="BC204" i="4" s="1"/>
  <c r="BC205" i="4" s="1"/>
  <c r="BC206" i="4" s="1"/>
  <c r="BC207" i="4" s="1"/>
  <c r="BC208" i="4" s="1"/>
  <c r="BC209" i="4" s="1"/>
  <c r="BC210" i="4" s="1"/>
  <c r="BC211" i="4" s="1"/>
  <c r="BC212" i="4" s="1"/>
  <c r="BC213" i="4" s="1"/>
  <c r="BC214" i="4" s="1"/>
  <c r="BC215" i="4" s="1"/>
  <c r="BC216" i="4" s="1"/>
  <c r="BC217" i="4" s="1"/>
  <c r="BC218" i="4" s="1"/>
  <c r="BC219" i="4" s="1"/>
  <c r="BC220" i="4" s="1"/>
  <c r="BC221" i="4" s="1"/>
  <c r="BC222" i="4" s="1"/>
  <c r="BC223" i="4" s="1"/>
  <c r="BC224" i="4" s="1"/>
  <c r="BC225" i="4" s="1"/>
  <c r="BC226" i="4" s="1"/>
  <c r="BC227" i="4" s="1"/>
  <c r="BC228" i="4" s="1"/>
  <c r="BC229" i="4" s="1"/>
  <c r="BC230" i="4" s="1"/>
  <c r="BC231" i="4" s="1"/>
  <c r="BC232" i="4" s="1"/>
  <c r="BC233" i="4" s="1"/>
  <c r="BC234" i="4" s="1"/>
  <c r="BC235" i="4" s="1"/>
  <c r="BC236" i="4" s="1"/>
  <c r="BC237" i="4" s="1"/>
  <c r="BC238" i="4" s="1"/>
  <c r="BC239" i="4" s="1"/>
  <c r="BC240" i="4" s="1"/>
  <c r="BC241" i="4" s="1"/>
  <c r="BC242" i="4" s="1"/>
  <c r="BC243" i="4" s="1"/>
  <c r="BC244" i="4" s="1"/>
  <c r="BC245" i="4" s="1"/>
  <c r="BC246" i="4" s="1"/>
  <c r="BC247" i="4" s="1"/>
  <c r="BC248" i="4" s="1"/>
  <c r="BC249" i="4" s="1"/>
  <c r="BC250" i="4" s="1"/>
  <c r="BC251" i="4" s="1"/>
  <c r="BC252" i="4" s="1"/>
  <c r="BC253" i="4" s="1"/>
  <c r="BC254" i="4" s="1"/>
  <c r="BC255" i="4" s="1"/>
  <c r="BC256" i="4" s="1"/>
  <c r="BC257" i="4" s="1"/>
  <c r="BC258" i="4" s="1"/>
  <c r="BC259" i="4" s="1"/>
  <c r="BC260" i="4" s="1"/>
  <c r="BC261" i="4" s="1"/>
  <c r="BC262" i="4" s="1"/>
  <c r="BC263" i="4" s="1"/>
  <c r="BC264" i="4" s="1"/>
  <c r="BC265" i="4" s="1"/>
  <c r="BC266" i="4" s="1"/>
  <c r="BC267" i="4" s="1"/>
  <c r="BC268" i="4" s="1"/>
  <c r="BC269" i="4" s="1"/>
  <c r="BC270" i="4" s="1"/>
  <c r="BC271" i="4" s="1"/>
  <c r="BC272" i="4" s="1"/>
  <c r="BC273" i="4" s="1"/>
  <c r="BC274" i="4" s="1"/>
  <c r="BC275" i="4" s="1"/>
  <c r="BC276" i="4" s="1"/>
  <c r="BC277" i="4" s="1"/>
  <c r="BC278" i="4" s="1"/>
  <c r="BC279" i="4" s="1"/>
  <c r="BC280" i="4" s="1"/>
  <c r="BC281" i="4" s="1"/>
  <c r="BC282" i="4" s="1"/>
  <c r="BC283" i="4" s="1"/>
  <c r="BC284" i="4" s="1"/>
  <c r="BC285" i="4" s="1"/>
  <c r="BC286" i="4" s="1"/>
  <c r="BC287" i="4" s="1"/>
  <c r="BC288" i="4" s="1"/>
  <c r="BC289" i="4" s="1"/>
  <c r="BC290" i="4" s="1"/>
  <c r="BC291" i="4" s="1"/>
  <c r="BC292" i="4" s="1"/>
  <c r="BC293" i="4" s="1"/>
  <c r="BC294" i="4" s="1"/>
  <c r="BC295" i="4" s="1"/>
  <c r="BC296" i="4" s="1"/>
  <c r="BC297" i="4" s="1"/>
  <c r="BC298" i="4" s="1"/>
  <c r="BC299" i="4" s="1"/>
  <c r="BC300" i="4" s="1"/>
  <c r="BC301" i="4" s="1"/>
  <c r="BC302" i="4" s="1"/>
  <c r="BC303" i="4" s="1"/>
  <c r="BC304" i="4" s="1"/>
  <c r="BC305" i="4" s="1"/>
  <c r="BC306" i="4" s="1"/>
  <c r="BC307" i="4" s="1"/>
  <c r="BC308" i="4" s="1"/>
  <c r="BC309" i="4" s="1"/>
  <c r="BC310" i="4" s="1"/>
  <c r="BC311" i="4" s="1"/>
  <c r="BC312" i="4" s="1"/>
  <c r="BC313" i="4" s="1"/>
  <c r="BC314" i="4" s="1"/>
  <c r="BC315" i="4" s="1"/>
  <c r="BC316" i="4" s="1"/>
  <c r="BC317" i="4" s="1"/>
  <c r="BC318" i="4" s="1"/>
  <c r="BC319" i="4" s="1"/>
  <c r="BC320" i="4" s="1"/>
  <c r="BC321" i="4" s="1"/>
  <c r="BC322" i="4" s="1"/>
  <c r="BC323" i="4" s="1"/>
  <c r="BC324" i="4" s="1"/>
  <c r="BC325" i="4" s="1"/>
  <c r="BC326" i="4" s="1"/>
  <c r="BC327" i="4" s="1"/>
  <c r="BC328" i="4" s="1"/>
  <c r="BC329" i="4" s="1"/>
  <c r="BC330" i="4" s="1"/>
  <c r="BC331" i="4" s="1"/>
  <c r="BC332" i="4" s="1"/>
  <c r="BC333" i="4" s="1"/>
  <c r="BC334" i="4" s="1"/>
  <c r="BC335" i="4" s="1"/>
  <c r="BC336" i="4" s="1"/>
  <c r="BC337" i="4" s="1"/>
  <c r="BC338" i="4" s="1"/>
  <c r="BC339" i="4" s="1"/>
  <c r="BC340" i="4" s="1"/>
  <c r="BC341" i="4" s="1"/>
  <c r="BC342" i="4" s="1"/>
  <c r="BC343" i="4" s="1"/>
  <c r="BC344" i="4" s="1"/>
  <c r="BC345" i="4" s="1"/>
  <c r="BC346" i="4" s="1"/>
  <c r="BC347" i="4" s="1"/>
  <c r="BC348" i="4" s="1"/>
  <c r="BC349" i="4" s="1"/>
  <c r="BC350" i="4" s="1"/>
  <c r="BC351" i="4" s="1"/>
  <c r="BC352" i="4" s="1"/>
  <c r="BC353" i="4" s="1"/>
  <c r="BC354" i="4" s="1"/>
  <c r="BC355" i="4" s="1"/>
  <c r="BC356" i="4" s="1"/>
  <c r="BC357" i="4" s="1"/>
  <c r="BC358" i="4" s="1"/>
  <c r="BC359" i="4" s="1"/>
  <c r="BC360" i="4" s="1"/>
  <c r="BC361" i="4" s="1"/>
  <c r="BC362" i="4" s="1"/>
  <c r="BC363" i="4" s="1"/>
  <c r="BC364" i="4" s="1"/>
  <c r="BC365" i="4" s="1"/>
  <c r="BC366" i="4" s="1"/>
  <c r="BC367" i="4" s="1"/>
  <c r="BC368" i="4" s="1"/>
  <c r="BC369" i="4" s="1"/>
  <c r="BC370" i="4" s="1"/>
  <c r="BC371" i="4" s="1"/>
  <c r="BC372" i="4" s="1"/>
  <c r="BC373" i="4" s="1"/>
  <c r="BC374" i="4" s="1"/>
  <c r="BC375" i="4" s="1"/>
  <c r="BC376" i="4" s="1"/>
  <c r="BC377" i="4" s="1"/>
  <c r="BC378" i="4" s="1"/>
  <c r="BC379" i="4" s="1"/>
  <c r="BC380" i="4" s="1"/>
  <c r="BC381" i="4" s="1"/>
  <c r="BC382" i="4" s="1"/>
  <c r="BC383" i="4" s="1"/>
  <c r="BC384" i="4" s="1"/>
  <c r="BC385" i="4" s="1"/>
  <c r="BC386" i="4" s="1"/>
  <c r="BC387" i="4" s="1"/>
  <c r="BC388" i="4" s="1"/>
  <c r="BC389" i="4" s="1"/>
  <c r="BC390" i="4" s="1"/>
  <c r="BC391" i="4" s="1"/>
  <c r="BC392" i="4" s="1"/>
  <c r="BC393" i="4" s="1"/>
  <c r="BC394" i="4" s="1"/>
  <c r="BC395" i="4" s="1"/>
  <c r="BC396" i="4" s="1"/>
  <c r="BC397" i="4" s="1"/>
  <c r="BC398" i="4" s="1"/>
  <c r="BC399" i="4" s="1"/>
  <c r="BC400" i="4" s="1"/>
  <c r="BC401" i="4" s="1"/>
  <c r="BC402" i="4" s="1"/>
  <c r="BC403" i="4" s="1"/>
  <c r="BC404" i="4" s="1"/>
  <c r="BC405" i="4" s="1"/>
  <c r="BC406" i="4" s="1"/>
  <c r="BC407" i="4" s="1"/>
  <c r="BC408" i="4" s="1"/>
  <c r="BC409" i="4" s="1"/>
  <c r="BC410" i="4" s="1"/>
  <c r="BC411" i="4" s="1"/>
  <c r="BC412" i="4" s="1"/>
  <c r="BC413" i="4" s="1"/>
  <c r="BC414" i="4" s="1"/>
  <c r="BC415" i="4" s="1"/>
  <c r="BC416" i="4" s="1"/>
  <c r="BC417" i="4" s="1"/>
  <c r="BC418" i="4" s="1"/>
  <c r="BC419" i="4" s="1"/>
  <c r="BC420" i="4" s="1"/>
  <c r="BC421" i="4" s="1"/>
  <c r="BC422" i="4" s="1"/>
  <c r="BC423" i="4" s="1"/>
  <c r="BC424" i="4" s="1"/>
  <c r="BC425" i="4" s="1"/>
  <c r="BC426" i="4" s="1"/>
  <c r="BC427" i="4" s="1"/>
  <c r="BC428" i="4" s="1"/>
  <c r="BC429" i="4" s="1"/>
  <c r="BC430" i="4" s="1"/>
  <c r="BC431" i="4" s="1"/>
  <c r="BC432" i="4" s="1"/>
  <c r="BC433" i="4" s="1"/>
  <c r="BC434" i="4" s="1"/>
  <c r="BC435" i="4" s="1"/>
  <c r="BC436" i="4" s="1"/>
  <c r="BC437" i="4" s="1"/>
  <c r="BC438" i="4" s="1"/>
  <c r="BC439" i="4" s="1"/>
  <c r="BC440" i="4" s="1"/>
  <c r="BC441" i="4" s="1"/>
  <c r="BC442" i="4" s="1"/>
  <c r="BC443" i="4" s="1"/>
  <c r="BC444" i="4" s="1"/>
  <c r="BC445" i="4" s="1"/>
  <c r="BC446" i="4" s="1"/>
  <c r="BC447" i="4" s="1"/>
  <c r="BC448" i="4" s="1"/>
  <c r="BC449" i="4" s="1"/>
  <c r="BC450" i="4" s="1"/>
  <c r="BC451" i="4" s="1"/>
  <c r="BC452" i="4" s="1"/>
  <c r="BC453" i="4" s="1"/>
  <c r="BC454" i="4" s="1"/>
  <c r="BC455" i="4" s="1"/>
  <c r="BC456" i="4" s="1"/>
  <c r="BC457" i="4" s="1"/>
  <c r="BC458" i="4" s="1"/>
  <c r="BC459" i="4" s="1"/>
  <c r="BC460" i="4" s="1"/>
  <c r="BC461" i="4" s="1"/>
  <c r="BC462" i="4" s="1"/>
  <c r="BC463" i="4" s="1"/>
  <c r="BC464" i="4" s="1"/>
  <c r="BC465" i="4" s="1"/>
  <c r="BC466" i="4" s="1"/>
  <c r="BC467" i="4" s="1"/>
  <c r="BC468" i="4" s="1"/>
  <c r="BC469" i="4" s="1"/>
  <c r="BC470" i="4" s="1"/>
  <c r="BC471" i="4" s="1"/>
  <c r="BC472" i="4" s="1"/>
  <c r="BC473" i="4" s="1"/>
  <c r="BC474" i="4" s="1"/>
  <c r="BC475" i="4" s="1"/>
  <c r="BC476" i="4" s="1"/>
  <c r="BC477" i="4" s="1"/>
  <c r="BC478" i="4" s="1"/>
  <c r="BC479" i="4" s="1"/>
  <c r="BC480" i="4" s="1"/>
  <c r="BC481" i="4" s="1"/>
  <c r="BC482" i="4" s="1"/>
  <c r="BC483" i="4" s="1"/>
  <c r="BC484" i="4" s="1"/>
  <c r="BC485" i="4" s="1"/>
  <c r="BC486" i="4" s="1"/>
  <c r="BC487" i="4" s="1"/>
  <c r="BC488" i="4" s="1"/>
  <c r="BC489" i="4" s="1"/>
  <c r="BC490" i="4" s="1"/>
  <c r="BC491" i="4" s="1"/>
  <c r="BC492" i="4" s="1"/>
  <c r="BC493" i="4" s="1"/>
  <c r="BC494" i="4" s="1"/>
  <c r="BC495" i="4" s="1"/>
  <c r="BC496" i="4" s="1"/>
  <c r="BC497" i="4" s="1"/>
  <c r="BC498" i="4" s="1"/>
  <c r="BC499" i="4" s="1"/>
  <c r="BC500" i="4" s="1"/>
  <c r="BC501" i="4" s="1"/>
  <c r="BC502" i="4" s="1"/>
  <c r="BC503" i="4" s="1"/>
  <c r="BC504" i="4" s="1"/>
  <c r="BC505" i="4" s="1"/>
  <c r="BC506" i="4" s="1"/>
  <c r="BC507" i="4" s="1"/>
  <c r="BC508" i="4" s="1"/>
  <c r="BC509" i="4" s="1"/>
  <c r="BC510" i="4" s="1"/>
  <c r="BC511" i="4" s="1"/>
  <c r="BC512" i="4" s="1"/>
  <c r="BC513" i="4" s="1"/>
  <c r="BC514" i="4" s="1"/>
  <c r="BC515" i="4" s="1"/>
  <c r="BC516" i="4" s="1"/>
  <c r="BC517" i="4" s="1"/>
  <c r="BC518" i="4" s="1"/>
  <c r="BC519" i="4" s="1"/>
  <c r="BC520" i="4" s="1"/>
  <c r="BC521" i="4" s="1"/>
  <c r="BC522" i="4" s="1"/>
  <c r="BC523" i="4" s="1"/>
  <c r="BC524" i="4" s="1"/>
  <c r="BC525" i="4" s="1"/>
  <c r="BC526" i="4" s="1"/>
  <c r="BC527" i="4" s="1"/>
  <c r="BC528" i="4" s="1"/>
  <c r="BC529" i="4" s="1"/>
  <c r="BC530" i="4" s="1"/>
  <c r="BC531" i="4" s="1"/>
  <c r="BC532" i="4" s="1"/>
  <c r="BC533" i="4" s="1"/>
  <c r="BC534" i="4" s="1"/>
  <c r="BC535" i="4" s="1"/>
  <c r="BC536" i="4" s="1"/>
  <c r="BC537" i="4" s="1"/>
  <c r="BC538" i="4" s="1"/>
  <c r="BC539" i="4" s="1"/>
  <c r="BC540" i="4" s="1"/>
  <c r="BC541" i="4" s="1"/>
  <c r="BC542" i="4" s="1"/>
  <c r="BC543" i="4" s="1"/>
  <c r="BC544" i="4" s="1"/>
  <c r="BC545" i="4" s="1"/>
  <c r="BC546" i="4" s="1"/>
  <c r="BC547" i="4" s="1"/>
  <c r="BC548" i="4" s="1"/>
  <c r="BC549" i="4" s="1"/>
  <c r="BC550" i="4" s="1"/>
  <c r="BC551" i="4" s="1"/>
  <c r="BC552" i="4" s="1"/>
  <c r="BC553" i="4" s="1"/>
  <c r="BC554" i="4" s="1"/>
  <c r="BC555" i="4" s="1"/>
  <c r="BC556" i="4" s="1"/>
  <c r="BC557" i="4" s="1"/>
  <c r="BC558" i="4" s="1"/>
  <c r="BC559" i="4" s="1"/>
  <c r="BC560" i="4" s="1"/>
  <c r="BC561" i="4" s="1"/>
  <c r="BC562" i="4" s="1"/>
  <c r="BC563" i="4" s="1"/>
  <c r="BC564" i="4" s="1"/>
  <c r="BC565" i="4" s="1"/>
  <c r="BC566" i="4" s="1"/>
  <c r="BC567" i="4" s="1"/>
  <c r="BC568" i="4" s="1"/>
  <c r="BC569" i="4" s="1"/>
  <c r="BC570" i="4" s="1"/>
  <c r="BC571" i="4" s="1"/>
  <c r="BC572" i="4" s="1"/>
  <c r="BC573" i="4" s="1"/>
  <c r="BC574" i="4" s="1"/>
  <c r="BC575" i="4" s="1"/>
  <c r="BC576" i="4" s="1"/>
  <c r="BC577" i="4" s="1"/>
  <c r="BC578" i="4" s="1"/>
  <c r="BC579" i="4" s="1"/>
  <c r="BC580" i="4" s="1"/>
  <c r="BC581" i="4" s="1"/>
  <c r="BC582" i="4" s="1"/>
  <c r="BC583" i="4" s="1"/>
  <c r="BC584" i="4" s="1"/>
  <c r="BC585" i="4" s="1"/>
  <c r="BC586" i="4" s="1"/>
  <c r="BC587" i="4" s="1"/>
  <c r="BC588" i="4" s="1"/>
  <c r="BC589" i="4" s="1"/>
  <c r="BC590" i="4" s="1"/>
  <c r="BC591" i="4" s="1"/>
  <c r="BC592" i="4" s="1"/>
  <c r="BC593" i="4" s="1"/>
  <c r="BC594" i="4" s="1"/>
  <c r="BC595" i="4" s="1"/>
  <c r="BC596" i="4" s="1"/>
  <c r="BC597" i="4" s="1"/>
  <c r="BC598" i="4" s="1"/>
  <c r="BC599" i="4" s="1"/>
  <c r="BC600" i="4" s="1"/>
  <c r="BC601" i="4" s="1"/>
  <c r="BC602" i="4" s="1"/>
  <c r="BC603" i="4" s="1"/>
  <c r="BC604" i="4" s="1"/>
  <c r="BC605" i="4" s="1"/>
  <c r="BC606" i="4" s="1"/>
  <c r="BC607" i="4" s="1"/>
  <c r="BC608" i="4" s="1"/>
  <c r="BC609" i="4" s="1"/>
  <c r="BC610" i="4" s="1"/>
  <c r="BC611" i="4" s="1"/>
  <c r="BC612" i="4" s="1"/>
  <c r="BC613" i="4" s="1"/>
  <c r="BC614" i="4" s="1"/>
  <c r="BC615" i="4" s="1"/>
  <c r="BC616" i="4" s="1"/>
  <c r="BC617" i="4" s="1"/>
  <c r="BC618" i="4" s="1"/>
  <c r="BC619" i="4" s="1"/>
  <c r="BC620" i="4" s="1"/>
  <c r="BC621" i="4" s="1"/>
  <c r="BC622" i="4" s="1"/>
  <c r="BC623" i="4" s="1"/>
  <c r="BC624" i="4" s="1"/>
  <c r="BC625" i="4" s="1"/>
  <c r="BC626" i="4" s="1"/>
  <c r="BC627" i="4" s="1"/>
  <c r="BC628" i="4" s="1"/>
  <c r="BC629" i="4" s="1"/>
  <c r="BC630" i="4" s="1"/>
  <c r="BC631" i="4" s="1"/>
  <c r="BC632" i="4" s="1"/>
  <c r="BC633" i="4" s="1"/>
  <c r="BC634" i="4" s="1"/>
  <c r="BC635" i="4" s="1"/>
  <c r="BC636" i="4" s="1"/>
  <c r="BC637" i="4" s="1"/>
  <c r="BC638" i="4" s="1"/>
  <c r="BC639" i="4" s="1"/>
  <c r="BC640" i="4" s="1"/>
  <c r="BC641" i="4" s="1"/>
  <c r="BC642" i="4" s="1"/>
  <c r="BC643" i="4" s="1"/>
  <c r="BC644" i="4" s="1"/>
  <c r="BC645" i="4" s="1"/>
  <c r="BC646" i="4" s="1"/>
  <c r="BC647" i="4" s="1"/>
  <c r="BC648" i="4" s="1"/>
  <c r="BC649" i="4" s="1"/>
  <c r="BC650" i="4" s="1"/>
  <c r="BC651" i="4" s="1"/>
  <c r="BC652" i="4" s="1"/>
  <c r="BC653" i="4" s="1"/>
  <c r="BC654" i="4" s="1"/>
  <c r="BC655" i="4" s="1"/>
  <c r="BC656" i="4" s="1"/>
  <c r="BC657" i="4" s="1"/>
  <c r="BC658" i="4" s="1"/>
  <c r="BC659" i="4" s="1"/>
  <c r="BC660" i="4" s="1"/>
  <c r="BC661" i="4" s="1"/>
  <c r="BC662" i="4" s="1"/>
  <c r="BC663" i="4" s="1"/>
  <c r="BC664" i="4" s="1"/>
  <c r="BC665" i="4" s="1"/>
  <c r="BC666" i="4" s="1"/>
  <c r="BC667" i="4" s="1"/>
  <c r="BC668" i="4" s="1"/>
  <c r="BC669" i="4" s="1"/>
  <c r="BC670" i="4" s="1"/>
  <c r="BC671" i="4" s="1"/>
  <c r="BC672" i="4" s="1"/>
  <c r="BC673" i="4" s="1"/>
  <c r="BC674" i="4" s="1"/>
  <c r="BC675" i="4" s="1"/>
  <c r="BC676" i="4" s="1"/>
  <c r="BC677" i="4" s="1"/>
  <c r="BC678" i="4" s="1"/>
  <c r="BC679" i="4" s="1"/>
  <c r="BC680" i="4" s="1"/>
  <c r="BC681" i="4" s="1"/>
  <c r="BC682" i="4" s="1"/>
  <c r="BC683" i="4" s="1"/>
  <c r="BC684" i="4" s="1"/>
  <c r="BC685" i="4" s="1"/>
  <c r="BC686" i="4" s="1"/>
  <c r="BC687" i="4" s="1"/>
  <c r="BC688" i="4" s="1"/>
  <c r="BC689" i="4" s="1"/>
  <c r="BC690" i="4" s="1"/>
  <c r="BC691" i="4" s="1"/>
  <c r="BC692" i="4" s="1"/>
  <c r="BC693" i="4" s="1"/>
  <c r="BC694" i="4" s="1"/>
  <c r="BC695" i="4" s="1"/>
  <c r="BC696" i="4" s="1"/>
  <c r="BC697" i="4" s="1"/>
  <c r="BC698" i="4" s="1"/>
  <c r="BC699" i="4" s="1"/>
  <c r="BC700" i="4" s="1"/>
  <c r="BC701" i="4" s="1"/>
  <c r="BC702" i="4" s="1"/>
  <c r="BC703" i="4" s="1"/>
  <c r="BC704" i="4" s="1"/>
  <c r="BC705" i="4" s="1"/>
  <c r="BC706" i="4" s="1"/>
  <c r="BC707" i="4" s="1"/>
  <c r="BC708" i="4" s="1"/>
  <c r="BC709" i="4" s="1"/>
  <c r="BC710" i="4" s="1"/>
  <c r="BC711" i="4" s="1"/>
  <c r="BC712" i="4" s="1"/>
  <c r="BC713" i="4" s="1"/>
  <c r="BC714" i="4" s="1"/>
  <c r="BC715" i="4" s="1"/>
  <c r="BC716" i="4" s="1"/>
  <c r="BC717" i="4" s="1"/>
  <c r="BC718" i="4" s="1"/>
  <c r="BC719" i="4" s="1"/>
  <c r="BC720" i="4" s="1"/>
  <c r="BC721" i="4" s="1"/>
  <c r="BC722" i="4" s="1"/>
  <c r="BC723" i="4" s="1"/>
  <c r="BC724" i="4" s="1"/>
  <c r="BC725" i="4" s="1"/>
  <c r="BC726" i="4" s="1"/>
  <c r="BC727" i="4" s="1"/>
  <c r="BC728" i="4" s="1"/>
  <c r="BC729" i="4" s="1"/>
  <c r="BC730" i="4" s="1"/>
  <c r="BC731" i="4" s="1"/>
  <c r="BC732" i="4" s="1"/>
  <c r="BC733" i="4" s="1"/>
  <c r="BC734" i="4" s="1"/>
  <c r="BC735" i="4" s="1"/>
  <c r="BC736" i="4" s="1"/>
  <c r="BC737" i="4" s="1"/>
  <c r="BC738" i="4" s="1"/>
  <c r="BC739" i="4" s="1"/>
  <c r="BC740" i="4" s="1"/>
  <c r="BC741" i="4" s="1"/>
  <c r="BC742" i="4" s="1"/>
  <c r="BC743" i="4" s="1"/>
  <c r="BC744" i="4" s="1"/>
  <c r="BC745" i="4" s="1"/>
  <c r="BC746" i="4" s="1"/>
  <c r="BC747" i="4" s="1"/>
  <c r="BC748" i="4" s="1"/>
  <c r="BC749" i="4" s="1"/>
  <c r="BC750" i="4" s="1"/>
  <c r="BC751" i="4" s="1"/>
  <c r="BC752" i="4" s="1"/>
  <c r="BC753" i="4" s="1"/>
  <c r="BC754" i="4" s="1"/>
  <c r="BC755" i="4" s="1"/>
  <c r="BC756" i="4" s="1"/>
  <c r="BC757" i="4" s="1"/>
  <c r="BC758" i="4" s="1"/>
  <c r="BC759" i="4" s="1"/>
  <c r="BC760" i="4" s="1"/>
  <c r="BC761" i="4" s="1"/>
  <c r="BC762" i="4" s="1"/>
  <c r="BC763" i="4" s="1"/>
  <c r="BC764" i="4" s="1"/>
  <c r="BC765" i="4" s="1"/>
  <c r="BC766" i="4" s="1"/>
  <c r="BC767" i="4" s="1"/>
  <c r="BC768" i="4" s="1"/>
  <c r="BC769" i="4" s="1"/>
  <c r="BC770" i="4" s="1"/>
  <c r="BC771" i="4" s="1"/>
  <c r="BC772" i="4" s="1"/>
  <c r="BC773" i="4" s="1"/>
  <c r="BC774" i="4" s="1"/>
  <c r="BC775" i="4" s="1"/>
  <c r="BC776" i="4" s="1"/>
  <c r="BC777" i="4" s="1"/>
  <c r="BC778" i="4" s="1"/>
  <c r="BC779" i="4" s="1"/>
  <c r="BC780" i="4" s="1"/>
  <c r="BC781" i="4" s="1"/>
  <c r="BC782" i="4" s="1"/>
  <c r="BC783" i="4" s="1"/>
  <c r="BC784" i="4" s="1"/>
  <c r="BC785" i="4" s="1"/>
  <c r="BC786" i="4" s="1"/>
  <c r="BC787" i="4" s="1"/>
  <c r="BC788" i="4" s="1"/>
  <c r="BC789" i="4" s="1"/>
  <c r="BC790" i="4" s="1"/>
  <c r="BC791" i="4" s="1"/>
  <c r="BC792" i="4" s="1"/>
  <c r="BC793" i="4" s="1"/>
  <c r="BC794" i="4" s="1"/>
  <c r="BC795" i="4" s="1"/>
  <c r="BC796" i="4" s="1"/>
  <c r="BC797" i="4" s="1"/>
  <c r="BC798" i="4" s="1"/>
  <c r="BC799" i="4" s="1"/>
  <c r="BC800" i="4" s="1"/>
  <c r="BC801" i="4" s="1"/>
  <c r="BC802" i="4" s="1"/>
  <c r="BC803" i="4" s="1"/>
  <c r="BC804" i="4" s="1"/>
  <c r="BC805" i="4" s="1"/>
  <c r="BC806" i="4" s="1"/>
  <c r="BC807" i="4" s="1"/>
  <c r="BC808" i="4" s="1"/>
  <c r="BC809" i="4" s="1"/>
  <c r="BC810" i="4" s="1"/>
  <c r="BC811" i="4" s="1"/>
  <c r="BC812" i="4" s="1"/>
  <c r="BC813" i="4" s="1"/>
  <c r="BC814" i="4" s="1"/>
  <c r="BC815" i="4" s="1"/>
  <c r="BC816" i="4" s="1"/>
  <c r="BC817" i="4" s="1"/>
  <c r="BC818" i="4" s="1"/>
  <c r="BC819" i="4" s="1"/>
  <c r="BC820" i="4" s="1"/>
  <c r="BC821" i="4" s="1"/>
  <c r="BC822" i="4" s="1"/>
  <c r="BC823" i="4" s="1"/>
  <c r="BC824" i="4" s="1"/>
  <c r="BC825" i="4" s="1"/>
  <c r="BC826" i="4" s="1"/>
  <c r="BC827" i="4" s="1"/>
  <c r="BC828" i="4" s="1"/>
  <c r="BC829" i="4" s="1"/>
  <c r="BC830" i="4" s="1"/>
  <c r="BC831" i="4" s="1"/>
  <c r="BC832" i="4" s="1"/>
  <c r="BC833" i="4" s="1"/>
  <c r="BC834" i="4" s="1"/>
  <c r="BC835" i="4" s="1"/>
  <c r="BC836" i="4" s="1"/>
  <c r="BC837" i="4" s="1"/>
  <c r="BC838" i="4" s="1"/>
  <c r="BC839" i="4" s="1"/>
  <c r="BC840" i="4" s="1"/>
  <c r="BC841" i="4" s="1"/>
  <c r="BC842" i="4" s="1"/>
  <c r="BC843" i="4" s="1"/>
  <c r="BC844" i="4" s="1"/>
  <c r="BC845" i="4" s="1"/>
  <c r="BC846" i="4" s="1"/>
  <c r="BC847" i="4" s="1"/>
  <c r="BC848" i="4" s="1"/>
  <c r="BC849" i="4" s="1"/>
  <c r="BC850" i="4" s="1"/>
  <c r="BC851" i="4" s="1"/>
  <c r="BC852" i="4" s="1"/>
  <c r="BC853" i="4" s="1"/>
  <c r="BC854" i="4" s="1"/>
  <c r="BC855" i="4" s="1"/>
  <c r="BC856" i="4" s="1"/>
  <c r="BC857" i="4" s="1"/>
  <c r="BC858" i="4" s="1"/>
  <c r="BC859" i="4" s="1"/>
  <c r="BC860" i="4" s="1"/>
  <c r="BC861" i="4" s="1"/>
  <c r="BC862" i="4" s="1"/>
  <c r="BC863" i="4" s="1"/>
  <c r="BC864" i="4" s="1"/>
  <c r="BC865" i="4" s="1"/>
  <c r="BC866" i="4" s="1"/>
  <c r="BC867" i="4" s="1"/>
  <c r="BC868" i="4" s="1"/>
  <c r="BC869" i="4" s="1"/>
  <c r="BC870" i="4" s="1"/>
  <c r="BC871" i="4" s="1"/>
  <c r="BC872" i="4" s="1"/>
  <c r="BC873" i="4" s="1"/>
  <c r="BC874" i="4" s="1"/>
  <c r="BC875" i="4" s="1"/>
  <c r="BC876" i="4" s="1"/>
  <c r="BC877" i="4" s="1"/>
  <c r="BC878" i="4" s="1"/>
  <c r="BC879" i="4" s="1"/>
  <c r="BC880" i="4" s="1"/>
  <c r="BC881" i="4" s="1"/>
  <c r="BC882" i="4" s="1"/>
  <c r="BC883" i="4" s="1"/>
  <c r="BC884" i="4" s="1"/>
  <c r="BC885" i="4" s="1"/>
  <c r="BC886" i="4" s="1"/>
  <c r="BC887" i="4" s="1"/>
  <c r="BC888" i="4" s="1"/>
  <c r="BC889" i="4" s="1"/>
  <c r="BC890" i="4" s="1"/>
  <c r="BC891" i="4" s="1"/>
  <c r="BC892" i="4" s="1"/>
  <c r="BC893" i="4" s="1"/>
  <c r="BC894" i="4" s="1"/>
  <c r="BC895" i="4" s="1"/>
  <c r="BC896" i="4" s="1"/>
  <c r="BC897" i="4" s="1"/>
  <c r="BC898" i="4" s="1"/>
  <c r="BC899" i="4" s="1"/>
  <c r="BC900" i="4" s="1"/>
  <c r="BC901" i="4" s="1"/>
  <c r="BC902" i="4" s="1"/>
  <c r="BC903" i="4" s="1"/>
  <c r="BC904" i="4" s="1"/>
  <c r="BC905" i="4" s="1"/>
  <c r="BC906" i="4" s="1"/>
  <c r="BC907" i="4" s="1"/>
  <c r="BC908" i="4" s="1"/>
  <c r="BC909" i="4" s="1"/>
  <c r="BC910" i="4" s="1"/>
  <c r="BC911" i="4" s="1"/>
  <c r="BC912" i="4" s="1"/>
  <c r="BC913" i="4" s="1"/>
  <c r="BC914" i="4" s="1"/>
  <c r="BC915" i="4" s="1"/>
  <c r="BC916" i="4" s="1"/>
  <c r="BC917" i="4" s="1"/>
  <c r="BC918" i="4" s="1"/>
  <c r="BC919" i="4" s="1"/>
  <c r="BC920" i="4" s="1"/>
  <c r="BC921" i="4" s="1"/>
  <c r="BC922" i="4" s="1"/>
  <c r="BC923" i="4" s="1"/>
  <c r="BC924" i="4" s="1"/>
  <c r="BC925" i="4" s="1"/>
  <c r="BC926" i="4" s="1"/>
  <c r="BC927" i="4" s="1"/>
  <c r="BC928" i="4" s="1"/>
  <c r="BC929" i="4" s="1"/>
  <c r="BC930" i="4" s="1"/>
  <c r="BC931" i="4" s="1"/>
  <c r="BC932" i="4" s="1"/>
  <c r="BC933" i="4" s="1"/>
  <c r="BC934" i="4" s="1"/>
  <c r="BC935" i="4" s="1"/>
  <c r="BC936" i="4" s="1"/>
  <c r="BC937" i="4" s="1"/>
  <c r="BC938" i="4" s="1"/>
  <c r="BC939" i="4" s="1"/>
  <c r="BC940" i="4" s="1"/>
  <c r="BC941" i="4" s="1"/>
  <c r="BC942" i="4" s="1"/>
  <c r="BC943" i="4" s="1"/>
  <c r="BC944" i="4" s="1"/>
  <c r="BC945" i="4" s="1"/>
  <c r="BC946" i="4" s="1"/>
  <c r="BC947" i="4" s="1"/>
  <c r="BC948" i="4" s="1"/>
  <c r="BC949" i="4" s="1"/>
  <c r="BC950" i="4" s="1"/>
  <c r="BC951" i="4" s="1"/>
  <c r="BC952" i="4" s="1"/>
  <c r="BC953" i="4" s="1"/>
  <c r="BC954" i="4" s="1"/>
  <c r="BC955" i="4" s="1"/>
  <c r="BC956" i="4" s="1"/>
  <c r="BC957" i="4" s="1"/>
  <c r="BC958" i="4" s="1"/>
  <c r="BC959" i="4" s="1"/>
  <c r="BC960" i="4" s="1"/>
  <c r="BC961" i="4" s="1"/>
  <c r="BC962" i="4" s="1"/>
  <c r="BC963" i="4" s="1"/>
  <c r="BC964" i="4" s="1"/>
  <c r="BC965" i="4" s="1"/>
  <c r="BC966" i="4" s="1"/>
  <c r="BC967" i="4" s="1"/>
  <c r="BC968" i="4" s="1"/>
  <c r="BC969" i="4" s="1"/>
  <c r="BC970" i="4" s="1"/>
  <c r="BC971" i="4" s="1"/>
  <c r="BC972" i="4" s="1"/>
  <c r="BC973" i="4" s="1"/>
  <c r="BC974" i="4" s="1"/>
  <c r="BC975" i="4" s="1"/>
  <c r="BC976" i="4" s="1"/>
  <c r="BC977" i="4" s="1"/>
  <c r="BC978" i="4" s="1"/>
  <c r="BC979" i="4" s="1"/>
  <c r="BC980" i="4" s="1"/>
  <c r="BC981" i="4" s="1"/>
  <c r="BC982" i="4" s="1"/>
  <c r="BC983" i="4" s="1"/>
  <c r="BC984" i="4" s="1"/>
  <c r="BC985" i="4" s="1"/>
  <c r="BC986" i="4" s="1"/>
  <c r="BC987" i="4" s="1"/>
  <c r="BC988" i="4" s="1"/>
  <c r="BC989" i="4" s="1"/>
  <c r="BC990" i="4" s="1"/>
  <c r="BC991" i="4" s="1"/>
  <c r="BC992" i="4" s="1"/>
  <c r="BC993" i="4" s="1"/>
  <c r="BC994" i="4" s="1"/>
  <c r="BC995" i="4" s="1"/>
  <c r="BC996" i="4" s="1"/>
  <c r="BC997" i="4" s="1"/>
  <c r="BC998" i="4" s="1"/>
  <c r="BC999" i="4" s="1"/>
  <c r="BC1000" i="4" s="1"/>
  <c r="BC1001" i="4" s="1"/>
  <c r="BC1002" i="4" s="1"/>
  <c r="BC1003" i="4" s="1"/>
  <c r="BC1004" i="4" s="1"/>
  <c r="BC1005" i="4" s="1"/>
  <c r="BC1006" i="4" s="1"/>
  <c r="BB4" i="4"/>
  <c r="BB7" i="4" s="1"/>
  <c r="BB8" i="4" s="1"/>
  <c r="BB9" i="4" s="1"/>
  <c r="BB10" i="4" s="1"/>
  <c r="BB11" i="4" s="1"/>
  <c r="BB12" i="4" s="1"/>
  <c r="BB13" i="4" s="1"/>
  <c r="BB14" i="4" s="1"/>
  <c r="BB15" i="4" s="1"/>
  <c r="BB16" i="4" s="1"/>
  <c r="BB17" i="4" s="1"/>
  <c r="BB18" i="4" s="1"/>
  <c r="BB19" i="4" s="1"/>
  <c r="BB20" i="4" s="1"/>
  <c r="BB21" i="4" s="1"/>
  <c r="BB22" i="4" s="1"/>
  <c r="BB23" i="4" s="1"/>
  <c r="BB24" i="4" s="1"/>
  <c r="BB25" i="4" s="1"/>
  <c r="BB26" i="4" s="1"/>
  <c r="BB27" i="4" s="1"/>
  <c r="BB28" i="4" s="1"/>
  <c r="BB29" i="4" s="1"/>
  <c r="BB30" i="4" s="1"/>
  <c r="BB31" i="4" s="1"/>
  <c r="BB32" i="4" s="1"/>
  <c r="BB33" i="4" s="1"/>
  <c r="BB34" i="4" s="1"/>
  <c r="BB35" i="4" s="1"/>
  <c r="BB36" i="4" s="1"/>
  <c r="BB37" i="4" s="1"/>
  <c r="BB38" i="4" s="1"/>
  <c r="BB39" i="4" s="1"/>
  <c r="BB40" i="4" s="1"/>
  <c r="BB41" i="4" s="1"/>
  <c r="BB42" i="4" s="1"/>
  <c r="BB43" i="4" s="1"/>
  <c r="BB44" i="4" s="1"/>
  <c r="BB45" i="4" s="1"/>
  <c r="BB46" i="4" s="1"/>
  <c r="BB47" i="4" s="1"/>
  <c r="BB48" i="4" s="1"/>
  <c r="BB49" i="4" s="1"/>
  <c r="BB50" i="4" s="1"/>
  <c r="BB51" i="4" s="1"/>
  <c r="BB52" i="4" s="1"/>
  <c r="BB53" i="4" s="1"/>
  <c r="BB54" i="4" s="1"/>
  <c r="BB55" i="4" s="1"/>
  <c r="BB56" i="4" s="1"/>
  <c r="BB57" i="4" s="1"/>
  <c r="BB58" i="4" s="1"/>
  <c r="BB59" i="4" s="1"/>
  <c r="BB60" i="4" s="1"/>
  <c r="BB61" i="4" s="1"/>
  <c r="BB62" i="4" s="1"/>
  <c r="BB63" i="4" s="1"/>
  <c r="BB64" i="4" s="1"/>
  <c r="BB65" i="4" s="1"/>
  <c r="BB66" i="4" s="1"/>
  <c r="BB67" i="4" s="1"/>
  <c r="BB68" i="4" s="1"/>
  <c r="BB69" i="4" s="1"/>
  <c r="BB70" i="4" s="1"/>
  <c r="BB71" i="4" s="1"/>
  <c r="BB72" i="4" s="1"/>
  <c r="BB73" i="4" s="1"/>
  <c r="BB74" i="4" s="1"/>
  <c r="BB75" i="4" s="1"/>
  <c r="BB76" i="4" s="1"/>
  <c r="BB77" i="4" s="1"/>
  <c r="BB78" i="4" s="1"/>
  <c r="BB79" i="4" s="1"/>
  <c r="BB80" i="4" s="1"/>
  <c r="BB81" i="4" s="1"/>
  <c r="BB82" i="4" s="1"/>
  <c r="BB83" i="4" s="1"/>
  <c r="BB84" i="4" s="1"/>
  <c r="BB85" i="4" s="1"/>
  <c r="BB86" i="4" s="1"/>
  <c r="BB87" i="4" s="1"/>
  <c r="BB88" i="4" s="1"/>
  <c r="BB89" i="4" s="1"/>
  <c r="BB90" i="4" s="1"/>
  <c r="BB91" i="4" s="1"/>
  <c r="BB92" i="4" s="1"/>
  <c r="BB93" i="4" s="1"/>
  <c r="BB94" i="4" s="1"/>
  <c r="BB95" i="4" s="1"/>
  <c r="BB96" i="4" s="1"/>
  <c r="BB97" i="4" s="1"/>
  <c r="BB98" i="4" s="1"/>
  <c r="BB99" i="4" s="1"/>
  <c r="BB100" i="4" s="1"/>
  <c r="BB101" i="4" s="1"/>
  <c r="BB102" i="4" s="1"/>
  <c r="BB103" i="4" s="1"/>
  <c r="BB104" i="4" s="1"/>
  <c r="BB105" i="4" s="1"/>
  <c r="BB106" i="4" s="1"/>
  <c r="BB107" i="4" s="1"/>
  <c r="BB108" i="4" s="1"/>
  <c r="BB109" i="4" s="1"/>
  <c r="BB110" i="4" s="1"/>
  <c r="BB111" i="4" s="1"/>
  <c r="BB112" i="4" s="1"/>
  <c r="BB113" i="4" s="1"/>
  <c r="BB114" i="4" s="1"/>
  <c r="BB115" i="4" s="1"/>
  <c r="BB116" i="4" s="1"/>
  <c r="BB117" i="4" s="1"/>
  <c r="BB118" i="4" s="1"/>
  <c r="BB119" i="4" s="1"/>
  <c r="BB120" i="4" s="1"/>
  <c r="BB121" i="4" s="1"/>
  <c r="BB122" i="4" s="1"/>
  <c r="BB123" i="4" s="1"/>
  <c r="BB124" i="4" s="1"/>
  <c r="BB125" i="4" s="1"/>
  <c r="BB126" i="4" s="1"/>
  <c r="BB127" i="4" s="1"/>
  <c r="BB128" i="4" s="1"/>
  <c r="BB129" i="4" s="1"/>
  <c r="BB130" i="4" s="1"/>
  <c r="BB131" i="4" s="1"/>
  <c r="BB132" i="4" s="1"/>
  <c r="BB133" i="4" s="1"/>
  <c r="BB134" i="4" s="1"/>
  <c r="BB135" i="4" s="1"/>
  <c r="BB136" i="4" s="1"/>
  <c r="BB137" i="4" s="1"/>
  <c r="BB138" i="4" s="1"/>
  <c r="BB139" i="4" s="1"/>
  <c r="BB140" i="4" s="1"/>
  <c r="BB141" i="4" s="1"/>
  <c r="BB142" i="4" s="1"/>
  <c r="BB143" i="4" s="1"/>
  <c r="BB144" i="4" s="1"/>
  <c r="BB145" i="4" s="1"/>
  <c r="BB146" i="4" s="1"/>
  <c r="BB147" i="4" s="1"/>
  <c r="BB148" i="4" s="1"/>
  <c r="BB149" i="4" s="1"/>
  <c r="BB150" i="4" s="1"/>
  <c r="BB151" i="4" s="1"/>
  <c r="BB152" i="4" s="1"/>
  <c r="BB153" i="4" s="1"/>
  <c r="BB154" i="4" s="1"/>
  <c r="BB155" i="4" s="1"/>
  <c r="BB156" i="4" s="1"/>
  <c r="BB157" i="4" s="1"/>
  <c r="BB158" i="4" s="1"/>
  <c r="BB159" i="4" s="1"/>
  <c r="BB160" i="4" s="1"/>
  <c r="BB161" i="4" s="1"/>
  <c r="BB162" i="4" s="1"/>
  <c r="BB163" i="4" s="1"/>
  <c r="BB164" i="4" s="1"/>
  <c r="BB165" i="4" s="1"/>
  <c r="BB166" i="4" s="1"/>
  <c r="BB167" i="4" s="1"/>
  <c r="BB168" i="4" s="1"/>
  <c r="BB169" i="4" s="1"/>
  <c r="BB170" i="4" s="1"/>
  <c r="BB171" i="4" s="1"/>
  <c r="BB172" i="4" s="1"/>
  <c r="BB173" i="4" s="1"/>
  <c r="BB174" i="4" s="1"/>
  <c r="BB175" i="4" s="1"/>
  <c r="BB176" i="4" s="1"/>
  <c r="BB177" i="4" s="1"/>
  <c r="BB178" i="4" s="1"/>
  <c r="BB179" i="4" s="1"/>
  <c r="BB180" i="4" s="1"/>
  <c r="BB181" i="4" s="1"/>
  <c r="BB182" i="4" s="1"/>
  <c r="BB183" i="4" s="1"/>
  <c r="BB184" i="4" s="1"/>
  <c r="BB185" i="4" s="1"/>
  <c r="BB186" i="4" s="1"/>
  <c r="BB187" i="4" s="1"/>
  <c r="BB188" i="4" s="1"/>
  <c r="BB189" i="4" s="1"/>
  <c r="BB190" i="4" s="1"/>
  <c r="BB191" i="4" s="1"/>
  <c r="BB192" i="4" s="1"/>
  <c r="BB193" i="4" s="1"/>
  <c r="BB194" i="4" s="1"/>
  <c r="BB195" i="4" s="1"/>
  <c r="BB196" i="4" s="1"/>
  <c r="BB197" i="4" s="1"/>
  <c r="BB198" i="4" s="1"/>
  <c r="BB199" i="4" s="1"/>
  <c r="BB200" i="4" s="1"/>
  <c r="BB201" i="4" s="1"/>
  <c r="BB202" i="4" s="1"/>
  <c r="BB203" i="4" s="1"/>
  <c r="BB204" i="4" s="1"/>
  <c r="BB205" i="4" s="1"/>
  <c r="BB206" i="4" s="1"/>
  <c r="BB207" i="4" s="1"/>
  <c r="BB208" i="4" s="1"/>
  <c r="BB209" i="4" s="1"/>
  <c r="BB210" i="4" s="1"/>
  <c r="BB211" i="4" s="1"/>
  <c r="BB212" i="4" s="1"/>
  <c r="BB213" i="4" s="1"/>
  <c r="BB214" i="4" s="1"/>
  <c r="BB215" i="4" s="1"/>
  <c r="BB216" i="4" s="1"/>
  <c r="BB217" i="4" s="1"/>
  <c r="BB218" i="4" s="1"/>
  <c r="BB219" i="4" s="1"/>
  <c r="BB220" i="4" s="1"/>
  <c r="BB221" i="4" s="1"/>
  <c r="BB222" i="4" s="1"/>
  <c r="BB223" i="4" s="1"/>
  <c r="BB224" i="4" s="1"/>
  <c r="BB225" i="4" s="1"/>
  <c r="BB226" i="4" s="1"/>
  <c r="BB227" i="4" s="1"/>
  <c r="BB228" i="4" s="1"/>
  <c r="BB229" i="4" s="1"/>
  <c r="BB230" i="4" s="1"/>
  <c r="BB231" i="4" s="1"/>
  <c r="BB232" i="4" s="1"/>
  <c r="BB233" i="4" s="1"/>
  <c r="BB234" i="4" s="1"/>
  <c r="BB235" i="4" s="1"/>
  <c r="BB236" i="4" s="1"/>
  <c r="BB237" i="4" s="1"/>
  <c r="BB238" i="4" s="1"/>
  <c r="BB239" i="4" s="1"/>
  <c r="BB240" i="4" s="1"/>
  <c r="BB241" i="4" s="1"/>
  <c r="BB242" i="4" s="1"/>
  <c r="BB243" i="4" s="1"/>
  <c r="BB244" i="4" s="1"/>
  <c r="BB245" i="4" s="1"/>
  <c r="BB246" i="4" s="1"/>
  <c r="BB247" i="4" s="1"/>
  <c r="BB248" i="4" s="1"/>
  <c r="BB249" i="4" s="1"/>
  <c r="BB250" i="4" s="1"/>
  <c r="BB251" i="4" s="1"/>
  <c r="BB252" i="4" s="1"/>
  <c r="BB253" i="4" s="1"/>
  <c r="BB254" i="4" s="1"/>
  <c r="BB255" i="4" s="1"/>
  <c r="BB256" i="4" s="1"/>
  <c r="BB257" i="4" s="1"/>
  <c r="BB258" i="4" s="1"/>
  <c r="BB259" i="4" s="1"/>
  <c r="BB260" i="4" s="1"/>
  <c r="BB261" i="4" s="1"/>
  <c r="BB262" i="4" s="1"/>
  <c r="BB263" i="4" s="1"/>
  <c r="BB264" i="4" s="1"/>
  <c r="BB265" i="4" s="1"/>
  <c r="BB266" i="4" s="1"/>
  <c r="BB267" i="4" s="1"/>
  <c r="BB268" i="4" s="1"/>
  <c r="BB269" i="4" s="1"/>
  <c r="BB270" i="4" s="1"/>
  <c r="BB271" i="4" s="1"/>
  <c r="BB272" i="4" s="1"/>
  <c r="BB273" i="4" s="1"/>
  <c r="BB274" i="4" s="1"/>
  <c r="BB275" i="4" s="1"/>
  <c r="BB276" i="4" s="1"/>
  <c r="BB277" i="4" s="1"/>
  <c r="BB278" i="4" s="1"/>
  <c r="BB279" i="4" s="1"/>
  <c r="BB280" i="4" s="1"/>
  <c r="BB281" i="4" s="1"/>
  <c r="BB282" i="4" s="1"/>
  <c r="BB283" i="4" s="1"/>
  <c r="BB284" i="4" s="1"/>
  <c r="BB285" i="4" s="1"/>
  <c r="BB286" i="4" s="1"/>
  <c r="BB287" i="4" s="1"/>
  <c r="BB288" i="4" s="1"/>
  <c r="BB289" i="4" s="1"/>
  <c r="BB290" i="4" s="1"/>
  <c r="BB291" i="4" s="1"/>
  <c r="BB292" i="4" s="1"/>
  <c r="BB293" i="4" s="1"/>
  <c r="BB294" i="4" s="1"/>
  <c r="BB295" i="4" s="1"/>
  <c r="BB296" i="4" s="1"/>
  <c r="BB297" i="4" s="1"/>
  <c r="BB298" i="4" s="1"/>
  <c r="BB299" i="4" s="1"/>
  <c r="BB300" i="4" s="1"/>
  <c r="BB301" i="4" s="1"/>
  <c r="BB302" i="4" s="1"/>
  <c r="BB303" i="4" s="1"/>
  <c r="BB304" i="4" s="1"/>
  <c r="BB305" i="4" s="1"/>
  <c r="BB306" i="4" s="1"/>
  <c r="BB307" i="4" s="1"/>
  <c r="BB308" i="4" s="1"/>
  <c r="BB309" i="4" s="1"/>
  <c r="BB310" i="4" s="1"/>
  <c r="BB311" i="4" s="1"/>
  <c r="BB312" i="4" s="1"/>
  <c r="BB313" i="4" s="1"/>
  <c r="BB314" i="4" s="1"/>
  <c r="BB315" i="4" s="1"/>
  <c r="BB316" i="4" s="1"/>
  <c r="BB317" i="4" s="1"/>
  <c r="BB318" i="4" s="1"/>
  <c r="BB319" i="4" s="1"/>
  <c r="BB320" i="4" s="1"/>
  <c r="BB321" i="4" s="1"/>
  <c r="BB322" i="4" s="1"/>
  <c r="BB323" i="4" s="1"/>
  <c r="BB324" i="4" s="1"/>
  <c r="BB325" i="4" s="1"/>
  <c r="BB326" i="4" s="1"/>
  <c r="BB327" i="4" s="1"/>
  <c r="BB328" i="4" s="1"/>
  <c r="BB329" i="4" s="1"/>
  <c r="BB330" i="4" s="1"/>
  <c r="BB331" i="4" s="1"/>
  <c r="BB332" i="4" s="1"/>
  <c r="BB333" i="4" s="1"/>
  <c r="BB334" i="4" s="1"/>
  <c r="BB335" i="4" s="1"/>
  <c r="BB336" i="4" s="1"/>
  <c r="BB337" i="4" s="1"/>
  <c r="BB338" i="4" s="1"/>
  <c r="BB339" i="4" s="1"/>
  <c r="BB340" i="4" s="1"/>
  <c r="BB341" i="4" s="1"/>
  <c r="BB342" i="4" s="1"/>
  <c r="BB343" i="4" s="1"/>
  <c r="BB344" i="4" s="1"/>
  <c r="BB345" i="4" s="1"/>
  <c r="BB346" i="4" s="1"/>
  <c r="BB347" i="4" s="1"/>
  <c r="BB348" i="4" s="1"/>
  <c r="BB349" i="4" s="1"/>
  <c r="BB350" i="4" s="1"/>
  <c r="BB351" i="4" s="1"/>
  <c r="BB352" i="4" s="1"/>
  <c r="BB353" i="4" s="1"/>
  <c r="BB354" i="4" s="1"/>
  <c r="BB355" i="4" s="1"/>
  <c r="BB356" i="4" s="1"/>
  <c r="BB357" i="4" s="1"/>
  <c r="BB358" i="4" s="1"/>
  <c r="BB359" i="4" s="1"/>
  <c r="BB360" i="4" s="1"/>
  <c r="BB361" i="4" s="1"/>
  <c r="BB362" i="4" s="1"/>
  <c r="BB363" i="4" s="1"/>
  <c r="BB364" i="4" s="1"/>
  <c r="BB365" i="4" s="1"/>
  <c r="BB366" i="4" s="1"/>
  <c r="BB367" i="4" s="1"/>
  <c r="BB368" i="4" s="1"/>
  <c r="BB369" i="4" s="1"/>
  <c r="BB370" i="4" s="1"/>
  <c r="BB371" i="4" s="1"/>
  <c r="BB372" i="4" s="1"/>
  <c r="BB373" i="4" s="1"/>
  <c r="BB374" i="4" s="1"/>
  <c r="BB375" i="4" s="1"/>
  <c r="BB376" i="4" s="1"/>
  <c r="BB377" i="4" s="1"/>
  <c r="BB378" i="4" s="1"/>
  <c r="BB379" i="4" s="1"/>
  <c r="BB380" i="4" s="1"/>
  <c r="BB381" i="4" s="1"/>
  <c r="BB382" i="4" s="1"/>
  <c r="BB383" i="4" s="1"/>
  <c r="BB384" i="4" s="1"/>
  <c r="BB385" i="4" s="1"/>
  <c r="BB386" i="4" s="1"/>
  <c r="BB387" i="4" s="1"/>
  <c r="BB388" i="4" s="1"/>
  <c r="BB389" i="4" s="1"/>
  <c r="BB390" i="4" s="1"/>
  <c r="BB391" i="4" s="1"/>
  <c r="BB392" i="4" s="1"/>
  <c r="BB393" i="4" s="1"/>
  <c r="BB394" i="4" s="1"/>
  <c r="BB395" i="4" s="1"/>
  <c r="BB396" i="4" s="1"/>
  <c r="BB397" i="4" s="1"/>
  <c r="BB398" i="4" s="1"/>
  <c r="BB399" i="4" s="1"/>
  <c r="BB400" i="4" s="1"/>
  <c r="BB401" i="4" s="1"/>
  <c r="BB402" i="4" s="1"/>
  <c r="BB403" i="4" s="1"/>
  <c r="BB404" i="4" s="1"/>
  <c r="BB405" i="4" s="1"/>
  <c r="BB406" i="4" s="1"/>
  <c r="BB407" i="4" s="1"/>
  <c r="BB408" i="4" s="1"/>
  <c r="BB409" i="4" s="1"/>
  <c r="BB410" i="4" s="1"/>
  <c r="BB411" i="4" s="1"/>
  <c r="BB412" i="4" s="1"/>
  <c r="BB413" i="4" s="1"/>
  <c r="BB414" i="4" s="1"/>
  <c r="BB415" i="4" s="1"/>
  <c r="BB416" i="4" s="1"/>
  <c r="BB417" i="4" s="1"/>
  <c r="BB418" i="4" s="1"/>
  <c r="BB419" i="4" s="1"/>
  <c r="BB420" i="4" s="1"/>
  <c r="BB421" i="4" s="1"/>
  <c r="BB422" i="4" s="1"/>
  <c r="BB423" i="4" s="1"/>
  <c r="BB424" i="4" s="1"/>
  <c r="BB425" i="4" s="1"/>
  <c r="BB426" i="4" s="1"/>
  <c r="BB427" i="4" s="1"/>
  <c r="BB428" i="4" s="1"/>
  <c r="BB429" i="4" s="1"/>
  <c r="BB430" i="4" s="1"/>
  <c r="BB431" i="4" s="1"/>
  <c r="BB432" i="4" s="1"/>
  <c r="BB433" i="4" s="1"/>
  <c r="BB434" i="4" s="1"/>
  <c r="BB435" i="4" s="1"/>
  <c r="BB436" i="4" s="1"/>
  <c r="BB437" i="4" s="1"/>
  <c r="BB438" i="4" s="1"/>
  <c r="BB439" i="4" s="1"/>
  <c r="BB440" i="4" s="1"/>
  <c r="BB441" i="4" s="1"/>
  <c r="BB442" i="4" s="1"/>
  <c r="BB443" i="4" s="1"/>
  <c r="BB444" i="4" s="1"/>
  <c r="BB445" i="4" s="1"/>
  <c r="BB446" i="4" s="1"/>
  <c r="BB447" i="4" s="1"/>
  <c r="BB448" i="4" s="1"/>
  <c r="BB449" i="4" s="1"/>
  <c r="BB450" i="4" s="1"/>
  <c r="BB451" i="4" s="1"/>
  <c r="BB452" i="4" s="1"/>
  <c r="BB453" i="4" s="1"/>
  <c r="BB454" i="4" s="1"/>
  <c r="BB455" i="4" s="1"/>
  <c r="BB456" i="4" s="1"/>
  <c r="BB457" i="4" s="1"/>
  <c r="BB458" i="4" s="1"/>
  <c r="BB459" i="4" s="1"/>
  <c r="BB460" i="4" s="1"/>
  <c r="BB461" i="4" s="1"/>
  <c r="BB462" i="4" s="1"/>
  <c r="BB463" i="4" s="1"/>
  <c r="BB464" i="4" s="1"/>
  <c r="BB465" i="4" s="1"/>
  <c r="BB466" i="4" s="1"/>
  <c r="BB467" i="4" s="1"/>
  <c r="BB468" i="4" s="1"/>
  <c r="BB469" i="4" s="1"/>
  <c r="BB470" i="4" s="1"/>
  <c r="BB471" i="4" s="1"/>
  <c r="BB472" i="4" s="1"/>
  <c r="BB473" i="4" s="1"/>
  <c r="BB474" i="4" s="1"/>
  <c r="BB475" i="4" s="1"/>
  <c r="BB476" i="4" s="1"/>
  <c r="BB477" i="4" s="1"/>
  <c r="BB478" i="4" s="1"/>
  <c r="BB479" i="4" s="1"/>
  <c r="BB480" i="4" s="1"/>
  <c r="BB481" i="4" s="1"/>
  <c r="BB482" i="4" s="1"/>
  <c r="BB483" i="4" s="1"/>
  <c r="BB484" i="4" s="1"/>
  <c r="BB485" i="4" s="1"/>
  <c r="BB486" i="4" s="1"/>
  <c r="BB487" i="4" s="1"/>
  <c r="BB488" i="4" s="1"/>
  <c r="BB489" i="4" s="1"/>
  <c r="BB490" i="4" s="1"/>
  <c r="BB491" i="4" s="1"/>
  <c r="BB492" i="4" s="1"/>
  <c r="BB493" i="4" s="1"/>
  <c r="BB494" i="4" s="1"/>
  <c r="BB495" i="4" s="1"/>
  <c r="BB496" i="4" s="1"/>
  <c r="BB497" i="4" s="1"/>
  <c r="BB498" i="4" s="1"/>
  <c r="BB499" i="4" s="1"/>
  <c r="BB500" i="4" s="1"/>
  <c r="BB501" i="4" s="1"/>
  <c r="BB502" i="4" s="1"/>
  <c r="BB503" i="4" s="1"/>
  <c r="BB504" i="4" s="1"/>
  <c r="BB505" i="4" s="1"/>
  <c r="BB506" i="4" s="1"/>
  <c r="BB507" i="4" s="1"/>
  <c r="BB508" i="4" s="1"/>
  <c r="BB509" i="4" s="1"/>
  <c r="BB510" i="4" s="1"/>
  <c r="BB511" i="4" s="1"/>
  <c r="BB512" i="4" s="1"/>
  <c r="BB513" i="4" s="1"/>
  <c r="BB514" i="4" s="1"/>
  <c r="BB515" i="4" s="1"/>
  <c r="BB516" i="4" s="1"/>
  <c r="BB517" i="4" s="1"/>
  <c r="BB518" i="4" s="1"/>
  <c r="BB519" i="4" s="1"/>
  <c r="BB520" i="4" s="1"/>
  <c r="BB521" i="4" s="1"/>
  <c r="BB522" i="4" s="1"/>
  <c r="BB523" i="4" s="1"/>
  <c r="BB524" i="4" s="1"/>
  <c r="BB525" i="4" s="1"/>
  <c r="BB526" i="4" s="1"/>
  <c r="BB527" i="4" s="1"/>
  <c r="BB528" i="4" s="1"/>
  <c r="BB529" i="4" s="1"/>
  <c r="BB530" i="4" s="1"/>
  <c r="BB531" i="4" s="1"/>
  <c r="BB532" i="4" s="1"/>
  <c r="BB533" i="4" s="1"/>
  <c r="BB534" i="4" s="1"/>
  <c r="BB535" i="4" s="1"/>
  <c r="BB536" i="4" s="1"/>
  <c r="BB537" i="4" s="1"/>
  <c r="BB538" i="4" s="1"/>
  <c r="BB539" i="4" s="1"/>
  <c r="BB540" i="4" s="1"/>
  <c r="BB541" i="4" s="1"/>
  <c r="BB542" i="4" s="1"/>
  <c r="BB543" i="4" s="1"/>
  <c r="BB544" i="4" s="1"/>
  <c r="BB545" i="4" s="1"/>
  <c r="BB546" i="4" s="1"/>
  <c r="BB547" i="4" s="1"/>
  <c r="BB548" i="4" s="1"/>
  <c r="BB549" i="4" s="1"/>
  <c r="BB550" i="4" s="1"/>
  <c r="BB551" i="4" s="1"/>
  <c r="BB552" i="4" s="1"/>
  <c r="BB553" i="4" s="1"/>
  <c r="BB554" i="4" s="1"/>
  <c r="BB555" i="4" s="1"/>
  <c r="BB556" i="4" s="1"/>
  <c r="BB557" i="4" s="1"/>
  <c r="BB558" i="4" s="1"/>
  <c r="BB559" i="4" s="1"/>
  <c r="BB560" i="4" s="1"/>
  <c r="BB561" i="4" s="1"/>
  <c r="BB562" i="4" s="1"/>
  <c r="BB563" i="4" s="1"/>
  <c r="BB564" i="4" s="1"/>
  <c r="BB565" i="4" s="1"/>
  <c r="BB566" i="4" s="1"/>
  <c r="BB567" i="4" s="1"/>
  <c r="BB568" i="4" s="1"/>
  <c r="BB569" i="4" s="1"/>
  <c r="BB570" i="4" s="1"/>
  <c r="BB571" i="4" s="1"/>
  <c r="BB572" i="4" s="1"/>
  <c r="BB573" i="4" s="1"/>
  <c r="BB574" i="4" s="1"/>
  <c r="BB575" i="4" s="1"/>
  <c r="BB576" i="4" s="1"/>
  <c r="BB577" i="4" s="1"/>
  <c r="BB578" i="4" s="1"/>
  <c r="BB579" i="4" s="1"/>
  <c r="BB580" i="4" s="1"/>
  <c r="BB581" i="4" s="1"/>
  <c r="BB582" i="4" s="1"/>
  <c r="BB583" i="4" s="1"/>
  <c r="BB584" i="4" s="1"/>
  <c r="BB585" i="4" s="1"/>
  <c r="BB586" i="4" s="1"/>
  <c r="BB587" i="4" s="1"/>
  <c r="BB588" i="4" s="1"/>
  <c r="BB589" i="4" s="1"/>
  <c r="BB590" i="4" s="1"/>
  <c r="BB591" i="4" s="1"/>
  <c r="BB592" i="4" s="1"/>
  <c r="BB593" i="4" s="1"/>
  <c r="BB594" i="4" s="1"/>
  <c r="BB595" i="4" s="1"/>
  <c r="BB596" i="4" s="1"/>
  <c r="BB597" i="4" s="1"/>
  <c r="BB598" i="4" s="1"/>
  <c r="BB599" i="4" s="1"/>
  <c r="BB600" i="4" s="1"/>
  <c r="BB601" i="4" s="1"/>
  <c r="BB602" i="4" s="1"/>
  <c r="BB603" i="4" s="1"/>
  <c r="BB604" i="4" s="1"/>
  <c r="BB605" i="4" s="1"/>
  <c r="BB606" i="4" s="1"/>
  <c r="BB607" i="4" s="1"/>
  <c r="BB608" i="4" s="1"/>
  <c r="BB609" i="4" s="1"/>
  <c r="BB610" i="4" s="1"/>
  <c r="BB611" i="4" s="1"/>
  <c r="BB612" i="4" s="1"/>
  <c r="BB613" i="4" s="1"/>
  <c r="BB614" i="4" s="1"/>
  <c r="BB615" i="4" s="1"/>
  <c r="BB616" i="4" s="1"/>
  <c r="BB617" i="4" s="1"/>
  <c r="BB618" i="4" s="1"/>
  <c r="BB619" i="4" s="1"/>
  <c r="BB620" i="4" s="1"/>
  <c r="BB621" i="4" s="1"/>
  <c r="BB622" i="4" s="1"/>
  <c r="BB623" i="4" s="1"/>
  <c r="BB624" i="4" s="1"/>
  <c r="BB625" i="4" s="1"/>
  <c r="BB626" i="4" s="1"/>
  <c r="BB627" i="4" s="1"/>
  <c r="BB628" i="4" s="1"/>
  <c r="BB629" i="4" s="1"/>
  <c r="BB630" i="4" s="1"/>
  <c r="BB631" i="4" s="1"/>
  <c r="BB632" i="4" s="1"/>
  <c r="BB633" i="4" s="1"/>
  <c r="BB634" i="4" s="1"/>
  <c r="BB635" i="4" s="1"/>
  <c r="BB636" i="4" s="1"/>
  <c r="BB637" i="4" s="1"/>
  <c r="BB638" i="4" s="1"/>
  <c r="BB639" i="4" s="1"/>
  <c r="BB640" i="4" s="1"/>
  <c r="BB641" i="4" s="1"/>
  <c r="BB642" i="4" s="1"/>
  <c r="BB643" i="4" s="1"/>
  <c r="BB644" i="4" s="1"/>
  <c r="BB645" i="4" s="1"/>
  <c r="BB646" i="4" s="1"/>
  <c r="BB647" i="4" s="1"/>
  <c r="BB648" i="4" s="1"/>
  <c r="BB649" i="4" s="1"/>
  <c r="BB650" i="4" s="1"/>
  <c r="BB651" i="4" s="1"/>
  <c r="BB652" i="4" s="1"/>
  <c r="BB653" i="4" s="1"/>
  <c r="BB654" i="4" s="1"/>
  <c r="BB655" i="4" s="1"/>
  <c r="BB656" i="4" s="1"/>
  <c r="BB657" i="4" s="1"/>
  <c r="BB658" i="4" s="1"/>
  <c r="BB659" i="4" s="1"/>
  <c r="BB660" i="4" s="1"/>
  <c r="BB661" i="4" s="1"/>
  <c r="BB662" i="4" s="1"/>
  <c r="BB663" i="4" s="1"/>
  <c r="BB664" i="4" s="1"/>
  <c r="BB665" i="4" s="1"/>
  <c r="BB666" i="4" s="1"/>
  <c r="BB667" i="4" s="1"/>
  <c r="BB668" i="4" s="1"/>
  <c r="BB669" i="4" s="1"/>
  <c r="BB670" i="4" s="1"/>
  <c r="BB671" i="4" s="1"/>
  <c r="BB672" i="4" s="1"/>
  <c r="BB673" i="4" s="1"/>
  <c r="BB674" i="4" s="1"/>
  <c r="BB675" i="4" s="1"/>
  <c r="BB676" i="4" s="1"/>
  <c r="BB677" i="4" s="1"/>
  <c r="BB678" i="4" s="1"/>
  <c r="BB679" i="4" s="1"/>
  <c r="BB680" i="4" s="1"/>
  <c r="BB681" i="4" s="1"/>
  <c r="BB682" i="4" s="1"/>
  <c r="BB683" i="4" s="1"/>
  <c r="BB684" i="4" s="1"/>
  <c r="BB685" i="4" s="1"/>
  <c r="BB686" i="4" s="1"/>
  <c r="BB687" i="4" s="1"/>
  <c r="BB688" i="4" s="1"/>
  <c r="BB689" i="4" s="1"/>
  <c r="BB690" i="4" s="1"/>
  <c r="BB691" i="4" s="1"/>
  <c r="BB692" i="4" s="1"/>
  <c r="BB693" i="4" s="1"/>
  <c r="BB694" i="4" s="1"/>
  <c r="BB695" i="4" s="1"/>
  <c r="BB696" i="4" s="1"/>
  <c r="BB697" i="4" s="1"/>
  <c r="BB698" i="4" s="1"/>
  <c r="BB699" i="4" s="1"/>
  <c r="BB700" i="4" s="1"/>
  <c r="BB701" i="4" s="1"/>
  <c r="BB702" i="4" s="1"/>
  <c r="BB703" i="4" s="1"/>
  <c r="BB704" i="4" s="1"/>
  <c r="BB705" i="4" s="1"/>
  <c r="BB706" i="4" s="1"/>
  <c r="BB707" i="4" s="1"/>
  <c r="BB708" i="4" s="1"/>
  <c r="BB709" i="4" s="1"/>
  <c r="BB710" i="4" s="1"/>
  <c r="BB711" i="4" s="1"/>
  <c r="BB712" i="4" s="1"/>
  <c r="BB713" i="4" s="1"/>
  <c r="BB714" i="4" s="1"/>
  <c r="BB715" i="4" s="1"/>
  <c r="BB716" i="4" s="1"/>
  <c r="BB717" i="4" s="1"/>
  <c r="BB718" i="4" s="1"/>
  <c r="BB719" i="4" s="1"/>
  <c r="BB720" i="4" s="1"/>
  <c r="BB721" i="4" s="1"/>
  <c r="BB722" i="4" s="1"/>
  <c r="BB723" i="4" s="1"/>
  <c r="BB724" i="4" s="1"/>
  <c r="BB725" i="4" s="1"/>
  <c r="BB726" i="4" s="1"/>
  <c r="BB727" i="4" s="1"/>
  <c r="BB728" i="4" s="1"/>
  <c r="BB729" i="4" s="1"/>
  <c r="BB730" i="4" s="1"/>
  <c r="BB731" i="4" s="1"/>
  <c r="BB732" i="4" s="1"/>
  <c r="BB733" i="4" s="1"/>
  <c r="BB734" i="4" s="1"/>
  <c r="BB735" i="4" s="1"/>
  <c r="BB736" i="4" s="1"/>
  <c r="BB737" i="4" s="1"/>
  <c r="BB738" i="4" s="1"/>
  <c r="BB739" i="4" s="1"/>
  <c r="BB740" i="4" s="1"/>
  <c r="BB741" i="4" s="1"/>
  <c r="BB742" i="4" s="1"/>
  <c r="BB743" i="4" s="1"/>
  <c r="BB744" i="4" s="1"/>
  <c r="BB745" i="4" s="1"/>
  <c r="BB746" i="4" s="1"/>
  <c r="BB747" i="4" s="1"/>
  <c r="BB748" i="4" s="1"/>
  <c r="BB749" i="4" s="1"/>
  <c r="BB750" i="4" s="1"/>
  <c r="BB751" i="4" s="1"/>
  <c r="BB752" i="4" s="1"/>
  <c r="BB753" i="4" s="1"/>
  <c r="BB754" i="4" s="1"/>
  <c r="BB755" i="4" s="1"/>
  <c r="BB756" i="4" s="1"/>
  <c r="BB757" i="4" s="1"/>
  <c r="BB758" i="4" s="1"/>
  <c r="BB759" i="4" s="1"/>
  <c r="BB760" i="4" s="1"/>
  <c r="BB761" i="4" s="1"/>
  <c r="BB762" i="4" s="1"/>
  <c r="BB763" i="4" s="1"/>
  <c r="BB764" i="4" s="1"/>
  <c r="BB765" i="4" s="1"/>
  <c r="BB766" i="4" s="1"/>
  <c r="BB767" i="4" s="1"/>
  <c r="BB768" i="4" s="1"/>
  <c r="BB769" i="4" s="1"/>
  <c r="BB770" i="4" s="1"/>
  <c r="BB771" i="4" s="1"/>
  <c r="BB772" i="4" s="1"/>
  <c r="BB773" i="4" s="1"/>
  <c r="BB774" i="4" s="1"/>
  <c r="BB775" i="4" s="1"/>
  <c r="BB776" i="4" s="1"/>
  <c r="BB777" i="4" s="1"/>
  <c r="BB778" i="4" s="1"/>
  <c r="BB779" i="4" s="1"/>
  <c r="BB780" i="4" s="1"/>
  <c r="BB781" i="4" s="1"/>
  <c r="BB782" i="4" s="1"/>
  <c r="BB783" i="4" s="1"/>
  <c r="BB784" i="4" s="1"/>
  <c r="BB785" i="4" s="1"/>
  <c r="BB786" i="4" s="1"/>
  <c r="BB787" i="4" s="1"/>
  <c r="BB788" i="4" s="1"/>
  <c r="BB789" i="4" s="1"/>
  <c r="BB790" i="4" s="1"/>
  <c r="BB791" i="4" s="1"/>
  <c r="BB792" i="4" s="1"/>
  <c r="BB793" i="4" s="1"/>
  <c r="BB794" i="4" s="1"/>
  <c r="BB795" i="4" s="1"/>
  <c r="BB796" i="4" s="1"/>
  <c r="BB797" i="4" s="1"/>
  <c r="BB798" i="4" s="1"/>
  <c r="BB799" i="4" s="1"/>
  <c r="BB800" i="4" s="1"/>
  <c r="BB801" i="4" s="1"/>
  <c r="BB802" i="4" s="1"/>
  <c r="BB803" i="4" s="1"/>
  <c r="BB804" i="4" s="1"/>
  <c r="BB805" i="4" s="1"/>
  <c r="BB806" i="4" s="1"/>
  <c r="BB807" i="4" s="1"/>
  <c r="BB808" i="4" s="1"/>
  <c r="BB809" i="4" s="1"/>
  <c r="BB810" i="4" s="1"/>
  <c r="BB811" i="4" s="1"/>
  <c r="BB812" i="4" s="1"/>
  <c r="BB813" i="4" s="1"/>
  <c r="BB814" i="4" s="1"/>
  <c r="BB815" i="4" s="1"/>
  <c r="BB816" i="4" s="1"/>
  <c r="BB817" i="4" s="1"/>
  <c r="BB818" i="4" s="1"/>
  <c r="BB819" i="4" s="1"/>
  <c r="BB820" i="4" s="1"/>
  <c r="BB821" i="4" s="1"/>
  <c r="BB822" i="4" s="1"/>
  <c r="BB823" i="4" s="1"/>
  <c r="BB824" i="4" s="1"/>
  <c r="BB825" i="4" s="1"/>
  <c r="BB826" i="4" s="1"/>
  <c r="BB827" i="4" s="1"/>
  <c r="BB828" i="4" s="1"/>
  <c r="BB829" i="4" s="1"/>
  <c r="BB830" i="4" s="1"/>
  <c r="BB831" i="4" s="1"/>
  <c r="BB832" i="4" s="1"/>
  <c r="BB833" i="4" s="1"/>
  <c r="BB834" i="4" s="1"/>
  <c r="BB835" i="4" s="1"/>
  <c r="BB836" i="4" s="1"/>
  <c r="BB837" i="4" s="1"/>
  <c r="BB838" i="4" s="1"/>
  <c r="BB839" i="4" s="1"/>
  <c r="BB840" i="4" s="1"/>
  <c r="BB841" i="4" s="1"/>
  <c r="BB842" i="4" s="1"/>
  <c r="BB843" i="4" s="1"/>
  <c r="BB844" i="4" s="1"/>
  <c r="BB845" i="4" s="1"/>
  <c r="BB846" i="4" s="1"/>
  <c r="BB847" i="4" s="1"/>
  <c r="BB848" i="4" s="1"/>
  <c r="BB849" i="4" s="1"/>
  <c r="BB850" i="4" s="1"/>
  <c r="BB851" i="4" s="1"/>
  <c r="BB852" i="4" s="1"/>
  <c r="BB853" i="4" s="1"/>
  <c r="BB854" i="4" s="1"/>
  <c r="BB855" i="4" s="1"/>
  <c r="BB856" i="4" s="1"/>
  <c r="BB857" i="4" s="1"/>
  <c r="BB858" i="4" s="1"/>
  <c r="BB859" i="4" s="1"/>
  <c r="BB860" i="4" s="1"/>
  <c r="BB861" i="4" s="1"/>
  <c r="BB862" i="4" s="1"/>
  <c r="BB863" i="4" s="1"/>
  <c r="BB864" i="4" s="1"/>
  <c r="BB865" i="4" s="1"/>
  <c r="BB866" i="4" s="1"/>
  <c r="BB867" i="4" s="1"/>
  <c r="BB868" i="4" s="1"/>
  <c r="BB869" i="4" s="1"/>
  <c r="BB870" i="4" s="1"/>
  <c r="BB871" i="4" s="1"/>
  <c r="BB872" i="4" s="1"/>
  <c r="BB873" i="4" s="1"/>
  <c r="BB874" i="4" s="1"/>
  <c r="BB875" i="4" s="1"/>
  <c r="BB876" i="4" s="1"/>
  <c r="BB877" i="4" s="1"/>
  <c r="BB878" i="4" s="1"/>
  <c r="BB879" i="4" s="1"/>
  <c r="BB880" i="4" s="1"/>
  <c r="BB881" i="4" s="1"/>
  <c r="BB882" i="4" s="1"/>
  <c r="BB883" i="4" s="1"/>
  <c r="BB884" i="4" s="1"/>
  <c r="BB885" i="4" s="1"/>
  <c r="BB886" i="4" s="1"/>
  <c r="BB887" i="4" s="1"/>
  <c r="BB888" i="4" s="1"/>
  <c r="BB889" i="4" s="1"/>
  <c r="BB890" i="4" s="1"/>
  <c r="BB891" i="4" s="1"/>
  <c r="BB892" i="4" s="1"/>
  <c r="BB893" i="4" s="1"/>
  <c r="BB894" i="4" s="1"/>
  <c r="BB895" i="4" s="1"/>
  <c r="BB896" i="4" s="1"/>
  <c r="BB897" i="4" s="1"/>
  <c r="BB898" i="4" s="1"/>
  <c r="BB899" i="4" s="1"/>
  <c r="BB900" i="4" s="1"/>
  <c r="BB901" i="4" s="1"/>
  <c r="BB902" i="4" s="1"/>
  <c r="BB903" i="4" s="1"/>
  <c r="BB904" i="4" s="1"/>
  <c r="BB905" i="4" s="1"/>
  <c r="BB906" i="4" s="1"/>
  <c r="BB907" i="4" s="1"/>
  <c r="BB908" i="4" s="1"/>
  <c r="BB909" i="4" s="1"/>
  <c r="BB910" i="4" s="1"/>
  <c r="BB911" i="4" s="1"/>
  <c r="BB912" i="4" s="1"/>
  <c r="BB913" i="4" s="1"/>
  <c r="BB914" i="4" s="1"/>
  <c r="BB915" i="4" s="1"/>
  <c r="BB916" i="4" s="1"/>
  <c r="BB917" i="4" s="1"/>
  <c r="BB918" i="4" s="1"/>
  <c r="BB919" i="4" s="1"/>
  <c r="BB920" i="4" s="1"/>
  <c r="BB921" i="4" s="1"/>
  <c r="BB922" i="4" s="1"/>
  <c r="BB923" i="4" s="1"/>
  <c r="BB924" i="4" s="1"/>
  <c r="BB925" i="4" s="1"/>
  <c r="BB926" i="4" s="1"/>
  <c r="BB927" i="4" s="1"/>
  <c r="BB928" i="4" s="1"/>
  <c r="BB929" i="4" s="1"/>
  <c r="BB930" i="4" s="1"/>
  <c r="BB931" i="4" s="1"/>
  <c r="BB932" i="4" s="1"/>
  <c r="BB933" i="4" s="1"/>
  <c r="BB934" i="4" s="1"/>
  <c r="BB935" i="4" s="1"/>
  <c r="BB936" i="4" s="1"/>
  <c r="BB937" i="4" s="1"/>
  <c r="BB938" i="4" s="1"/>
  <c r="BB939" i="4" s="1"/>
  <c r="BB940" i="4" s="1"/>
  <c r="BB941" i="4" s="1"/>
  <c r="BB942" i="4" s="1"/>
  <c r="BB943" i="4" s="1"/>
  <c r="BB944" i="4" s="1"/>
  <c r="BB945" i="4" s="1"/>
  <c r="BB946" i="4" s="1"/>
  <c r="BB947" i="4" s="1"/>
  <c r="BB948" i="4" s="1"/>
  <c r="BB949" i="4" s="1"/>
  <c r="BB950" i="4" s="1"/>
  <c r="BB951" i="4" s="1"/>
  <c r="BB952" i="4" s="1"/>
  <c r="BB953" i="4" s="1"/>
  <c r="BB954" i="4" s="1"/>
  <c r="BB955" i="4" s="1"/>
  <c r="BB956" i="4" s="1"/>
  <c r="BB957" i="4" s="1"/>
  <c r="BB958" i="4" s="1"/>
  <c r="BB959" i="4" s="1"/>
  <c r="BB960" i="4" s="1"/>
  <c r="BB961" i="4" s="1"/>
  <c r="BB962" i="4" s="1"/>
  <c r="BB963" i="4" s="1"/>
  <c r="BB964" i="4" s="1"/>
  <c r="BB965" i="4" s="1"/>
  <c r="BB966" i="4" s="1"/>
  <c r="BB967" i="4" s="1"/>
  <c r="BB968" i="4" s="1"/>
  <c r="BB969" i="4" s="1"/>
  <c r="BB970" i="4" s="1"/>
  <c r="BB971" i="4" s="1"/>
  <c r="BB972" i="4" s="1"/>
  <c r="BB973" i="4" s="1"/>
  <c r="BB974" i="4" s="1"/>
  <c r="BB975" i="4" s="1"/>
  <c r="BB976" i="4" s="1"/>
  <c r="BB977" i="4" s="1"/>
  <c r="BB978" i="4" s="1"/>
  <c r="BB979" i="4" s="1"/>
  <c r="BB980" i="4" s="1"/>
  <c r="BB981" i="4" s="1"/>
  <c r="BB982" i="4" s="1"/>
  <c r="BB983" i="4" s="1"/>
  <c r="BB984" i="4" s="1"/>
  <c r="BB985" i="4" s="1"/>
  <c r="BB986" i="4" s="1"/>
  <c r="BB987" i="4" s="1"/>
  <c r="BB988" i="4" s="1"/>
  <c r="BB989" i="4" s="1"/>
  <c r="BB990" i="4" s="1"/>
  <c r="BB991" i="4" s="1"/>
  <c r="BB992" i="4" s="1"/>
  <c r="BB993" i="4" s="1"/>
  <c r="BB994" i="4" s="1"/>
  <c r="BB995" i="4" s="1"/>
  <c r="BB996" i="4" s="1"/>
  <c r="BB997" i="4" s="1"/>
  <c r="BB998" i="4" s="1"/>
  <c r="BB999" i="4" s="1"/>
  <c r="BB1000" i="4" s="1"/>
  <c r="BB1001" i="4" s="1"/>
  <c r="BB1002" i="4" s="1"/>
  <c r="BB1003" i="4" s="1"/>
  <c r="BB1004" i="4" s="1"/>
  <c r="BB1005" i="4" s="1"/>
  <c r="BB1006" i="4" s="1"/>
  <c r="BA9" i="4"/>
  <c r="BA10" i="4"/>
  <c r="BA13" i="4"/>
  <c r="BA14" i="4"/>
  <c r="BA15" i="4"/>
  <c r="BA18" i="4"/>
  <c r="BA19" i="4"/>
  <c r="BA25" i="4"/>
  <c r="BA26" i="4"/>
  <c r="BA29" i="4"/>
  <c r="BA30" i="4"/>
  <c r="BA31" i="4"/>
  <c r="BA35" i="4"/>
  <c r="BA41" i="4"/>
  <c r="BA42" i="4"/>
  <c r="BA45" i="4"/>
  <c r="BA46" i="4"/>
  <c r="BA47" i="4"/>
  <c r="BA51" i="4"/>
  <c r="BA57" i="4"/>
  <c r="BA58" i="4"/>
  <c r="BA61" i="4"/>
  <c r="BA62" i="4"/>
  <c r="BA63" i="4"/>
  <c r="BA66" i="4"/>
  <c r="BA67" i="4"/>
  <c r="BA68" i="4"/>
  <c r="BA73" i="4"/>
  <c r="BA74" i="4"/>
  <c r="BA77" i="4"/>
  <c r="BA78" i="4"/>
  <c r="BA79" i="4"/>
  <c r="BA82" i="4"/>
  <c r="BA83" i="4"/>
  <c r="BA89" i="4"/>
  <c r="BA90" i="4"/>
  <c r="BA93" i="4"/>
  <c r="BA94" i="4"/>
  <c r="BA95" i="4"/>
  <c r="BA99" i="4"/>
  <c r="BA105" i="4"/>
  <c r="BA106" i="4"/>
  <c r="BA109" i="4"/>
  <c r="BA110" i="4"/>
  <c r="BA111" i="4"/>
  <c r="BA114" i="4"/>
  <c r="BA115" i="4"/>
  <c r="BA121" i="4"/>
  <c r="BA122" i="4"/>
  <c r="BA123" i="4"/>
  <c r="BA124" i="4"/>
  <c r="BA125" i="4"/>
  <c r="BA126" i="4"/>
  <c r="BA127" i="4"/>
  <c r="BA131" i="4"/>
  <c r="BA137" i="4"/>
  <c r="BA138" i="4"/>
  <c r="BA141" i="4"/>
  <c r="BA142" i="4"/>
  <c r="BA143" i="4"/>
  <c r="BA147" i="4"/>
  <c r="BA153" i="4"/>
  <c r="BA154" i="4"/>
  <c r="BA155" i="4"/>
  <c r="BA156" i="4"/>
  <c r="BA157" i="4"/>
  <c r="BA158" i="4"/>
  <c r="BA159" i="4"/>
  <c r="BA163" i="4"/>
  <c r="BA169" i="4"/>
  <c r="BA170" i="4"/>
  <c r="BA173" i="4"/>
  <c r="BA174" i="4"/>
  <c r="BA175" i="4"/>
  <c r="BA178" i="4"/>
  <c r="BA179" i="4"/>
  <c r="BA185" i="4"/>
  <c r="BA186" i="4"/>
  <c r="BA187" i="4"/>
  <c r="BA189" i="4"/>
  <c r="BA190" i="4"/>
  <c r="BA191" i="4"/>
  <c r="BA195" i="4"/>
  <c r="BA196" i="4"/>
  <c r="BA201" i="4"/>
  <c r="BA202" i="4"/>
  <c r="BA205" i="4"/>
  <c r="BA206" i="4"/>
  <c r="BA207" i="4"/>
  <c r="BA211" i="4"/>
  <c r="BA217" i="4"/>
  <c r="BA218" i="4"/>
  <c r="BA221" i="4"/>
  <c r="BA222" i="4"/>
  <c r="BA223" i="4"/>
  <c r="BA226" i="4"/>
  <c r="BA227" i="4"/>
  <c r="BA233" i="4"/>
  <c r="BA234" i="4"/>
  <c r="BA237" i="4"/>
  <c r="BA238" i="4"/>
  <c r="BA239" i="4"/>
  <c r="BA242" i="4"/>
  <c r="BA243" i="4"/>
  <c r="BA249" i="4"/>
  <c r="BA250" i="4"/>
  <c r="BA253" i="4"/>
  <c r="BA254" i="4"/>
  <c r="BA255" i="4"/>
  <c r="BA259" i="4"/>
  <c r="BA265" i="4"/>
  <c r="BA266" i="4"/>
  <c r="BA269" i="4"/>
  <c r="BA270" i="4"/>
  <c r="BA271" i="4"/>
  <c r="BA274" i="4"/>
  <c r="BA275" i="4"/>
  <c r="BA281" i="4"/>
  <c r="BA282" i="4"/>
  <c r="BA285" i="4"/>
  <c r="BA286" i="4"/>
  <c r="BA287" i="4"/>
  <c r="BA290" i="4"/>
  <c r="BA291" i="4"/>
  <c r="BA297" i="4"/>
  <c r="BA298" i="4"/>
  <c r="BA301" i="4"/>
  <c r="BA302" i="4"/>
  <c r="BA303" i="4"/>
  <c r="BA307" i="4"/>
  <c r="BA313" i="4"/>
  <c r="BA314" i="4"/>
  <c r="BA317" i="4"/>
  <c r="BA318" i="4"/>
  <c r="BA319" i="4"/>
  <c r="BA321" i="4"/>
  <c r="BA322" i="4"/>
  <c r="BA323" i="4"/>
  <c r="BA324" i="4"/>
  <c r="BA329" i="4"/>
  <c r="BA330" i="4"/>
  <c r="BA331" i="4"/>
  <c r="BA333" i="4"/>
  <c r="BA334" i="4"/>
  <c r="BA335" i="4"/>
  <c r="BA338" i="4"/>
  <c r="BA339" i="4"/>
  <c r="BA345" i="4"/>
  <c r="BA346" i="4"/>
  <c r="BA349" i="4"/>
  <c r="BA350" i="4"/>
  <c r="BA351" i="4"/>
  <c r="BA355" i="4"/>
  <c r="BA361" i="4"/>
  <c r="BA362" i="4"/>
  <c r="BA365" i="4"/>
  <c r="BA366" i="4"/>
  <c r="BA367" i="4"/>
  <c r="BA371" i="4"/>
  <c r="BA377" i="4"/>
  <c r="BA378" i="4"/>
  <c r="BA381" i="4"/>
  <c r="BA382" i="4"/>
  <c r="BA383" i="4"/>
  <c r="BA386" i="4"/>
  <c r="BA387" i="4"/>
  <c r="BA393" i="4"/>
  <c r="BA394" i="4"/>
  <c r="BA397" i="4"/>
  <c r="BA398" i="4"/>
  <c r="BA399" i="4"/>
  <c r="BA403" i="4"/>
  <c r="BA409" i="4"/>
  <c r="BA410" i="4"/>
  <c r="BA413" i="4"/>
  <c r="BA414" i="4"/>
  <c r="BA415" i="4"/>
  <c r="BA419" i="4"/>
  <c r="BA425" i="4"/>
  <c r="BA426" i="4"/>
  <c r="BA429" i="4"/>
  <c r="BA430" i="4"/>
  <c r="BA431" i="4"/>
  <c r="BA434" i="4"/>
  <c r="BA435" i="4"/>
  <c r="BA441" i="4"/>
  <c r="BA442" i="4"/>
  <c r="BA445" i="4"/>
  <c r="BA446" i="4"/>
  <c r="BA447" i="4"/>
  <c r="BA450" i="4"/>
  <c r="BA451" i="4"/>
  <c r="BA452" i="4"/>
  <c r="BA457" i="4"/>
  <c r="BA458" i="4"/>
  <c r="BA461" i="4"/>
  <c r="BA462" i="4"/>
  <c r="BA463" i="4"/>
  <c r="BA467" i="4"/>
  <c r="BA473" i="4"/>
  <c r="BA474" i="4"/>
  <c r="BA477" i="4"/>
  <c r="BA478" i="4"/>
  <c r="BA479" i="4"/>
  <c r="BA482" i="4"/>
  <c r="BA483" i="4"/>
  <c r="BA489" i="4"/>
  <c r="BA490" i="4"/>
  <c r="BA493" i="4"/>
  <c r="BA494" i="4"/>
  <c r="BA495" i="4"/>
  <c r="BA499" i="4"/>
  <c r="BA505" i="4"/>
  <c r="BA506" i="4"/>
  <c r="BA509" i="4"/>
  <c r="BA510" i="4"/>
  <c r="BA511" i="4"/>
  <c r="BA515" i="4"/>
  <c r="BA521" i="4"/>
  <c r="BA522" i="4"/>
  <c r="BA525" i="4"/>
  <c r="BA526" i="4"/>
  <c r="BA527" i="4"/>
  <c r="BA531" i="4"/>
  <c r="BA537" i="4"/>
  <c r="BA538" i="4"/>
  <c r="BA541" i="4"/>
  <c r="BA542" i="4"/>
  <c r="BA543" i="4"/>
  <c r="BA546" i="4"/>
  <c r="BA547" i="4"/>
  <c r="BA553" i="4"/>
  <c r="BA554" i="4"/>
  <c r="BA557" i="4"/>
  <c r="BA558" i="4"/>
  <c r="BA559" i="4"/>
  <c r="BA563" i="4"/>
  <c r="BA569" i="4"/>
  <c r="BA570" i="4"/>
  <c r="BA571" i="4"/>
  <c r="BA572" i="4"/>
  <c r="BA573" i="4"/>
  <c r="BA574" i="4"/>
  <c r="BA575" i="4"/>
  <c r="BA579" i="4"/>
  <c r="BA580" i="4"/>
  <c r="BA585" i="4"/>
  <c r="BA586" i="4"/>
  <c r="BA589" i="4"/>
  <c r="BA590" i="4"/>
  <c r="BA591" i="4"/>
  <c r="BA594" i="4"/>
  <c r="BA595" i="4"/>
  <c r="BA601" i="4"/>
  <c r="BA602" i="4"/>
  <c r="BA605" i="4"/>
  <c r="BA606" i="4"/>
  <c r="BA607" i="4"/>
  <c r="BA610" i="4"/>
  <c r="BA611" i="4"/>
  <c r="BA617" i="4"/>
  <c r="BA618" i="4"/>
  <c r="BA621" i="4"/>
  <c r="BA622" i="4"/>
  <c r="BA623" i="4"/>
  <c r="BA627" i="4"/>
  <c r="BA633" i="4"/>
  <c r="BA634" i="4"/>
  <c r="BA637" i="4"/>
  <c r="BA638" i="4"/>
  <c r="BA639" i="4"/>
  <c r="BA642" i="4"/>
  <c r="BA643" i="4"/>
  <c r="BA649" i="4"/>
  <c r="BA650" i="4"/>
  <c r="BA653" i="4"/>
  <c r="BA654" i="4"/>
  <c r="BA655" i="4"/>
  <c r="BA658" i="4"/>
  <c r="BA659" i="4"/>
  <c r="BA665" i="4"/>
  <c r="BA666" i="4"/>
  <c r="BA669" i="4"/>
  <c r="BA670" i="4"/>
  <c r="BA671" i="4"/>
  <c r="BA675" i="4"/>
  <c r="BA681" i="4"/>
  <c r="BA682" i="4"/>
  <c r="BA685" i="4"/>
  <c r="BA686" i="4"/>
  <c r="BA687" i="4"/>
  <c r="BA689" i="4"/>
  <c r="BA690" i="4"/>
  <c r="BA691" i="4"/>
  <c r="BA697" i="4"/>
  <c r="BA698" i="4"/>
  <c r="BA701" i="4"/>
  <c r="BA702" i="4"/>
  <c r="BA703" i="4"/>
  <c r="BA707" i="4"/>
  <c r="BA713" i="4"/>
  <c r="BA714" i="4"/>
  <c r="BA717" i="4"/>
  <c r="BA718" i="4"/>
  <c r="BA719" i="4"/>
  <c r="BA723" i="4"/>
  <c r="BA729" i="4"/>
  <c r="BA730" i="4"/>
  <c r="BA733" i="4"/>
  <c r="BA734" i="4"/>
  <c r="BA735" i="4"/>
  <c r="BA738" i="4"/>
  <c r="BA739" i="4"/>
  <c r="BA745" i="4"/>
  <c r="BA746" i="4"/>
  <c r="BA747" i="4"/>
  <c r="BA748" i="4"/>
  <c r="BA749" i="4"/>
  <c r="BA750" i="4"/>
  <c r="BA751" i="4"/>
  <c r="BA754" i="4"/>
  <c r="BA755" i="4"/>
  <c r="BA761" i="4"/>
  <c r="BA762" i="4"/>
  <c r="BA765" i="4"/>
  <c r="BA766" i="4"/>
  <c r="BA767" i="4"/>
  <c r="BA770" i="4"/>
  <c r="BA771" i="4"/>
  <c r="BA777" i="4"/>
  <c r="BA778" i="4"/>
  <c r="BA781" i="4"/>
  <c r="BA782" i="4"/>
  <c r="BA783" i="4"/>
  <c r="BA786" i="4"/>
  <c r="BA787" i="4"/>
  <c r="BA793" i="4"/>
  <c r="BA794" i="4"/>
  <c r="BA797" i="4"/>
  <c r="BA798" i="4"/>
  <c r="BA799" i="4"/>
  <c r="BA802" i="4"/>
  <c r="BA803" i="4"/>
  <c r="BA809" i="4"/>
  <c r="BA810" i="4"/>
  <c r="BA813" i="4"/>
  <c r="BA814" i="4"/>
  <c r="BA815" i="4"/>
  <c r="BA819" i="4"/>
  <c r="BA825" i="4"/>
  <c r="BA826" i="4"/>
  <c r="BA829" i="4"/>
  <c r="BA830" i="4"/>
  <c r="BA831" i="4"/>
  <c r="BA834" i="4"/>
  <c r="BA835" i="4"/>
  <c r="BA836" i="4"/>
  <c r="BA841" i="4"/>
  <c r="BA842" i="4"/>
  <c r="BA845" i="4"/>
  <c r="BA846" i="4"/>
  <c r="BA847" i="4"/>
  <c r="BA849" i="4"/>
  <c r="BA850" i="4"/>
  <c r="BA851" i="4"/>
  <c r="BA857" i="4"/>
  <c r="BA858" i="4"/>
  <c r="BA859" i="4"/>
  <c r="BA860" i="4"/>
  <c r="BA861" i="4"/>
  <c r="BA862" i="4"/>
  <c r="BA863" i="4"/>
  <c r="BA866" i="4"/>
  <c r="BA867" i="4"/>
  <c r="BA873" i="4"/>
  <c r="BA874" i="4"/>
  <c r="BA877" i="4"/>
  <c r="BA878" i="4"/>
  <c r="BA879" i="4"/>
  <c r="BA883" i="4"/>
  <c r="BA889" i="4"/>
  <c r="BA890" i="4"/>
  <c r="BA891" i="4"/>
  <c r="BA893" i="4"/>
  <c r="BA894" i="4"/>
  <c r="BA895" i="4"/>
  <c r="BA898" i="4"/>
  <c r="BA899" i="4"/>
  <c r="BA905" i="4"/>
  <c r="BA906" i="4"/>
  <c r="BA909" i="4"/>
  <c r="BA910" i="4"/>
  <c r="BA911" i="4"/>
  <c r="BA915" i="4"/>
  <c r="BA921" i="4"/>
  <c r="BA922" i="4"/>
  <c r="BA925" i="4"/>
  <c r="BA926" i="4"/>
  <c r="BA927" i="4"/>
  <c r="BA931" i="4"/>
  <c r="BA937" i="4"/>
  <c r="BA938" i="4"/>
  <c r="BA941" i="4"/>
  <c r="BA942" i="4"/>
  <c r="BA943" i="4"/>
  <c r="BA946" i="4"/>
  <c r="BA947" i="4"/>
  <c r="BA953" i="4"/>
  <c r="BA954" i="4"/>
  <c r="BA957" i="4"/>
  <c r="BA958" i="4"/>
  <c r="BA959" i="4"/>
  <c r="BA962" i="4"/>
  <c r="BA963" i="4"/>
  <c r="BA964" i="4"/>
  <c r="BA969" i="4"/>
  <c r="BA970" i="4"/>
  <c r="BA973" i="4"/>
  <c r="BA974" i="4"/>
  <c r="BA975" i="4"/>
  <c r="BA979" i="4"/>
  <c r="BA985" i="4"/>
  <c r="BA986" i="4"/>
  <c r="BA989" i="4"/>
  <c r="BA990" i="4"/>
  <c r="BA991" i="4"/>
  <c r="BA994" i="4"/>
  <c r="BA995" i="4"/>
  <c r="BA1001" i="4"/>
  <c r="BA1002" i="4"/>
  <c r="BA1005" i="4"/>
  <c r="BA1006" i="4"/>
  <c r="BA7" i="4"/>
  <c r="AZ10" i="4"/>
  <c r="AZ11" i="4"/>
  <c r="AZ17" i="4"/>
  <c r="AZ18" i="4"/>
  <c r="AZ26" i="4"/>
  <c r="AZ27" i="4"/>
  <c r="AZ32" i="4"/>
  <c r="AZ33" i="4"/>
  <c r="AZ34" i="4"/>
  <c r="AZ42" i="4"/>
  <c r="AZ43" i="4"/>
  <c r="AZ44" i="4"/>
  <c r="AZ49" i="4"/>
  <c r="AZ50" i="4"/>
  <c r="AZ58" i="4"/>
  <c r="AZ59" i="4"/>
  <c r="AZ65" i="4"/>
  <c r="AZ66" i="4"/>
  <c r="AZ69" i="4"/>
  <c r="AZ75" i="4"/>
  <c r="AZ81" i="4"/>
  <c r="AZ82" i="4"/>
  <c r="AZ85" i="4"/>
  <c r="AZ86" i="4"/>
  <c r="AZ90" i="4"/>
  <c r="AZ91" i="4"/>
  <c r="AZ97" i="4"/>
  <c r="AZ98" i="4"/>
  <c r="AZ107" i="4"/>
  <c r="AZ113" i="4"/>
  <c r="AZ114" i="4"/>
  <c r="AZ122" i="4"/>
  <c r="AZ123" i="4"/>
  <c r="AZ129" i="4"/>
  <c r="AZ130" i="4"/>
  <c r="AZ131" i="4"/>
  <c r="AZ138" i="4"/>
  <c r="AZ139" i="4"/>
  <c r="AZ145" i="4"/>
  <c r="AZ146" i="4"/>
  <c r="AZ154" i="4"/>
  <c r="AZ155" i="4"/>
  <c r="AZ161" i="4"/>
  <c r="AZ162" i="4"/>
  <c r="AZ170" i="4"/>
  <c r="AZ171" i="4"/>
  <c r="AZ177" i="4"/>
  <c r="AZ178" i="4"/>
  <c r="AZ186" i="4"/>
  <c r="AZ187" i="4"/>
  <c r="AZ188" i="4"/>
  <c r="AZ193" i="4"/>
  <c r="AZ194" i="4"/>
  <c r="AZ203" i="4"/>
  <c r="AZ209" i="4"/>
  <c r="AZ210" i="4"/>
  <c r="AZ217" i="4"/>
  <c r="AZ219" i="4"/>
  <c r="AZ225" i="4"/>
  <c r="AZ226" i="4"/>
  <c r="AZ234" i="4"/>
  <c r="AZ235" i="4"/>
  <c r="AZ241" i="4"/>
  <c r="AZ242" i="4"/>
  <c r="AZ250" i="4"/>
  <c r="AZ251" i="4"/>
  <c r="AZ257" i="4"/>
  <c r="AZ258" i="4"/>
  <c r="AZ265" i="4"/>
  <c r="AZ266" i="4"/>
  <c r="AZ267" i="4"/>
  <c r="AZ273" i="4"/>
  <c r="AZ274" i="4"/>
  <c r="AZ282" i="4"/>
  <c r="AZ283" i="4"/>
  <c r="AZ289" i="4"/>
  <c r="AZ290" i="4"/>
  <c r="AZ298" i="4"/>
  <c r="AZ299" i="4"/>
  <c r="AZ305" i="4"/>
  <c r="AZ306" i="4"/>
  <c r="AZ314" i="4"/>
  <c r="AZ315" i="4"/>
  <c r="AZ316" i="4"/>
  <c r="AZ321" i="4"/>
  <c r="AZ322" i="4"/>
  <c r="AZ325" i="4"/>
  <c r="AZ330" i="4"/>
  <c r="AZ331" i="4"/>
  <c r="AZ337" i="4"/>
  <c r="AZ338" i="4"/>
  <c r="AZ341" i="4"/>
  <c r="AZ342" i="4"/>
  <c r="AZ346" i="4"/>
  <c r="AZ347" i="4"/>
  <c r="AZ353" i="4"/>
  <c r="AZ354" i="4"/>
  <c r="AZ363" i="4"/>
  <c r="AZ369" i="4"/>
  <c r="AZ370" i="4"/>
  <c r="AZ377" i="4"/>
  <c r="AZ378" i="4"/>
  <c r="AZ379" i="4"/>
  <c r="AZ385" i="4"/>
  <c r="AZ386" i="4"/>
  <c r="AZ394" i="4"/>
  <c r="AZ395" i="4"/>
  <c r="AZ399" i="4"/>
  <c r="AZ400" i="4"/>
  <c r="AZ401" i="4"/>
  <c r="AZ402" i="4"/>
  <c r="AZ410" i="4"/>
  <c r="AZ411" i="4"/>
  <c r="AZ417" i="4"/>
  <c r="AZ418" i="4"/>
  <c r="AZ426" i="4"/>
  <c r="AZ427" i="4"/>
  <c r="AZ433" i="4"/>
  <c r="AZ434" i="4"/>
  <c r="AZ442" i="4"/>
  <c r="AZ443" i="4"/>
  <c r="AZ449" i="4"/>
  <c r="AZ450" i="4"/>
  <c r="AZ457" i="4"/>
  <c r="AZ459" i="4"/>
  <c r="AZ463" i="4"/>
  <c r="AZ464" i="4"/>
  <c r="AZ465" i="4"/>
  <c r="AZ466" i="4"/>
  <c r="AZ474" i="4"/>
  <c r="AZ475" i="4"/>
  <c r="AZ481" i="4"/>
  <c r="AZ482" i="4"/>
  <c r="AZ491" i="4"/>
  <c r="AZ497" i="4"/>
  <c r="AZ498" i="4"/>
  <c r="AZ507" i="4"/>
  <c r="AZ513" i="4"/>
  <c r="AZ514" i="4"/>
  <c r="AZ522" i="4"/>
  <c r="AZ523" i="4"/>
  <c r="AZ528" i="4"/>
  <c r="AZ529" i="4"/>
  <c r="AZ530" i="4"/>
  <c r="AZ538" i="4"/>
  <c r="AZ539" i="4"/>
  <c r="AZ545" i="4"/>
  <c r="AZ546" i="4"/>
  <c r="AZ555" i="4"/>
  <c r="AZ561" i="4"/>
  <c r="AZ562" i="4"/>
  <c r="AZ563" i="4"/>
  <c r="AZ570" i="4"/>
  <c r="AZ571" i="4"/>
  <c r="AZ577" i="4"/>
  <c r="AZ578" i="4"/>
  <c r="AZ581" i="4"/>
  <c r="AZ587" i="4"/>
  <c r="AZ593" i="4"/>
  <c r="AZ594" i="4"/>
  <c r="AZ597" i="4"/>
  <c r="AZ598" i="4"/>
  <c r="AZ602" i="4"/>
  <c r="AZ603" i="4"/>
  <c r="AZ609" i="4"/>
  <c r="AZ610" i="4"/>
  <c r="AZ619" i="4"/>
  <c r="AZ620" i="4"/>
  <c r="AZ625" i="4"/>
  <c r="AZ626" i="4"/>
  <c r="AZ635" i="4"/>
  <c r="AZ641" i="4"/>
  <c r="AZ642" i="4"/>
  <c r="AZ650" i="4"/>
  <c r="AZ651" i="4"/>
  <c r="AZ657" i="4"/>
  <c r="AZ658" i="4"/>
  <c r="AZ667" i="4"/>
  <c r="AZ673" i="4"/>
  <c r="AZ674" i="4"/>
  <c r="AZ682" i="4"/>
  <c r="AZ683" i="4"/>
  <c r="AZ689" i="4"/>
  <c r="AZ690" i="4"/>
  <c r="AZ698" i="4"/>
  <c r="AZ699" i="4"/>
  <c r="AZ705" i="4"/>
  <c r="AZ706" i="4"/>
  <c r="AZ707" i="4"/>
  <c r="AZ714" i="4"/>
  <c r="AZ715" i="4"/>
  <c r="AZ721" i="4"/>
  <c r="AZ722" i="4"/>
  <c r="AZ731" i="4"/>
  <c r="AZ737" i="4"/>
  <c r="AZ738" i="4"/>
  <c r="AZ746" i="4"/>
  <c r="AZ747" i="4"/>
  <c r="AZ748" i="4"/>
  <c r="AZ753" i="4"/>
  <c r="AZ754" i="4"/>
  <c r="AZ755" i="4"/>
  <c r="AZ761" i="4"/>
  <c r="AZ762" i="4"/>
  <c r="AZ763" i="4"/>
  <c r="AZ769" i="4"/>
  <c r="AZ770" i="4"/>
  <c r="AZ779" i="4"/>
  <c r="AZ785" i="4"/>
  <c r="AZ786" i="4"/>
  <c r="AZ794" i="4"/>
  <c r="AZ795" i="4"/>
  <c r="AZ801" i="4"/>
  <c r="AZ802" i="4"/>
  <c r="AZ810" i="4"/>
  <c r="AZ811" i="4"/>
  <c r="AZ817" i="4"/>
  <c r="AZ818" i="4"/>
  <c r="AZ826" i="4"/>
  <c r="AZ827" i="4"/>
  <c r="AZ833" i="4"/>
  <c r="AZ834" i="4"/>
  <c r="AZ837" i="4"/>
  <c r="AZ842" i="4"/>
  <c r="AZ843" i="4"/>
  <c r="AZ849" i="4"/>
  <c r="AZ850" i="4"/>
  <c r="AZ851" i="4"/>
  <c r="AZ853" i="4"/>
  <c r="AZ854" i="4"/>
  <c r="AZ859" i="4"/>
  <c r="AZ865" i="4"/>
  <c r="AZ866" i="4"/>
  <c r="AZ875" i="4"/>
  <c r="AZ881" i="4"/>
  <c r="AZ882" i="4"/>
  <c r="AZ890" i="4"/>
  <c r="AZ891" i="4"/>
  <c r="AZ892" i="4"/>
  <c r="AZ895" i="4"/>
  <c r="AZ896" i="4"/>
  <c r="AZ897" i="4"/>
  <c r="AZ898" i="4"/>
  <c r="AZ906" i="4"/>
  <c r="AZ907" i="4"/>
  <c r="AZ913" i="4"/>
  <c r="AZ914" i="4"/>
  <c r="AZ922" i="4"/>
  <c r="AZ923" i="4"/>
  <c r="AZ929" i="4"/>
  <c r="AZ930" i="4"/>
  <c r="AZ939" i="4"/>
  <c r="AZ940" i="4"/>
  <c r="AZ945" i="4"/>
  <c r="AZ946" i="4"/>
  <c r="AZ955" i="4"/>
  <c r="AZ960" i="4"/>
  <c r="AZ961" i="4"/>
  <c r="AZ962" i="4"/>
  <c r="AZ971" i="4"/>
  <c r="AZ977" i="4"/>
  <c r="AZ978" i="4"/>
  <c r="AZ986" i="4"/>
  <c r="AZ987" i="4"/>
  <c r="AZ988" i="4"/>
  <c r="AZ993" i="4"/>
  <c r="AZ994" i="4"/>
  <c r="AZ1002" i="4"/>
  <c r="AZ1003" i="4"/>
  <c r="AY9" i="4"/>
  <c r="AY10" i="4"/>
  <c r="AY19" i="4"/>
  <c r="AY25" i="4"/>
  <c r="AY26" i="4"/>
  <c r="AY29" i="4"/>
  <c r="AY34" i="4"/>
  <c r="AY35" i="4"/>
  <c r="AY41" i="4"/>
  <c r="AY42" i="4"/>
  <c r="AY51" i="4"/>
  <c r="AY57" i="4"/>
  <c r="AY58" i="4"/>
  <c r="AY66" i="4"/>
  <c r="AY67" i="4"/>
  <c r="AY68" i="4"/>
  <c r="AY73" i="4"/>
  <c r="AY74" i="4"/>
  <c r="AY79" i="4"/>
  <c r="AY83" i="4"/>
  <c r="AY89" i="4"/>
  <c r="AY90" i="4"/>
  <c r="AY91" i="4"/>
  <c r="AY97" i="4"/>
  <c r="AY99" i="4"/>
  <c r="AY105" i="4"/>
  <c r="AY106" i="4"/>
  <c r="AY114" i="4"/>
  <c r="AY115" i="4"/>
  <c r="AY121" i="4"/>
  <c r="AY122" i="4"/>
  <c r="AY130" i="4"/>
  <c r="AY131" i="4"/>
  <c r="AY137" i="4"/>
  <c r="AY138" i="4"/>
  <c r="AY139" i="4"/>
  <c r="AY143" i="4"/>
  <c r="AY146" i="4"/>
  <c r="AY147" i="4"/>
  <c r="AY148" i="4"/>
  <c r="AY153" i="4"/>
  <c r="AY154" i="4"/>
  <c r="AY162" i="4"/>
  <c r="AY163" i="4"/>
  <c r="AY169" i="4"/>
  <c r="AY170" i="4"/>
  <c r="AY179" i="4"/>
  <c r="AY185" i="4"/>
  <c r="AY186" i="4"/>
  <c r="AY187" i="4"/>
  <c r="AY194" i="4"/>
  <c r="AY195" i="4"/>
  <c r="AY201" i="4"/>
  <c r="AY202" i="4"/>
  <c r="AY211" i="4"/>
  <c r="AY217" i="4"/>
  <c r="AY218" i="4"/>
  <c r="AY227" i="4"/>
  <c r="AY233" i="4"/>
  <c r="AY234" i="4"/>
  <c r="AY242" i="4"/>
  <c r="AY243" i="4"/>
  <c r="AY249" i="4"/>
  <c r="AY250" i="4"/>
  <c r="AY258" i="4"/>
  <c r="AY259" i="4"/>
  <c r="AY260" i="4"/>
  <c r="AY265" i="4"/>
  <c r="AY266" i="4"/>
  <c r="AY275" i="4"/>
  <c r="AY281" i="4"/>
  <c r="AY282" i="4"/>
  <c r="AY290" i="4"/>
  <c r="AY291" i="4"/>
  <c r="AY297" i="4"/>
  <c r="AY298" i="4"/>
  <c r="AY306" i="4"/>
  <c r="AY307" i="4"/>
  <c r="AY313" i="4"/>
  <c r="AY314" i="4"/>
  <c r="AY322" i="4"/>
  <c r="AY323" i="4"/>
  <c r="AY329" i="4"/>
  <c r="AY330" i="4"/>
  <c r="AY335" i="4"/>
  <c r="AY339" i="4"/>
  <c r="AY345" i="4"/>
  <c r="AY346" i="4"/>
  <c r="AY347" i="4"/>
  <c r="AY355" i="4"/>
  <c r="AY361" i="4"/>
  <c r="AY362" i="4"/>
  <c r="AY365" i="4"/>
  <c r="AY366" i="4"/>
  <c r="AY371" i="4"/>
  <c r="AY377" i="4"/>
  <c r="AY378" i="4"/>
  <c r="AY387" i="4"/>
  <c r="AY393" i="4"/>
  <c r="AY394" i="4"/>
  <c r="AY395" i="4"/>
  <c r="AY403" i="4"/>
  <c r="AY409" i="4"/>
  <c r="AY410" i="4"/>
  <c r="AY419" i="4"/>
  <c r="AY425" i="4"/>
  <c r="AY426" i="4"/>
  <c r="AY429" i="4"/>
  <c r="AY434" i="4"/>
  <c r="AY435" i="4"/>
  <c r="AY441" i="4"/>
  <c r="AY442" i="4"/>
  <c r="AY451" i="4"/>
  <c r="AY457" i="4"/>
  <c r="AY458" i="4"/>
  <c r="AY466" i="4"/>
  <c r="AY467" i="4"/>
  <c r="AY473" i="4"/>
  <c r="AY474" i="4"/>
  <c r="AY483" i="4"/>
  <c r="AY489" i="4"/>
  <c r="AY490" i="4"/>
  <c r="AY493" i="4"/>
  <c r="AY498" i="4"/>
  <c r="AY499" i="4"/>
  <c r="AY505" i="4"/>
  <c r="AY506" i="4"/>
  <c r="AY515" i="4"/>
  <c r="AY521" i="4"/>
  <c r="AY522" i="4"/>
  <c r="AY531" i="4"/>
  <c r="AY532" i="4"/>
  <c r="AY537" i="4"/>
  <c r="AY538" i="4"/>
  <c r="AY547" i="4"/>
  <c r="AY553" i="4"/>
  <c r="AY554" i="4"/>
  <c r="AY555" i="4"/>
  <c r="AY562" i="4"/>
  <c r="AY563" i="4"/>
  <c r="AY569" i="4"/>
  <c r="AY570" i="4"/>
  <c r="AY578" i="4"/>
  <c r="AY579" i="4"/>
  <c r="AY585" i="4"/>
  <c r="AY586" i="4"/>
  <c r="AY595" i="4"/>
  <c r="AY601" i="4"/>
  <c r="AY602" i="4"/>
  <c r="AY610" i="4"/>
  <c r="AY611" i="4"/>
  <c r="AY617" i="4"/>
  <c r="AY618" i="4"/>
  <c r="AY626" i="4"/>
  <c r="AY627" i="4"/>
  <c r="AY633" i="4"/>
  <c r="AY634" i="4"/>
  <c r="AY642" i="4"/>
  <c r="AY643" i="4"/>
  <c r="AY649" i="4"/>
  <c r="AY650" i="4"/>
  <c r="AY659" i="4"/>
  <c r="AY665" i="4"/>
  <c r="AY666" i="4"/>
  <c r="AY675" i="4"/>
  <c r="AY681" i="4"/>
  <c r="AY682" i="4"/>
  <c r="AY691" i="4"/>
  <c r="AY697" i="4"/>
  <c r="AY698" i="4"/>
  <c r="AY707" i="4"/>
  <c r="AY713" i="4"/>
  <c r="AY714" i="4"/>
  <c r="AY715" i="4"/>
  <c r="AY723" i="4"/>
  <c r="AY729" i="4"/>
  <c r="AY730" i="4"/>
  <c r="AY739" i="4"/>
  <c r="AY745" i="4"/>
  <c r="AY746" i="4"/>
  <c r="AY754" i="4"/>
  <c r="AY755" i="4"/>
  <c r="AY761" i="4"/>
  <c r="AY762" i="4"/>
  <c r="AY765" i="4"/>
  <c r="AY766" i="4"/>
  <c r="AY771" i="4"/>
  <c r="AY777" i="4"/>
  <c r="AY778" i="4"/>
  <c r="AY787" i="4"/>
  <c r="AY793" i="4"/>
  <c r="AY794" i="4"/>
  <c r="AY803" i="4"/>
  <c r="AY809" i="4"/>
  <c r="AY810" i="4"/>
  <c r="AY818" i="4"/>
  <c r="AY819" i="4"/>
  <c r="AY825" i="4"/>
  <c r="AY826" i="4"/>
  <c r="AY827" i="4"/>
  <c r="AY829" i="4"/>
  <c r="AY830" i="4"/>
  <c r="AY835" i="4"/>
  <c r="AY841" i="4"/>
  <c r="AY842" i="4"/>
  <c r="AY851" i="4"/>
  <c r="AY852" i="4"/>
  <c r="AY857" i="4"/>
  <c r="AY858" i="4"/>
  <c r="AY867" i="4"/>
  <c r="AY873" i="4"/>
  <c r="AY874" i="4"/>
  <c r="AY875" i="4"/>
  <c r="AY882" i="4"/>
  <c r="AY883" i="4"/>
  <c r="AY889" i="4"/>
  <c r="AY890" i="4"/>
  <c r="AY893" i="4"/>
  <c r="AY894" i="4"/>
  <c r="AY899" i="4"/>
  <c r="AY905" i="4"/>
  <c r="AY906" i="4"/>
  <c r="AY914" i="4"/>
  <c r="AY915" i="4"/>
  <c r="AY921" i="4"/>
  <c r="AY922" i="4"/>
  <c r="AY923" i="4"/>
  <c r="AY930" i="4"/>
  <c r="AY931" i="4"/>
  <c r="AY937" i="4"/>
  <c r="AY938" i="4"/>
  <c r="AY946" i="4"/>
  <c r="AY947" i="4"/>
  <c r="AY953" i="4"/>
  <c r="AY954" i="4"/>
  <c r="AY962" i="4"/>
  <c r="AY963" i="4"/>
  <c r="AY969" i="4"/>
  <c r="AY970" i="4"/>
  <c r="AY971" i="4"/>
  <c r="AY979" i="4"/>
  <c r="AY985" i="4"/>
  <c r="AY986" i="4"/>
  <c r="AY994" i="4"/>
  <c r="AY995" i="4"/>
  <c r="AY1001" i="4"/>
  <c r="AY1002" i="4"/>
  <c r="F1004" i="4"/>
  <c r="F1005" i="4"/>
  <c r="F960" i="4"/>
  <c r="F961" i="4"/>
  <c r="F962" i="4"/>
  <c r="F963" i="4"/>
  <c r="F964" i="4"/>
  <c r="F965" i="4"/>
  <c r="F969" i="4"/>
  <c r="F972" i="4"/>
  <c r="F973" i="4"/>
  <c r="F976" i="4"/>
  <c r="F981" i="4"/>
  <c r="F985" i="4"/>
  <c r="F986" i="4"/>
  <c r="F988" i="4"/>
  <c r="F989" i="4"/>
  <c r="F990" i="4"/>
  <c r="F992" i="4"/>
  <c r="F564" i="4"/>
  <c r="F572" i="4"/>
  <c r="F573" i="4"/>
  <c r="F574" i="4"/>
  <c r="F575" i="4"/>
  <c r="F576" i="4"/>
  <c r="F585" i="4"/>
  <c r="F586" i="4"/>
  <c r="F587" i="4"/>
  <c r="F588" i="4"/>
  <c r="H650" i="4"/>
  <c r="F651" i="4"/>
  <c r="H652" i="4"/>
  <c r="F653" i="4"/>
  <c r="F654" i="4"/>
  <c r="F655" i="4"/>
  <c r="H656" i="4"/>
  <c r="F660" i="4"/>
  <c r="H662" i="4"/>
  <c r="F665" i="4"/>
  <c r="F666" i="4"/>
  <c r="H667" i="4"/>
  <c r="F668" i="4"/>
  <c r="H669" i="4"/>
  <c r="F671" i="4"/>
  <c r="F672" i="4"/>
  <c r="H674" i="4"/>
  <c r="F677" i="4"/>
  <c r="F678" i="4"/>
  <c r="F681" i="4"/>
  <c r="F682" i="4"/>
  <c r="F685" i="4"/>
  <c r="F686" i="4"/>
  <c r="H688" i="4"/>
  <c r="F689" i="4"/>
  <c r="F693" i="4"/>
  <c r="F694" i="4"/>
  <c r="F699" i="4"/>
  <c r="F700" i="4"/>
  <c r="F701" i="4"/>
  <c r="F702" i="4"/>
  <c r="F704" i="4"/>
  <c r="H707" i="4"/>
  <c r="F761" i="4"/>
  <c r="F765" i="4"/>
  <c r="F767" i="4"/>
  <c r="F768" i="4"/>
  <c r="F769" i="4"/>
  <c r="F780" i="4"/>
  <c r="F781" i="4"/>
  <c r="F784" i="4"/>
  <c r="F796" i="4"/>
  <c r="F797" i="4"/>
  <c r="F827" i="4"/>
  <c r="F829" i="4"/>
  <c r="F830" i="4"/>
  <c r="H832" i="4"/>
  <c r="F835" i="4"/>
  <c r="F838" i="4"/>
  <c r="F844" i="4"/>
  <c r="F845" i="4"/>
  <c r="H846" i="4"/>
  <c r="F847" i="4"/>
  <c r="H848" i="4"/>
  <c r="F857" i="4"/>
  <c r="F860" i="4"/>
  <c r="F861" i="4"/>
  <c r="H862" i="4"/>
  <c r="H864" i="4"/>
  <c r="F867" i="4"/>
  <c r="F868" i="4"/>
  <c r="F873" i="4"/>
  <c r="F874" i="4"/>
  <c r="F875" i="4"/>
  <c r="F876" i="4"/>
  <c r="F877" i="4"/>
  <c r="H878" i="4"/>
  <c r="H880" i="4"/>
  <c r="F891" i="4"/>
  <c r="F892" i="4"/>
  <c r="F893" i="4"/>
  <c r="H894" i="4"/>
  <c r="F895" i="4"/>
  <c r="H896" i="4"/>
  <c r="F905" i="4"/>
  <c r="F906" i="4"/>
  <c r="F908" i="4"/>
  <c r="F909" i="4"/>
  <c r="H911" i="4"/>
  <c r="H912" i="4"/>
  <c r="H913" i="4"/>
  <c r="F917" i="4"/>
  <c r="F924" i="4"/>
  <c r="F925" i="4"/>
  <c r="F926" i="4"/>
  <c r="F928" i="4"/>
  <c r="H931" i="4"/>
  <c r="H932" i="4"/>
  <c r="F933" i="4"/>
  <c r="F934" i="4"/>
  <c r="H937" i="4"/>
  <c r="F939" i="4"/>
  <c r="F940" i="4"/>
  <c r="F941" i="4"/>
  <c r="H943" i="4"/>
  <c r="F944" i="4"/>
  <c r="H945" i="4"/>
  <c r="H948" i="4"/>
  <c r="H949" i="4"/>
  <c r="H953" i="4"/>
  <c r="F955" i="4"/>
  <c r="H956" i="4"/>
  <c r="H957" i="4"/>
  <c r="F336" i="4"/>
  <c r="F339" i="4"/>
  <c r="F341" i="4"/>
  <c r="F347" i="4"/>
  <c r="F348" i="4"/>
  <c r="F349" i="4"/>
  <c r="F350" i="4"/>
  <c r="F351" i="4"/>
  <c r="F352" i="4"/>
  <c r="F357" i="4"/>
  <c r="F358" i="4"/>
  <c r="F363" i="4"/>
  <c r="F364" i="4"/>
  <c r="F365" i="4"/>
  <c r="F366" i="4"/>
  <c r="F367" i="4"/>
  <c r="F368" i="4"/>
  <c r="F369" i="4"/>
  <c r="F370" i="4"/>
  <c r="F373" i="4"/>
  <c r="F374" i="4"/>
  <c r="F421" i="4"/>
  <c r="F428" i="4"/>
  <c r="F429" i="4"/>
  <c r="F430" i="4"/>
  <c r="H431" i="4"/>
  <c r="H432" i="4"/>
  <c r="H433" i="4"/>
  <c r="F435" i="4"/>
  <c r="F438" i="4"/>
  <c r="F441" i="4"/>
  <c r="F442" i="4"/>
  <c r="F444" i="4"/>
  <c r="F445" i="4"/>
  <c r="F446" i="4"/>
  <c r="H447" i="4"/>
  <c r="H448" i="4"/>
  <c r="H449" i="4"/>
  <c r="F457" i="4"/>
  <c r="F459" i="4"/>
  <c r="F460" i="4"/>
  <c r="F461" i="4"/>
  <c r="F462" i="4"/>
  <c r="H463" i="4"/>
  <c r="H464" i="4"/>
  <c r="H468" i="4"/>
  <c r="F469" i="4"/>
  <c r="H473" i="4"/>
  <c r="H475" i="4"/>
  <c r="F476" i="4"/>
  <c r="F477" i="4"/>
  <c r="F478" i="4"/>
  <c r="H479" i="4"/>
  <c r="H480" i="4"/>
  <c r="H481" i="4"/>
  <c r="F485" i="4"/>
  <c r="F491" i="4"/>
  <c r="F492" i="4"/>
  <c r="F493" i="4"/>
  <c r="F494" i="4"/>
  <c r="F495" i="4"/>
  <c r="F496" i="4"/>
  <c r="F501" i="4"/>
  <c r="F502" i="4"/>
  <c r="F507" i="4"/>
  <c r="F508" i="4"/>
  <c r="F509" i="4"/>
  <c r="F510" i="4"/>
  <c r="F511" i="4"/>
  <c r="F512" i="4"/>
  <c r="F515" i="4"/>
  <c r="F517" i="4"/>
  <c r="F521" i="4"/>
  <c r="F522" i="4"/>
  <c r="F524" i="4"/>
  <c r="F525" i="4"/>
  <c r="F526" i="4"/>
  <c r="F527" i="4"/>
  <c r="F528" i="4"/>
  <c r="F529" i="4"/>
  <c r="F533" i="4"/>
  <c r="F537" i="4"/>
  <c r="F538" i="4"/>
  <c r="H539" i="4"/>
  <c r="H540" i="4"/>
  <c r="H541" i="4"/>
  <c r="H542" i="4"/>
  <c r="H543" i="4"/>
  <c r="H544" i="4"/>
  <c r="H545" i="4"/>
  <c r="H546" i="4"/>
  <c r="H547" i="4"/>
  <c r="H548" i="4"/>
  <c r="H550" i="4"/>
  <c r="H553" i="4"/>
  <c r="H554" i="4"/>
  <c r="H555" i="4"/>
  <c r="H556" i="4"/>
  <c r="H557" i="4"/>
  <c r="H558" i="4"/>
  <c r="H559" i="4"/>
  <c r="H560" i="4"/>
  <c r="H561" i="4"/>
  <c r="H562" i="4"/>
  <c r="H563" i="4"/>
  <c r="F28" i="4"/>
  <c r="F29" i="4"/>
  <c r="F30" i="4"/>
  <c r="F31" i="4"/>
  <c r="F32" i="4"/>
  <c r="F37" i="4"/>
  <c r="F38" i="4"/>
  <c r="F41" i="4"/>
  <c r="F42" i="4"/>
  <c r="F43" i="4"/>
  <c r="F44" i="4"/>
  <c r="F45" i="4"/>
  <c r="F46" i="4"/>
  <c r="F47" i="4"/>
  <c r="F48" i="4"/>
  <c r="F49" i="4"/>
  <c r="F53" i="4"/>
  <c r="F54" i="4"/>
  <c r="F57" i="4"/>
  <c r="F59" i="4"/>
  <c r="F60" i="4"/>
  <c r="F61" i="4"/>
  <c r="F62" i="4"/>
  <c r="F63" i="4"/>
  <c r="F64" i="4"/>
  <c r="F69" i="4"/>
  <c r="F70" i="4"/>
  <c r="F75" i="4"/>
  <c r="F76" i="4"/>
  <c r="F77" i="4"/>
  <c r="F78" i="4"/>
  <c r="F79" i="4"/>
  <c r="F80" i="4"/>
  <c r="F83" i="4"/>
  <c r="F84" i="4"/>
  <c r="F85" i="4"/>
  <c r="F92" i="4"/>
  <c r="F93" i="4"/>
  <c r="F94" i="4"/>
  <c r="F95" i="4"/>
  <c r="F96" i="4"/>
  <c r="F101" i="4"/>
  <c r="F102" i="4"/>
  <c r="F107" i="4"/>
  <c r="F110" i="4"/>
  <c r="F111" i="4"/>
  <c r="F112" i="4"/>
  <c r="F115" i="4"/>
  <c r="F116" i="4"/>
  <c r="F117" i="4"/>
  <c r="F118" i="4"/>
  <c r="F121" i="4"/>
  <c r="F122" i="4"/>
  <c r="F123" i="4"/>
  <c r="F124" i="4"/>
  <c r="F125" i="4"/>
  <c r="F126" i="4"/>
  <c r="F127" i="4"/>
  <c r="F158" i="4"/>
  <c r="F159" i="4"/>
  <c r="F165" i="4"/>
  <c r="F166" i="4"/>
  <c r="F169" i="4"/>
  <c r="F172" i="4"/>
  <c r="F173" i="4"/>
  <c r="F174" i="4"/>
  <c r="F175" i="4"/>
  <c r="F176" i="4"/>
  <c r="H178" i="4"/>
  <c r="F181" i="4"/>
  <c r="F182" i="4"/>
  <c r="H184" i="4"/>
  <c r="F185" i="4"/>
  <c r="F187" i="4"/>
  <c r="H188" i="4"/>
  <c r="F189" i="4"/>
  <c r="F190" i="4"/>
  <c r="H191" i="4"/>
  <c r="F198" i="4"/>
  <c r="F204" i="4"/>
  <c r="F206" i="4"/>
  <c r="F208" i="4"/>
  <c r="F214" i="4"/>
  <c r="F220" i="4"/>
  <c r="F222" i="4"/>
  <c r="F223" i="4"/>
  <c r="F224" i="4"/>
  <c r="F229" i="4"/>
  <c r="F230" i="4"/>
  <c r="F235" i="4"/>
  <c r="F236" i="4"/>
  <c r="F237" i="4"/>
  <c r="F238" i="4"/>
  <c r="F239" i="4"/>
  <c r="F240" i="4"/>
  <c r="F245" i="4"/>
  <c r="F246" i="4"/>
  <c r="F251" i="4"/>
  <c r="F252" i="4"/>
  <c r="F253" i="4"/>
  <c r="F254" i="4"/>
  <c r="F255" i="4"/>
  <c r="F256" i="4"/>
  <c r="F259" i="4"/>
  <c r="F261" i="4"/>
  <c r="F262" i="4"/>
  <c r="H294" i="4"/>
  <c r="H297" i="4"/>
  <c r="F299" i="4"/>
  <c r="H300" i="4"/>
  <c r="F301" i="4"/>
  <c r="F302" i="4"/>
  <c r="F303" i="4"/>
  <c r="F304" i="4"/>
  <c r="F309" i="4"/>
  <c r="F310" i="4"/>
  <c r="F315" i="4"/>
  <c r="F316" i="4"/>
  <c r="F317" i="4"/>
  <c r="F318" i="4"/>
  <c r="F319" i="4"/>
  <c r="F320" i="4"/>
  <c r="F325" i="4"/>
  <c r="F326" i="4"/>
  <c r="F331" i="4"/>
  <c r="F332" i="4"/>
  <c r="F333" i="4"/>
  <c r="F334" i="4"/>
  <c r="F335" i="4"/>
  <c r="D8" i="4"/>
  <c r="D16" i="7"/>
  <c r="F16" i="7" s="1"/>
  <c r="E16" i="7"/>
  <c r="F12" i="7"/>
  <c r="F13" i="7"/>
  <c r="F14" i="7"/>
  <c r="F15" i="7"/>
  <c r="D8" i="7"/>
  <c r="F8" i="7" s="1"/>
  <c r="E8" i="7"/>
  <c r="F4" i="7"/>
  <c r="F5" i="7"/>
  <c r="F6" i="7"/>
  <c r="F7" i="7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F1" i="6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G18" i="6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H18" i="6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I18" i="6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J18" i="6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K18" i="6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L18" i="6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M18" i="6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N18" i="6"/>
  <c r="O18" i="6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Q18" i="6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R18" i="6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S18" i="6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T18" i="6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U18" i="6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V18" i="6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W18" i="6"/>
  <c r="X18" i="6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Y18" i="6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Z18" i="6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AA18" i="6"/>
  <c r="AA19" i="6" s="1"/>
  <c r="AA20" i="6" s="1"/>
  <c r="AA21" i="6" s="1"/>
  <c r="AA22" i="6" s="1"/>
  <c r="AA23" i="6" s="1"/>
  <c r="AA24" i="6" s="1"/>
  <c r="AA25" i="6" s="1"/>
  <c r="AA26" i="6" s="1"/>
  <c r="AA27" i="6" s="1"/>
  <c r="AA28" i="6" s="1"/>
  <c r="AB18" i="6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C18" i="6"/>
  <c r="AC19" i="6" s="1"/>
  <c r="AC20" i="6" s="1"/>
  <c r="AC21" i="6" s="1"/>
  <c r="AC22" i="6" s="1"/>
  <c r="AC23" i="6" s="1"/>
  <c r="AC24" i="6" s="1"/>
  <c r="AC25" i="6" s="1"/>
  <c r="AC26" i="6" s="1"/>
  <c r="AC27" i="6" s="1"/>
  <c r="AC28" i="6" s="1"/>
  <c r="AD18" i="6"/>
  <c r="AD19" i="6" s="1"/>
  <c r="AD20" i="6" s="1"/>
  <c r="AD21" i="6" s="1"/>
  <c r="AD22" i="6" s="1"/>
  <c r="AD23" i="6" s="1"/>
  <c r="AD24" i="6" s="1"/>
  <c r="AD25" i="6" s="1"/>
  <c r="AD26" i="6" s="1"/>
  <c r="AD27" i="6" s="1"/>
  <c r="AD28" i="6" s="1"/>
  <c r="AE18" i="6"/>
  <c r="AE19" i="6" s="1"/>
  <c r="AE20" i="6" s="1"/>
  <c r="AE21" i="6" s="1"/>
  <c r="AE22" i="6" s="1"/>
  <c r="AE23" i="6" s="1"/>
  <c r="AE24" i="6" s="1"/>
  <c r="AE25" i="6" s="1"/>
  <c r="AE26" i="6" s="1"/>
  <c r="AE27" i="6" s="1"/>
  <c r="AE28" i="6" s="1"/>
  <c r="AF18" i="6"/>
  <c r="AF19" i="6" s="1"/>
  <c r="AF20" i="6" s="1"/>
  <c r="AF21" i="6" s="1"/>
  <c r="AF22" i="6" s="1"/>
  <c r="AF23" i="6" s="1"/>
  <c r="AF24" i="6" s="1"/>
  <c r="AF25" i="6" s="1"/>
  <c r="AF26" i="6" s="1"/>
  <c r="AF27" i="6" s="1"/>
  <c r="AF28" i="6" s="1"/>
  <c r="AG18" i="6"/>
  <c r="AG19" i="6" s="1"/>
  <c r="AG20" i="6" s="1"/>
  <c r="AG21" i="6" s="1"/>
  <c r="AG22" i="6" s="1"/>
  <c r="AG23" i="6" s="1"/>
  <c r="AG24" i="6" s="1"/>
  <c r="AG25" i="6" s="1"/>
  <c r="AG26" i="6" s="1"/>
  <c r="AG27" i="6" s="1"/>
  <c r="AG28" i="6" s="1"/>
  <c r="AH18" i="6"/>
  <c r="AI18" i="6"/>
  <c r="AI19" i="6" s="1"/>
  <c r="AI20" i="6" s="1"/>
  <c r="AI21" i="6" s="1"/>
  <c r="AI22" i="6" s="1"/>
  <c r="AI23" i="6" s="1"/>
  <c r="AI24" i="6" s="1"/>
  <c r="AI25" i="6" s="1"/>
  <c r="AI26" i="6" s="1"/>
  <c r="AI27" i="6" s="1"/>
  <c r="AI28" i="6" s="1"/>
  <c r="AJ18" i="6"/>
  <c r="AJ19" i="6" s="1"/>
  <c r="AJ20" i="6" s="1"/>
  <c r="AJ21" i="6" s="1"/>
  <c r="AJ22" i="6" s="1"/>
  <c r="AJ23" i="6" s="1"/>
  <c r="AJ24" i="6" s="1"/>
  <c r="AJ25" i="6" s="1"/>
  <c r="AJ26" i="6" s="1"/>
  <c r="AJ27" i="6" s="1"/>
  <c r="AJ28" i="6" s="1"/>
  <c r="AK18" i="6"/>
  <c r="AK19" i="6" s="1"/>
  <c r="AK20" i="6" s="1"/>
  <c r="AK21" i="6" s="1"/>
  <c r="AK22" i="6" s="1"/>
  <c r="AK23" i="6" s="1"/>
  <c r="AK24" i="6" s="1"/>
  <c r="AK25" i="6" s="1"/>
  <c r="AK26" i="6" s="1"/>
  <c r="AK27" i="6" s="1"/>
  <c r="AK28" i="6" s="1"/>
  <c r="AL18" i="6"/>
  <c r="AL19" i="6" s="1"/>
  <c r="AL20" i="6" s="1"/>
  <c r="AL21" i="6" s="1"/>
  <c r="AL22" i="6" s="1"/>
  <c r="AL23" i="6" s="1"/>
  <c r="AL24" i="6" s="1"/>
  <c r="AL25" i="6" s="1"/>
  <c r="AL26" i="6" s="1"/>
  <c r="AL27" i="6" s="1"/>
  <c r="AL28" i="6" s="1"/>
  <c r="AM18" i="6"/>
  <c r="AN18" i="6"/>
  <c r="AN19" i="6" s="1"/>
  <c r="AN20" i="6" s="1"/>
  <c r="AN21" i="6" s="1"/>
  <c r="AN22" i="6" s="1"/>
  <c r="AN23" i="6" s="1"/>
  <c r="AN24" i="6" s="1"/>
  <c r="AN25" i="6" s="1"/>
  <c r="AN26" i="6" s="1"/>
  <c r="AN27" i="6" s="1"/>
  <c r="AN28" i="6" s="1"/>
  <c r="AO18" i="6"/>
  <c r="AO19" i="6" s="1"/>
  <c r="AO20" i="6" s="1"/>
  <c r="AO21" i="6" s="1"/>
  <c r="AO22" i="6" s="1"/>
  <c r="AO23" i="6" s="1"/>
  <c r="AO24" i="6" s="1"/>
  <c r="AO25" i="6" s="1"/>
  <c r="AO26" i="6" s="1"/>
  <c r="AO27" i="6" s="1"/>
  <c r="AO28" i="6" s="1"/>
  <c r="AP18" i="6"/>
  <c r="AP19" i="6" s="1"/>
  <c r="AP20" i="6" s="1"/>
  <c r="AP21" i="6" s="1"/>
  <c r="AP22" i="6" s="1"/>
  <c r="AP23" i="6" s="1"/>
  <c r="AP24" i="6" s="1"/>
  <c r="AP25" i="6" s="1"/>
  <c r="AP26" i="6" s="1"/>
  <c r="AP27" i="6" s="1"/>
  <c r="AP28" i="6" s="1"/>
  <c r="AQ18" i="6"/>
  <c r="AQ19" i="6" s="1"/>
  <c r="AQ20" i="6" s="1"/>
  <c r="AQ21" i="6" s="1"/>
  <c r="AQ22" i="6" s="1"/>
  <c r="AQ23" i="6" s="1"/>
  <c r="AQ24" i="6" s="1"/>
  <c r="AQ25" i="6" s="1"/>
  <c r="AQ26" i="6" s="1"/>
  <c r="AQ27" i="6" s="1"/>
  <c r="AQ28" i="6" s="1"/>
  <c r="AR18" i="6"/>
  <c r="AR19" i="6" s="1"/>
  <c r="AR20" i="6" s="1"/>
  <c r="AR21" i="6" s="1"/>
  <c r="AR22" i="6" s="1"/>
  <c r="AR23" i="6" s="1"/>
  <c r="AR24" i="6" s="1"/>
  <c r="AR25" i="6" s="1"/>
  <c r="AR26" i="6" s="1"/>
  <c r="AR27" i="6" s="1"/>
  <c r="AR28" i="6" s="1"/>
  <c r="N19" i="6"/>
  <c r="W19" i="6"/>
  <c r="W20" i="6" s="1"/>
  <c r="W21" i="6" s="1"/>
  <c r="W22" i="6" s="1"/>
  <c r="W23" i="6" s="1"/>
  <c r="W24" i="6" s="1"/>
  <c r="W25" i="6" s="1"/>
  <c r="W26" i="6" s="1"/>
  <c r="W27" i="6" s="1"/>
  <c r="W28" i="6" s="1"/>
  <c r="AH19" i="6"/>
  <c r="AH20" i="6" s="1"/>
  <c r="AH21" i="6" s="1"/>
  <c r="AH22" i="6" s="1"/>
  <c r="AH23" i="6" s="1"/>
  <c r="AH24" i="6" s="1"/>
  <c r="AH25" i="6" s="1"/>
  <c r="AH26" i="6" s="1"/>
  <c r="AH27" i="6" s="1"/>
  <c r="AH28" i="6" s="1"/>
  <c r="AM19" i="6"/>
  <c r="AM20" i="6" s="1"/>
  <c r="AM21" i="6" s="1"/>
  <c r="AM22" i="6" s="1"/>
  <c r="AM23" i="6" s="1"/>
  <c r="AM24" i="6" s="1"/>
  <c r="AM25" i="6" s="1"/>
  <c r="AM26" i="6" s="1"/>
  <c r="AM27" i="6" s="1"/>
  <c r="AM28" i="6" s="1"/>
  <c r="N20" i="6"/>
  <c r="N21" i="6" s="1"/>
  <c r="N22" i="6" s="1"/>
  <c r="N23" i="6" s="1"/>
  <c r="N24" i="6" s="1"/>
  <c r="N25" i="6" s="1"/>
  <c r="N26" i="6" s="1"/>
  <c r="N27" i="6" s="1"/>
  <c r="N28" i="6" s="1"/>
  <c r="E18" i="6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F18" i="6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E7" i="4"/>
  <c r="AF7" i="4" s="1"/>
  <c r="F27" i="4"/>
  <c r="F8" i="4"/>
  <c r="H9" i="4"/>
  <c r="H10" i="4"/>
  <c r="F11" i="4"/>
  <c r="F12" i="4"/>
  <c r="F13" i="4"/>
  <c r="F14" i="4"/>
  <c r="F15" i="4"/>
  <c r="F16" i="4"/>
  <c r="H17" i="4"/>
  <c r="H18" i="4"/>
  <c r="F21" i="4"/>
  <c r="H26" i="4"/>
  <c r="F7" i="4"/>
  <c r="L5" i="1"/>
  <c r="I20" i="1"/>
  <c r="I18" i="1"/>
  <c r="M7" i="4"/>
  <c r="I35" i="1"/>
  <c r="I29" i="1"/>
  <c r="I32" i="1" s="1"/>
  <c r="H20" i="10" l="1"/>
  <c r="E23" i="10"/>
  <c r="H21" i="10"/>
  <c r="H23" i="10" s="1"/>
  <c r="H5" i="10"/>
  <c r="AI120" i="4"/>
  <c r="F831" i="4"/>
  <c r="F675" i="4"/>
  <c r="F695" i="4"/>
  <c r="F423" i="4"/>
  <c r="F763" i="4"/>
  <c r="F103" i="4"/>
  <c r="F863" i="4"/>
  <c r="F795" i="4"/>
  <c r="F903" i="4"/>
  <c r="F583" i="4"/>
  <c r="F359" i="4"/>
  <c r="F927" i="4"/>
  <c r="F907" i="4"/>
  <c r="F883" i="4"/>
  <c r="F843" i="4"/>
  <c r="F787" i="4"/>
  <c r="F687" i="4"/>
  <c r="F571" i="4"/>
  <c r="F959" i="4"/>
  <c r="F343" i="4"/>
  <c r="F71" i="4"/>
  <c r="F879" i="4"/>
  <c r="F859" i="4"/>
  <c r="F683" i="4"/>
  <c r="F327" i="4"/>
  <c r="F923" i="4"/>
  <c r="F899" i="4"/>
  <c r="F703" i="4"/>
  <c r="F855" i="4"/>
  <c r="F659" i="4"/>
  <c r="F839" i="4"/>
  <c r="F983" i="4"/>
  <c r="F958" i="4"/>
  <c r="F938" i="4"/>
  <c r="F982" i="4"/>
  <c r="F567" i="4"/>
  <c r="F823" i="4"/>
  <c r="F967" i="4"/>
  <c r="F994" i="4"/>
  <c r="F791" i="4"/>
  <c r="F503" i="4"/>
  <c r="F975" i="4"/>
  <c r="F951" i="4"/>
  <c r="F775" i="4"/>
  <c r="F886" i="4"/>
  <c r="F866" i="4"/>
  <c r="F974" i="4"/>
  <c r="F487" i="4"/>
  <c r="F902" i="4"/>
  <c r="F882" i="4"/>
  <c r="F971" i="4"/>
  <c r="F679" i="4"/>
  <c r="F942" i="4"/>
  <c r="F970" i="4"/>
  <c r="F887" i="4"/>
  <c r="BA11" i="4"/>
  <c r="AZ25" i="4"/>
  <c r="BA992" i="4"/>
  <c r="BA976" i="4"/>
  <c r="BA960" i="4"/>
  <c r="BA944" i="4"/>
  <c r="BA928" i="4"/>
  <c r="BA912" i="4"/>
  <c r="BA880" i="4"/>
  <c r="BA864" i="4"/>
  <c r="BA848" i="4"/>
  <c r="BA832" i="4"/>
  <c r="BA816" i="4"/>
  <c r="BA784" i="4"/>
  <c r="BA768" i="4"/>
  <c r="BA752" i="4"/>
  <c r="BA736" i="4"/>
  <c r="BA720" i="4"/>
  <c r="BA704" i="4"/>
  <c r="BA688" i="4"/>
  <c r="BA672" i="4"/>
  <c r="BA656" i="4"/>
  <c r="BA640" i="4"/>
  <c r="BA608" i="4"/>
  <c r="BA592" i="4"/>
  <c r="BA576" i="4"/>
  <c r="BA560" i="4"/>
  <c r="BA544" i="4"/>
  <c r="BA528" i="4"/>
  <c r="BA512" i="4"/>
  <c r="BA496" i="4"/>
  <c r="BA480" i="4"/>
  <c r="BA464" i="4"/>
  <c r="BA448" i="4"/>
  <c r="BA432" i="4"/>
  <c r="BA416" i="4"/>
  <c r="BA400" i="4"/>
  <c r="BA384" i="4"/>
  <c r="BA368" i="4"/>
  <c r="BA352" i="4"/>
  <c r="BA336" i="4"/>
  <c r="BA320" i="4"/>
  <c r="BA304" i="4"/>
  <c r="BA288" i="4"/>
  <c r="BA272" i="4"/>
  <c r="BA256" i="4"/>
  <c r="BA224" i="4"/>
  <c r="BA208" i="4"/>
  <c r="BA192" i="4"/>
  <c r="BA176" i="4"/>
  <c r="BA160" i="4"/>
  <c r="BA144" i="4"/>
  <c r="BA128" i="4"/>
  <c r="BA96" i="4"/>
  <c r="BA80" i="4"/>
  <c r="BA48" i="4"/>
  <c r="BA32" i="4"/>
  <c r="BA16" i="4"/>
  <c r="BA896" i="4"/>
  <c r="AZ874" i="4"/>
  <c r="AZ778" i="4"/>
  <c r="AZ634" i="4"/>
  <c r="AZ506" i="4"/>
  <c r="AZ362" i="4"/>
  <c r="AZ202" i="4"/>
  <c r="AZ954" i="4"/>
  <c r="AZ777" i="4"/>
  <c r="AZ666" i="4"/>
  <c r="AZ490" i="4"/>
  <c r="AZ458" i="4"/>
  <c r="AZ218" i="4"/>
  <c r="AZ106" i="4"/>
  <c r="AZ74" i="4"/>
  <c r="R7" i="4"/>
  <c r="H424" i="4"/>
  <c r="H162" i="4"/>
  <c r="H308" i="4"/>
  <c r="H831" i="4"/>
  <c r="H89" i="4"/>
  <c r="H450" i="4"/>
  <c r="H181" i="4"/>
  <c r="D9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H505" i="4"/>
  <c r="H771" i="4"/>
  <c r="H780" i="4"/>
  <c r="H882" i="4"/>
  <c r="F707" i="4"/>
  <c r="H906" i="4"/>
  <c r="H872" i="4"/>
  <c r="H857" i="4"/>
  <c r="F662" i="4"/>
  <c r="F932" i="4"/>
  <c r="F542" i="4"/>
  <c r="H95" i="4"/>
  <c r="H925" i="4"/>
  <c r="H852" i="4"/>
  <c r="H951" i="4"/>
  <c r="H923" i="4"/>
  <c r="F880" i="4"/>
  <c r="H666" i="4"/>
  <c r="H947" i="4"/>
  <c r="H888" i="4"/>
  <c r="H769" i="4"/>
  <c r="F650" i="4"/>
  <c r="H193" i="4"/>
  <c r="H180" i="4"/>
  <c r="F544" i="4"/>
  <c r="F558" i="4"/>
  <c r="H770" i="4"/>
  <c r="F480" i="4"/>
  <c r="H659" i="4"/>
  <c r="H695" i="4"/>
  <c r="H101" i="4"/>
  <c r="H761" i="4"/>
  <c r="H527" i="4"/>
  <c r="H907" i="4"/>
  <c r="H839" i="4"/>
  <c r="H797" i="4"/>
  <c r="H511" i="4"/>
  <c r="H890" i="4"/>
  <c r="H824" i="4"/>
  <c r="H681" i="4"/>
  <c r="F667" i="4"/>
  <c r="H106" i="4"/>
  <c r="H423" i="4"/>
  <c r="H847" i="4"/>
  <c r="H823" i="4"/>
  <c r="H680" i="4"/>
  <c r="H214" i="4"/>
  <c r="H842" i="4"/>
  <c r="H830" i="4"/>
  <c r="H772" i="4"/>
  <c r="H841" i="4"/>
  <c r="F543" i="4"/>
  <c r="H895" i="4"/>
  <c r="F862" i="4"/>
  <c r="H700" i="4"/>
  <c r="H686" i="4"/>
  <c r="H216" i="4"/>
  <c r="H161" i="4"/>
  <c r="H442" i="4"/>
  <c r="H922" i="4"/>
  <c r="F848" i="4"/>
  <c r="H827" i="4"/>
  <c r="H679" i="4"/>
  <c r="H672" i="4"/>
  <c r="F652" i="4"/>
  <c r="H428" i="4"/>
  <c r="H651" i="4"/>
  <c r="H498" i="4"/>
  <c r="F894" i="4"/>
  <c r="F540" i="4"/>
  <c r="F943" i="4"/>
  <c r="F846" i="4"/>
  <c r="H466" i="4"/>
  <c r="H928" i="4"/>
  <c r="H881" i="4"/>
  <c r="H833" i="4"/>
  <c r="H677" i="4"/>
  <c r="H537" i="4"/>
  <c r="H425" i="4"/>
  <c r="H940" i="4"/>
  <c r="H843" i="4"/>
  <c r="H792" i="4"/>
  <c r="H1006" i="4"/>
  <c r="H223" i="4"/>
  <c r="H166" i="4"/>
  <c r="H88" i="4"/>
  <c r="H435" i="4"/>
  <c r="H889" i="4"/>
  <c r="H765" i="4"/>
  <c r="H649" i="4"/>
  <c r="H476" i="4"/>
  <c r="F545" i="4"/>
  <c r="F913" i="4"/>
  <c r="H328" i="4"/>
  <c r="H163" i="4"/>
  <c r="F878" i="4"/>
  <c r="F864" i="4"/>
  <c r="H702" i="4"/>
  <c r="H687" i="4"/>
  <c r="F294" i="4"/>
  <c r="F188" i="4"/>
  <c r="H520" i="4"/>
  <c r="H457" i="4"/>
  <c r="H446" i="4"/>
  <c r="H434" i="4"/>
  <c r="H942" i="4"/>
  <c r="H873" i="4"/>
  <c r="H784" i="4"/>
  <c r="H941" i="4"/>
  <c r="H304" i="4"/>
  <c r="H173" i="4"/>
  <c r="H504" i="4"/>
  <c r="H930" i="4"/>
  <c r="H900" i="4"/>
  <c r="H849" i="4"/>
  <c r="H840" i="4"/>
  <c r="F832" i="4"/>
  <c r="H694" i="4"/>
  <c r="F688" i="4"/>
  <c r="F656" i="4"/>
  <c r="H528" i="4"/>
  <c r="H858" i="4"/>
  <c r="F669" i="4"/>
  <c r="H655" i="4"/>
  <c r="H182" i="4"/>
  <c r="H429" i="4"/>
  <c r="H921" i="4"/>
  <c r="H693" i="4"/>
  <c r="H879" i="4"/>
  <c r="H868" i="4"/>
  <c r="H791" i="4"/>
  <c r="H768" i="4"/>
  <c r="F475" i="4"/>
  <c r="H451" i="4"/>
  <c r="F674" i="4"/>
  <c r="H654" i="4"/>
  <c r="H499" i="4"/>
  <c r="H474" i="4"/>
  <c r="H927" i="4"/>
  <c r="F896" i="4"/>
  <c r="H886" i="4"/>
  <c r="H856" i="4"/>
  <c r="H836" i="4"/>
  <c r="H829" i="4"/>
  <c r="H673" i="4"/>
  <c r="H1005" i="4"/>
  <c r="H1004" i="4"/>
  <c r="H1003" i="4"/>
  <c r="H1002" i="4"/>
  <c r="H1001" i="4"/>
  <c r="H459" i="4"/>
  <c r="H426" i="4"/>
  <c r="H775" i="4"/>
  <c r="H97" i="4"/>
  <c r="F473" i="4"/>
  <c r="H934" i="4"/>
  <c r="H905" i="4"/>
  <c r="H884" i="4"/>
  <c r="H834" i="4"/>
  <c r="H787" i="4"/>
  <c r="H706" i="4"/>
  <c r="H522" i="4"/>
  <c r="H497" i="4"/>
  <c r="H482" i="4"/>
  <c r="H458" i="4"/>
  <c r="H933" i="4"/>
  <c r="H914" i="4"/>
  <c r="H904" i="4"/>
  <c r="H874" i="4"/>
  <c r="H863" i="4"/>
  <c r="H763" i="4"/>
  <c r="H443" i="4"/>
  <c r="F443" i="4"/>
  <c r="F212" i="4"/>
  <c r="H212" i="4"/>
  <c r="H183" i="4"/>
  <c r="F183" i="4"/>
  <c r="H869" i="4"/>
  <c r="F869" i="4"/>
  <c r="F530" i="4"/>
  <c r="H530" i="4"/>
  <c r="H837" i="4"/>
  <c r="F837" i="4"/>
  <c r="H698" i="4"/>
  <c r="F698" i="4"/>
  <c r="H549" i="4"/>
  <c r="F549" i="4"/>
  <c r="H427" i="4"/>
  <c r="F427" i="4"/>
  <c r="H936" i="4"/>
  <c r="F936" i="4"/>
  <c r="H885" i="4"/>
  <c r="F885" i="4"/>
  <c r="H691" i="4"/>
  <c r="F691" i="4"/>
  <c r="H684" i="4"/>
  <c r="F684" i="4"/>
  <c r="H915" i="4"/>
  <c r="F915" i="4"/>
  <c r="F764" i="4"/>
  <c r="H764" i="4"/>
  <c r="H853" i="4"/>
  <c r="F853" i="4"/>
  <c r="H798" i="4"/>
  <c r="F798" i="4"/>
  <c r="F825" i="4"/>
  <c r="H825" i="4"/>
  <c r="H670" i="4"/>
  <c r="F670" i="4"/>
  <c r="H467" i="4"/>
  <c r="F467" i="4"/>
  <c r="H901" i="4"/>
  <c r="F901" i="4"/>
  <c r="H663" i="4"/>
  <c r="F663" i="4"/>
  <c r="F539" i="4"/>
  <c r="H538" i="4"/>
  <c r="H495" i="4"/>
  <c r="H701" i="4"/>
  <c r="H697" i="4"/>
  <c r="H690" i="4"/>
  <c r="H683" i="4"/>
  <c r="H676" i="4"/>
  <c r="H658" i="4"/>
  <c r="F555" i="4"/>
  <c r="H503" i="4"/>
  <c r="H441" i="4"/>
  <c r="F432" i="4"/>
  <c r="H958" i="4"/>
  <c r="H899" i="4"/>
  <c r="H883" i="4"/>
  <c r="H867" i="4"/>
  <c r="H851" i="4"/>
  <c r="H835" i="4"/>
  <c r="H796" i="4"/>
  <c r="H778" i="4"/>
  <c r="H705" i="4"/>
  <c r="H665" i="4"/>
  <c r="H512" i="4"/>
  <c r="H502" i="4"/>
  <c r="F449" i="4"/>
  <c r="F431" i="4"/>
  <c r="H918" i="4"/>
  <c r="H893" i="4"/>
  <c r="H877" i="4"/>
  <c r="H861" i="4"/>
  <c r="H845" i="4"/>
  <c r="H668" i="4"/>
  <c r="H661" i="4"/>
  <c r="F553" i="4"/>
  <c r="F472" i="4"/>
  <c r="F463" i="4"/>
  <c r="F456" i="4"/>
  <c r="H430" i="4"/>
  <c r="F948" i="4"/>
  <c r="F911" i="4"/>
  <c r="H898" i="4"/>
  <c r="H866" i="4"/>
  <c r="H850" i="4"/>
  <c r="H795" i="4"/>
  <c r="H767" i="4"/>
  <c r="H704" i="4"/>
  <c r="H696" i="4"/>
  <c r="H689" i="4"/>
  <c r="H682" i="4"/>
  <c r="H657" i="4"/>
  <c r="F448" i="4"/>
  <c r="F439" i="4"/>
  <c r="H917" i="4"/>
  <c r="H903" i="4"/>
  <c r="H887" i="4"/>
  <c r="H871" i="4"/>
  <c r="H855" i="4"/>
  <c r="H675" i="4"/>
  <c r="F552" i="4"/>
  <c r="H489" i="4"/>
  <c r="H470" i="4"/>
  <c r="H461" i="4"/>
  <c r="H454" i="4"/>
  <c r="H939" i="4"/>
  <c r="H892" i="4"/>
  <c r="H876" i="4"/>
  <c r="H860" i="4"/>
  <c r="H844" i="4"/>
  <c r="H692" i="4"/>
  <c r="H664" i="4"/>
  <c r="H653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316" i="4"/>
  <c r="F561" i="4"/>
  <c r="H533" i="4"/>
  <c r="H955" i="4"/>
  <c r="H924" i="4"/>
  <c r="H908" i="4"/>
  <c r="H897" i="4"/>
  <c r="H865" i="4"/>
  <c r="H699" i="4"/>
  <c r="H685" i="4"/>
  <c r="H678" i="4"/>
  <c r="H671" i="4"/>
  <c r="H660" i="4"/>
  <c r="H488" i="4"/>
  <c r="H460" i="4"/>
  <c r="H916" i="4"/>
  <c r="H902" i="4"/>
  <c r="H870" i="4"/>
  <c r="H854" i="4"/>
  <c r="H838" i="4"/>
  <c r="H703" i="4"/>
  <c r="F551" i="4"/>
  <c r="H452" i="4"/>
  <c r="H891" i="4"/>
  <c r="H875" i="4"/>
  <c r="H859" i="4"/>
  <c r="F559" i="4"/>
  <c r="F468" i="4"/>
  <c r="F557" i="4"/>
  <c r="F550" i="4"/>
  <c r="F953" i="4"/>
  <c r="F937" i="4"/>
  <c r="F751" i="4"/>
  <c r="H751" i="4"/>
  <c r="F300" i="4"/>
  <c r="F563" i="4"/>
  <c r="H526" i="4"/>
  <c r="H510" i="4"/>
  <c r="H491" i="4"/>
  <c r="H485" i="4"/>
  <c r="H478" i="4"/>
  <c r="F453" i="4"/>
  <c r="H453" i="4"/>
  <c r="F447" i="4"/>
  <c r="F956" i="4"/>
  <c r="H926" i="4"/>
  <c r="F912" i="4"/>
  <c r="F605" i="4"/>
  <c r="H605" i="4"/>
  <c r="F556" i="4"/>
  <c r="F949" i="4"/>
  <c r="F808" i="4"/>
  <c r="H808" i="4"/>
  <c r="F742" i="4"/>
  <c r="H742" i="4"/>
  <c r="F954" i="4"/>
  <c r="H954" i="4"/>
  <c r="H222" i="4"/>
  <c r="H210" i="4"/>
  <c r="H198" i="4"/>
  <c r="H187" i="4"/>
  <c r="H98" i="4"/>
  <c r="H93" i="4"/>
  <c r="F562" i="4"/>
  <c r="H517" i="4"/>
  <c r="H484" i="4"/>
  <c r="F440" i="4"/>
  <c r="F433" i="4"/>
  <c r="H952" i="4"/>
  <c r="F919" i="4"/>
  <c r="H919" i="4"/>
  <c r="F776" i="4"/>
  <c r="H776" i="4"/>
  <c r="H324" i="4"/>
  <c r="H177" i="4"/>
  <c r="H90" i="4"/>
  <c r="H525" i="4"/>
  <c r="H509" i="4"/>
  <c r="H496" i="4"/>
  <c r="H490" i="4"/>
  <c r="H477" i="4"/>
  <c r="H465" i="4"/>
  <c r="H445" i="4"/>
  <c r="H938" i="4"/>
  <c r="H332" i="4"/>
  <c r="H208" i="4"/>
  <c r="H196" i="4"/>
  <c r="F548" i="4"/>
  <c r="H524" i="4"/>
  <c r="H515" i="4"/>
  <c r="H508" i="4"/>
  <c r="H483" i="4"/>
  <c r="F471" i="4"/>
  <c r="H444" i="4"/>
  <c r="H438" i="4"/>
  <c r="H950" i="4"/>
  <c r="F945" i="4"/>
  <c r="F710" i="4"/>
  <c r="H710" i="4"/>
  <c r="F554" i="4"/>
  <c r="F541" i="4"/>
  <c r="H422" i="4"/>
  <c r="F422" i="4"/>
  <c r="H100" i="4"/>
  <c r="F560" i="4"/>
  <c r="F464" i="4"/>
  <c r="F437" i="4"/>
  <c r="H437" i="4"/>
  <c r="F816" i="4"/>
  <c r="H816" i="4"/>
  <c r="F783" i="4"/>
  <c r="H783" i="4"/>
  <c r="H312" i="4"/>
  <c r="H206" i="4"/>
  <c r="H92" i="4"/>
  <c r="F547" i="4"/>
  <c r="H514" i="4"/>
  <c r="H507" i="4"/>
  <c r="H501" i="4"/>
  <c r="H494" i="4"/>
  <c r="H469" i="4"/>
  <c r="H436" i="4"/>
  <c r="F957" i="4"/>
  <c r="F800" i="4"/>
  <c r="H800" i="4"/>
  <c r="F766" i="4"/>
  <c r="H766" i="4"/>
  <c r="F929" i="4"/>
  <c r="H929" i="4"/>
  <c r="F910" i="4"/>
  <c r="H910" i="4"/>
  <c r="F479" i="4"/>
  <c r="H320" i="4"/>
  <c r="H107" i="4"/>
  <c r="F546" i="4"/>
  <c r="H513" i="4"/>
  <c r="H500" i="4"/>
  <c r="H462" i="4"/>
  <c r="H421" i="4"/>
  <c r="F946" i="4"/>
  <c r="H946" i="4"/>
  <c r="F935" i="4"/>
  <c r="H935" i="4"/>
  <c r="F799" i="4"/>
  <c r="H799" i="4"/>
  <c r="F717" i="4"/>
  <c r="H717" i="4"/>
  <c r="F803" i="4"/>
  <c r="H803" i="4"/>
  <c r="H204" i="4"/>
  <c r="H102" i="4"/>
  <c r="H94" i="4"/>
  <c r="H506" i="4"/>
  <c r="H493" i="4"/>
  <c r="H487" i="4"/>
  <c r="H944" i="4"/>
  <c r="F931" i="4"/>
  <c r="H920" i="4"/>
  <c r="F790" i="4"/>
  <c r="H790" i="4"/>
  <c r="F726" i="4"/>
  <c r="H726" i="4"/>
  <c r="F819" i="4"/>
  <c r="H819" i="4"/>
  <c r="H111" i="4"/>
  <c r="H492" i="4"/>
  <c r="H486" i="4"/>
  <c r="F455" i="4"/>
  <c r="H909" i="4"/>
  <c r="F828" i="4"/>
  <c r="H828" i="4"/>
  <c r="F826" i="4"/>
  <c r="H826" i="4"/>
  <c r="F814" i="4"/>
  <c r="H814" i="4"/>
  <c r="F788" i="4"/>
  <c r="H788" i="4"/>
  <c r="F741" i="4"/>
  <c r="H741" i="4"/>
  <c r="F734" i="4"/>
  <c r="H734" i="4"/>
  <c r="F779" i="4"/>
  <c r="H779" i="4"/>
  <c r="F807" i="4"/>
  <c r="H807" i="4"/>
  <c r="F739" i="4"/>
  <c r="H739" i="4"/>
  <c r="F719" i="4"/>
  <c r="H719" i="4"/>
  <c r="F711" i="4"/>
  <c r="H711" i="4"/>
  <c r="F815" i="4"/>
  <c r="H815" i="4"/>
  <c r="F806" i="4"/>
  <c r="H806" i="4"/>
  <c r="F786" i="4"/>
  <c r="H786" i="4"/>
  <c r="F782" i="4"/>
  <c r="H782" i="4"/>
  <c r="F709" i="4"/>
  <c r="H709" i="4"/>
  <c r="F597" i="4"/>
  <c r="H597" i="4"/>
  <c r="F802" i="4"/>
  <c r="H802" i="4"/>
  <c r="F810" i="4"/>
  <c r="H810" i="4"/>
  <c r="F804" i="4"/>
  <c r="H804" i="4"/>
  <c r="F745" i="4"/>
  <c r="H745" i="4"/>
  <c r="F822" i="4"/>
  <c r="H822" i="4"/>
  <c r="F818" i="4"/>
  <c r="H818" i="4"/>
  <c r="F812" i="4"/>
  <c r="H812" i="4"/>
  <c r="F794" i="4"/>
  <c r="H794" i="4"/>
  <c r="F762" i="4"/>
  <c r="H762" i="4"/>
  <c r="F754" i="4"/>
  <c r="H754" i="4"/>
  <c r="F820" i="4"/>
  <c r="H820" i="4"/>
  <c r="F789" i="4"/>
  <c r="H789" i="4"/>
  <c r="F801" i="4"/>
  <c r="H801" i="4"/>
  <c r="F774" i="4"/>
  <c r="H774" i="4"/>
  <c r="F758" i="4"/>
  <c r="H758" i="4"/>
  <c r="F718" i="4"/>
  <c r="H718" i="4"/>
  <c r="F811" i="4"/>
  <c r="H811" i="4"/>
  <c r="F747" i="4"/>
  <c r="H747" i="4"/>
  <c r="F793" i="4"/>
  <c r="H793" i="4"/>
  <c r="F635" i="4"/>
  <c r="H635" i="4"/>
  <c r="F760" i="4"/>
  <c r="H760" i="4"/>
  <c r="F731" i="4"/>
  <c r="H731" i="4"/>
  <c r="F821" i="4"/>
  <c r="H821" i="4"/>
  <c r="F817" i="4"/>
  <c r="H817" i="4"/>
  <c r="F813" i="4"/>
  <c r="H813" i="4"/>
  <c r="F809" i="4"/>
  <c r="H809" i="4"/>
  <c r="F805" i="4"/>
  <c r="H805" i="4"/>
  <c r="F773" i="4"/>
  <c r="H773" i="4"/>
  <c r="F733" i="4"/>
  <c r="H733" i="4"/>
  <c r="F721" i="4"/>
  <c r="H721" i="4"/>
  <c r="F753" i="4"/>
  <c r="H753" i="4"/>
  <c r="F735" i="4"/>
  <c r="H735" i="4"/>
  <c r="F723" i="4"/>
  <c r="H723" i="4"/>
  <c r="H785" i="4"/>
  <c r="H781" i="4"/>
  <c r="H777" i="4"/>
  <c r="F757" i="4"/>
  <c r="H757" i="4"/>
  <c r="F725" i="4"/>
  <c r="H725" i="4"/>
  <c r="F713" i="4"/>
  <c r="H713" i="4"/>
  <c r="F746" i="4"/>
  <c r="H746" i="4"/>
  <c r="F737" i="4"/>
  <c r="H737" i="4"/>
  <c r="F626" i="4"/>
  <c r="H626" i="4"/>
  <c r="F750" i="4"/>
  <c r="H750" i="4"/>
  <c r="F727" i="4"/>
  <c r="H727" i="4"/>
  <c r="F715" i="4"/>
  <c r="H715" i="4"/>
  <c r="F752" i="4"/>
  <c r="H752" i="4"/>
  <c r="F729" i="4"/>
  <c r="H729" i="4"/>
  <c r="F647" i="4"/>
  <c r="H647" i="4"/>
  <c r="F748" i="4"/>
  <c r="H748" i="4"/>
  <c r="F736" i="4"/>
  <c r="H736" i="4"/>
  <c r="F728" i="4"/>
  <c r="H728" i="4"/>
  <c r="F720" i="4"/>
  <c r="H720" i="4"/>
  <c r="F712" i="4"/>
  <c r="H712" i="4"/>
  <c r="F759" i="4"/>
  <c r="H759" i="4"/>
  <c r="F755" i="4"/>
  <c r="H755" i="4"/>
  <c r="F749" i="4"/>
  <c r="H749" i="4"/>
  <c r="F756" i="4"/>
  <c r="H756" i="4"/>
  <c r="F743" i="4"/>
  <c r="H743" i="4"/>
  <c r="F740" i="4"/>
  <c r="H740" i="4"/>
  <c r="F732" i="4"/>
  <c r="H732" i="4"/>
  <c r="F724" i="4"/>
  <c r="H724" i="4"/>
  <c r="F716" i="4"/>
  <c r="H716" i="4"/>
  <c r="F708" i="4"/>
  <c r="H708" i="4"/>
  <c r="F744" i="4"/>
  <c r="H744" i="4"/>
  <c r="F738" i="4"/>
  <c r="H738" i="4"/>
  <c r="F730" i="4"/>
  <c r="H730" i="4"/>
  <c r="F722" i="4"/>
  <c r="H722" i="4"/>
  <c r="F714" i="4"/>
  <c r="H714" i="4"/>
  <c r="F613" i="4"/>
  <c r="H613" i="4"/>
  <c r="F642" i="4"/>
  <c r="H642" i="4"/>
  <c r="F621" i="4"/>
  <c r="H621" i="4"/>
  <c r="F645" i="4"/>
  <c r="H645" i="4"/>
  <c r="F637" i="4"/>
  <c r="H637" i="4"/>
  <c r="F589" i="4"/>
  <c r="H589" i="4"/>
  <c r="F633" i="4"/>
  <c r="H633" i="4"/>
  <c r="F618" i="4"/>
  <c r="H618" i="4"/>
  <c r="F610" i="4"/>
  <c r="H610" i="4"/>
  <c r="F602" i="4"/>
  <c r="H602" i="4"/>
  <c r="F594" i="4"/>
  <c r="H594" i="4"/>
  <c r="F640" i="4"/>
  <c r="H640" i="4"/>
  <c r="F631" i="4"/>
  <c r="H631" i="4"/>
  <c r="F623" i="4"/>
  <c r="H623" i="4"/>
  <c r="F615" i="4"/>
  <c r="H615" i="4"/>
  <c r="F607" i="4"/>
  <c r="H607" i="4"/>
  <c r="F599" i="4"/>
  <c r="H599" i="4"/>
  <c r="F591" i="4"/>
  <c r="H591" i="4"/>
  <c r="F638" i="4"/>
  <c r="H638" i="4"/>
  <c r="F629" i="4"/>
  <c r="H629" i="4"/>
  <c r="F620" i="4"/>
  <c r="H620" i="4"/>
  <c r="F612" i="4"/>
  <c r="H612" i="4"/>
  <c r="F604" i="4"/>
  <c r="H604" i="4"/>
  <c r="F596" i="4"/>
  <c r="H596" i="4"/>
  <c r="F636" i="4"/>
  <c r="H636" i="4"/>
  <c r="F643" i="4"/>
  <c r="H643" i="4"/>
  <c r="F627" i="4"/>
  <c r="H627" i="4"/>
  <c r="F625" i="4"/>
  <c r="H625" i="4"/>
  <c r="F617" i="4"/>
  <c r="H617" i="4"/>
  <c r="F609" i="4"/>
  <c r="H609" i="4"/>
  <c r="F601" i="4"/>
  <c r="H601" i="4"/>
  <c r="F593" i="4"/>
  <c r="H593" i="4"/>
  <c r="F634" i="4"/>
  <c r="H634" i="4"/>
  <c r="H648" i="4"/>
  <c r="F641" i="4"/>
  <c r="H641" i="4"/>
  <c r="F622" i="4"/>
  <c r="H622" i="4"/>
  <c r="F614" i="4"/>
  <c r="H614" i="4"/>
  <c r="F606" i="4"/>
  <c r="H606" i="4"/>
  <c r="F598" i="4"/>
  <c r="H598" i="4"/>
  <c r="F590" i="4"/>
  <c r="H590" i="4"/>
  <c r="F632" i="4"/>
  <c r="H632" i="4"/>
  <c r="F639" i="4"/>
  <c r="H639" i="4"/>
  <c r="F619" i="4"/>
  <c r="H619" i="4"/>
  <c r="F611" i="4"/>
  <c r="H611" i="4"/>
  <c r="F603" i="4"/>
  <c r="H603" i="4"/>
  <c r="F595" i="4"/>
  <c r="H595" i="4"/>
  <c r="F646" i="4"/>
  <c r="H646" i="4"/>
  <c r="F630" i="4"/>
  <c r="H630" i="4"/>
  <c r="F624" i="4"/>
  <c r="H624" i="4"/>
  <c r="F616" i="4"/>
  <c r="H616" i="4"/>
  <c r="F608" i="4"/>
  <c r="H608" i="4"/>
  <c r="F600" i="4"/>
  <c r="H600" i="4"/>
  <c r="F592" i="4"/>
  <c r="H592" i="4"/>
  <c r="F644" i="4"/>
  <c r="H644" i="4"/>
  <c r="F628" i="4"/>
  <c r="H628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F386" i="4"/>
  <c r="H386" i="4"/>
  <c r="H335" i="4"/>
  <c r="H331" i="4"/>
  <c r="H327" i="4"/>
  <c r="H323" i="4"/>
  <c r="H319" i="4"/>
  <c r="H315" i="4"/>
  <c r="H311" i="4"/>
  <c r="H307" i="4"/>
  <c r="H303" i="4"/>
  <c r="H299" i="4"/>
  <c r="H218" i="4"/>
  <c r="H165" i="4"/>
  <c r="F410" i="4"/>
  <c r="H410" i="4"/>
  <c r="F87" i="4"/>
  <c r="H87" i="4"/>
  <c r="F535" i="4"/>
  <c r="H535" i="4"/>
  <c r="H532" i="4"/>
  <c r="H334" i="4"/>
  <c r="H330" i="4"/>
  <c r="H326" i="4"/>
  <c r="H322" i="4"/>
  <c r="H318" i="4"/>
  <c r="H314" i="4"/>
  <c r="H310" i="4"/>
  <c r="H306" i="4"/>
  <c r="H302" i="4"/>
  <c r="H298" i="4"/>
  <c r="H186" i="4"/>
  <c r="H172" i="4"/>
  <c r="H99" i="4"/>
  <c r="F534" i="4"/>
  <c r="H534" i="4"/>
  <c r="F519" i="4"/>
  <c r="H519" i="4"/>
  <c r="F86" i="4"/>
  <c r="H86" i="4"/>
  <c r="F481" i="4"/>
  <c r="F394" i="4"/>
  <c r="H394" i="4"/>
  <c r="H96" i="4"/>
  <c r="F536" i="4"/>
  <c r="H536" i="4"/>
  <c r="H333" i="4"/>
  <c r="H329" i="4"/>
  <c r="H325" i="4"/>
  <c r="H321" i="4"/>
  <c r="H317" i="4"/>
  <c r="H313" i="4"/>
  <c r="H309" i="4"/>
  <c r="H305" i="4"/>
  <c r="H301" i="4"/>
  <c r="H202" i="4"/>
  <c r="H185" i="4"/>
  <c r="H179" i="4"/>
  <c r="H169" i="4"/>
  <c r="H103" i="4"/>
  <c r="H531" i="4"/>
  <c r="H529" i="4"/>
  <c r="F523" i="4"/>
  <c r="H523" i="4"/>
  <c r="F91" i="4"/>
  <c r="H91" i="4"/>
  <c r="H516" i="4"/>
  <c r="F191" i="4"/>
  <c r="F412" i="4"/>
  <c r="H412" i="4"/>
  <c r="F296" i="4"/>
  <c r="H200" i="4"/>
  <c r="H190" i="4"/>
  <c r="F184" i="4"/>
  <c r="F178" i="4"/>
  <c r="H168" i="4"/>
  <c r="H158" i="4"/>
  <c r="F518" i="4"/>
  <c r="H518" i="4"/>
  <c r="F377" i="4"/>
  <c r="H377" i="4"/>
  <c r="H220" i="4"/>
  <c r="F380" i="4"/>
  <c r="H380" i="4"/>
  <c r="H521" i="4"/>
  <c r="F378" i="4"/>
  <c r="H378" i="4"/>
  <c r="F398" i="4"/>
  <c r="H398" i="4"/>
  <c r="F393" i="4"/>
  <c r="H393" i="4"/>
  <c r="F417" i="4"/>
  <c r="H417" i="4"/>
  <c r="F383" i="4"/>
  <c r="H383" i="4"/>
  <c r="F420" i="4"/>
  <c r="H420" i="4"/>
  <c r="F389" i="4"/>
  <c r="H389" i="4"/>
  <c r="F408" i="4"/>
  <c r="H408" i="4"/>
  <c r="F395" i="4"/>
  <c r="H395" i="4"/>
  <c r="F392" i="4"/>
  <c r="H392" i="4"/>
  <c r="F376" i="4"/>
  <c r="H376" i="4"/>
  <c r="F415" i="4"/>
  <c r="H415" i="4"/>
  <c r="F379" i="4"/>
  <c r="H379" i="4"/>
  <c r="F406" i="4"/>
  <c r="H406" i="4"/>
  <c r="F404" i="4"/>
  <c r="H404" i="4"/>
  <c r="F402" i="4"/>
  <c r="H402" i="4"/>
  <c r="F400" i="4"/>
  <c r="H400" i="4"/>
  <c r="F382" i="4"/>
  <c r="H382" i="4"/>
  <c r="F418" i="4"/>
  <c r="H418" i="4"/>
  <c r="F413" i="4"/>
  <c r="H413" i="4"/>
  <c r="F385" i="4"/>
  <c r="H385" i="4"/>
  <c r="F397" i="4"/>
  <c r="H397" i="4"/>
  <c r="F388" i="4"/>
  <c r="H388" i="4"/>
  <c r="F411" i="4"/>
  <c r="H411" i="4"/>
  <c r="F391" i="4"/>
  <c r="H391" i="4"/>
  <c r="F375" i="4"/>
  <c r="H375" i="4"/>
  <c r="F416" i="4"/>
  <c r="H416" i="4"/>
  <c r="F409" i="4"/>
  <c r="H409" i="4"/>
  <c r="F381" i="4"/>
  <c r="H381" i="4"/>
  <c r="F399" i="4"/>
  <c r="H399" i="4"/>
  <c r="F384" i="4"/>
  <c r="H384" i="4"/>
  <c r="F419" i="4"/>
  <c r="H419" i="4"/>
  <c r="F407" i="4"/>
  <c r="H407" i="4"/>
  <c r="F387" i="4"/>
  <c r="H387" i="4"/>
  <c r="F414" i="4"/>
  <c r="H414" i="4"/>
  <c r="F405" i="4"/>
  <c r="H405" i="4"/>
  <c r="F403" i="4"/>
  <c r="H403" i="4"/>
  <c r="F401" i="4"/>
  <c r="H401" i="4"/>
  <c r="F396" i="4"/>
  <c r="H396" i="4"/>
  <c r="F390" i="4"/>
  <c r="H390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213" i="4"/>
  <c r="F213" i="4"/>
  <c r="F192" i="4"/>
  <c r="H192" i="4"/>
  <c r="F284" i="4"/>
  <c r="H284" i="4"/>
  <c r="F270" i="4"/>
  <c r="H270" i="4"/>
  <c r="F268" i="4"/>
  <c r="H268" i="4"/>
  <c r="H295" i="4"/>
  <c r="F295" i="4"/>
  <c r="F291" i="4"/>
  <c r="H291" i="4"/>
  <c r="H197" i="4"/>
  <c r="F197" i="4"/>
  <c r="F279" i="4"/>
  <c r="H279" i="4"/>
  <c r="F286" i="4"/>
  <c r="H286" i="4"/>
  <c r="F277" i="4"/>
  <c r="H277" i="4"/>
  <c r="H219" i="4"/>
  <c r="F219" i="4"/>
  <c r="H203" i="4"/>
  <c r="F203" i="4"/>
  <c r="F272" i="4"/>
  <c r="H272" i="4"/>
  <c r="F282" i="4"/>
  <c r="H282" i="4"/>
  <c r="H207" i="4"/>
  <c r="F207" i="4"/>
  <c r="H174" i="4"/>
  <c r="F160" i="4"/>
  <c r="H160" i="4"/>
  <c r="F280" i="4"/>
  <c r="H280" i="4"/>
  <c r="F267" i="4"/>
  <c r="H267" i="4"/>
  <c r="H217" i="4"/>
  <c r="F217" i="4"/>
  <c r="H201" i="4"/>
  <c r="F201" i="4"/>
  <c r="F150" i="4"/>
  <c r="H150" i="4"/>
  <c r="F274" i="4"/>
  <c r="H274" i="4"/>
  <c r="F292" i="4"/>
  <c r="H292" i="4"/>
  <c r="F287" i="4"/>
  <c r="H287" i="4"/>
  <c r="F276" i="4"/>
  <c r="H276" i="4"/>
  <c r="F289" i="4"/>
  <c r="H289" i="4"/>
  <c r="F278" i="4"/>
  <c r="H278" i="4"/>
  <c r="F269" i="4"/>
  <c r="H269" i="4"/>
  <c r="H211" i="4"/>
  <c r="F211" i="4"/>
  <c r="H195" i="4"/>
  <c r="F195" i="4"/>
  <c r="F297" i="4"/>
  <c r="F285" i="4"/>
  <c r="H285" i="4"/>
  <c r="F271" i="4"/>
  <c r="H271" i="4"/>
  <c r="H221" i="4"/>
  <c r="F221" i="4"/>
  <c r="H205" i="4"/>
  <c r="F205" i="4"/>
  <c r="F293" i="4"/>
  <c r="H293" i="4"/>
  <c r="F283" i="4"/>
  <c r="H283" i="4"/>
  <c r="H171" i="4"/>
  <c r="F171" i="4"/>
  <c r="F290" i="4"/>
  <c r="H290" i="4"/>
  <c r="F273" i="4"/>
  <c r="H273" i="4"/>
  <c r="H215" i="4"/>
  <c r="F215" i="4"/>
  <c r="H199" i="4"/>
  <c r="F199" i="4"/>
  <c r="F281" i="4"/>
  <c r="H281" i="4"/>
  <c r="F130" i="4"/>
  <c r="H130" i="4"/>
  <c r="F288" i="4"/>
  <c r="H288" i="4"/>
  <c r="F275" i="4"/>
  <c r="H275" i="4"/>
  <c r="H209" i="4"/>
  <c r="F209" i="4"/>
  <c r="F170" i="4"/>
  <c r="H170" i="4"/>
  <c r="F144" i="4"/>
  <c r="H144" i="4"/>
  <c r="H224" i="4"/>
  <c r="H167" i="4"/>
  <c r="F154" i="4"/>
  <c r="H154" i="4"/>
  <c r="H225" i="4"/>
  <c r="H194" i="4"/>
  <c r="H176" i="4"/>
  <c r="F148" i="4"/>
  <c r="H148" i="4"/>
  <c r="F137" i="4"/>
  <c r="H13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189" i="4"/>
  <c r="F128" i="4"/>
  <c r="H128" i="4"/>
  <c r="F152" i="4"/>
  <c r="H152" i="4"/>
  <c r="F135" i="4"/>
  <c r="H135" i="4"/>
  <c r="F132" i="4"/>
  <c r="H132" i="4"/>
  <c r="H175" i="4"/>
  <c r="F146" i="4"/>
  <c r="H146" i="4"/>
  <c r="F156" i="4"/>
  <c r="H156" i="4"/>
  <c r="F139" i="4"/>
  <c r="H139" i="4"/>
  <c r="F141" i="4"/>
  <c r="H141" i="4"/>
  <c r="F134" i="4"/>
  <c r="H134" i="4"/>
  <c r="F143" i="4"/>
  <c r="H143" i="4"/>
  <c r="H159" i="4"/>
  <c r="F136" i="4"/>
  <c r="H136" i="4"/>
  <c r="F109" i="4"/>
  <c r="H109" i="4"/>
  <c r="F145" i="4"/>
  <c r="H145" i="4"/>
  <c r="F129" i="4"/>
  <c r="H129" i="4"/>
  <c r="F157" i="4"/>
  <c r="H157" i="4"/>
  <c r="F155" i="4"/>
  <c r="H155" i="4"/>
  <c r="F153" i="4"/>
  <c r="H153" i="4"/>
  <c r="F151" i="4"/>
  <c r="H151" i="4"/>
  <c r="F149" i="4"/>
  <c r="H149" i="4"/>
  <c r="F147" i="4"/>
  <c r="H147" i="4"/>
  <c r="F138" i="4"/>
  <c r="H138" i="4"/>
  <c r="H164" i="4"/>
  <c r="F131" i="4"/>
  <c r="H131" i="4"/>
  <c r="F108" i="4"/>
  <c r="H108" i="4"/>
  <c r="H105" i="4"/>
  <c r="F140" i="4"/>
  <c r="H140" i="4"/>
  <c r="F133" i="4"/>
  <c r="H133" i="4"/>
  <c r="F142" i="4"/>
  <c r="H142" i="4"/>
  <c r="H112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0" i="4"/>
  <c r="H104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M8" i="4"/>
  <c r="H20" i="4"/>
  <c r="H27" i="4"/>
  <c r="H19" i="4"/>
  <c r="H14" i="4"/>
  <c r="H25" i="4"/>
  <c r="H11" i="4"/>
  <c r="F18" i="4"/>
  <c r="F17" i="4"/>
  <c r="F9" i="4"/>
  <c r="H15" i="4"/>
  <c r="H24" i="4"/>
  <c r="H8" i="4"/>
  <c r="F10" i="4"/>
  <c r="H21" i="4"/>
  <c r="H12" i="4"/>
  <c r="H22" i="4"/>
  <c r="H16" i="4"/>
  <c r="F26" i="4"/>
  <c r="H13" i="4"/>
  <c r="F23" i="4"/>
  <c r="H7" i="4"/>
  <c r="I41" i="1"/>
  <c r="I30" i="1"/>
  <c r="I33" i="1"/>
  <c r="I37" i="1" s="1"/>
  <c r="L6" i="5"/>
  <c r="L4" i="5"/>
  <c r="L5" i="5"/>
  <c r="I4" i="5"/>
  <c r="I5" i="1"/>
  <c r="I28" i="1" s="1"/>
  <c r="I8" i="5"/>
  <c r="I6" i="5"/>
  <c r="I13" i="1"/>
  <c r="I9" i="1"/>
  <c r="AE8" i="4" l="1"/>
  <c r="AI121" i="4"/>
  <c r="F987" i="4"/>
  <c r="AF9" i="4"/>
  <c r="AF8" i="4"/>
  <c r="AE9" i="4"/>
  <c r="M9" i="4"/>
  <c r="U9" i="4" s="1"/>
  <c r="Q9" i="4" s="1"/>
  <c r="P9" i="4" s="1"/>
  <c r="S9" i="4" s="1"/>
  <c r="R9" i="4"/>
  <c r="D10" i="4"/>
  <c r="AF10" i="4" s="1"/>
  <c r="R8" i="4"/>
  <c r="U7" i="4"/>
  <c r="Q7" i="4" s="1"/>
  <c r="P7" i="4" s="1"/>
  <c r="AE7" i="4"/>
  <c r="E104" i="4"/>
  <c r="U8" i="4"/>
  <c r="Q8" i="4" s="1"/>
  <c r="P8" i="4" s="1"/>
  <c r="I50" i="1"/>
  <c r="I43" i="1"/>
  <c r="I47" i="1"/>
  <c r="I44" i="1"/>
  <c r="I40" i="1"/>
  <c r="I39" i="1" s="1"/>
  <c r="I49" i="1"/>
  <c r="I46" i="1"/>
  <c r="I38" i="1"/>
  <c r="I34" i="1" s="1"/>
  <c r="I7" i="1"/>
  <c r="I21" i="1"/>
  <c r="I17" i="1" s="1"/>
  <c r="I16" i="1" s="1"/>
  <c r="AG8" i="4" l="1"/>
  <c r="AT8" i="4" s="1"/>
  <c r="AI122" i="4"/>
  <c r="F991" i="4"/>
  <c r="W9" i="4"/>
  <c r="AH8" i="4"/>
  <c r="AJ8" i="4" s="1"/>
  <c r="AG9" i="4"/>
  <c r="AT9" i="4" s="1"/>
  <c r="AH9" i="4"/>
  <c r="AJ9" i="4" s="1"/>
  <c r="AH7" i="4"/>
  <c r="AJ7" i="4" s="1"/>
  <c r="AG7" i="4"/>
  <c r="AT7" i="4" s="1"/>
  <c r="AE10" i="4"/>
  <c r="M10" i="4"/>
  <c r="U10" i="4" s="1"/>
  <c r="Q10" i="4" s="1"/>
  <c r="P10" i="4" s="1"/>
  <c r="T10" i="4" s="1"/>
  <c r="V10" i="4" s="1"/>
  <c r="R10" i="4"/>
  <c r="D11" i="4"/>
  <c r="AF11" i="4" s="1"/>
  <c r="E105" i="4"/>
  <c r="S8" i="4"/>
  <c r="W8" i="4" s="1"/>
  <c r="T8" i="4"/>
  <c r="V8" i="4" s="1"/>
  <c r="T9" i="4"/>
  <c r="S7" i="4"/>
  <c r="W7" i="4" s="1"/>
  <c r="T7" i="4"/>
  <c r="V7" i="4" s="1"/>
  <c r="I19" i="1"/>
  <c r="L6" i="1" s="1"/>
  <c r="I42" i="1"/>
  <c r="I45" i="1" s="1"/>
  <c r="AI123" i="4" l="1"/>
  <c r="AU9" i="4"/>
  <c r="AV9" i="4"/>
  <c r="AW9" i="4"/>
  <c r="AU8" i="4"/>
  <c r="AV8" i="4"/>
  <c r="AW8" i="4"/>
  <c r="AW7" i="4"/>
  <c r="AV7" i="4"/>
  <c r="AU7" i="4"/>
  <c r="AX7" i="4" s="1"/>
  <c r="F995" i="4"/>
  <c r="AG10" i="4"/>
  <c r="AT10" i="4" s="1"/>
  <c r="AH10" i="4"/>
  <c r="AJ10" i="4" s="1"/>
  <c r="AE11" i="4"/>
  <c r="AG11" i="4" s="1"/>
  <c r="AT11" i="4" s="1"/>
  <c r="X8" i="4"/>
  <c r="AO8" i="4" s="1"/>
  <c r="X7" i="4"/>
  <c r="AO7" i="4" s="1"/>
  <c r="S10" i="4"/>
  <c r="W10" i="4" s="1"/>
  <c r="Y10" i="4" s="1"/>
  <c r="AA10" i="4" s="1"/>
  <c r="M11" i="4"/>
  <c r="U11" i="4" s="1"/>
  <c r="R11" i="4"/>
  <c r="D12" i="4"/>
  <c r="AF12" i="4" s="1"/>
  <c r="E106" i="4"/>
  <c r="V9" i="4"/>
  <c r="Y8" i="4"/>
  <c r="AA8" i="4" s="1"/>
  <c r="Y7" i="4"/>
  <c r="AA7" i="4" s="1"/>
  <c r="I48" i="1"/>
  <c r="L7" i="1"/>
  <c r="AU10" i="4" l="1"/>
  <c r="AV10" i="4"/>
  <c r="AW10" i="4"/>
  <c r="AI124" i="4"/>
  <c r="AX9" i="4"/>
  <c r="AX8" i="4"/>
  <c r="AP8" i="4"/>
  <c r="AQ8" i="4"/>
  <c r="AR8" i="4"/>
  <c r="AP10" i="4"/>
  <c r="AQ10" i="4"/>
  <c r="AR10" i="4"/>
  <c r="F1003" i="4"/>
  <c r="F999" i="4"/>
  <c r="AR7" i="4"/>
  <c r="AQ7" i="4"/>
  <c r="AP7" i="4"/>
  <c r="AH11" i="4"/>
  <c r="AJ11" i="4" s="1"/>
  <c r="AE12" i="4"/>
  <c r="Y9" i="4"/>
  <c r="AA9" i="4" s="1"/>
  <c r="X9" i="4"/>
  <c r="AO9" i="4" s="1"/>
  <c r="X10" i="4"/>
  <c r="AO10" i="4" s="1"/>
  <c r="M12" i="4"/>
  <c r="U12" i="4" s="1"/>
  <c r="Q12" i="4" s="1"/>
  <c r="P12" i="4" s="1"/>
  <c r="D13" i="4"/>
  <c r="AF13" i="4" s="1"/>
  <c r="R12" i="4"/>
  <c r="Q11" i="4"/>
  <c r="P11" i="4" s="1"/>
  <c r="E107" i="4"/>
  <c r="AI125" i="4" l="1"/>
  <c r="AW11" i="4"/>
  <c r="AU11" i="4"/>
  <c r="AV11" i="4"/>
  <c r="AX10" i="4"/>
  <c r="AP9" i="4"/>
  <c r="AQ9" i="4"/>
  <c r="AR9" i="4"/>
  <c r="AS10" i="4"/>
  <c r="AS7" i="4"/>
  <c r="AS8" i="4"/>
  <c r="AG12" i="4"/>
  <c r="AT12" i="4" s="1"/>
  <c r="AH12" i="4"/>
  <c r="AJ12" i="4" s="1"/>
  <c r="AE13" i="4"/>
  <c r="S11" i="4"/>
  <c r="W11" i="4" s="1"/>
  <c r="T11" i="4"/>
  <c r="V11" i="4" s="1"/>
  <c r="M13" i="4"/>
  <c r="U13" i="4" s="1"/>
  <c r="Q13" i="4" s="1"/>
  <c r="P13" i="4" s="1"/>
  <c r="D14" i="4"/>
  <c r="AF14" i="4" s="1"/>
  <c r="R13" i="4"/>
  <c r="S12" i="4"/>
  <c r="W12" i="4" s="1"/>
  <c r="T12" i="4"/>
  <c r="V12" i="4" s="1"/>
  <c r="E108" i="4"/>
  <c r="X11" i="4" l="1"/>
  <c r="AO11" i="4" s="1"/>
  <c r="AX11" i="4"/>
  <c r="AU12" i="4"/>
  <c r="AV12" i="4"/>
  <c r="AW12" i="4"/>
  <c r="AI126" i="4"/>
  <c r="Y11" i="4"/>
  <c r="AA11" i="4" s="1"/>
  <c r="AP11" i="4" s="1"/>
  <c r="AS9" i="4"/>
  <c r="AG13" i="4"/>
  <c r="AT13" i="4" s="1"/>
  <c r="AH13" i="4"/>
  <c r="AJ13" i="4" s="1"/>
  <c r="X12" i="4"/>
  <c r="AO12" i="4" s="1"/>
  <c r="AE14" i="4"/>
  <c r="S13" i="4"/>
  <c r="W13" i="4" s="1"/>
  <c r="T13" i="4"/>
  <c r="V13" i="4" s="1"/>
  <c r="Y12" i="4"/>
  <c r="AA12" i="4" s="1"/>
  <c r="M14" i="4"/>
  <c r="U14" i="4" s="1"/>
  <c r="Q14" i="4" s="1"/>
  <c r="P14" i="4" s="1"/>
  <c r="T14" i="4" s="1"/>
  <c r="V14" i="4" s="1"/>
  <c r="D15" i="4"/>
  <c r="AF15" i="4" s="1"/>
  <c r="R14" i="4"/>
  <c r="E109" i="4"/>
  <c r="AU13" i="4" l="1"/>
  <c r="AV13" i="4"/>
  <c r="AW13" i="4"/>
  <c r="AI127" i="4"/>
  <c r="AX12" i="4"/>
  <c r="AR11" i="4"/>
  <c r="AQ11" i="4"/>
  <c r="AS11" i="4" s="1"/>
  <c r="AP12" i="4"/>
  <c r="AQ12" i="4"/>
  <c r="AR12" i="4"/>
  <c r="AG14" i="4"/>
  <c r="AT14" i="4" s="1"/>
  <c r="AH14" i="4"/>
  <c r="AJ14" i="4" s="1"/>
  <c r="X13" i="4"/>
  <c r="AO13" i="4" s="1"/>
  <c r="AE15" i="4"/>
  <c r="Y13" i="4"/>
  <c r="AA13" i="4" s="1"/>
  <c r="S14" i="4"/>
  <c r="W14" i="4" s="1"/>
  <c r="Y14" i="4" s="1"/>
  <c r="AA14" i="4" s="1"/>
  <c r="M15" i="4"/>
  <c r="U15" i="4" s="1"/>
  <c r="Q15" i="4" s="1"/>
  <c r="P15" i="4" s="1"/>
  <c r="T15" i="4" s="1"/>
  <c r="V15" i="4" s="1"/>
  <c r="D16" i="4"/>
  <c r="AF16" i="4" s="1"/>
  <c r="R15" i="4"/>
  <c r="E110" i="4"/>
  <c r="AI128" i="4" l="1"/>
  <c r="AU14" i="4"/>
  <c r="AV14" i="4"/>
  <c r="AW14" i="4"/>
  <c r="AX13" i="4"/>
  <c r="AP14" i="4"/>
  <c r="AQ14" i="4"/>
  <c r="AR14" i="4"/>
  <c r="AP13" i="4"/>
  <c r="AQ13" i="4"/>
  <c r="AR13" i="4"/>
  <c r="AS12" i="4"/>
  <c r="AG15" i="4"/>
  <c r="AT15" i="4" s="1"/>
  <c r="AH15" i="4"/>
  <c r="AJ15" i="4" s="1"/>
  <c r="AE16" i="4"/>
  <c r="X14" i="4"/>
  <c r="AO14" i="4" s="1"/>
  <c r="S15" i="4"/>
  <c r="W15" i="4" s="1"/>
  <c r="Y15" i="4" s="1"/>
  <c r="AA15" i="4" s="1"/>
  <c r="R16" i="4"/>
  <c r="M16" i="4"/>
  <c r="U16" i="4" s="1"/>
  <c r="Q16" i="4" s="1"/>
  <c r="P16" i="4" s="1"/>
  <c r="T16" i="4" s="1"/>
  <c r="V16" i="4" s="1"/>
  <c r="D17" i="4"/>
  <c r="AF17" i="4" s="1"/>
  <c r="E111" i="4"/>
  <c r="AU15" i="4" l="1"/>
  <c r="AV15" i="4"/>
  <c r="AW15" i="4"/>
  <c r="AX14" i="4"/>
  <c r="AI129" i="4"/>
  <c r="AP15" i="4"/>
  <c r="AQ15" i="4"/>
  <c r="AR15" i="4"/>
  <c r="AS14" i="4"/>
  <c r="AS13" i="4"/>
  <c r="AG16" i="4"/>
  <c r="AT16" i="4" s="1"/>
  <c r="AH16" i="4"/>
  <c r="AJ16" i="4" s="1"/>
  <c r="AE17" i="4"/>
  <c r="X15" i="4"/>
  <c r="AO15" i="4" s="1"/>
  <c r="D18" i="4"/>
  <c r="AF18" i="4" s="1"/>
  <c r="M17" i="4"/>
  <c r="U17" i="4" s="1"/>
  <c r="Q17" i="4" s="1"/>
  <c r="P17" i="4" s="1"/>
  <c r="T17" i="4" s="1"/>
  <c r="V17" i="4" s="1"/>
  <c r="R17" i="4"/>
  <c r="S16" i="4"/>
  <c r="W16" i="4" s="1"/>
  <c r="Y16" i="4" s="1"/>
  <c r="AA16" i="4" s="1"/>
  <c r="E112" i="4"/>
  <c r="AU16" i="4" l="1"/>
  <c r="AV16" i="4"/>
  <c r="AW16" i="4"/>
  <c r="AI130" i="4"/>
  <c r="AX15" i="4"/>
  <c r="AQ16" i="4"/>
  <c r="AR16" i="4"/>
  <c r="AP16" i="4"/>
  <c r="AS15" i="4"/>
  <c r="AG17" i="4"/>
  <c r="AT17" i="4" s="1"/>
  <c r="AH17" i="4"/>
  <c r="AJ17" i="4" s="1"/>
  <c r="AE18" i="4"/>
  <c r="X16" i="4"/>
  <c r="AO16" i="4" s="1"/>
  <c r="S17" i="4"/>
  <c r="W17" i="4" s="1"/>
  <c r="Y17" i="4" s="1"/>
  <c r="AA17" i="4" s="1"/>
  <c r="R18" i="4"/>
  <c r="M18" i="4"/>
  <c r="U18" i="4" s="1"/>
  <c r="D19" i="4"/>
  <c r="AF19" i="4" s="1"/>
  <c r="E113" i="4"/>
  <c r="AU17" i="4" l="1"/>
  <c r="AV17" i="4"/>
  <c r="AW17" i="4"/>
  <c r="AI131" i="4"/>
  <c r="AX16" i="4"/>
  <c r="AP17" i="4"/>
  <c r="AQ17" i="4"/>
  <c r="AR17" i="4"/>
  <c r="AS16" i="4"/>
  <c r="AG18" i="4"/>
  <c r="AT18" i="4" s="1"/>
  <c r="AH18" i="4"/>
  <c r="AJ18" i="4" s="1"/>
  <c r="AE19" i="4"/>
  <c r="X17" i="4"/>
  <c r="AO17" i="4" s="1"/>
  <c r="D20" i="4"/>
  <c r="AF20" i="4" s="1"/>
  <c r="R19" i="4"/>
  <c r="M19" i="4"/>
  <c r="U19" i="4" s="1"/>
  <c r="Q19" i="4" s="1"/>
  <c r="P19" i="4" s="1"/>
  <c r="T19" i="4" s="1"/>
  <c r="V19" i="4" s="1"/>
  <c r="Q18" i="4"/>
  <c r="P18" i="4" s="1"/>
  <c r="E114" i="4"/>
  <c r="AU18" i="4" l="1"/>
  <c r="AV18" i="4"/>
  <c r="AW18" i="4"/>
  <c r="AI132" i="4"/>
  <c r="AX17" i="4"/>
  <c r="AS17" i="4"/>
  <c r="AG19" i="4"/>
  <c r="AT19" i="4" s="1"/>
  <c r="AH19" i="4"/>
  <c r="AJ19" i="4" s="1"/>
  <c r="AE20" i="4"/>
  <c r="S19" i="4"/>
  <c r="W19" i="4" s="1"/>
  <c r="Y19" i="4" s="1"/>
  <c r="AA19" i="4" s="1"/>
  <c r="T18" i="4"/>
  <c r="V18" i="4" s="1"/>
  <c r="S18" i="4"/>
  <c r="W18" i="4" s="1"/>
  <c r="D21" i="4"/>
  <c r="AF21" i="4" s="1"/>
  <c r="M20" i="4"/>
  <c r="U20" i="4" s="1"/>
  <c r="Q20" i="4" s="1"/>
  <c r="P20" i="4" s="1"/>
  <c r="T20" i="4" s="1"/>
  <c r="V20" i="4" s="1"/>
  <c r="R20" i="4"/>
  <c r="E115" i="4"/>
  <c r="AU19" i="4" l="1"/>
  <c r="AV19" i="4"/>
  <c r="AW19" i="4"/>
  <c r="AI133" i="4"/>
  <c r="AX18" i="4"/>
  <c r="AQ19" i="4"/>
  <c r="AP19" i="4"/>
  <c r="AR19" i="4"/>
  <c r="AG20" i="4"/>
  <c r="AT20" i="4" s="1"/>
  <c r="AH20" i="4"/>
  <c r="AJ20" i="4" s="1"/>
  <c r="AE21" i="4"/>
  <c r="Y18" i="4"/>
  <c r="AA18" i="4" s="1"/>
  <c r="X18" i="4"/>
  <c r="AO18" i="4" s="1"/>
  <c r="X19" i="4"/>
  <c r="AO19" i="4" s="1"/>
  <c r="R21" i="4"/>
  <c r="M21" i="4"/>
  <c r="U21" i="4" s="1"/>
  <c r="Q21" i="4" s="1"/>
  <c r="P21" i="4" s="1"/>
  <c r="T21" i="4" s="1"/>
  <c r="V21" i="4" s="1"/>
  <c r="D22" i="4"/>
  <c r="AF22" i="4" s="1"/>
  <c r="S20" i="4"/>
  <c r="W20" i="4" s="1"/>
  <c r="Y20" i="4" s="1"/>
  <c r="AA20" i="4" s="1"/>
  <c r="E116" i="4"/>
  <c r="AU20" i="4" l="1"/>
  <c r="AV20" i="4"/>
  <c r="AW20" i="4"/>
  <c r="AI134" i="4"/>
  <c r="AX19" i="4"/>
  <c r="AP18" i="4"/>
  <c r="AQ18" i="4"/>
  <c r="AR18" i="4"/>
  <c r="AP20" i="4"/>
  <c r="AQ20" i="4"/>
  <c r="AR20" i="4"/>
  <c r="AS19" i="4"/>
  <c r="AG21" i="4"/>
  <c r="AT21" i="4" s="1"/>
  <c r="AH21" i="4"/>
  <c r="AJ21" i="4" s="1"/>
  <c r="AE22" i="4"/>
  <c r="X20" i="4"/>
  <c r="AO20" i="4" s="1"/>
  <c r="S21" i="4"/>
  <c r="W21" i="4" s="1"/>
  <c r="Y21" i="4" s="1"/>
  <c r="AA21" i="4" s="1"/>
  <c r="R22" i="4"/>
  <c r="M22" i="4"/>
  <c r="U22" i="4" s="1"/>
  <c r="Q22" i="4" s="1"/>
  <c r="P22" i="4" s="1"/>
  <c r="T22" i="4" s="1"/>
  <c r="V22" i="4" s="1"/>
  <c r="D23" i="4"/>
  <c r="AF23" i="4" s="1"/>
  <c r="E117" i="4"/>
  <c r="AU21" i="4" l="1"/>
  <c r="AV21" i="4"/>
  <c r="AW21" i="4"/>
  <c r="AI135" i="4"/>
  <c r="AX20" i="4"/>
  <c r="AP21" i="4"/>
  <c r="AQ21" i="4"/>
  <c r="AR21" i="4"/>
  <c r="AS20" i="4"/>
  <c r="AS18" i="4"/>
  <c r="AG22" i="4"/>
  <c r="AT22" i="4" s="1"/>
  <c r="AH22" i="4"/>
  <c r="AJ22" i="4" s="1"/>
  <c r="AE23" i="4"/>
  <c r="X21" i="4"/>
  <c r="AO21" i="4" s="1"/>
  <c r="S22" i="4"/>
  <c r="W22" i="4" s="1"/>
  <c r="Y22" i="4" s="1"/>
  <c r="AA22" i="4" s="1"/>
  <c r="R23" i="4"/>
  <c r="D24" i="4"/>
  <c r="AF24" i="4" s="1"/>
  <c r="M23" i="4"/>
  <c r="U23" i="4" s="1"/>
  <c r="Q23" i="4" s="1"/>
  <c r="P23" i="4" s="1"/>
  <c r="T23" i="4" s="1"/>
  <c r="V23" i="4" s="1"/>
  <c r="E118" i="4"/>
  <c r="AV22" i="4" l="1"/>
  <c r="AW22" i="4"/>
  <c r="AU22" i="4"/>
  <c r="AX22" i="4" s="1"/>
  <c r="AI136" i="4"/>
  <c r="AX21" i="4"/>
  <c r="AP22" i="4"/>
  <c r="AQ22" i="4"/>
  <c r="AR22" i="4"/>
  <c r="AS21" i="4"/>
  <c r="AG23" i="4"/>
  <c r="AT23" i="4" s="1"/>
  <c r="AH23" i="4"/>
  <c r="AJ23" i="4" s="1"/>
  <c r="AE24" i="4"/>
  <c r="X22" i="4"/>
  <c r="AO22" i="4" s="1"/>
  <c r="S23" i="4"/>
  <c r="W23" i="4" s="1"/>
  <c r="Y23" i="4" s="1"/>
  <c r="AA23" i="4" s="1"/>
  <c r="M24" i="4"/>
  <c r="U24" i="4" s="1"/>
  <c r="Q24" i="4" s="1"/>
  <c r="P24" i="4" s="1"/>
  <c r="T24" i="4" s="1"/>
  <c r="V24" i="4" s="1"/>
  <c r="D25" i="4"/>
  <c r="AF25" i="4" s="1"/>
  <c r="R24" i="4"/>
  <c r="E119" i="4"/>
  <c r="AU23" i="4" l="1"/>
  <c r="AV23" i="4"/>
  <c r="AW23" i="4"/>
  <c r="AI137" i="4"/>
  <c r="AP23" i="4"/>
  <c r="AQ23" i="4"/>
  <c r="AR23" i="4"/>
  <c r="AS22" i="4"/>
  <c r="AG24" i="4"/>
  <c r="AT24" i="4" s="1"/>
  <c r="AH24" i="4"/>
  <c r="AJ24" i="4" s="1"/>
  <c r="AE25" i="4"/>
  <c r="AG25" i="4" s="1"/>
  <c r="AT25" i="4" s="1"/>
  <c r="X23" i="4"/>
  <c r="AO23" i="4" s="1"/>
  <c r="S24" i="4"/>
  <c r="W24" i="4" s="1"/>
  <c r="Y24" i="4" s="1"/>
  <c r="AA24" i="4" s="1"/>
  <c r="R25" i="4"/>
  <c r="M25" i="4"/>
  <c r="U25" i="4" s="1"/>
  <c r="D26" i="4"/>
  <c r="AF26" i="4" s="1"/>
  <c r="E120" i="4"/>
  <c r="AU24" i="4" l="1"/>
  <c r="AV24" i="4"/>
  <c r="AW24" i="4"/>
  <c r="AI138" i="4"/>
  <c r="AX23" i="4"/>
  <c r="AP24" i="4"/>
  <c r="AQ24" i="4"/>
  <c r="AR24" i="4"/>
  <c r="AS23" i="4"/>
  <c r="AH25" i="4"/>
  <c r="AJ25" i="4" s="1"/>
  <c r="AE26" i="4"/>
  <c r="X24" i="4"/>
  <c r="AO24" i="4" s="1"/>
  <c r="M26" i="4"/>
  <c r="U26" i="4" s="1"/>
  <c r="Q26" i="4" s="1"/>
  <c r="P26" i="4" s="1"/>
  <c r="T26" i="4" s="1"/>
  <c r="V26" i="4" s="1"/>
  <c r="R26" i="4"/>
  <c r="D27" i="4"/>
  <c r="AF27" i="4" s="1"/>
  <c r="Q25" i="4"/>
  <c r="P25" i="4" s="1"/>
  <c r="E121" i="4"/>
  <c r="AU25" i="4" l="1"/>
  <c r="AV25" i="4"/>
  <c r="AW25" i="4"/>
  <c r="AI139" i="4"/>
  <c r="AX24" i="4"/>
  <c r="AS24" i="4"/>
  <c r="AG26" i="4"/>
  <c r="AT26" i="4" s="1"/>
  <c r="AH26" i="4"/>
  <c r="AJ26" i="4" s="1"/>
  <c r="AE27" i="4"/>
  <c r="S26" i="4"/>
  <c r="W26" i="4" s="1"/>
  <c r="Y26" i="4" s="1"/>
  <c r="AA26" i="4" s="1"/>
  <c r="T25" i="4"/>
  <c r="V25" i="4" s="1"/>
  <c r="S25" i="4"/>
  <c r="W25" i="4" s="1"/>
  <c r="Y25" i="4" s="1"/>
  <c r="AA25" i="4" s="1"/>
  <c r="D28" i="4"/>
  <c r="AF28" i="4" s="1"/>
  <c r="M27" i="4"/>
  <c r="U27" i="4" s="1"/>
  <c r="Q27" i="4" s="1"/>
  <c r="P27" i="4" s="1"/>
  <c r="T27" i="4" s="1"/>
  <c r="V27" i="4" s="1"/>
  <c r="R27" i="4"/>
  <c r="E122" i="4"/>
  <c r="AU26" i="4" l="1"/>
  <c r="AV26" i="4"/>
  <c r="AW26" i="4"/>
  <c r="AI140" i="4"/>
  <c r="AX25" i="4"/>
  <c r="X25" i="4"/>
  <c r="AO25" i="4" s="1"/>
  <c r="AP25" i="4"/>
  <c r="AQ25" i="4"/>
  <c r="AR25" i="4"/>
  <c r="AP26" i="4"/>
  <c r="AQ26" i="4"/>
  <c r="AR26" i="4"/>
  <c r="AS25" i="4"/>
  <c r="AG27" i="4"/>
  <c r="AT27" i="4" s="1"/>
  <c r="AH27" i="4"/>
  <c r="AJ27" i="4" s="1"/>
  <c r="AE28" i="4"/>
  <c r="X26" i="4"/>
  <c r="AO26" i="4" s="1"/>
  <c r="S27" i="4"/>
  <c r="W27" i="4" s="1"/>
  <c r="Y27" i="4" s="1"/>
  <c r="AA27" i="4" s="1"/>
  <c r="M28" i="4"/>
  <c r="U28" i="4" s="1"/>
  <c r="Q28" i="4" s="1"/>
  <c r="P28" i="4" s="1"/>
  <c r="T28" i="4" s="1"/>
  <c r="V28" i="4" s="1"/>
  <c r="R28" i="4"/>
  <c r="D29" i="4"/>
  <c r="AF29" i="4" s="1"/>
  <c r="E123" i="4"/>
  <c r="AW27" i="4" l="1"/>
  <c r="AU27" i="4"/>
  <c r="AV27" i="4"/>
  <c r="AI141" i="4"/>
  <c r="AX26" i="4"/>
  <c r="AP27" i="4"/>
  <c r="AQ27" i="4"/>
  <c r="AR27" i="4"/>
  <c r="AS26" i="4"/>
  <c r="AG28" i="4"/>
  <c r="AT28" i="4" s="1"/>
  <c r="AH28" i="4"/>
  <c r="AJ28" i="4" s="1"/>
  <c r="AE29" i="4"/>
  <c r="X27" i="4"/>
  <c r="AO27" i="4" s="1"/>
  <c r="S28" i="4"/>
  <c r="W28" i="4" s="1"/>
  <c r="Y28" i="4" s="1"/>
  <c r="AA28" i="4" s="1"/>
  <c r="R29" i="4"/>
  <c r="D30" i="4"/>
  <c r="AF30" i="4" s="1"/>
  <c r="M29" i="4"/>
  <c r="U29" i="4" s="1"/>
  <c r="Q29" i="4" s="1"/>
  <c r="P29" i="4" s="1"/>
  <c r="T29" i="4" s="1"/>
  <c r="V29" i="4" s="1"/>
  <c r="E124" i="4"/>
  <c r="AX27" i="4" l="1"/>
  <c r="AU28" i="4"/>
  <c r="AV28" i="4"/>
  <c r="AW28" i="4"/>
  <c r="AI142" i="4"/>
  <c r="AP28" i="4"/>
  <c r="AQ28" i="4"/>
  <c r="AR28" i="4"/>
  <c r="AS27" i="4"/>
  <c r="AG29" i="4"/>
  <c r="AT29" i="4" s="1"/>
  <c r="AH29" i="4"/>
  <c r="AJ29" i="4" s="1"/>
  <c r="AE30" i="4"/>
  <c r="X28" i="4"/>
  <c r="AO28" i="4" s="1"/>
  <c r="S29" i="4"/>
  <c r="W29" i="4" s="1"/>
  <c r="Y29" i="4" s="1"/>
  <c r="AA29" i="4" s="1"/>
  <c r="M30" i="4"/>
  <c r="U30" i="4" s="1"/>
  <c r="Q30" i="4" s="1"/>
  <c r="P30" i="4" s="1"/>
  <c r="T30" i="4" s="1"/>
  <c r="V30" i="4" s="1"/>
  <c r="R30" i="4"/>
  <c r="D31" i="4"/>
  <c r="AF31" i="4" s="1"/>
  <c r="E125" i="4"/>
  <c r="AU29" i="4" l="1"/>
  <c r="AV29" i="4"/>
  <c r="AW29" i="4"/>
  <c r="AI143" i="4"/>
  <c r="AX28" i="4"/>
  <c r="AP29" i="4"/>
  <c r="AQ29" i="4"/>
  <c r="AR29" i="4"/>
  <c r="AS28" i="4"/>
  <c r="AG30" i="4"/>
  <c r="AT30" i="4" s="1"/>
  <c r="AH30" i="4"/>
  <c r="AJ30" i="4" s="1"/>
  <c r="AE31" i="4"/>
  <c r="X29" i="4"/>
  <c r="AO29" i="4" s="1"/>
  <c r="S30" i="4"/>
  <c r="W30" i="4" s="1"/>
  <c r="Y30" i="4" s="1"/>
  <c r="AA30" i="4" s="1"/>
  <c r="D32" i="4"/>
  <c r="AF32" i="4" s="1"/>
  <c r="M31" i="4"/>
  <c r="U31" i="4" s="1"/>
  <c r="Q31" i="4" s="1"/>
  <c r="P31" i="4" s="1"/>
  <c r="T31" i="4" s="1"/>
  <c r="V31" i="4" s="1"/>
  <c r="R31" i="4"/>
  <c r="E126" i="4"/>
  <c r="AU30" i="4" l="1"/>
  <c r="AV30" i="4"/>
  <c r="AW30" i="4"/>
  <c r="AI144" i="4"/>
  <c r="AX29" i="4"/>
  <c r="AP30" i="4"/>
  <c r="AQ30" i="4"/>
  <c r="AR30" i="4"/>
  <c r="AS29" i="4"/>
  <c r="AG31" i="4"/>
  <c r="AT31" i="4" s="1"/>
  <c r="AH31" i="4"/>
  <c r="AJ31" i="4" s="1"/>
  <c r="AE32" i="4"/>
  <c r="X30" i="4"/>
  <c r="AO30" i="4" s="1"/>
  <c r="S31" i="4"/>
  <c r="W31" i="4" s="1"/>
  <c r="Y31" i="4" s="1"/>
  <c r="AA31" i="4" s="1"/>
  <c r="D33" i="4"/>
  <c r="AF33" i="4" s="1"/>
  <c r="M32" i="4"/>
  <c r="U32" i="4" s="1"/>
  <c r="Q32" i="4" s="1"/>
  <c r="P32" i="4" s="1"/>
  <c r="T32" i="4" s="1"/>
  <c r="V32" i="4" s="1"/>
  <c r="R32" i="4"/>
  <c r="E127" i="4"/>
  <c r="AU31" i="4" l="1"/>
  <c r="AV31" i="4"/>
  <c r="AW31" i="4"/>
  <c r="AI145" i="4"/>
  <c r="AX30" i="4"/>
  <c r="AP31" i="4"/>
  <c r="AQ31" i="4"/>
  <c r="AR31" i="4"/>
  <c r="AS30" i="4"/>
  <c r="AG32" i="4"/>
  <c r="AT32" i="4" s="1"/>
  <c r="AH32" i="4"/>
  <c r="AJ32" i="4" s="1"/>
  <c r="AE33" i="4"/>
  <c r="X31" i="4"/>
  <c r="AO31" i="4" s="1"/>
  <c r="S32" i="4"/>
  <c r="W32" i="4" s="1"/>
  <c r="Y32" i="4" s="1"/>
  <c r="AA32" i="4" s="1"/>
  <c r="M33" i="4"/>
  <c r="U33" i="4" s="1"/>
  <c r="Q33" i="4" s="1"/>
  <c r="P33" i="4" s="1"/>
  <c r="T33" i="4" s="1"/>
  <c r="V33" i="4" s="1"/>
  <c r="R33" i="4"/>
  <c r="D34" i="4"/>
  <c r="AF34" i="4" s="1"/>
  <c r="E128" i="4"/>
  <c r="AU32" i="4" l="1"/>
  <c r="AV32" i="4"/>
  <c r="AW32" i="4"/>
  <c r="AI146" i="4"/>
  <c r="AX31" i="4"/>
  <c r="AQ32" i="4"/>
  <c r="AP32" i="4"/>
  <c r="AR32" i="4"/>
  <c r="AS31" i="4"/>
  <c r="AG33" i="4"/>
  <c r="AT33" i="4" s="1"/>
  <c r="AH33" i="4"/>
  <c r="AJ33" i="4" s="1"/>
  <c r="AE34" i="4"/>
  <c r="X32" i="4"/>
  <c r="AO32" i="4" s="1"/>
  <c r="S33" i="4"/>
  <c r="W33" i="4" s="1"/>
  <c r="Y33" i="4" s="1"/>
  <c r="AA33" i="4" s="1"/>
  <c r="M34" i="4"/>
  <c r="U34" i="4" s="1"/>
  <c r="Q34" i="4" s="1"/>
  <c r="P34" i="4" s="1"/>
  <c r="T34" i="4" s="1"/>
  <c r="V34" i="4" s="1"/>
  <c r="R34" i="4"/>
  <c r="D35" i="4"/>
  <c r="AF35" i="4" s="1"/>
  <c r="E129" i="4"/>
  <c r="AI147" i="4" l="1"/>
  <c r="AU33" i="4"/>
  <c r="AV33" i="4"/>
  <c r="AW33" i="4"/>
  <c r="AX32" i="4"/>
  <c r="AP33" i="4"/>
  <c r="AQ33" i="4"/>
  <c r="AR33" i="4"/>
  <c r="AS32" i="4"/>
  <c r="AG34" i="4"/>
  <c r="AT34" i="4" s="1"/>
  <c r="AH34" i="4"/>
  <c r="AJ34" i="4" s="1"/>
  <c r="AE35" i="4"/>
  <c r="S34" i="4"/>
  <c r="W34" i="4" s="1"/>
  <c r="Y34" i="4" s="1"/>
  <c r="AA34" i="4" s="1"/>
  <c r="X33" i="4"/>
  <c r="AO33" i="4" s="1"/>
  <c r="R35" i="4"/>
  <c r="M35" i="4"/>
  <c r="U35" i="4" s="1"/>
  <c r="D36" i="4"/>
  <c r="AF36" i="4" s="1"/>
  <c r="E130" i="4"/>
  <c r="AU34" i="4" l="1"/>
  <c r="AW34" i="4"/>
  <c r="AV34" i="4"/>
  <c r="AX33" i="4"/>
  <c r="AI148" i="4"/>
  <c r="AP34" i="4"/>
  <c r="AQ34" i="4"/>
  <c r="AR34" i="4"/>
  <c r="AS33" i="4"/>
  <c r="AG35" i="4"/>
  <c r="AT35" i="4" s="1"/>
  <c r="AH35" i="4"/>
  <c r="AJ35" i="4" s="1"/>
  <c r="AE36" i="4"/>
  <c r="X34" i="4"/>
  <c r="AO34" i="4" s="1"/>
  <c r="M36" i="4"/>
  <c r="U36" i="4" s="1"/>
  <c r="Q36" i="4" s="1"/>
  <c r="P36" i="4" s="1"/>
  <c r="T36" i="4" s="1"/>
  <c r="V36" i="4" s="1"/>
  <c r="R36" i="4"/>
  <c r="D37" i="4"/>
  <c r="AF37" i="4" s="1"/>
  <c r="Q35" i="4"/>
  <c r="P35" i="4" s="1"/>
  <c r="E131" i="4"/>
  <c r="AU35" i="4" l="1"/>
  <c r="AV35" i="4"/>
  <c r="AW35" i="4"/>
  <c r="AI149" i="4"/>
  <c r="AX34" i="4"/>
  <c r="AS34" i="4"/>
  <c r="AG36" i="4"/>
  <c r="AT36" i="4" s="1"/>
  <c r="AH36" i="4"/>
  <c r="AJ36" i="4" s="1"/>
  <c r="AE37" i="4"/>
  <c r="S36" i="4"/>
  <c r="W36" i="4" s="1"/>
  <c r="Y36" i="4" s="1"/>
  <c r="AA36" i="4" s="1"/>
  <c r="T35" i="4"/>
  <c r="V35" i="4" s="1"/>
  <c r="S35" i="4"/>
  <c r="W35" i="4" s="1"/>
  <c r="M37" i="4"/>
  <c r="U37" i="4" s="1"/>
  <c r="Q37" i="4" s="1"/>
  <c r="P37" i="4" s="1"/>
  <c r="T37" i="4" s="1"/>
  <c r="V37" i="4" s="1"/>
  <c r="R37" i="4"/>
  <c r="D38" i="4"/>
  <c r="AF38" i="4" s="1"/>
  <c r="E132" i="4"/>
  <c r="AU36" i="4" l="1"/>
  <c r="AV36" i="4"/>
  <c r="AW36" i="4"/>
  <c r="AI150" i="4"/>
  <c r="AX35" i="4"/>
  <c r="AQ36" i="4"/>
  <c r="AP36" i="4"/>
  <c r="AR36" i="4"/>
  <c r="AG37" i="4"/>
  <c r="AT37" i="4" s="1"/>
  <c r="AH37" i="4"/>
  <c r="AJ37" i="4" s="1"/>
  <c r="Y35" i="4"/>
  <c r="AA35" i="4" s="1"/>
  <c r="AE38" i="4"/>
  <c r="X35" i="4"/>
  <c r="AO35" i="4" s="1"/>
  <c r="X36" i="4"/>
  <c r="AO36" i="4" s="1"/>
  <c r="S37" i="4"/>
  <c r="W37" i="4" s="1"/>
  <c r="Y37" i="4" s="1"/>
  <c r="AA37" i="4" s="1"/>
  <c r="M38" i="4"/>
  <c r="U38" i="4" s="1"/>
  <c r="Q38" i="4" s="1"/>
  <c r="P38" i="4" s="1"/>
  <c r="T38" i="4" s="1"/>
  <c r="V38" i="4" s="1"/>
  <c r="R38" i="4"/>
  <c r="D39" i="4"/>
  <c r="AF39" i="4" s="1"/>
  <c r="E133" i="4"/>
  <c r="AU37" i="4" l="1"/>
  <c r="AV37" i="4"/>
  <c r="AW37" i="4"/>
  <c r="AI151" i="4"/>
  <c r="AX36" i="4"/>
  <c r="AP37" i="4"/>
  <c r="AQ37" i="4"/>
  <c r="AR37" i="4"/>
  <c r="AQ35" i="4"/>
  <c r="AP35" i="4"/>
  <c r="AR35" i="4"/>
  <c r="AS36" i="4"/>
  <c r="AG38" i="4"/>
  <c r="AT38" i="4" s="1"/>
  <c r="AH38" i="4"/>
  <c r="AJ38" i="4" s="1"/>
  <c r="AE39" i="4"/>
  <c r="X37" i="4"/>
  <c r="AO37" i="4" s="1"/>
  <c r="S38" i="4"/>
  <c r="W38" i="4" s="1"/>
  <c r="Y38" i="4" s="1"/>
  <c r="AA38" i="4" s="1"/>
  <c r="M39" i="4"/>
  <c r="U39" i="4" s="1"/>
  <c r="Q39" i="4" s="1"/>
  <c r="P39" i="4" s="1"/>
  <c r="T39" i="4" s="1"/>
  <c r="V39" i="4" s="1"/>
  <c r="R39" i="4"/>
  <c r="D40" i="4"/>
  <c r="AF40" i="4" s="1"/>
  <c r="E134" i="4"/>
  <c r="AV38" i="4" l="1"/>
  <c r="AW38" i="4"/>
  <c r="AU38" i="4"/>
  <c r="AX38" i="4" s="1"/>
  <c r="AI152" i="4"/>
  <c r="AX37" i="4"/>
  <c r="AP38" i="4"/>
  <c r="AQ38" i="4"/>
  <c r="AR38" i="4"/>
  <c r="AS35" i="4"/>
  <c r="AS37" i="4"/>
  <c r="AG39" i="4"/>
  <c r="AT39" i="4" s="1"/>
  <c r="AH39" i="4"/>
  <c r="AJ39" i="4" s="1"/>
  <c r="AE40" i="4"/>
  <c r="X38" i="4"/>
  <c r="AO38" i="4" s="1"/>
  <c r="S39" i="4"/>
  <c r="W39" i="4" s="1"/>
  <c r="Y39" i="4" s="1"/>
  <c r="AA39" i="4" s="1"/>
  <c r="M40" i="4"/>
  <c r="U40" i="4" s="1"/>
  <c r="Q40" i="4" s="1"/>
  <c r="P40" i="4" s="1"/>
  <c r="T40" i="4" s="1"/>
  <c r="V40" i="4" s="1"/>
  <c r="R40" i="4"/>
  <c r="D41" i="4"/>
  <c r="AF41" i="4" s="1"/>
  <c r="E135" i="4"/>
  <c r="AU39" i="4" l="1"/>
  <c r="AV39" i="4"/>
  <c r="AW39" i="4"/>
  <c r="AI153" i="4"/>
  <c r="AP39" i="4"/>
  <c r="AQ39" i="4"/>
  <c r="AR39" i="4"/>
  <c r="AS38" i="4"/>
  <c r="AG40" i="4"/>
  <c r="AT40" i="4" s="1"/>
  <c r="AH40" i="4"/>
  <c r="AJ40" i="4" s="1"/>
  <c r="AE41" i="4"/>
  <c r="X39" i="4"/>
  <c r="AO39" i="4" s="1"/>
  <c r="S40" i="4"/>
  <c r="W40" i="4" s="1"/>
  <c r="Y40" i="4" s="1"/>
  <c r="AA40" i="4" s="1"/>
  <c r="M41" i="4"/>
  <c r="U41" i="4" s="1"/>
  <c r="Q41" i="4" s="1"/>
  <c r="P41" i="4" s="1"/>
  <c r="T41" i="4" s="1"/>
  <c r="V41" i="4" s="1"/>
  <c r="R41" i="4"/>
  <c r="D42" i="4"/>
  <c r="AF42" i="4" s="1"/>
  <c r="E136" i="4"/>
  <c r="AU40" i="4" l="1"/>
  <c r="AV40" i="4"/>
  <c r="AW40" i="4"/>
  <c r="AI154" i="4"/>
  <c r="AX39" i="4"/>
  <c r="AP40" i="4"/>
  <c r="AQ40" i="4"/>
  <c r="AR40" i="4"/>
  <c r="AS39" i="4"/>
  <c r="AG41" i="4"/>
  <c r="AT41" i="4" s="1"/>
  <c r="AH41" i="4"/>
  <c r="AJ41" i="4" s="1"/>
  <c r="AE42" i="4"/>
  <c r="X40" i="4"/>
  <c r="AO40" i="4" s="1"/>
  <c r="S41" i="4"/>
  <c r="W41" i="4" s="1"/>
  <c r="Y41" i="4" s="1"/>
  <c r="AA41" i="4" s="1"/>
  <c r="M42" i="4"/>
  <c r="U42" i="4" s="1"/>
  <c r="Q42" i="4" s="1"/>
  <c r="P42" i="4" s="1"/>
  <c r="T42" i="4" s="1"/>
  <c r="V42" i="4" s="1"/>
  <c r="R42" i="4"/>
  <c r="D43" i="4"/>
  <c r="AF43" i="4" s="1"/>
  <c r="E137" i="4"/>
  <c r="AU41" i="4" l="1"/>
  <c r="AV41" i="4"/>
  <c r="AW41" i="4"/>
  <c r="AI155" i="4"/>
  <c r="AX40" i="4"/>
  <c r="AP41" i="4"/>
  <c r="AQ41" i="4"/>
  <c r="AR41" i="4"/>
  <c r="AS40" i="4"/>
  <c r="AG42" i="4"/>
  <c r="AT42" i="4" s="1"/>
  <c r="AH42" i="4"/>
  <c r="AJ42" i="4" s="1"/>
  <c r="AE43" i="4"/>
  <c r="S42" i="4"/>
  <c r="W42" i="4" s="1"/>
  <c r="Y42" i="4" s="1"/>
  <c r="AA42" i="4" s="1"/>
  <c r="X41" i="4"/>
  <c r="AO41" i="4" s="1"/>
  <c r="M43" i="4"/>
  <c r="U43" i="4" s="1"/>
  <c r="Q43" i="4" s="1"/>
  <c r="P43" i="4" s="1"/>
  <c r="T43" i="4" s="1"/>
  <c r="V43" i="4" s="1"/>
  <c r="R43" i="4"/>
  <c r="D44" i="4"/>
  <c r="AF44" i="4" s="1"/>
  <c r="E138" i="4"/>
  <c r="AU42" i="4" l="1"/>
  <c r="AV42" i="4"/>
  <c r="AW42" i="4"/>
  <c r="AI156" i="4"/>
  <c r="AX41" i="4"/>
  <c r="AP42" i="4"/>
  <c r="AQ42" i="4"/>
  <c r="AR42" i="4"/>
  <c r="AS41" i="4"/>
  <c r="AG43" i="4"/>
  <c r="AT43" i="4" s="1"/>
  <c r="AH43" i="4"/>
  <c r="AJ43" i="4" s="1"/>
  <c r="AE44" i="4"/>
  <c r="X42" i="4"/>
  <c r="AO42" i="4" s="1"/>
  <c r="S43" i="4"/>
  <c r="W43" i="4" s="1"/>
  <c r="Y43" i="4" s="1"/>
  <c r="AA43" i="4" s="1"/>
  <c r="R44" i="4"/>
  <c r="M44" i="4"/>
  <c r="U44" i="4" s="1"/>
  <c r="Q44" i="4" s="1"/>
  <c r="P44" i="4" s="1"/>
  <c r="T44" i="4" s="1"/>
  <c r="V44" i="4" s="1"/>
  <c r="D45" i="4"/>
  <c r="AF45" i="4" s="1"/>
  <c r="E139" i="4"/>
  <c r="AW43" i="4" l="1"/>
  <c r="AU43" i="4"/>
  <c r="AV43" i="4"/>
  <c r="AI157" i="4"/>
  <c r="AX42" i="4"/>
  <c r="AP43" i="4"/>
  <c r="AQ43" i="4"/>
  <c r="AR43" i="4"/>
  <c r="AS42" i="4"/>
  <c r="AG44" i="4"/>
  <c r="AT44" i="4" s="1"/>
  <c r="AH44" i="4"/>
  <c r="AJ44" i="4" s="1"/>
  <c r="AE45" i="4"/>
  <c r="X43" i="4"/>
  <c r="AO43" i="4" s="1"/>
  <c r="S44" i="4"/>
  <c r="W44" i="4" s="1"/>
  <c r="Y44" i="4" s="1"/>
  <c r="AA44" i="4" s="1"/>
  <c r="R45" i="4"/>
  <c r="D46" i="4"/>
  <c r="AF46" i="4" s="1"/>
  <c r="M45" i="4"/>
  <c r="U45" i="4" s="1"/>
  <c r="Q45" i="4" s="1"/>
  <c r="P45" i="4" s="1"/>
  <c r="T45" i="4" s="1"/>
  <c r="V45" i="4" s="1"/>
  <c r="E140" i="4"/>
  <c r="AX43" i="4" l="1"/>
  <c r="AU44" i="4"/>
  <c r="AV44" i="4"/>
  <c r="AW44" i="4"/>
  <c r="AI158" i="4"/>
  <c r="AP44" i="4"/>
  <c r="AQ44" i="4"/>
  <c r="AR44" i="4"/>
  <c r="AS43" i="4"/>
  <c r="AG45" i="4"/>
  <c r="AT45" i="4" s="1"/>
  <c r="AH45" i="4"/>
  <c r="AJ45" i="4" s="1"/>
  <c r="AE46" i="4"/>
  <c r="X44" i="4"/>
  <c r="AO44" i="4" s="1"/>
  <c r="S45" i="4"/>
  <c r="W45" i="4" s="1"/>
  <c r="Y45" i="4" s="1"/>
  <c r="AA45" i="4" s="1"/>
  <c r="M46" i="4"/>
  <c r="U46" i="4" s="1"/>
  <c r="Q46" i="4" s="1"/>
  <c r="P46" i="4" s="1"/>
  <c r="T46" i="4" s="1"/>
  <c r="V46" i="4" s="1"/>
  <c r="R46" i="4"/>
  <c r="D47" i="4"/>
  <c r="AF47" i="4" s="1"/>
  <c r="E141" i="4"/>
  <c r="AV45" i="4" l="1"/>
  <c r="AW45" i="4"/>
  <c r="AU45" i="4"/>
  <c r="AX45" i="4" s="1"/>
  <c r="AI159" i="4"/>
  <c r="AX44" i="4"/>
  <c r="AP45" i="4"/>
  <c r="AQ45" i="4"/>
  <c r="AR45" i="4"/>
  <c r="AS44" i="4"/>
  <c r="AG46" i="4"/>
  <c r="AT46" i="4" s="1"/>
  <c r="AH46" i="4"/>
  <c r="AJ46" i="4" s="1"/>
  <c r="AE47" i="4"/>
  <c r="X45" i="4"/>
  <c r="AO45" i="4" s="1"/>
  <c r="S46" i="4"/>
  <c r="W46" i="4" s="1"/>
  <c r="Y46" i="4" s="1"/>
  <c r="AA46" i="4" s="1"/>
  <c r="M47" i="4"/>
  <c r="U47" i="4" s="1"/>
  <c r="Q47" i="4" s="1"/>
  <c r="P47" i="4" s="1"/>
  <c r="T47" i="4" s="1"/>
  <c r="V47" i="4" s="1"/>
  <c r="R47" i="4"/>
  <c r="D48" i="4"/>
  <c r="AF48" i="4" s="1"/>
  <c r="E142" i="4"/>
  <c r="AU46" i="4" l="1"/>
  <c r="AV46" i="4"/>
  <c r="AW46" i="4"/>
  <c r="AI160" i="4"/>
  <c r="AP46" i="4"/>
  <c r="AQ46" i="4"/>
  <c r="AR46" i="4"/>
  <c r="AS45" i="4"/>
  <c r="AG47" i="4"/>
  <c r="AT47" i="4" s="1"/>
  <c r="AH47" i="4"/>
  <c r="AJ47" i="4" s="1"/>
  <c r="AE48" i="4"/>
  <c r="X46" i="4"/>
  <c r="AO46" i="4" s="1"/>
  <c r="S47" i="4"/>
  <c r="W47" i="4" s="1"/>
  <c r="Y47" i="4" s="1"/>
  <c r="AA47" i="4" s="1"/>
  <c r="D49" i="4"/>
  <c r="AF49" i="4" s="1"/>
  <c r="R48" i="4"/>
  <c r="M48" i="4"/>
  <c r="U48" i="4" s="1"/>
  <c r="Q48" i="4" s="1"/>
  <c r="P48" i="4" s="1"/>
  <c r="T48" i="4" s="1"/>
  <c r="V48" i="4" s="1"/>
  <c r="E143" i="4"/>
  <c r="AU47" i="4" l="1"/>
  <c r="AV47" i="4"/>
  <c r="AW47" i="4"/>
  <c r="AI161" i="4"/>
  <c r="AX46" i="4"/>
  <c r="AP47" i="4"/>
  <c r="AQ47" i="4"/>
  <c r="AR47" i="4"/>
  <c r="AS46" i="4"/>
  <c r="AG48" i="4"/>
  <c r="AT48" i="4" s="1"/>
  <c r="AH48" i="4"/>
  <c r="AJ48" i="4" s="1"/>
  <c r="AE49" i="4"/>
  <c r="X47" i="4"/>
  <c r="AO47" i="4" s="1"/>
  <c r="S48" i="4"/>
  <c r="W48" i="4" s="1"/>
  <c r="Y48" i="4" s="1"/>
  <c r="AA48" i="4" s="1"/>
  <c r="M49" i="4"/>
  <c r="U49" i="4" s="1"/>
  <c r="Q49" i="4" s="1"/>
  <c r="P49" i="4" s="1"/>
  <c r="T49" i="4" s="1"/>
  <c r="V49" i="4" s="1"/>
  <c r="R49" i="4"/>
  <c r="D50" i="4"/>
  <c r="AF50" i="4" s="1"/>
  <c r="E144" i="4"/>
  <c r="AU48" i="4" l="1"/>
  <c r="AV48" i="4"/>
  <c r="AW48" i="4"/>
  <c r="AI162" i="4"/>
  <c r="AX47" i="4"/>
  <c r="AQ48" i="4"/>
  <c r="AP48" i="4"/>
  <c r="AR48" i="4"/>
  <c r="AS47" i="4"/>
  <c r="AG49" i="4"/>
  <c r="AT49" i="4" s="1"/>
  <c r="AH49" i="4"/>
  <c r="AJ49" i="4" s="1"/>
  <c r="AE50" i="4"/>
  <c r="X48" i="4"/>
  <c r="AO48" i="4" s="1"/>
  <c r="S49" i="4"/>
  <c r="W49" i="4" s="1"/>
  <c r="Y49" i="4" s="1"/>
  <c r="AA49" i="4" s="1"/>
  <c r="M50" i="4"/>
  <c r="U50" i="4" s="1"/>
  <c r="Q50" i="4" s="1"/>
  <c r="P50" i="4" s="1"/>
  <c r="T50" i="4" s="1"/>
  <c r="V50" i="4" s="1"/>
  <c r="R50" i="4"/>
  <c r="D51" i="4"/>
  <c r="AF51" i="4" s="1"/>
  <c r="E145" i="4"/>
  <c r="AU49" i="4" l="1"/>
  <c r="AV49" i="4"/>
  <c r="AW49" i="4"/>
  <c r="AI163" i="4"/>
  <c r="AX48" i="4"/>
  <c r="AP49" i="4"/>
  <c r="AQ49" i="4"/>
  <c r="AR49" i="4"/>
  <c r="AS48" i="4"/>
  <c r="AG50" i="4"/>
  <c r="AT50" i="4" s="1"/>
  <c r="AH50" i="4"/>
  <c r="AJ50" i="4" s="1"/>
  <c r="AE51" i="4"/>
  <c r="X49" i="4"/>
  <c r="AO49" i="4" s="1"/>
  <c r="S50" i="4"/>
  <c r="W50" i="4" s="1"/>
  <c r="Y50" i="4" s="1"/>
  <c r="AA50" i="4" s="1"/>
  <c r="M51" i="4"/>
  <c r="U51" i="4" s="1"/>
  <c r="Q51" i="4" s="1"/>
  <c r="P51" i="4" s="1"/>
  <c r="T51" i="4" s="1"/>
  <c r="V51" i="4" s="1"/>
  <c r="R51" i="4"/>
  <c r="D52" i="4"/>
  <c r="AF52" i="4" s="1"/>
  <c r="E146" i="4"/>
  <c r="AU50" i="4" l="1"/>
  <c r="AW50" i="4"/>
  <c r="AV50" i="4"/>
  <c r="AI164" i="4"/>
  <c r="AX49" i="4"/>
  <c r="AP50" i="4"/>
  <c r="AR50" i="4"/>
  <c r="AQ50" i="4"/>
  <c r="AS49" i="4"/>
  <c r="AG51" i="4"/>
  <c r="AT51" i="4" s="1"/>
  <c r="AH51" i="4"/>
  <c r="AJ51" i="4" s="1"/>
  <c r="AE52" i="4"/>
  <c r="X50" i="4"/>
  <c r="AO50" i="4" s="1"/>
  <c r="S51" i="4"/>
  <c r="W51" i="4" s="1"/>
  <c r="Y51" i="4" s="1"/>
  <c r="AA51" i="4" s="1"/>
  <c r="M52" i="4"/>
  <c r="U52" i="4" s="1"/>
  <c r="Q52" i="4" s="1"/>
  <c r="P52" i="4" s="1"/>
  <c r="T52" i="4" s="1"/>
  <c r="V52" i="4" s="1"/>
  <c r="R52" i="4"/>
  <c r="D53" i="4"/>
  <c r="AF53" i="4" s="1"/>
  <c r="E147" i="4"/>
  <c r="AU51" i="4" l="1"/>
  <c r="AV51" i="4"/>
  <c r="AW51" i="4"/>
  <c r="AI165" i="4"/>
  <c r="AX50" i="4"/>
  <c r="AQ51" i="4"/>
  <c r="AP51" i="4"/>
  <c r="AR51" i="4"/>
  <c r="AS50" i="4"/>
  <c r="AG52" i="4"/>
  <c r="AT52" i="4" s="1"/>
  <c r="AH52" i="4"/>
  <c r="AJ52" i="4" s="1"/>
  <c r="AE53" i="4"/>
  <c r="X51" i="4"/>
  <c r="AO51" i="4" s="1"/>
  <c r="S52" i="4"/>
  <c r="W52" i="4" s="1"/>
  <c r="Y52" i="4" s="1"/>
  <c r="AA52" i="4" s="1"/>
  <c r="M53" i="4"/>
  <c r="U53" i="4" s="1"/>
  <c r="Q53" i="4" s="1"/>
  <c r="P53" i="4" s="1"/>
  <c r="T53" i="4" s="1"/>
  <c r="V53" i="4" s="1"/>
  <c r="R53" i="4"/>
  <c r="D54" i="4"/>
  <c r="AF54" i="4" s="1"/>
  <c r="E148" i="4"/>
  <c r="AU52" i="4" l="1"/>
  <c r="AV52" i="4"/>
  <c r="AW52" i="4"/>
  <c r="AI166" i="4"/>
  <c r="AX51" i="4"/>
  <c r="AP52" i="4"/>
  <c r="AQ52" i="4"/>
  <c r="AR52" i="4"/>
  <c r="AS51" i="4"/>
  <c r="AG53" i="4"/>
  <c r="AT53" i="4" s="1"/>
  <c r="AH53" i="4"/>
  <c r="AJ53" i="4" s="1"/>
  <c r="AE54" i="4"/>
  <c r="X52" i="4"/>
  <c r="AO52" i="4" s="1"/>
  <c r="S53" i="4"/>
  <c r="W53" i="4" s="1"/>
  <c r="Y53" i="4" s="1"/>
  <c r="AA53" i="4" s="1"/>
  <c r="M54" i="4"/>
  <c r="U54" i="4" s="1"/>
  <c r="Q54" i="4" s="1"/>
  <c r="P54" i="4" s="1"/>
  <c r="T54" i="4" s="1"/>
  <c r="V54" i="4" s="1"/>
  <c r="R54" i="4"/>
  <c r="D55" i="4"/>
  <c r="AF55" i="4" s="1"/>
  <c r="E149" i="4"/>
  <c r="AU53" i="4" l="1"/>
  <c r="AV53" i="4"/>
  <c r="AW53" i="4"/>
  <c r="AI167" i="4"/>
  <c r="AX52" i="4"/>
  <c r="AP53" i="4"/>
  <c r="AQ53" i="4"/>
  <c r="AR53" i="4"/>
  <c r="AS52" i="4"/>
  <c r="AG54" i="4"/>
  <c r="AT54" i="4" s="1"/>
  <c r="AH54" i="4"/>
  <c r="AJ54" i="4" s="1"/>
  <c r="AE55" i="4"/>
  <c r="X53" i="4"/>
  <c r="AO53" i="4" s="1"/>
  <c r="S54" i="4"/>
  <c r="W54" i="4" s="1"/>
  <c r="Y54" i="4" s="1"/>
  <c r="AA54" i="4" s="1"/>
  <c r="M55" i="4"/>
  <c r="U55" i="4" s="1"/>
  <c r="Q55" i="4" s="1"/>
  <c r="P55" i="4" s="1"/>
  <c r="T55" i="4" s="1"/>
  <c r="V55" i="4" s="1"/>
  <c r="R55" i="4"/>
  <c r="D56" i="4"/>
  <c r="AF56" i="4" s="1"/>
  <c r="E150" i="4"/>
  <c r="AV54" i="4" l="1"/>
  <c r="AW54" i="4"/>
  <c r="AU54" i="4"/>
  <c r="AX54" i="4" s="1"/>
  <c r="AI168" i="4"/>
  <c r="AX53" i="4"/>
  <c r="AP54" i="4"/>
  <c r="AQ54" i="4"/>
  <c r="AR54" i="4"/>
  <c r="AS53" i="4"/>
  <c r="AG55" i="4"/>
  <c r="AT55" i="4" s="1"/>
  <c r="AH55" i="4"/>
  <c r="AJ55" i="4" s="1"/>
  <c r="AE56" i="4"/>
  <c r="X54" i="4"/>
  <c r="AO54" i="4" s="1"/>
  <c r="S55" i="4"/>
  <c r="W55" i="4" s="1"/>
  <c r="Y55" i="4" s="1"/>
  <c r="AA55" i="4" s="1"/>
  <c r="M56" i="4"/>
  <c r="U56" i="4" s="1"/>
  <c r="Q56" i="4" s="1"/>
  <c r="P56" i="4" s="1"/>
  <c r="T56" i="4" s="1"/>
  <c r="V56" i="4" s="1"/>
  <c r="R56" i="4"/>
  <c r="D57" i="4"/>
  <c r="AF57" i="4" s="1"/>
  <c r="E151" i="4"/>
  <c r="AU55" i="4" l="1"/>
  <c r="AV55" i="4"/>
  <c r="AW55" i="4"/>
  <c r="AI169" i="4"/>
  <c r="AP55" i="4"/>
  <c r="AQ55" i="4"/>
  <c r="AR55" i="4"/>
  <c r="AS54" i="4"/>
  <c r="AG56" i="4"/>
  <c r="AT56" i="4" s="1"/>
  <c r="AH56" i="4"/>
  <c r="AJ56" i="4" s="1"/>
  <c r="AE57" i="4"/>
  <c r="X55" i="4"/>
  <c r="AO55" i="4" s="1"/>
  <c r="S56" i="4"/>
  <c r="W56" i="4" s="1"/>
  <c r="Y56" i="4" s="1"/>
  <c r="AA56" i="4" s="1"/>
  <c r="M57" i="4"/>
  <c r="U57" i="4" s="1"/>
  <c r="Q57" i="4" s="1"/>
  <c r="P57" i="4" s="1"/>
  <c r="T57" i="4" s="1"/>
  <c r="V57" i="4" s="1"/>
  <c r="R57" i="4"/>
  <c r="D58" i="4"/>
  <c r="AF58" i="4" s="1"/>
  <c r="E152" i="4"/>
  <c r="AU56" i="4" l="1"/>
  <c r="AV56" i="4"/>
  <c r="AW56" i="4"/>
  <c r="AI170" i="4"/>
  <c r="AX55" i="4"/>
  <c r="AP56" i="4"/>
  <c r="AQ56" i="4"/>
  <c r="AR56" i="4"/>
  <c r="AS55" i="4"/>
  <c r="AG57" i="4"/>
  <c r="AT57" i="4" s="1"/>
  <c r="AH57" i="4"/>
  <c r="AJ57" i="4" s="1"/>
  <c r="AE58" i="4"/>
  <c r="S57" i="4"/>
  <c r="W57" i="4" s="1"/>
  <c r="Y57" i="4" s="1"/>
  <c r="AA57" i="4" s="1"/>
  <c r="X56" i="4"/>
  <c r="AO56" i="4" s="1"/>
  <c r="M58" i="4"/>
  <c r="U58" i="4" s="1"/>
  <c r="Q58" i="4" s="1"/>
  <c r="P58" i="4" s="1"/>
  <c r="T58" i="4" s="1"/>
  <c r="V58" i="4" s="1"/>
  <c r="R58" i="4"/>
  <c r="D59" i="4"/>
  <c r="AF59" i="4" s="1"/>
  <c r="E153" i="4"/>
  <c r="AU57" i="4" l="1"/>
  <c r="AV57" i="4"/>
  <c r="AW57" i="4"/>
  <c r="AI171" i="4"/>
  <c r="AX56" i="4"/>
  <c r="AP57" i="4"/>
  <c r="AR57" i="4"/>
  <c r="AQ57" i="4"/>
  <c r="AS56" i="4"/>
  <c r="AG58" i="4"/>
  <c r="AT58" i="4" s="1"/>
  <c r="AH58" i="4"/>
  <c r="AJ58" i="4" s="1"/>
  <c r="AE59" i="4"/>
  <c r="X57" i="4"/>
  <c r="AO57" i="4" s="1"/>
  <c r="S58" i="4"/>
  <c r="W58" i="4" s="1"/>
  <c r="Y58" i="4" s="1"/>
  <c r="AA58" i="4" s="1"/>
  <c r="M59" i="4"/>
  <c r="U59" i="4" s="1"/>
  <c r="Q59" i="4" s="1"/>
  <c r="P59" i="4" s="1"/>
  <c r="T59" i="4" s="1"/>
  <c r="V59" i="4" s="1"/>
  <c r="R59" i="4"/>
  <c r="D60" i="4"/>
  <c r="AF60" i="4" s="1"/>
  <c r="E154" i="4"/>
  <c r="AU58" i="4" l="1"/>
  <c r="AV58" i="4"/>
  <c r="AW58" i="4"/>
  <c r="AI172" i="4"/>
  <c r="AX57" i="4"/>
  <c r="AP58" i="4"/>
  <c r="AR58" i="4"/>
  <c r="AQ58" i="4"/>
  <c r="AS57" i="4"/>
  <c r="AG59" i="4"/>
  <c r="AT59" i="4" s="1"/>
  <c r="AH59" i="4"/>
  <c r="AJ59" i="4" s="1"/>
  <c r="AE60" i="4"/>
  <c r="X58" i="4"/>
  <c r="AO58" i="4" s="1"/>
  <c r="S59" i="4"/>
  <c r="W59" i="4" s="1"/>
  <c r="Y59" i="4" s="1"/>
  <c r="AA59" i="4" s="1"/>
  <c r="R60" i="4"/>
  <c r="M60" i="4"/>
  <c r="U60" i="4" s="1"/>
  <c r="Q60" i="4" s="1"/>
  <c r="P60" i="4" s="1"/>
  <c r="T60" i="4" s="1"/>
  <c r="V60" i="4" s="1"/>
  <c r="D61" i="4"/>
  <c r="AF61" i="4" s="1"/>
  <c r="E155" i="4"/>
  <c r="AW59" i="4" l="1"/>
  <c r="AU59" i="4"/>
  <c r="AV59" i="4"/>
  <c r="AI173" i="4"/>
  <c r="AX58" i="4"/>
  <c r="AP59" i="4"/>
  <c r="AQ59" i="4"/>
  <c r="AR59" i="4"/>
  <c r="AS58" i="4"/>
  <c r="AG60" i="4"/>
  <c r="AT60" i="4" s="1"/>
  <c r="AH60" i="4"/>
  <c r="AJ60" i="4" s="1"/>
  <c r="AE61" i="4"/>
  <c r="X59" i="4"/>
  <c r="AO59" i="4" s="1"/>
  <c r="S60" i="4"/>
  <c r="W60" i="4" s="1"/>
  <c r="Y60" i="4" s="1"/>
  <c r="AA60" i="4" s="1"/>
  <c r="R61" i="4"/>
  <c r="D62" i="4"/>
  <c r="AF62" i="4" s="1"/>
  <c r="M61" i="4"/>
  <c r="U61" i="4" s="1"/>
  <c r="Q61" i="4" s="1"/>
  <c r="P61" i="4" s="1"/>
  <c r="T61" i="4" s="1"/>
  <c r="V61" i="4" s="1"/>
  <c r="E156" i="4"/>
  <c r="AX59" i="4" l="1"/>
  <c r="AU60" i="4"/>
  <c r="AV60" i="4"/>
  <c r="AW60" i="4"/>
  <c r="AI174" i="4"/>
  <c r="AP60" i="4"/>
  <c r="AQ60" i="4"/>
  <c r="AR60" i="4"/>
  <c r="AS59" i="4"/>
  <c r="AG61" i="4"/>
  <c r="AT61" i="4" s="1"/>
  <c r="AH61" i="4"/>
  <c r="AJ61" i="4" s="1"/>
  <c r="AE62" i="4"/>
  <c r="X60" i="4"/>
  <c r="AO60" i="4" s="1"/>
  <c r="M62" i="4"/>
  <c r="U62" i="4" s="1"/>
  <c r="Q62" i="4" s="1"/>
  <c r="P62" i="4" s="1"/>
  <c r="T62" i="4" s="1"/>
  <c r="V62" i="4" s="1"/>
  <c r="R62" i="4"/>
  <c r="D63" i="4"/>
  <c r="AF63" i="4" s="1"/>
  <c r="S61" i="4"/>
  <c r="W61" i="4" s="1"/>
  <c r="Y61" i="4" s="1"/>
  <c r="AA61" i="4" s="1"/>
  <c r="E157" i="4"/>
  <c r="AV61" i="4" l="1"/>
  <c r="AW61" i="4"/>
  <c r="AU61" i="4"/>
  <c r="AX61" i="4" s="1"/>
  <c r="AI175" i="4"/>
  <c r="AX60" i="4"/>
  <c r="AP61" i="4"/>
  <c r="AQ61" i="4"/>
  <c r="AR61" i="4"/>
  <c r="AS60" i="4"/>
  <c r="AG62" i="4"/>
  <c r="AT62" i="4" s="1"/>
  <c r="AH62" i="4"/>
  <c r="AJ62" i="4" s="1"/>
  <c r="AE63" i="4"/>
  <c r="X61" i="4"/>
  <c r="AO61" i="4" s="1"/>
  <c r="S62" i="4"/>
  <c r="W62" i="4" s="1"/>
  <c r="Y62" i="4" s="1"/>
  <c r="AA62" i="4" s="1"/>
  <c r="M63" i="4"/>
  <c r="U63" i="4" s="1"/>
  <c r="Q63" i="4" s="1"/>
  <c r="P63" i="4" s="1"/>
  <c r="T63" i="4" s="1"/>
  <c r="V63" i="4" s="1"/>
  <c r="D64" i="4"/>
  <c r="AF64" i="4" s="1"/>
  <c r="R63" i="4"/>
  <c r="E158" i="4"/>
  <c r="AU62" i="4" l="1"/>
  <c r="AV62" i="4"/>
  <c r="AW62" i="4"/>
  <c r="AI176" i="4"/>
  <c r="AQ62" i="4"/>
  <c r="AP62" i="4"/>
  <c r="AR62" i="4"/>
  <c r="AS61" i="4"/>
  <c r="AG63" i="4"/>
  <c r="AT63" i="4" s="1"/>
  <c r="AH63" i="4"/>
  <c r="AJ63" i="4" s="1"/>
  <c r="AE64" i="4"/>
  <c r="X62" i="4"/>
  <c r="AO62" i="4" s="1"/>
  <c r="S63" i="4"/>
  <c r="W63" i="4" s="1"/>
  <c r="Y63" i="4" s="1"/>
  <c r="AA63" i="4" s="1"/>
  <c r="D65" i="4"/>
  <c r="AF65" i="4" s="1"/>
  <c r="M64" i="4"/>
  <c r="U64" i="4" s="1"/>
  <c r="Q64" i="4" s="1"/>
  <c r="P64" i="4" s="1"/>
  <c r="T64" i="4" s="1"/>
  <c r="V64" i="4" s="1"/>
  <c r="R64" i="4"/>
  <c r="E159" i="4"/>
  <c r="AU63" i="4" l="1"/>
  <c r="AV63" i="4"/>
  <c r="AW63" i="4"/>
  <c r="AI177" i="4"/>
  <c r="AX62" i="4"/>
  <c r="AP63" i="4"/>
  <c r="AQ63" i="4"/>
  <c r="AR63" i="4"/>
  <c r="AS62" i="4"/>
  <c r="AG64" i="4"/>
  <c r="AT64" i="4" s="1"/>
  <c r="AH64" i="4"/>
  <c r="AJ64" i="4" s="1"/>
  <c r="AE65" i="4"/>
  <c r="X63" i="4"/>
  <c r="AO63" i="4" s="1"/>
  <c r="S64" i="4"/>
  <c r="W64" i="4" s="1"/>
  <c r="Y64" i="4" s="1"/>
  <c r="AA64" i="4" s="1"/>
  <c r="M65" i="4"/>
  <c r="U65" i="4" s="1"/>
  <c r="Q65" i="4" s="1"/>
  <c r="P65" i="4" s="1"/>
  <c r="T65" i="4" s="1"/>
  <c r="V65" i="4" s="1"/>
  <c r="R65" i="4"/>
  <c r="D66" i="4"/>
  <c r="AF66" i="4" s="1"/>
  <c r="E160" i="4"/>
  <c r="AU64" i="4" l="1"/>
  <c r="AV64" i="4"/>
  <c r="AW64" i="4"/>
  <c r="AI178" i="4"/>
  <c r="AX63" i="4"/>
  <c r="AQ64" i="4"/>
  <c r="AP64" i="4"/>
  <c r="AR64" i="4"/>
  <c r="AS63" i="4"/>
  <c r="AG65" i="4"/>
  <c r="AT65" i="4" s="1"/>
  <c r="AH65" i="4"/>
  <c r="AJ65" i="4" s="1"/>
  <c r="AE66" i="4"/>
  <c r="X64" i="4"/>
  <c r="AO64" i="4" s="1"/>
  <c r="S65" i="4"/>
  <c r="W65" i="4" s="1"/>
  <c r="Y65" i="4" s="1"/>
  <c r="AA65" i="4" s="1"/>
  <c r="M66" i="4"/>
  <c r="U66" i="4" s="1"/>
  <c r="Q66" i="4" s="1"/>
  <c r="P66" i="4" s="1"/>
  <c r="T66" i="4" s="1"/>
  <c r="V66" i="4" s="1"/>
  <c r="R66" i="4"/>
  <c r="D67" i="4"/>
  <c r="AF67" i="4" s="1"/>
  <c r="E161" i="4"/>
  <c r="AU65" i="4" l="1"/>
  <c r="AV65" i="4"/>
  <c r="AW65" i="4"/>
  <c r="AI179" i="4"/>
  <c r="AX64" i="4"/>
  <c r="AP65" i="4"/>
  <c r="AQ65" i="4"/>
  <c r="AR65" i="4"/>
  <c r="AS64" i="4"/>
  <c r="AG66" i="4"/>
  <c r="AT66" i="4" s="1"/>
  <c r="AH66" i="4"/>
  <c r="AJ66" i="4" s="1"/>
  <c r="AE67" i="4"/>
  <c r="X65" i="4"/>
  <c r="AO65" i="4" s="1"/>
  <c r="S66" i="4"/>
  <c r="W66" i="4" s="1"/>
  <c r="Y66" i="4" s="1"/>
  <c r="AA66" i="4" s="1"/>
  <c r="M67" i="4"/>
  <c r="U67" i="4" s="1"/>
  <c r="Q67" i="4" s="1"/>
  <c r="P67" i="4" s="1"/>
  <c r="T67" i="4" s="1"/>
  <c r="V67" i="4" s="1"/>
  <c r="D68" i="4"/>
  <c r="AF68" i="4" s="1"/>
  <c r="R67" i="4"/>
  <c r="E162" i="4"/>
  <c r="AU66" i="4" l="1"/>
  <c r="AW66" i="4"/>
  <c r="AV66" i="4"/>
  <c r="AI180" i="4"/>
  <c r="AX65" i="4"/>
  <c r="AP66" i="4"/>
  <c r="AQ66" i="4"/>
  <c r="AR66" i="4"/>
  <c r="AS65" i="4"/>
  <c r="AG67" i="4"/>
  <c r="AT67" i="4" s="1"/>
  <c r="AH67" i="4"/>
  <c r="AJ67" i="4" s="1"/>
  <c r="AE68" i="4"/>
  <c r="X66" i="4"/>
  <c r="AO66" i="4" s="1"/>
  <c r="S67" i="4"/>
  <c r="M68" i="4"/>
  <c r="U68" i="4" s="1"/>
  <c r="Q68" i="4" s="1"/>
  <c r="P68" i="4" s="1"/>
  <c r="T68" i="4" s="1"/>
  <c r="V68" i="4" s="1"/>
  <c r="R68" i="4"/>
  <c r="D69" i="4"/>
  <c r="AF69" i="4" s="1"/>
  <c r="W67" i="4"/>
  <c r="Y67" i="4" s="1"/>
  <c r="AA67" i="4" s="1"/>
  <c r="E163" i="4"/>
  <c r="AU67" i="4" l="1"/>
  <c r="AV67" i="4"/>
  <c r="AW67" i="4"/>
  <c r="AI181" i="4"/>
  <c r="AX66" i="4"/>
  <c r="AQ67" i="4"/>
  <c r="AP67" i="4"/>
  <c r="AR67" i="4"/>
  <c r="AS66" i="4"/>
  <c r="AG68" i="4"/>
  <c r="AT68" i="4" s="1"/>
  <c r="AH68" i="4"/>
  <c r="AJ68" i="4" s="1"/>
  <c r="AE69" i="4"/>
  <c r="X67" i="4"/>
  <c r="AO67" i="4" s="1"/>
  <c r="S68" i="4"/>
  <c r="W68" i="4" s="1"/>
  <c r="Y68" i="4" s="1"/>
  <c r="AA68" i="4" s="1"/>
  <c r="R69" i="4"/>
  <c r="M69" i="4"/>
  <c r="U69" i="4" s="1"/>
  <c r="Q69" i="4" s="1"/>
  <c r="P69" i="4" s="1"/>
  <c r="T69" i="4" s="1"/>
  <c r="V69" i="4" s="1"/>
  <c r="D70" i="4"/>
  <c r="AF70" i="4" s="1"/>
  <c r="E164" i="4"/>
  <c r="AU68" i="4" l="1"/>
  <c r="AV68" i="4"/>
  <c r="AW68" i="4"/>
  <c r="AI182" i="4"/>
  <c r="AX67" i="4"/>
  <c r="AQ68" i="4"/>
  <c r="AP68" i="4"/>
  <c r="AR68" i="4"/>
  <c r="AS67" i="4"/>
  <c r="AG69" i="4"/>
  <c r="AT69" i="4" s="1"/>
  <c r="AH69" i="4"/>
  <c r="AJ69" i="4" s="1"/>
  <c r="AE70" i="4"/>
  <c r="X68" i="4"/>
  <c r="AO68" i="4" s="1"/>
  <c r="S69" i="4"/>
  <c r="W69" i="4" s="1"/>
  <c r="Y69" i="4" s="1"/>
  <c r="AA69" i="4" s="1"/>
  <c r="M70" i="4"/>
  <c r="U70" i="4" s="1"/>
  <c r="Q70" i="4" s="1"/>
  <c r="P70" i="4" s="1"/>
  <c r="T70" i="4" s="1"/>
  <c r="V70" i="4" s="1"/>
  <c r="R70" i="4"/>
  <c r="D71" i="4"/>
  <c r="AF71" i="4" s="1"/>
  <c r="E165" i="4"/>
  <c r="AU69" i="4" l="1"/>
  <c r="AV69" i="4"/>
  <c r="AW69" i="4"/>
  <c r="AI183" i="4"/>
  <c r="AX68" i="4"/>
  <c r="AP69" i="4"/>
  <c r="AQ69" i="4"/>
  <c r="AR69" i="4"/>
  <c r="AS68" i="4"/>
  <c r="AG70" i="4"/>
  <c r="AT70" i="4" s="1"/>
  <c r="AH70" i="4"/>
  <c r="AJ70" i="4" s="1"/>
  <c r="AE71" i="4"/>
  <c r="X69" i="4"/>
  <c r="AO69" i="4" s="1"/>
  <c r="S70" i="4"/>
  <c r="W70" i="4" s="1"/>
  <c r="Y70" i="4" s="1"/>
  <c r="AA70" i="4" s="1"/>
  <c r="M71" i="4"/>
  <c r="U71" i="4" s="1"/>
  <c r="Q71" i="4" s="1"/>
  <c r="P71" i="4" s="1"/>
  <c r="T71" i="4" s="1"/>
  <c r="V71" i="4" s="1"/>
  <c r="R71" i="4"/>
  <c r="D72" i="4"/>
  <c r="AF72" i="4" s="1"/>
  <c r="E166" i="4"/>
  <c r="AV70" i="4" l="1"/>
  <c r="AW70" i="4"/>
  <c r="AU70" i="4"/>
  <c r="AX70" i="4" s="1"/>
  <c r="AI184" i="4"/>
  <c r="AX69" i="4"/>
  <c r="AP70" i="4"/>
  <c r="AQ70" i="4"/>
  <c r="AR70" i="4"/>
  <c r="AS69" i="4"/>
  <c r="AG71" i="4"/>
  <c r="AT71" i="4" s="1"/>
  <c r="AH71" i="4"/>
  <c r="AJ71" i="4" s="1"/>
  <c r="AE72" i="4"/>
  <c r="X70" i="4"/>
  <c r="AO70" i="4" s="1"/>
  <c r="S71" i="4"/>
  <c r="W71" i="4" s="1"/>
  <c r="Y71" i="4" s="1"/>
  <c r="AA71" i="4" s="1"/>
  <c r="D73" i="4"/>
  <c r="AF73" i="4" s="1"/>
  <c r="M72" i="4"/>
  <c r="U72" i="4" s="1"/>
  <c r="Q72" i="4" s="1"/>
  <c r="P72" i="4" s="1"/>
  <c r="T72" i="4" s="1"/>
  <c r="V72" i="4" s="1"/>
  <c r="R72" i="4"/>
  <c r="E167" i="4"/>
  <c r="AI185" i="4" l="1"/>
  <c r="AU71" i="4"/>
  <c r="AV71" i="4"/>
  <c r="AW71" i="4"/>
  <c r="AP71" i="4"/>
  <c r="AQ71" i="4"/>
  <c r="AR71" i="4"/>
  <c r="AS70" i="4"/>
  <c r="AG72" i="4"/>
  <c r="AT72" i="4" s="1"/>
  <c r="AH72" i="4"/>
  <c r="AJ72" i="4" s="1"/>
  <c r="AE73" i="4"/>
  <c r="X71" i="4"/>
  <c r="AO71" i="4" s="1"/>
  <c r="S72" i="4"/>
  <c r="W72" i="4" s="1"/>
  <c r="Y72" i="4" s="1"/>
  <c r="AA72" i="4" s="1"/>
  <c r="M73" i="4"/>
  <c r="U73" i="4" s="1"/>
  <c r="Q73" i="4" s="1"/>
  <c r="P73" i="4" s="1"/>
  <c r="T73" i="4" s="1"/>
  <c r="V73" i="4" s="1"/>
  <c r="R73" i="4"/>
  <c r="D74" i="4"/>
  <c r="AF74" i="4" s="1"/>
  <c r="E168" i="4"/>
  <c r="AU72" i="4" l="1"/>
  <c r="AV72" i="4"/>
  <c r="AW72" i="4"/>
  <c r="AX71" i="4"/>
  <c r="AI186" i="4"/>
  <c r="AP72" i="4"/>
  <c r="AQ72" i="4"/>
  <c r="AR72" i="4"/>
  <c r="AS71" i="4"/>
  <c r="AG73" i="4"/>
  <c r="AT73" i="4" s="1"/>
  <c r="AH73" i="4"/>
  <c r="AJ73" i="4" s="1"/>
  <c r="AE74" i="4"/>
  <c r="X72" i="4"/>
  <c r="AO72" i="4" s="1"/>
  <c r="S73" i="4"/>
  <c r="W73" i="4" s="1"/>
  <c r="Y73" i="4" s="1"/>
  <c r="AA73" i="4" s="1"/>
  <c r="M74" i="4"/>
  <c r="U74" i="4" s="1"/>
  <c r="Q74" i="4" s="1"/>
  <c r="P74" i="4" s="1"/>
  <c r="T74" i="4" s="1"/>
  <c r="V74" i="4" s="1"/>
  <c r="R74" i="4"/>
  <c r="D75" i="4"/>
  <c r="AF75" i="4" s="1"/>
  <c r="E169" i="4"/>
  <c r="AI187" i="4" l="1"/>
  <c r="AU73" i="4"/>
  <c r="AV73" i="4"/>
  <c r="AW73" i="4"/>
  <c r="AX72" i="4"/>
  <c r="AP73" i="4"/>
  <c r="AQ73" i="4"/>
  <c r="AR73" i="4"/>
  <c r="AS72" i="4"/>
  <c r="AG74" i="4"/>
  <c r="AT74" i="4" s="1"/>
  <c r="AH74" i="4"/>
  <c r="AJ74" i="4" s="1"/>
  <c r="AE75" i="4"/>
  <c r="X73" i="4"/>
  <c r="AO73" i="4" s="1"/>
  <c r="S74" i="4"/>
  <c r="W74" i="4" s="1"/>
  <c r="Y74" i="4" s="1"/>
  <c r="AA74" i="4" s="1"/>
  <c r="M75" i="4"/>
  <c r="U75" i="4" s="1"/>
  <c r="Q75" i="4" s="1"/>
  <c r="P75" i="4" s="1"/>
  <c r="T75" i="4" s="1"/>
  <c r="V75" i="4" s="1"/>
  <c r="R75" i="4"/>
  <c r="D76" i="4"/>
  <c r="AF76" i="4" s="1"/>
  <c r="E170" i="4"/>
  <c r="AU74" i="4" l="1"/>
  <c r="AV74" i="4"/>
  <c r="AW74" i="4"/>
  <c r="AX73" i="4"/>
  <c r="AI188" i="4"/>
  <c r="AP74" i="4"/>
  <c r="AQ74" i="4"/>
  <c r="AR74" i="4"/>
  <c r="AS73" i="4"/>
  <c r="AG75" i="4"/>
  <c r="AT75" i="4" s="1"/>
  <c r="AH75" i="4"/>
  <c r="AJ75" i="4" s="1"/>
  <c r="AE76" i="4"/>
  <c r="X74" i="4"/>
  <c r="AO74" i="4" s="1"/>
  <c r="S75" i="4"/>
  <c r="W75" i="4" s="1"/>
  <c r="Y75" i="4" s="1"/>
  <c r="AA75" i="4" s="1"/>
  <c r="R76" i="4"/>
  <c r="M76" i="4"/>
  <c r="U76" i="4" s="1"/>
  <c r="Q76" i="4" s="1"/>
  <c r="P76" i="4" s="1"/>
  <c r="T76" i="4" s="1"/>
  <c r="V76" i="4" s="1"/>
  <c r="D77" i="4"/>
  <c r="AF77" i="4" s="1"/>
  <c r="E171" i="4"/>
  <c r="AW75" i="4" l="1"/>
  <c r="AU75" i="4"/>
  <c r="AV75" i="4"/>
  <c r="AI189" i="4"/>
  <c r="AX74" i="4"/>
  <c r="AP75" i="4"/>
  <c r="AQ75" i="4"/>
  <c r="AR75" i="4"/>
  <c r="AS74" i="4"/>
  <c r="AG76" i="4"/>
  <c r="AT76" i="4" s="1"/>
  <c r="AH76" i="4"/>
  <c r="AJ76" i="4" s="1"/>
  <c r="AE77" i="4"/>
  <c r="X75" i="4"/>
  <c r="AO75" i="4" s="1"/>
  <c r="S76" i="4"/>
  <c r="W76" i="4" s="1"/>
  <c r="Y76" i="4" s="1"/>
  <c r="AA76" i="4" s="1"/>
  <c r="R77" i="4"/>
  <c r="D78" i="4"/>
  <c r="AF78" i="4" s="1"/>
  <c r="M77" i="4"/>
  <c r="U77" i="4" s="1"/>
  <c r="Q77" i="4" s="1"/>
  <c r="P77" i="4" s="1"/>
  <c r="T77" i="4" s="1"/>
  <c r="V77" i="4" s="1"/>
  <c r="E172" i="4"/>
  <c r="AU76" i="4" l="1"/>
  <c r="AV76" i="4"/>
  <c r="AW76" i="4"/>
  <c r="AI190" i="4"/>
  <c r="AX75" i="4"/>
  <c r="AP76" i="4"/>
  <c r="AR76" i="4"/>
  <c r="AQ76" i="4"/>
  <c r="AS75" i="4"/>
  <c r="AG77" i="4"/>
  <c r="AT77" i="4" s="1"/>
  <c r="AH77" i="4"/>
  <c r="AJ77" i="4" s="1"/>
  <c r="AE78" i="4"/>
  <c r="X76" i="4"/>
  <c r="AO76" i="4" s="1"/>
  <c r="S77" i="4"/>
  <c r="W77" i="4" s="1"/>
  <c r="Y77" i="4" s="1"/>
  <c r="AA77" i="4" s="1"/>
  <c r="M78" i="4"/>
  <c r="U78" i="4" s="1"/>
  <c r="Q78" i="4" s="1"/>
  <c r="P78" i="4" s="1"/>
  <c r="T78" i="4" s="1"/>
  <c r="V78" i="4" s="1"/>
  <c r="R78" i="4"/>
  <c r="D79" i="4"/>
  <c r="AF79" i="4" s="1"/>
  <c r="E173" i="4"/>
  <c r="AV77" i="4" l="1"/>
  <c r="AW77" i="4"/>
  <c r="AU77" i="4"/>
  <c r="AX77" i="4" s="1"/>
  <c r="AI191" i="4"/>
  <c r="AX76" i="4"/>
  <c r="AP77" i="4"/>
  <c r="AQ77" i="4"/>
  <c r="AR77" i="4"/>
  <c r="AS76" i="4"/>
  <c r="AG78" i="4"/>
  <c r="AT78" i="4" s="1"/>
  <c r="AH78" i="4"/>
  <c r="AJ78" i="4" s="1"/>
  <c r="AE79" i="4"/>
  <c r="X77" i="4"/>
  <c r="AO77" i="4" s="1"/>
  <c r="S78" i="4"/>
  <c r="W78" i="4" s="1"/>
  <c r="Y78" i="4" s="1"/>
  <c r="AA78" i="4" s="1"/>
  <c r="D80" i="4"/>
  <c r="AF80" i="4" s="1"/>
  <c r="M79" i="4"/>
  <c r="U79" i="4" s="1"/>
  <c r="Q79" i="4" s="1"/>
  <c r="P79" i="4" s="1"/>
  <c r="T79" i="4" s="1"/>
  <c r="V79" i="4" s="1"/>
  <c r="R79" i="4"/>
  <c r="E174" i="4"/>
  <c r="AU78" i="4" l="1"/>
  <c r="AV78" i="4"/>
  <c r="AW78" i="4"/>
  <c r="AI192" i="4"/>
  <c r="AQ78" i="4"/>
  <c r="AR78" i="4"/>
  <c r="AP78" i="4"/>
  <c r="AS77" i="4"/>
  <c r="AG79" i="4"/>
  <c r="AT79" i="4" s="1"/>
  <c r="AH79" i="4"/>
  <c r="AJ79" i="4" s="1"/>
  <c r="AE80" i="4"/>
  <c r="X78" i="4"/>
  <c r="AO78" i="4" s="1"/>
  <c r="S79" i="4"/>
  <c r="W79" i="4" s="1"/>
  <c r="Y79" i="4" s="1"/>
  <c r="AA79" i="4" s="1"/>
  <c r="D81" i="4"/>
  <c r="AF81" i="4" s="1"/>
  <c r="M80" i="4"/>
  <c r="U80" i="4" s="1"/>
  <c r="Q80" i="4" s="1"/>
  <c r="P80" i="4" s="1"/>
  <c r="T80" i="4" s="1"/>
  <c r="V80" i="4" s="1"/>
  <c r="R80" i="4"/>
  <c r="E175" i="4"/>
  <c r="AU79" i="4" l="1"/>
  <c r="AV79" i="4"/>
  <c r="AW79" i="4"/>
  <c r="AI193" i="4"/>
  <c r="AX78" i="4"/>
  <c r="AP79" i="4"/>
  <c r="AR79" i="4"/>
  <c r="AQ79" i="4"/>
  <c r="AS78" i="4"/>
  <c r="AG80" i="4"/>
  <c r="AT80" i="4" s="1"/>
  <c r="AH80" i="4"/>
  <c r="AJ80" i="4" s="1"/>
  <c r="AE81" i="4"/>
  <c r="X79" i="4"/>
  <c r="AO79" i="4" s="1"/>
  <c r="M81" i="4"/>
  <c r="U81" i="4" s="1"/>
  <c r="Q81" i="4" s="1"/>
  <c r="P81" i="4" s="1"/>
  <c r="T81" i="4" s="1"/>
  <c r="V81" i="4" s="1"/>
  <c r="R81" i="4"/>
  <c r="D82" i="4"/>
  <c r="AF82" i="4" s="1"/>
  <c r="S80" i="4"/>
  <c r="W80" i="4" s="1"/>
  <c r="Y80" i="4" s="1"/>
  <c r="AA80" i="4" s="1"/>
  <c r="E176" i="4"/>
  <c r="AU80" i="4" l="1"/>
  <c r="AV80" i="4"/>
  <c r="AW80" i="4"/>
  <c r="AI194" i="4"/>
  <c r="AX79" i="4"/>
  <c r="AQ80" i="4"/>
  <c r="AP80" i="4"/>
  <c r="AR80" i="4"/>
  <c r="AS79" i="4"/>
  <c r="AG81" i="4"/>
  <c r="AT81" i="4" s="1"/>
  <c r="AH81" i="4"/>
  <c r="AJ81" i="4" s="1"/>
  <c r="AE82" i="4"/>
  <c r="X80" i="4"/>
  <c r="AO80" i="4" s="1"/>
  <c r="S81" i="4"/>
  <c r="W81" i="4" s="1"/>
  <c r="Y81" i="4" s="1"/>
  <c r="AA81" i="4" s="1"/>
  <c r="M82" i="4"/>
  <c r="U82" i="4" s="1"/>
  <c r="Q82" i="4" s="1"/>
  <c r="P82" i="4" s="1"/>
  <c r="T82" i="4" s="1"/>
  <c r="V82" i="4" s="1"/>
  <c r="R82" i="4"/>
  <c r="D83" i="4"/>
  <c r="AF83" i="4" s="1"/>
  <c r="E177" i="4"/>
  <c r="AU81" i="4" l="1"/>
  <c r="AV81" i="4"/>
  <c r="AW81" i="4"/>
  <c r="AI195" i="4"/>
  <c r="AX80" i="4"/>
  <c r="AP81" i="4"/>
  <c r="AR81" i="4"/>
  <c r="AQ81" i="4"/>
  <c r="AS80" i="4"/>
  <c r="AG82" i="4"/>
  <c r="AT82" i="4" s="1"/>
  <c r="AH82" i="4"/>
  <c r="AJ82" i="4" s="1"/>
  <c r="AE83" i="4"/>
  <c r="X81" i="4"/>
  <c r="AO81" i="4" s="1"/>
  <c r="S82" i="4"/>
  <c r="W82" i="4" s="1"/>
  <c r="Y82" i="4" s="1"/>
  <c r="AA82" i="4" s="1"/>
  <c r="M83" i="4"/>
  <c r="U83" i="4" s="1"/>
  <c r="Q83" i="4" s="1"/>
  <c r="P83" i="4" s="1"/>
  <c r="T83" i="4" s="1"/>
  <c r="V83" i="4" s="1"/>
  <c r="R83" i="4"/>
  <c r="D84" i="4"/>
  <c r="AF84" i="4" s="1"/>
  <c r="E178" i="4"/>
  <c r="AU82" i="4" l="1"/>
  <c r="AW82" i="4"/>
  <c r="AV82" i="4"/>
  <c r="AI196" i="4"/>
  <c r="AX81" i="4"/>
  <c r="AP82" i="4"/>
  <c r="AQ82" i="4"/>
  <c r="AR82" i="4"/>
  <c r="AS81" i="4"/>
  <c r="AG83" i="4"/>
  <c r="AT83" i="4" s="1"/>
  <c r="AH83" i="4"/>
  <c r="AJ83" i="4" s="1"/>
  <c r="AE84" i="4"/>
  <c r="X82" i="4"/>
  <c r="AO82" i="4" s="1"/>
  <c r="S83" i="4"/>
  <c r="W83" i="4" s="1"/>
  <c r="Y83" i="4" s="1"/>
  <c r="AA83" i="4" s="1"/>
  <c r="M84" i="4"/>
  <c r="U84" i="4" s="1"/>
  <c r="Q84" i="4" s="1"/>
  <c r="P84" i="4" s="1"/>
  <c r="T84" i="4" s="1"/>
  <c r="V84" i="4" s="1"/>
  <c r="R84" i="4"/>
  <c r="D85" i="4"/>
  <c r="AF85" i="4" s="1"/>
  <c r="E179" i="4"/>
  <c r="AU83" i="4" l="1"/>
  <c r="AV83" i="4"/>
  <c r="AW83" i="4"/>
  <c r="AI197" i="4"/>
  <c r="AX82" i="4"/>
  <c r="AQ83" i="4"/>
  <c r="AP83" i="4"/>
  <c r="AR83" i="4"/>
  <c r="AS82" i="4"/>
  <c r="AG84" i="4"/>
  <c r="AT84" i="4" s="1"/>
  <c r="AH84" i="4"/>
  <c r="AJ84" i="4" s="1"/>
  <c r="AE85" i="4"/>
  <c r="X83" i="4"/>
  <c r="AO83" i="4" s="1"/>
  <c r="S84" i="4"/>
  <c r="W84" i="4" s="1"/>
  <c r="Y84" i="4" s="1"/>
  <c r="AA84" i="4" s="1"/>
  <c r="R85" i="4"/>
  <c r="M85" i="4"/>
  <c r="U85" i="4" s="1"/>
  <c r="Q85" i="4" s="1"/>
  <c r="P85" i="4" s="1"/>
  <c r="T85" i="4" s="1"/>
  <c r="V85" i="4" s="1"/>
  <c r="D86" i="4"/>
  <c r="AF86" i="4" s="1"/>
  <c r="E180" i="4"/>
  <c r="AU84" i="4" l="1"/>
  <c r="AV84" i="4"/>
  <c r="AW84" i="4"/>
  <c r="AI198" i="4"/>
  <c r="AX83" i="4"/>
  <c r="AP84" i="4"/>
  <c r="AQ84" i="4"/>
  <c r="AR84" i="4"/>
  <c r="AS83" i="4"/>
  <c r="AG85" i="4"/>
  <c r="AT85" i="4" s="1"/>
  <c r="AH85" i="4"/>
  <c r="AJ85" i="4" s="1"/>
  <c r="AE86" i="4"/>
  <c r="X84" i="4"/>
  <c r="AO84" i="4" s="1"/>
  <c r="S85" i="4"/>
  <c r="W85" i="4" s="1"/>
  <c r="Y85" i="4" s="1"/>
  <c r="AA85" i="4" s="1"/>
  <c r="M86" i="4"/>
  <c r="U86" i="4" s="1"/>
  <c r="Q86" i="4" s="1"/>
  <c r="P86" i="4" s="1"/>
  <c r="T86" i="4" s="1"/>
  <c r="V86" i="4" s="1"/>
  <c r="R86" i="4"/>
  <c r="D87" i="4"/>
  <c r="AF87" i="4" s="1"/>
  <c r="E181" i="4"/>
  <c r="AU85" i="4" l="1"/>
  <c r="AV85" i="4"/>
  <c r="AW85" i="4"/>
  <c r="AI199" i="4"/>
  <c r="AX84" i="4"/>
  <c r="AP85" i="4"/>
  <c r="AQ85" i="4"/>
  <c r="AR85" i="4"/>
  <c r="AS84" i="4"/>
  <c r="AG86" i="4"/>
  <c r="AT86" i="4" s="1"/>
  <c r="AH86" i="4"/>
  <c r="AJ86" i="4" s="1"/>
  <c r="AE87" i="4"/>
  <c r="X85" i="4"/>
  <c r="AO85" i="4" s="1"/>
  <c r="S86" i="4"/>
  <c r="W86" i="4" s="1"/>
  <c r="Y86" i="4" s="1"/>
  <c r="AA86" i="4" s="1"/>
  <c r="M87" i="4"/>
  <c r="U87" i="4" s="1"/>
  <c r="Q87" i="4" s="1"/>
  <c r="P87" i="4" s="1"/>
  <c r="T87" i="4" s="1"/>
  <c r="V87" i="4" s="1"/>
  <c r="R87" i="4"/>
  <c r="D88" i="4"/>
  <c r="AF88" i="4" s="1"/>
  <c r="E182" i="4"/>
  <c r="AI200" i="4" l="1"/>
  <c r="AV86" i="4"/>
  <c r="AW86" i="4"/>
  <c r="AU86" i="4"/>
  <c r="AX86" i="4" s="1"/>
  <c r="AX85" i="4"/>
  <c r="AP86" i="4"/>
  <c r="AQ86" i="4"/>
  <c r="AR86" i="4"/>
  <c r="AS85" i="4"/>
  <c r="AG87" i="4"/>
  <c r="AT87" i="4" s="1"/>
  <c r="AH87" i="4"/>
  <c r="AJ87" i="4" s="1"/>
  <c r="AE88" i="4"/>
  <c r="X86" i="4"/>
  <c r="AO86" i="4" s="1"/>
  <c r="S87" i="4"/>
  <c r="W87" i="4" s="1"/>
  <c r="Y87" i="4" s="1"/>
  <c r="AA87" i="4" s="1"/>
  <c r="M88" i="4"/>
  <c r="U88" i="4" s="1"/>
  <c r="Q88" i="4" s="1"/>
  <c r="P88" i="4" s="1"/>
  <c r="T88" i="4" s="1"/>
  <c r="V88" i="4" s="1"/>
  <c r="D89" i="4"/>
  <c r="AF89" i="4" s="1"/>
  <c r="R88" i="4"/>
  <c r="E183" i="4"/>
  <c r="AU87" i="4" l="1"/>
  <c r="AV87" i="4"/>
  <c r="AW87" i="4"/>
  <c r="AI201" i="4"/>
  <c r="AP87" i="4"/>
  <c r="AQ87" i="4"/>
  <c r="AR87" i="4"/>
  <c r="AS86" i="4"/>
  <c r="AG88" i="4"/>
  <c r="AT88" i="4" s="1"/>
  <c r="AH88" i="4"/>
  <c r="AJ88" i="4" s="1"/>
  <c r="AE89" i="4"/>
  <c r="X87" i="4"/>
  <c r="AO87" i="4" s="1"/>
  <c r="S88" i="4"/>
  <c r="W88" i="4" s="1"/>
  <c r="Y88" i="4" s="1"/>
  <c r="AA88" i="4" s="1"/>
  <c r="M89" i="4"/>
  <c r="U89" i="4" s="1"/>
  <c r="Q89" i="4" s="1"/>
  <c r="P89" i="4" s="1"/>
  <c r="T89" i="4" s="1"/>
  <c r="V89" i="4" s="1"/>
  <c r="R89" i="4"/>
  <c r="D90" i="4"/>
  <c r="AF90" i="4" s="1"/>
  <c r="E184" i="4"/>
  <c r="AU88" i="4" l="1"/>
  <c r="AV88" i="4"/>
  <c r="AW88" i="4"/>
  <c r="AI202" i="4"/>
  <c r="AX87" i="4"/>
  <c r="AP88" i="4"/>
  <c r="AQ88" i="4"/>
  <c r="AR88" i="4"/>
  <c r="AS87" i="4"/>
  <c r="AG89" i="4"/>
  <c r="AT89" i="4" s="1"/>
  <c r="AH89" i="4"/>
  <c r="AJ89" i="4" s="1"/>
  <c r="AE90" i="4"/>
  <c r="X88" i="4"/>
  <c r="AO88" i="4" s="1"/>
  <c r="S89" i="4"/>
  <c r="W89" i="4" s="1"/>
  <c r="Y89" i="4" s="1"/>
  <c r="AA89" i="4" s="1"/>
  <c r="M90" i="4"/>
  <c r="U90" i="4" s="1"/>
  <c r="Q90" i="4" s="1"/>
  <c r="P90" i="4" s="1"/>
  <c r="T90" i="4" s="1"/>
  <c r="V90" i="4" s="1"/>
  <c r="R90" i="4"/>
  <c r="D91" i="4"/>
  <c r="AF91" i="4" s="1"/>
  <c r="E185" i="4"/>
  <c r="AU89" i="4" l="1"/>
  <c r="AV89" i="4"/>
  <c r="AW89" i="4"/>
  <c r="AI203" i="4"/>
  <c r="AX88" i="4"/>
  <c r="AP89" i="4"/>
  <c r="AQ89" i="4"/>
  <c r="AR89" i="4"/>
  <c r="AS88" i="4"/>
  <c r="AG90" i="4"/>
  <c r="AT90" i="4" s="1"/>
  <c r="AH90" i="4"/>
  <c r="AJ90" i="4" s="1"/>
  <c r="AE91" i="4"/>
  <c r="X89" i="4"/>
  <c r="AO89" i="4" s="1"/>
  <c r="S90" i="4"/>
  <c r="W90" i="4" s="1"/>
  <c r="Y90" i="4" s="1"/>
  <c r="AA90" i="4" s="1"/>
  <c r="D92" i="4"/>
  <c r="AF92" i="4" s="1"/>
  <c r="M91" i="4"/>
  <c r="U91" i="4" s="1"/>
  <c r="Q91" i="4" s="1"/>
  <c r="P91" i="4" s="1"/>
  <c r="T91" i="4" s="1"/>
  <c r="V91" i="4" s="1"/>
  <c r="R91" i="4"/>
  <c r="E186" i="4"/>
  <c r="AU90" i="4" l="1"/>
  <c r="AV90" i="4"/>
  <c r="AW90" i="4"/>
  <c r="AI204" i="4"/>
  <c r="AX89" i="4"/>
  <c r="AP90" i="4"/>
  <c r="AQ90" i="4"/>
  <c r="AR90" i="4"/>
  <c r="AS89" i="4"/>
  <c r="AG91" i="4"/>
  <c r="AT91" i="4" s="1"/>
  <c r="AH91" i="4"/>
  <c r="AJ91" i="4" s="1"/>
  <c r="AE92" i="4"/>
  <c r="X90" i="4"/>
  <c r="AO90" i="4" s="1"/>
  <c r="S91" i="4"/>
  <c r="W91" i="4" s="1"/>
  <c r="Y91" i="4" s="1"/>
  <c r="AA91" i="4" s="1"/>
  <c r="M92" i="4"/>
  <c r="U92" i="4" s="1"/>
  <c r="R92" i="4"/>
  <c r="D93" i="4"/>
  <c r="AF93" i="4" s="1"/>
  <c r="E187" i="4"/>
  <c r="AW91" i="4" l="1"/>
  <c r="AU91" i="4"/>
  <c r="AV91" i="4"/>
  <c r="AI205" i="4"/>
  <c r="AX90" i="4"/>
  <c r="AP91" i="4"/>
  <c r="AQ91" i="4"/>
  <c r="AR91" i="4"/>
  <c r="AS90" i="4"/>
  <c r="AG92" i="4"/>
  <c r="AT92" i="4" s="1"/>
  <c r="AH92" i="4"/>
  <c r="AJ92" i="4" s="1"/>
  <c r="AE93" i="4"/>
  <c r="X91" i="4"/>
  <c r="AO91" i="4" s="1"/>
  <c r="M93" i="4"/>
  <c r="U93" i="4" s="1"/>
  <c r="R93" i="4"/>
  <c r="D94" i="4"/>
  <c r="AF94" i="4" s="1"/>
  <c r="Q92" i="4"/>
  <c r="P92" i="4" s="1"/>
  <c r="E188" i="4"/>
  <c r="AX91" i="4" l="1"/>
  <c r="AU92" i="4"/>
  <c r="AV92" i="4"/>
  <c r="AW92" i="4"/>
  <c r="AI206" i="4"/>
  <c r="AS91" i="4"/>
  <c r="AG93" i="4"/>
  <c r="AT93" i="4" s="1"/>
  <c r="AH93" i="4"/>
  <c r="AJ93" i="4" s="1"/>
  <c r="AE94" i="4"/>
  <c r="T92" i="4"/>
  <c r="V92" i="4" s="1"/>
  <c r="S92" i="4"/>
  <c r="W92" i="4" s="1"/>
  <c r="M94" i="4"/>
  <c r="U94" i="4" s="1"/>
  <c r="Q94" i="4" s="1"/>
  <c r="P94" i="4" s="1"/>
  <c r="T94" i="4" s="1"/>
  <c r="V94" i="4" s="1"/>
  <c r="R94" i="4"/>
  <c r="D95" i="4"/>
  <c r="AF95" i="4" s="1"/>
  <c r="Q93" i="4"/>
  <c r="P93" i="4" s="1"/>
  <c r="E189" i="4"/>
  <c r="AV93" i="4" l="1"/>
  <c r="AW93" i="4"/>
  <c r="AU93" i="4"/>
  <c r="AX93" i="4" s="1"/>
  <c r="AI207" i="4"/>
  <c r="AX92" i="4"/>
  <c r="AG94" i="4"/>
  <c r="AT94" i="4" s="1"/>
  <c r="AH94" i="4"/>
  <c r="AJ94" i="4" s="1"/>
  <c r="Y92" i="4"/>
  <c r="AA92" i="4" s="1"/>
  <c r="AE95" i="4"/>
  <c r="X92" i="4"/>
  <c r="AO92" i="4" s="1"/>
  <c r="T93" i="4"/>
  <c r="V93" i="4" s="1"/>
  <c r="S93" i="4"/>
  <c r="W93" i="4" s="1"/>
  <c r="R95" i="4"/>
  <c r="M95" i="4"/>
  <c r="U95" i="4" s="1"/>
  <c r="Q95" i="4" s="1"/>
  <c r="P95" i="4" s="1"/>
  <c r="T95" i="4" s="1"/>
  <c r="V95" i="4" s="1"/>
  <c r="D96" i="4"/>
  <c r="AF96" i="4" s="1"/>
  <c r="S94" i="4"/>
  <c r="W94" i="4" s="1"/>
  <c r="Y94" i="4" s="1"/>
  <c r="AA94" i="4" s="1"/>
  <c r="E190" i="4"/>
  <c r="AI208" i="4" l="1"/>
  <c r="AU94" i="4"/>
  <c r="AV94" i="4"/>
  <c r="AW94" i="4"/>
  <c r="AP94" i="4"/>
  <c r="AQ94" i="4"/>
  <c r="AR94" i="4"/>
  <c r="AP92" i="4"/>
  <c r="AQ92" i="4"/>
  <c r="AR92" i="4"/>
  <c r="AG95" i="4"/>
  <c r="AT95" i="4" s="1"/>
  <c r="AH95" i="4"/>
  <c r="AJ95" i="4" s="1"/>
  <c r="Y93" i="4"/>
  <c r="AA93" i="4" s="1"/>
  <c r="AE96" i="4"/>
  <c r="X93" i="4"/>
  <c r="AO93" i="4" s="1"/>
  <c r="X94" i="4"/>
  <c r="AO94" i="4" s="1"/>
  <c r="S95" i="4"/>
  <c r="W95" i="4" s="1"/>
  <c r="Y95" i="4" s="1"/>
  <c r="AA95" i="4" s="1"/>
  <c r="R96" i="4"/>
  <c r="D97" i="4"/>
  <c r="AF97" i="4" s="1"/>
  <c r="M96" i="4"/>
  <c r="U96" i="4" s="1"/>
  <c r="Q96" i="4" s="1"/>
  <c r="P96" i="4" s="1"/>
  <c r="T96" i="4" s="1"/>
  <c r="V96" i="4" s="1"/>
  <c r="E191" i="4"/>
  <c r="AU95" i="4" l="1"/>
  <c r="AV95" i="4"/>
  <c r="AW95" i="4"/>
  <c r="AX94" i="4"/>
  <c r="AI209" i="4"/>
  <c r="AP95" i="4"/>
  <c r="AQ95" i="4"/>
  <c r="AR95" i="4"/>
  <c r="AP93" i="4"/>
  <c r="AQ93" i="4"/>
  <c r="AR93" i="4"/>
  <c r="AS92" i="4"/>
  <c r="AS94" i="4"/>
  <c r="AG96" i="4"/>
  <c r="AT96" i="4" s="1"/>
  <c r="AH96" i="4"/>
  <c r="AJ96" i="4" s="1"/>
  <c r="AE97" i="4"/>
  <c r="X95" i="4"/>
  <c r="AO95" i="4" s="1"/>
  <c r="S96" i="4"/>
  <c r="W96" i="4" s="1"/>
  <c r="Y96" i="4" s="1"/>
  <c r="AA96" i="4" s="1"/>
  <c r="M97" i="4"/>
  <c r="U97" i="4" s="1"/>
  <c r="R97" i="4"/>
  <c r="D98" i="4"/>
  <c r="AF98" i="4" s="1"/>
  <c r="E192" i="4"/>
  <c r="AU96" i="4" l="1"/>
  <c r="AV96" i="4"/>
  <c r="AW96" i="4"/>
  <c r="AI210" i="4"/>
  <c r="AX95" i="4"/>
  <c r="AQ96" i="4"/>
  <c r="AP96" i="4"/>
  <c r="AR96" i="4"/>
  <c r="AS93" i="4"/>
  <c r="AS95" i="4"/>
  <c r="AG97" i="4"/>
  <c r="AT97" i="4" s="1"/>
  <c r="AH97" i="4"/>
  <c r="AJ97" i="4" s="1"/>
  <c r="AE98" i="4"/>
  <c r="X96" i="4"/>
  <c r="AO96" i="4" s="1"/>
  <c r="Q97" i="4"/>
  <c r="P97" i="4" s="1"/>
  <c r="D99" i="4"/>
  <c r="AF99" i="4" s="1"/>
  <c r="M98" i="4"/>
  <c r="U98" i="4" s="1"/>
  <c r="Q98" i="4" s="1"/>
  <c r="P98" i="4" s="1"/>
  <c r="T98" i="4" s="1"/>
  <c r="V98" i="4" s="1"/>
  <c r="R98" i="4"/>
  <c r="E193" i="4"/>
  <c r="AU97" i="4" l="1"/>
  <c r="AV97" i="4"/>
  <c r="AW97" i="4"/>
  <c r="AI211" i="4"/>
  <c r="AX96" i="4"/>
  <c r="AS96" i="4"/>
  <c r="AG98" i="4"/>
  <c r="AT98" i="4" s="1"/>
  <c r="AH98" i="4"/>
  <c r="AJ98" i="4" s="1"/>
  <c r="AE99" i="4"/>
  <c r="T97" i="4"/>
  <c r="V97" i="4" s="1"/>
  <c r="S97" i="4"/>
  <c r="W97" i="4" s="1"/>
  <c r="D100" i="4"/>
  <c r="AF100" i="4" s="1"/>
  <c r="M99" i="4"/>
  <c r="U99" i="4" s="1"/>
  <c r="Q99" i="4" s="1"/>
  <c r="P99" i="4" s="1"/>
  <c r="T99" i="4" s="1"/>
  <c r="V99" i="4" s="1"/>
  <c r="R99" i="4"/>
  <c r="S98" i="4"/>
  <c r="W98" i="4" s="1"/>
  <c r="Y98" i="4" s="1"/>
  <c r="AA98" i="4" s="1"/>
  <c r="E194" i="4"/>
  <c r="AU98" i="4" l="1"/>
  <c r="AW98" i="4"/>
  <c r="AV98" i="4"/>
  <c r="AI212" i="4"/>
  <c r="AX97" i="4"/>
  <c r="AP98" i="4"/>
  <c r="AQ98" i="4"/>
  <c r="AR98" i="4"/>
  <c r="AG99" i="4"/>
  <c r="AT99" i="4" s="1"/>
  <c r="AH99" i="4"/>
  <c r="AJ99" i="4" s="1"/>
  <c r="AE100" i="4"/>
  <c r="Y97" i="4"/>
  <c r="AA97" i="4" s="1"/>
  <c r="X98" i="4"/>
  <c r="AO98" i="4" s="1"/>
  <c r="X97" i="4"/>
  <c r="AO97" i="4" s="1"/>
  <c r="S99" i="4"/>
  <c r="W99" i="4" s="1"/>
  <c r="Y99" i="4" s="1"/>
  <c r="AA99" i="4" s="1"/>
  <c r="M100" i="4"/>
  <c r="U100" i="4" s="1"/>
  <c r="Q100" i="4" s="1"/>
  <c r="P100" i="4" s="1"/>
  <c r="T100" i="4" s="1"/>
  <c r="V100" i="4" s="1"/>
  <c r="R100" i="4"/>
  <c r="D101" i="4"/>
  <c r="AF101" i="4" s="1"/>
  <c r="E195" i="4"/>
  <c r="AU99" i="4" l="1"/>
  <c r="AV99" i="4"/>
  <c r="AW99" i="4"/>
  <c r="AI213" i="4"/>
  <c r="AX98" i="4"/>
  <c r="AP97" i="4"/>
  <c r="AQ97" i="4"/>
  <c r="AR97" i="4"/>
  <c r="AQ99" i="4"/>
  <c r="AP99" i="4"/>
  <c r="AR99" i="4"/>
  <c r="AS98" i="4"/>
  <c r="AG100" i="4"/>
  <c r="AT100" i="4" s="1"/>
  <c r="AH100" i="4"/>
  <c r="AJ100" i="4" s="1"/>
  <c r="AE101" i="4"/>
  <c r="X99" i="4"/>
  <c r="AO99" i="4" s="1"/>
  <c r="S100" i="4"/>
  <c r="W100" i="4" s="1"/>
  <c r="Y100" i="4" s="1"/>
  <c r="AA100" i="4" s="1"/>
  <c r="M101" i="4"/>
  <c r="U101" i="4" s="1"/>
  <c r="Q101" i="4" s="1"/>
  <c r="P101" i="4" s="1"/>
  <c r="T101" i="4" s="1"/>
  <c r="V101" i="4" s="1"/>
  <c r="R101" i="4"/>
  <c r="D102" i="4"/>
  <c r="AF102" i="4" s="1"/>
  <c r="E196" i="4"/>
  <c r="AU100" i="4" l="1"/>
  <c r="AV100" i="4"/>
  <c r="AW100" i="4"/>
  <c r="AI214" i="4"/>
  <c r="AX99" i="4"/>
  <c r="AQ100" i="4"/>
  <c r="AP100" i="4"/>
  <c r="AR100" i="4"/>
  <c r="AS99" i="4"/>
  <c r="AS97" i="4"/>
  <c r="AG101" i="4"/>
  <c r="AT101" i="4" s="1"/>
  <c r="AH101" i="4"/>
  <c r="AJ101" i="4" s="1"/>
  <c r="AE102" i="4"/>
  <c r="X100" i="4"/>
  <c r="AO100" i="4" s="1"/>
  <c r="S101" i="4"/>
  <c r="W101" i="4" s="1"/>
  <c r="Y101" i="4" s="1"/>
  <c r="AA101" i="4" s="1"/>
  <c r="M102" i="4"/>
  <c r="U102" i="4" s="1"/>
  <c r="Q102" i="4" s="1"/>
  <c r="P102" i="4" s="1"/>
  <c r="T102" i="4" s="1"/>
  <c r="V102" i="4" s="1"/>
  <c r="D103" i="4"/>
  <c r="AF103" i="4" s="1"/>
  <c r="R102" i="4"/>
  <c r="E197" i="4"/>
  <c r="AU101" i="4" l="1"/>
  <c r="AV101" i="4"/>
  <c r="AW101" i="4"/>
  <c r="AI215" i="4"/>
  <c r="AX100" i="4"/>
  <c r="AP101" i="4"/>
  <c r="AQ101" i="4"/>
  <c r="AR101" i="4"/>
  <c r="AS100" i="4"/>
  <c r="AG102" i="4"/>
  <c r="AT102" i="4" s="1"/>
  <c r="AH102" i="4"/>
  <c r="AJ102" i="4" s="1"/>
  <c r="AE103" i="4"/>
  <c r="X101" i="4"/>
  <c r="AO101" i="4" s="1"/>
  <c r="S102" i="4"/>
  <c r="W102" i="4" s="1"/>
  <c r="Y102" i="4" s="1"/>
  <c r="AA102" i="4" s="1"/>
  <c r="M103" i="4"/>
  <c r="U103" i="4" s="1"/>
  <c r="Q103" i="4" s="1"/>
  <c r="P103" i="4" s="1"/>
  <c r="D104" i="4"/>
  <c r="AF104" i="4" s="1"/>
  <c r="R103" i="4"/>
  <c r="E198" i="4"/>
  <c r="AV102" i="4" l="1"/>
  <c r="AW102" i="4"/>
  <c r="AU102" i="4"/>
  <c r="AX102" i="4" s="1"/>
  <c r="AI216" i="4"/>
  <c r="AX101" i="4"/>
  <c r="AP102" i="4"/>
  <c r="AQ102" i="4"/>
  <c r="AR102" i="4"/>
  <c r="AS101" i="4"/>
  <c r="AG103" i="4"/>
  <c r="AT103" i="4" s="1"/>
  <c r="AH103" i="4"/>
  <c r="AJ103" i="4" s="1"/>
  <c r="AE104" i="4"/>
  <c r="X102" i="4"/>
  <c r="AO102" i="4" s="1"/>
  <c r="M104" i="4"/>
  <c r="U104" i="4" s="1"/>
  <c r="Q104" i="4" s="1"/>
  <c r="P104" i="4" s="1"/>
  <c r="T104" i="4" s="1"/>
  <c r="V104" i="4" s="1"/>
  <c r="D105" i="4"/>
  <c r="AF105" i="4" s="1"/>
  <c r="R104" i="4"/>
  <c r="S103" i="4"/>
  <c r="W103" i="4" s="1"/>
  <c r="T103" i="4"/>
  <c r="V103" i="4" s="1"/>
  <c r="E199" i="4"/>
  <c r="AU103" i="4" l="1"/>
  <c r="AV103" i="4"/>
  <c r="AW103" i="4"/>
  <c r="AI217" i="4"/>
  <c r="AS102" i="4"/>
  <c r="AG104" i="4"/>
  <c r="AT104" i="4" s="1"/>
  <c r="AH104" i="4"/>
  <c r="AJ104" i="4" s="1"/>
  <c r="X103" i="4"/>
  <c r="AO103" i="4" s="1"/>
  <c r="AE105" i="4"/>
  <c r="Y103" i="4"/>
  <c r="AA103" i="4" s="1"/>
  <c r="S104" i="4"/>
  <c r="W104" i="4" s="1"/>
  <c r="Y104" i="4" s="1"/>
  <c r="AA104" i="4" s="1"/>
  <c r="M105" i="4"/>
  <c r="U105" i="4" s="1"/>
  <c r="D106" i="4"/>
  <c r="AF106" i="4" s="1"/>
  <c r="R105" i="4"/>
  <c r="E200" i="4"/>
  <c r="AU104" i="4" l="1"/>
  <c r="AV104" i="4"/>
  <c r="AW104" i="4"/>
  <c r="AI218" i="4"/>
  <c r="AX103" i="4"/>
  <c r="AP103" i="4"/>
  <c r="AQ103" i="4"/>
  <c r="AR103" i="4"/>
  <c r="AP104" i="4"/>
  <c r="AQ104" i="4"/>
  <c r="AR104" i="4"/>
  <c r="AG105" i="4"/>
  <c r="AT105" i="4" s="1"/>
  <c r="AH105" i="4"/>
  <c r="AJ105" i="4" s="1"/>
  <c r="AE106" i="4"/>
  <c r="X104" i="4"/>
  <c r="AO104" i="4" s="1"/>
  <c r="M106" i="4"/>
  <c r="U106" i="4" s="1"/>
  <c r="D107" i="4"/>
  <c r="AF107" i="4" s="1"/>
  <c r="R106" i="4"/>
  <c r="Q105" i="4"/>
  <c r="P105" i="4" s="1"/>
  <c r="E201" i="4"/>
  <c r="AU105" i="4" l="1"/>
  <c r="AV105" i="4"/>
  <c r="AW105" i="4"/>
  <c r="AI219" i="4"/>
  <c r="AX104" i="4"/>
  <c r="AS103" i="4"/>
  <c r="AS104" i="4"/>
  <c r="AG106" i="4"/>
  <c r="AT106" i="4" s="1"/>
  <c r="AH106" i="4"/>
  <c r="AJ106" i="4" s="1"/>
  <c r="AE107" i="4"/>
  <c r="T105" i="4"/>
  <c r="V105" i="4" s="1"/>
  <c r="S105" i="4"/>
  <c r="W105" i="4" s="1"/>
  <c r="M107" i="4"/>
  <c r="U107" i="4" s="1"/>
  <c r="Q107" i="4" s="1"/>
  <c r="P107" i="4" s="1"/>
  <c r="T107" i="4" s="1"/>
  <c r="V107" i="4" s="1"/>
  <c r="D108" i="4"/>
  <c r="AF108" i="4" s="1"/>
  <c r="R107" i="4"/>
  <c r="Q106" i="4"/>
  <c r="P106" i="4" s="1"/>
  <c r="E202" i="4"/>
  <c r="AU106" i="4" l="1"/>
  <c r="AV106" i="4"/>
  <c r="AW106" i="4"/>
  <c r="AI220" i="4"/>
  <c r="AX105" i="4"/>
  <c r="Y105" i="4"/>
  <c r="AA105" i="4" s="1"/>
  <c r="AG107" i="4"/>
  <c r="AT107" i="4" s="1"/>
  <c r="AH107" i="4"/>
  <c r="AJ107" i="4" s="1"/>
  <c r="AE108" i="4"/>
  <c r="X105" i="4"/>
  <c r="AO105" i="4" s="1"/>
  <c r="T106" i="4"/>
  <c r="V106" i="4" s="1"/>
  <c r="S106" i="4"/>
  <c r="W106" i="4" s="1"/>
  <c r="S107" i="4"/>
  <c r="W107" i="4" s="1"/>
  <c r="Y107" i="4" s="1"/>
  <c r="AA107" i="4" s="1"/>
  <c r="D109" i="4"/>
  <c r="AF109" i="4" s="1"/>
  <c r="M108" i="4"/>
  <c r="U108" i="4" s="1"/>
  <c r="R108" i="4"/>
  <c r="E203" i="4"/>
  <c r="AW107" i="4" l="1"/>
  <c r="AU107" i="4"/>
  <c r="AV107" i="4"/>
  <c r="AI221" i="4"/>
  <c r="AX106" i="4"/>
  <c r="AP107" i="4"/>
  <c r="AQ107" i="4"/>
  <c r="AR107" i="4"/>
  <c r="AP105" i="4"/>
  <c r="AQ105" i="4"/>
  <c r="AR105" i="4"/>
  <c r="AG108" i="4"/>
  <c r="AT108" i="4" s="1"/>
  <c r="AH108" i="4"/>
  <c r="AJ108" i="4" s="1"/>
  <c r="AE109" i="4"/>
  <c r="Y106" i="4"/>
  <c r="AA106" i="4" s="1"/>
  <c r="X106" i="4"/>
  <c r="AO106" i="4" s="1"/>
  <c r="X107" i="4"/>
  <c r="AO107" i="4" s="1"/>
  <c r="M109" i="4"/>
  <c r="U109" i="4" s="1"/>
  <c r="D110" i="4"/>
  <c r="AF110" i="4" s="1"/>
  <c r="R109" i="4"/>
  <c r="Q108" i="4"/>
  <c r="P108" i="4" s="1"/>
  <c r="E204" i="4"/>
  <c r="AX107" i="4" l="1"/>
  <c r="AU108" i="4"/>
  <c r="AV108" i="4"/>
  <c r="AW108" i="4"/>
  <c r="AI222" i="4"/>
  <c r="AP106" i="4"/>
  <c r="AQ106" i="4"/>
  <c r="AR106" i="4"/>
  <c r="AS105" i="4"/>
  <c r="AS107" i="4"/>
  <c r="AG109" i="4"/>
  <c r="AT109" i="4" s="1"/>
  <c r="AH109" i="4"/>
  <c r="AJ109" i="4" s="1"/>
  <c r="AE110" i="4"/>
  <c r="T108" i="4"/>
  <c r="V108" i="4" s="1"/>
  <c r="S108" i="4"/>
  <c r="W108" i="4" s="1"/>
  <c r="M110" i="4"/>
  <c r="U110" i="4" s="1"/>
  <c r="D111" i="4"/>
  <c r="AF111" i="4" s="1"/>
  <c r="R110" i="4"/>
  <c r="Q109" i="4"/>
  <c r="P109" i="4" s="1"/>
  <c r="E205" i="4"/>
  <c r="AV109" i="4" l="1"/>
  <c r="AW109" i="4"/>
  <c r="AU109" i="4"/>
  <c r="AX109" i="4" s="1"/>
  <c r="AI223" i="4"/>
  <c r="AX108" i="4"/>
  <c r="AS106" i="4"/>
  <c r="AG110" i="4"/>
  <c r="AT110" i="4" s="1"/>
  <c r="AH110" i="4"/>
  <c r="AJ110" i="4" s="1"/>
  <c r="AE111" i="4"/>
  <c r="X108" i="4"/>
  <c r="AO108" i="4" s="1"/>
  <c r="Y108" i="4"/>
  <c r="AA108" i="4" s="1"/>
  <c r="M111" i="4"/>
  <c r="U111" i="4" s="1"/>
  <c r="D112" i="4"/>
  <c r="AF112" i="4" s="1"/>
  <c r="R111" i="4"/>
  <c r="T109" i="4"/>
  <c r="V109" i="4" s="1"/>
  <c r="S109" i="4"/>
  <c r="W109" i="4" s="1"/>
  <c r="Q110" i="4"/>
  <c r="P110" i="4" s="1"/>
  <c r="E206" i="4"/>
  <c r="AU110" i="4" l="1"/>
  <c r="AV110" i="4"/>
  <c r="AW110" i="4"/>
  <c r="AI224" i="4"/>
  <c r="AP108" i="4"/>
  <c r="AQ108" i="4"/>
  <c r="AR108" i="4"/>
  <c r="AG111" i="4"/>
  <c r="AT111" i="4" s="1"/>
  <c r="AH111" i="4"/>
  <c r="AJ111" i="4" s="1"/>
  <c r="Y109" i="4"/>
  <c r="AA109" i="4" s="1"/>
  <c r="AE112" i="4"/>
  <c r="X109" i="4"/>
  <c r="AO109" i="4" s="1"/>
  <c r="T110" i="4"/>
  <c r="V110" i="4" s="1"/>
  <c r="S110" i="4"/>
  <c r="W110" i="4" s="1"/>
  <c r="M112" i="4"/>
  <c r="U112" i="4" s="1"/>
  <c r="Q112" i="4" s="1"/>
  <c r="P112" i="4" s="1"/>
  <c r="T112" i="4" s="1"/>
  <c r="V112" i="4" s="1"/>
  <c r="D113" i="4"/>
  <c r="AF113" i="4" s="1"/>
  <c r="R112" i="4"/>
  <c r="Q111" i="4"/>
  <c r="P111" i="4" s="1"/>
  <c r="E207" i="4"/>
  <c r="AU111" i="4" l="1"/>
  <c r="AV111" i="4"/>
  <c r="AW111" i="4"/>
  <c r="AI225" i="4"/>
  <c r="AX110" i="4"/>
  <c r="AP109" i="4"/>
  <c r="AQ109" i="4"/>
  <c r="AR109" i="4"/>
  <c r="AS108" i="4"/>
  <c r="AG112" i="4"/>
  <c r="AT112" i="4" s="1"/>
  <c r="AH112" i="4"/>
  <c r="AJ112" i="4" s="1"/>
  <c r="AE113" i="4"/>
  <c r="Y110" i="4"/>
  <c r="AA110" i="4" s="1"/>
  <c r="X110" i="4"/>
  <c r="AO110" i="4" s="1"/>
  <c r="S112" i="4"/>
  <c r="W112" i="4" s="1"/>
  <c r="Y112" i="4" s="1"/>
  <c r="AA112" i="4" s="1"/>
  <c r="T111" i="4"/>
  <c r="V111" i="4" s="1"/>
  <c r="S111" i="4"/>
  <c r="W111" i="4" s="1"/>
  <c r="D114" i="4"/>
  <c r="AF114" i="4" s="1"/>
  <c r="M113" i="4"/>
  <c r="U113" i="4" s="1"/>
  <c r="Q113" i="4" s="1"/>
  <c r="P113" i="4" s="1"/>
  <c r="T113" i="4" s="1"/>
  <c r="V113" i="4" s="1"/>
  <c r="R113" i="4"/>
  <c r="E208" i="4"/>
  <c r="AU112" i="4" l="1"/>
  <c r="AV112" i="4"/>
  <c r="AW112" i="4"/>
  <c r="AI226" i="4"/>
  <c r="AX111" i="4"/>
  <c r="AP110" i="4"/>
  <c r="AQ110" i="4"/>
  <c r="AR110" i="4"/>
  <c r="AQ112" i="4"/>
  <c r="AP112" i="4"/>
  <c r="AR112" i="4"/>
  <c r="AS109" i="4"/>
  <c r="AG113" i="4"/>
  <c r="AT113" i="4" s="1"/>
  <c r="AH113" i="4"/>
  <c r="AJ113" i="4" s="1"/>
  <c r="AE114" i="4"/>
  <c r="X111" i="4"/>
  <c r="AO111" i="4" s="1"/>
  <c r="X112" i="4"/>
  <c r="AO112" i="4" s="1"/>
  <c r="Y111" i="4"/>
  <c r="AA111" i="4" s="1"/>
  <c r="M114" i="4"/>
  <c r="U114" i="4" s="1"/>
  <c r="Q114" i="4" s="1"/>
  <c r="P114" i="4" s="1"/>
  <c r="T114" i="4" s="1"/>
  <c r="V114" i="4" s="1"/>
  <c r="D115" i="4"/>
  <c r="AF115" i="4" s="1"/>
  <c r="R114" i="4"/>
  <c r="S113" i="4"/>
  <c r="W113" i="4" s="1"/>
  <c r="Y113" i="4" s="1"/>
  <c r="AA113" i="4" s="1"/>
  <c r="E209" i="4"/>
  <c r="AU113" i="4" l="1"/>
  <c r="AV113" i="4"/>
  <c r="AW113" i="4"/>
  <c r="AI227" i="4"/>
  <c r="AX112" i="4"/>
  <c r="AP111" i="4"/>
  <c r="AQ111" i="4"/>
  <c r="AR111" i="4"/>
  <c r="AP113" i="4"/>
  <c r="AQ113" i="4"/>
  <c r="AR113" i="4"/>
  <c r="AS112" i="4"/>
  <c r="AS110" i="4"/>
  <c r="AG114" i="4"/>
  <c r="AT114" i="4" s="1"/>
  <c r="AH114" i="4"/>
  <c r="AJ114" i="4" s="1"/>
  <c r="AE115" i="4"/>
  <c r="X113" i="4"/>
  <c r="AO113" i="4" s="1"/>
  <c r="S114" i="4"/>
  <c r="W114" i="4" s="1"/>
  <c r="Y114" i="4" s="1"/>
  <c r="AA114" i="4" s="1"/>
  <c r="M115" i="4"/>
  <c r="U115" i="4" s="1"/>
  <c r="D116" i="4"/>
  <c r="AF116" i="4" s="1"/>
  <c r="R115" i="4"/>
  <c r="E210" i="4"/>
  <c r="AU114" i="4" l="1"/>
  <c r="AW114" i="4"/>
  <c r="AV114" i="4"/>
  <c r="AI228" i="4"/>
  <c r="AX113" i="4"/>
  <c r="AP114" i="4"/>
  <c r="AQ114" i="4"/>
  <c r="AR114" i="4"/>
  <c r="AS111" i="4"/>
  <c r="AS113" i="4"/>
  <c r="AG115" i="4"/>
  <c r="AT115" i="4" s="1"/>
  <c r="AH115" i="4"/>
  <c r="AJ115" i="4" s="1"/>
  <c r="AE116" i="4"/>
  <c r="X114" i="4"/>
  <c r="AO114" i="4" s="1"/>
  <c r="D117" i="4"/>
  <c r="AF117" i="4" s="1"/>
  <c r="M116" i="4"/>
  <c r="U116" i="4" s="1"/>
  <c r="R116" i="4"/>
  <c r="Q115" i="4"/>
  <c r="P115" i="4" s="1"/>
  <c r="E211" i="4"/>
  <c r="AU115" i="4" l="1"/>
  <c r="AV115" i="4"/>
  <c r="AW115" i="4"/>
  <c r="AI229" i="4"/>
  <c r="AX114" i="4"/>
  <c r="AS114" i="4"/>
  <c r="AG116" i="4"/>
  <c r="AT116" i="4" s="1"/>
  <c r="AH116" i="4"/>
  <c r="AJ116" i="4" s="1"/>
  <c r="AE117" i="4"/>
  <c r="T115" i="4"/>
  <c r="V115" i="4" s="1"/>
  <c r="S115" i="4"/>
  <c r="W115" i="4" s="1"/>
  <c r="Q116" i="4"/>
  <c r="P116" i="4" s="1"/>
  <c r="M117" i="4"/>
  <c r="U117" i="4" s="1"/>
  <c r="D118" i="4"/>
  <c r="AF118" i="4" s="1"/>
  <c r="R117" i="4"/>
  <c r="E212" i="4"/>
  <c r="AU116" i="4" l="1"/>
  <c r="AV116" i="4"/>
  <c r="AW116" i="4"/>
  <c r="AI230" i="4"/>
  <c r="AX115" i="4"/>
  <c r="AG117" i="4"/>
  <c r="AT117" i="4" s="1"/>
  <c r="AH117" i="4"/>
  <c r="AJ117" i="4" s="1"/>
  <c r="Y115" i="4"/>
  <c r="AA115" i="4" s="1"/>
  <c r="AE118" i="4"/>
  <c r="X115" i="4"/>
  <c r="AO115" i="4" s="1"/>
  <c r="T116" i="4"/>
  <c r="V116" i="4" s="1"/>
  <c r="S116" i="4"/>
  <c r="W116" i="4" s="1"/>
  <c r="M118" i="4"/>
  <c r="U118" i="4" s="1"/>
  <c r="Q118" i="4" s="1"/>
  <c r="P118" i="4" s="1"/>
  <c r="T118" i="4" s="1"/>
  <c r="V118" i="4" s="1"/>
  <c r="D119" i="4"/>
  <c r="AF119" i="4" s="1"/>
  <c r="R118" i="4"/>
  <c r="Q117" i="4"/>
  <c r="P117" i="4" s="1"/>
  <c r="E213" i="4"/>
  <c r="AU117" i="4" l="1"/>
  <c r="AV117" i="4"/>
  <c r="AW117" i="4"/>
  <c r="AI231" i="4"/>
  <c r="AX116" i="4"/>
  <c r="AQ115" i="4"/>
  <c r="AP115" i="4"/>
  <c r="AR115" i="4"/>
  <c r="AG118" i="4"/>
  <c r="AT118" i="4" s="1"/>
  <c r="AH118" i="4"/>
  <c r="AJ118" i="4" s="1"/>
  <c r="AE119" i="4"/>
  <c r="X116" i="4"/>
  <c r="AO116" i="4" s="1"/>
  <c r="Y116" i="4"/>
  <c r="AA116" i="4" s="1"/>
  <c r="T117" i="4"/>
  <c r="V117" i="4" s="1"/>
  <c r="S117" i="4"/>
  <c r="W117" i="4" s="1"/>
  <c r="M119" i="4"/>
  <c r="U119" i="4" s="1"/>
  <c r="D120" i="4"/>
  <c r="AF120" i="4" s="1"/>
  <c r="R119" i="4"/>
  <c r="S118" i="4"/>
  <c r="W118" i="4" s="1"/>
  <c r="Y118" i="4" s="1"/>
  <c r="AA118" i="4" s="1"/>
  <c r="E214" i="4"/>
  <c r="AV118" i="4" l="1"/>
  <c r="AW118" i="4"/>
  <c r="AU118" i="4"/>
  <c r="AX118" i="4" s="1"/>
  <c r="AI232" i="4"/>
  <c r="AX117" i="4"/>
  <c r="AP116" i="4"/>
  <c r="AQ116" i="4"/>
  <c r="AR116" i="4"/>
  <c r="AP118" i="4"/>
  <c r="AQ118" i="4"/>
  <c r="AR118" i="4"/>
  <c r="AS115" i="4"/>
  <c r="AG119" i="4"/>
  <c r="AT119" i="4" s="1"/>
  <c r="AH119" i="4"/>
  <c r="AJ119" i="4" s="1"/>
  <c r="Y117" i="4"/>
  <c r="AA117" i="4" s="1"/>
  <c r="AE120" i="4"/>
  <c r="X117" i="4"/>
  <c r="AO117" i="4" s="1"/>
  <c r="X118" i="4"/>
  <c r="AO118" i="4" s="1"/>
  <c r="M120" i="4"/>
  <c r="U120" i="4" s="1"/>
  <c r="Q120" i="4" s="1"/>
  <c r="P120" i="4" s="1"/>
  <c r="T120" i="4" s="1"/>
  <c r="V120" i="4" s="1"/>
  <c r="D121" i="4"/>
  <c r="AF121" i="4" s="1"/>
  <c r="R120" i="4"/>
  <c r="Q119" i="4"/>
  <c r="P119" i="4" s="1"/>
  <c r="E215" i="4"/>
  <c r="AI233" i="4" l="1"/>
  <c r="AU119" i="4"/>
  <c r="AV119" i="4"/>
  <c r="AW119" i="4"/>
  <c r="AP117" i="4"/>
  <c r="AQ117" i="4"/>
  <c r="AR117" i="4"/>
  <c r="AS118" i="4"/>
  <c r="AS116" i="4"/>
  <c r="AG120" i="4"/>
  <c r="AT120" i="4" s="1"/>
  <c r="AH120" i="4"/>
  <c r="AJ120" i="4" s="1"/>
  <c r="AE121" i="4"/>
  <c r="S120" i="4"/>
  <c r="W120" i="4" s="1"/>
  <c r="Y120" i="4" s="1"/>
  <c r="AA120" i="4" s="1"/>
  <c r="T119" i="4"/>
  <c r="V119" i="4" s="1"/>
  <c r="S119" i="4"/>
  <c r="W119" i="4" s="1"/>
  <c r="M121" i="4"/>
  <c r="U121" i="4" s="1"/>
  <c r="D122" i="4"/>
  <c r="AF122" i="4" s="1"/>
  <c r="R121" i="4"/>
  <c r="E216" i="4"/>
  <c r="AU120" i="4" l="1"/>
  <c r="AV120" i="4"/>
  <c r="AW120" i="4"/>
  <c r="AX119" i="4"/>
  <c r="AI234" i="4"/>
  <c r="AP120" i="4"/>
  <c r="AQ120" i="4"/>
  <c r="AR120" i="4"/>
  <c r="AS117" i="4"/>
  <c r="AG121" i="4"/>
  <c r="AT121" i="4" s="1"/>
  <c r="AH121" i="4"/>
  <c r="AJ121" i="4" s="1"/>
  <c r="AE122" i="4"/>
  <c r="Y119" i="4"/>
  <c r="AA119" i="4" s="1"/>
  <c r="X119" i="4"/>
  <c r="AO119" i="4" s="1"/>
  <c r="X120" i="4"/>
  <c r="AO120" i="4" s="1"/>
  <c r="M122" i="4"/>
  <c r="U122" i="4" s="1"/>
  <c r="Q122" i="4" s="1"/>
  <c r="P122" i="4" s="1"/>
  <c r="T122" i="4" s="1"/>
  <c r="V122" i="4" s="1"/>
  <c r="D123" i="4"/>
  <c r="AF123" i="4" s="1"/>
  <c r="R122" i="4"/>
  <c r="Q121" i="4"/>
  <c r="P121" i="4" s="1"/>
  <c r="E217" i="4"/>
  <c r="AU121" i="4" l="1"/>
  <c r="AV121" i="4"/>
  <c r="AW121" i="4"/>
  <c r="AI235" i="4"/>
  <c r="AX120" i="4"/>
  <c r="AP119" i="4"/>
  <c r="AQ119" i="4"/>
  <c r="AR119" i="4"/>
  <c r="AS120" i="4"/>
  <c r="AG122" i="4"/>
  <c r="AT122" i="4" s="1"/>
  <c r="AH122" i="4"/>
  <c r="AJ122" i="4" s="1"/>
  <c r="AE123" i="4"/>
  <c r="S122" i="4"/>
  <c r="W122" i="4" s="1"/>
  <c r="Y122" i="4" s="1"/>
  <c r="AA122" i="4" s="1"/>
  <c r="M123" i="4"/>
  <c r="U123" i="4" s="1"/>
  <c r="D124" i="4"/>
  <c r="AF124" i="4" s="1"/>
  <c r="R123" i="4"/>
  <c r="T121" i="4"/>
  <c r="V121" i="4" s="1"/>
  <c r="S121" i="4"/>
  <c r="W121" i="4" s="1"/>
  <c r="E218" i="4"/>
  <c r="AU122" i="4" l="1"/>
  <c r="AV122" i="4"/>
  <c r="AW122" i="4"/>
  <c r="AI236" i="4"/>
  <c r="AX121" i="4"/>
  <c r="AP122" i="4"/>
  <c r="AQ122" i="4"/>
  <c r="AR122" i="4"/>
  <c r="AS119" i="4"/>
  <c r="AG123" i="4"/>
  <c r="AT123" i="4" s="1"/>
  <c r="AH123" i="4"/>
  <c r="AJ123" i="4" s="1"/>
  <c r="Y121" i="4"/>
  <c r="AA121" i="4" s="1"/>
  <c r="AE124" i="4"/>
  <c r="X121" i="4"/>
  <c r="AO121" i="4" s="1"/>
  <c r="X122" i="4"/>
  <c r="AO122" i="4" s="1"/>
  <c r="D125" i="4"/>
  <c r="AF125" i="4" s="1"/>
  <c r="M124" i="4"/>
  <c r="U124" i="4" s="1"/>
  <c r="Q124" i="4" s="1"/>
  <c r="P124" i="4" s="1"/>
  <c r="T124" i="4" s="1"/>
  <c r="V124" i="4" s="1"/>
  <c r="R124" i="4"/>
  <c r="Q123" i="4"/>
  <c r="P123" i="4" s="1"/>
  <c r="E219" i="4"/>
  <c r="AW123" i="4" l="1"/>
  <c r="AU123" i="4"/>
  <c r="AV123" i="4"/>
  <c r="AI237" i="4"/>
  <c r="AX122" i="4"/>
  <c r="AP121" i="4"/>
  <c r="AQ121" i="4"/>
  <c r="AR121" i="4"/>
  <c r="AS122" i="4"/>
  <c r="AG124" i="4"/>
  <c r="AT124" i="4" s="1"/>
  <c r="AH124" i="4"/>
  <c r="AJ124" i="4" s="1"/>
  <c r="AE125" i="4"/>
  <c r="T123" i="4"/>
  <c r="V123" i="4" s="1"/>
  <c r="S123" i="4"/>
  <c r="W123" i="4" s="1"/>
  <c r="S124" i="4"/>
  <c r="W124" i="4" s="1"/>
  <c r="Y124" i="4" s="1"/>
  <c r="AA124" i="4" s="1"/>
  <c r="M125" i="4"/>
  <c r="U125" i="4" s="1"/>
  <c r="Q125" i="4" s="1"/>
  <c r="P125" i="4" s="1"/>
  <c r="T125" i="4" s="1"/>
  <c r="V125" i="4" s="1"/>
  <c r="D126" i="4"/>
  <c r="AF126" i="4" s="1"/>
  <c r="R125" i="4"/>
  <c r="E220" i="4"/>
  <c r="AX123" i="4" l="1"/>
  <c r="AU124" i="4"/>
  <c r="AV124" i="4"/>
  <c r="AW124" i="4"/>
  <c r="AI238" i="4"/>
  <c r="AP124" i="4"/>
  <c r="AQ124" i="4"/>
  <c r="AR124" i="4"/>
  <c r="AS121" i="4"/>
  <c r="AG125" i="4"/>
  <c r="AT125" i="4" s="1"/>
  <c r="AH125" i="4"/>
  <c r="AJ125" i="4" s="1"/>
  <c r="Y123" i="4"/>
  <c r="AA123" i="4" s="1"/>
  <c r="AE126" i="4"/>
  <c r="X123" i="4"/>
  <c r="AO123" i="4" s="1"/>
  <c r="X124" i="4"/>
  <c r="AO124" i="4" s="1"/>
  <c r="S125" i="4"/>
  <c r="W125" i="4" s="1"/>
  <c r="Y125" i="4" s="1"/>
  <c r="AA125" i="4" s="1"/>
  <c r="M126" i="4"/>
  <c r="U126" i="4" s="1"/>
  <c r="Q126" i="4" s="1"/>
  <c r="P126" i="4" s="1"/>
  <c r="T126" i="4" s="1"/>
  <c r="V126" i="4" s="1"/>
  <c r="D127" i="4"/>
  <c r="AF127" i="4" s="1"/>
  <c r="R126" i="4"/>
  <c r="E221" i="4"/>
  <c r="AV125" i="4" l="1"/>
  <c r="AW125" i="4"/>
  <c r="AU125" i="4"/>
  <c r="AX125" i="4" s="1"/>
  <c r="AI239" i="4"/>
  <c r="AX124" i="4"/>
  <c r="AP125" i="4"/>
  <c r="AQ125" i="4"/>
  <c r="AR125" i="4"/>
  <c r="AP123" i="4"/>
  <c r="AQ123" i="4"/>
  <c r="AR123" i="4"/>
  <c r="AS124" i="4"/>
  <c r="AG126" i="4"/>
  <c r="AT126" i="4" s="1"/>
  <c r="AH126" i="4"/>
  <c r="AJ126" i="4" s="1"/>
  <c r="AE127" i="4"/>
  <c r="X125" i="4"/>
  <c r="AO125" i="4" s="1"/>
  <c r="S126" i="4"/>
  <c r="W126" i="4" s="1"/>
  <c r="Y126" i="4" s="1"/>
  <c r="AA126" i="4" s="1"/>
  <c r="M127" i="4"/>
  <c r="U127" i="4" s="1"/>
  <c r="D128" i="4"/>
  <c r="AF128" i="4" s="1"/>
  <c r="R127" i="4"/>
  <c r="E222" i="4"/>
  <c r="AU126" i="4" l="1"/>
  <c r="AV126" i="4"/>
  <c r="AW126" i="4"/>
  <c r="AI240" i="4"/>
  <c r="AP126" i="4"/>
  <c r="AQ126" i="4"/>
  <c r="AR126" i="4"/>
  <c r="AS125" i="4"/>
  <c r="AS123" i="4"/>
  <c r="AG127" i="4"/>
  <c r="AT127" i="4" s="1"/>
  <c r="AH127" i="4"/>
  <c r="AJ127" i="4" s="1"/>
  <c r="AE128" i="4"/>
  <c r="X126" i="4"/>
  <c r="AO126" i="4" s="1"/>
  <c r="M128" i="4"/>
  <c r="U128" i="4" s="1"/>
  <c r="Q128" i="4" s="1"/>
  <c r="P128" i="4" s="1"/>
  <c r="T128" i="4" s="1"/>
  <c r="V128" i="4" s="1"/>
  <c r="D129" i="4"/>
  <c r="AF129" i="4" s="1"/>
  <c r="R128" i="4"/>
  <c r="Q127" i="4"/>
  <c r="P127" i="4" s="1"/>
  <c r="E223" i="4"/>
  <c r="AI241" i="4" l="1"/>
  <c r="AU127" i="4"/>
  <c r="AV127" i="4"/>
  <c r="AW127" i="4"/>
  <c r="AX126" i="4"/>
  <c r="AS126" i="4"/>
  <c r="AG128" i="4"/>
  <c r="AT128" i="4" s="1"/>
  <c r="AH128" i="4"/>
  <c r="AJ128" i="4" s="1"/>
  <c r="AE129" i="4"/>
  <c r="T127" i="4"/>
  <c r="V127" i="4" s="1"/>
  <c r="S127" i="4"/>
  <c r="W127" i="4" s="1"/>
  <c r="S128" i="4"/>
  <c r="W128" i="4" s="1"/>
  <c r="Y128" i="4" s="1"/>
  <c r="AA128" i="4" s="1"/>
  <c r="M129" i="4"/>
  <c r="U129" i="4" s="1"/>
  <c r="Q129" i="4" s="1"/>
  <c r="P129" i="4" s="1"/>
  <c r="T129" i="4" s="1"/>
  <c r="V129" i="4" s="1"/>
  <c r="D130" i="4"/>
  <c r="AF130" i="4" s="1"/>
  <c r="R129" i="4"/>
  <c r="E224" i="4"/>
  <c r="AU128" i="4" l="1"/>
  <c r="AV128" i="4"/>
  <c r="AW128" i="4"/>
  <c r="AX127" i="4"/>
  <c r="AI242" i="4"/>
  <c r="AQ128" i="4"/>
  <c r="AP128" i="4"/>
  <c r="AR128" i="4"/>
  <c r="AG129" i="4"/>
  <c r="AT129" i="4" s="1"/>
  <c r="AH129" i="4"/>
  <c r="AJ129" i="4" s="1"/>
  <c r="Y127" i="4"/>
  <c r="AA127" i="4" s="1"/>
  <c r="AE130" i="4"/>
  <c r="X127" i="4"/>
  <c r="AO127" i="4" s="1"/>
  <c r="X128" i="4"/>
  <c r="AO128" i="4" s="1"/>
  <c r="M130" i="4"/>
  <c r="U130" i="4" s="1"/>
  <c r="D131" i="4"/>
  <c r="AF131" i="4" s="1"/>
  <c r="R130" i="4"/>
  <c r="S129" i="4"/>
  <c r="W129" i="4" s="1"/>
  <c r="Y129" i="4" s="1"/>
  <c r="AA129" i="4" s="1"/>
  <c r="E225" i="4"/>
  <c r="AU129" i="4" l="1"/>
  <c r="AV129" i="4"/>
  <c r="AW129" i="4"/>
  <c r="AI243" i="4"/>
  <c r="AX128" i="4"/>
  <c r="AP129" i="4"/>
  <c r="AQ129" i="4"/>
  <c r="AR129" i="4"/>
  <c r="AP127" i="4"/>
  <c r="AR127" i="4"/>
  <c r="AQ127" i="4"/>
  <c r="AS128" i="4"/>
  <c r="AG130" i="4"/>
  <c r="AT130" i="4" s="1"/>
  <c r="AH130" i="4"/>
  <c r="AJ130" i="4" s="1"/>
  <c r="AE131" i="4"/>
  <c r="X129" i="4"/>
  <c r="AO129" i="4" s="1"/>
  <c r="M131" i="4"/>
  <c r="U131" i="4" s="1"/>
  <c r="D132" i="4"/>
  <c r="AF132" i="4" s="1"/>
  <c r="R131" i="4"/>
  <c r="Q130" i="4"/>
  <c r="P130" i="4" s="1"/>
  <c r="E226" i="4"/>
  <c r="AU130" i="4" l="1"/>
  <c r="AW130" i="4"/>
  <c r="AV130" i="4"/>
  <c r="AI244" i="4"/>
  <c r="AX129" i="4"/>
  <c r="AS129" i="4"/>
  <c r="AS127" i="4"/>
  <c r="AG131" i="4"/>
  <c r="AT131" i="4" s="1"/>
  <c r="AH131" i="4"/>
  <c r="AJ131" i="4" s="1"/>
  <c r="AE132" i="4"/>
  <c r="T130" i="4"/>
  <c r="V130" i="4" s="1"/>
  <c r="S130" i="4"/>
  <c r="W130" i="4" s="1"/>
  <c r="D133" i="4"/>
  <c r="AF133" i="4" s="1"/>
  <c r="M132" i="4"/>
  <c r="U132" i="4" s="1"/>
  <c r="Q132" i="4" s="1"/>
  <c r="P132" i="4" s="1"/>
  <c r="T132" i="4" s="1"/>
  <c r="V132" i="4" s="1"/>
  <c r="R132" i="4"/>
  <c r="Q131" i="4"/>
  <c r="P131" i="4" s="1"/>
  <c r="E227" i="4"/>
  <c r="AI245" i="4" l="1"/>
  <c r="AU131" i="4"/>
  <c r="AV131" i="4"/>
  <c r="AW131" i="4"/>
  <c r="AX130" i="4"/>
  <c r="AG132" i="4"/>
  <c r="AT132" i="4" s="1"/>
  <c r="AH132" i="4"/>
  <c r="AJ132" i="4" s="1"/>
  <c r="Y130" i="4"/>
  <c r="AA130" i="4" s="1"/>
  <c r="AE133" i="4"/>
  <c r="X130" i="4"/>
  <c r="AO130" i="4" s="1"/>
  <c r="T131" i="4"/>
  <c r="V131" i="4" s="1"/>
  <c r="S131" i="4"/>
  <c r="W131" i="4" s="1"/>
  <c r="S132" i="4"/>
  <c r="W132" i="4" s="1"/>
  <c r="Y132" i="4" s="1"/>
  <c r="AA132" i="4" s="1"/>
  <c r="D134" i="4"/>
  <c r="AF134" i="4" s="1"/>
  <c r="M133" i="4"/>
  <c r="U133" i="4" s="1"/>
  <c r="Q133" i="4" s="1"/>
  <c r="P133" i="4" s="1"/>
  <c r="T133" i="4" s="1"/>
  <c r="V133" i="4" s="1"/>
  <c r="R133" i="4"/>
  <c r="E228" i="4"/>
  <c r="AU132" i="4" l="1"/>
  <c r="AV132" i="4"/>
  <c r="AW132" i="4"/>
  <c r="AX131" i="4"/>
  <c r="AI246" i="4"/>
  <c r="AQ132" i="4"/>
  <c r="AP132" i="4"/>
  <c r="AR132" i="4"/>
  <c r="AP130" i="4"/>
  <c r="AR130" i="4"/>
  <c r="AQ130" i="4"/>
  <c r="AG133" i="4"/>
  <c r="AT133" i="4" s="1"/>
  <c r="AH133" i="4"/>
  <c r="AJ133" i="4" s="1"/>
  <c r="AE134" i="4"/>
  <c r="Y131" i="4"/>
  <c r="AA131" i="4" s="1"/>
  <c r="X131" i="4"/>
  <c r="AO131" i="4" s="1"/>
  <c r="X132" i="4"/>
  <c r="AO132" i="4" s="1"/>
  <c r="M134" i="4"/>
  <c r="U134" i="4" s="1"/>
  <c r="D135" i="4"/>
  <c r="AF135" i="4" s="1"/>
  <c r="R134" i="4"/>
  <c r="S133" i="4"/>
  <c r="W133" i="4" s="1"/>
  <c r="Y133" i="4" s="1"/>
  <c r="AA133" i="4" s="1"/>
  <c r="E229" i="4"/>
  <c r="AU133" i="4" l="1"/>
  <c r="AV133" i="4"/>
  <c r="AW133" i="4"/>
  <c r="AI247" i="4"/>
  <c r="AX132" i="4"/>
  <c r="AP133" i="4"/>
  <c r="AQ133" i="4"/>
  <c r="AR133" i="4"/>
  <c r="AQ131" i="4"/>
  <c r="AP131" i="4"/>
  <c r="AR131" i="4"/>
  <c r="AS130" i="4"/>
  <c r="AS132" i="4"/>
  <c r="AG134" i="4"/>
  <c r="AT134" i="4" s="1"/>
  <c r="AH134" i="4"/>
  <c r="AJ134" i="4" s="1"/>
  <c r="AE135" i="4"/>
  <c r="X133" i="4"/>
  <c r="AO133" i="4" s="1"/>
  <c r="M135" i="4"/>
  <c r="U135" i="4" s="1"/>
  <c r="Q135" i="4" s="1"/>
  <c r="P135" i="4" s="1"/>
  <c r="T135" i="4" s="1"/>
  <c r="V135" i="4" s="1"/>
  <c r="D136" i="4"/>
  <c r="AF136" i="4" s="1"/>
  <c r="R135" i="4"/>
  <c r="Q134" i="4"/>
  <c r="P134" i="4" s="1"/>
  <c r="E230" i="4"/>
  <c r="AI248" i="4" l="1"/>
  <c r="AV134" i="4"/>
  <c r="AW134" i="4"/>
  <c r="AU134" i="4"/>
  <c r="AX134" i="4" s="1"/>
  <c r="AX133" i="4"/>
  <c r="AS131" i="4"/>
  <c r="AS133" i="4"/>
  <c r="AG135" i="4"/>
  <c r="AT135" i="4" s="1"/>
  <c r="AH135" i="4"/>
  <c r="AJ135" i="4" s="1"/>
  <c r="AE136" i="4"/>
  <c r="S135" i="4"/>
  <c r="W135" i="4" s="1"/>
  <c r="Y135" i="4" s="1"/>
  <c r="AA135" i="4" s="1"/>
  <c r="T134" i="4"/>
  <c r="V134" i="4" s="1"/>
  <c r="S134" i="4"/>
  <c r="W134" i="4" s="1"/>
  <c r="D137" i="4"/>
  <c r="AF137" i="4" s="1"/>
  <c r="M136" i="4"/>
  <c r="U136" i="4" s="1"/>
  <c r="Q136" i="4" s="1"/>
  <c r="P136" i="4" s="1"/>
  <c r="T136" i="4" s="1"/>
  <c r="V136" i="4" s="1"/>
  <c r="R136" i="4"/>
  <c r="E231" i="4"/>
  <c r="AU135" i="4" l="1"/>
  <c r="AV135" i="4"/>
  <c r="AW135" i="4"/>
  <c r="AI249" i="4"/>
  <c r="AP135" i="4"/>
  <c r="AR135" i="4"/>
  <c r="AQ135" i="4"/>
  <c r="AG136" i="4"/>
  <c r="AT136" i="4" s="1"/>
  <c r="AH136" i="4"/>
  <c r="AJ136" i="4" s="1"/>
  <c r="AE137" i="4"/>
  <c r="X134" i="4"/>
  <c r="AO134" i="4" s="1"/>
  <c r="X135" i="4"/>
  <c r="AO135" i="4" s="1"/>
  <c r="Y134" i="4"/>
  <c r="AA134" i="4" s="1"/>
  <c r="D138" i="4"/>
  <c r="AF138" i="4" s="1"/>
  <c r="M137" i="4"/>
  <c r="U137" i="4" s="1"/>
  <c r="R137" i="4"/>
  <c r="S136" i="4"/>
  <c r="W136" i="4" s="1"/>
  <c r="Y136" i="4" s="1"/>
  <c r="AA136" i="4" s="1"/>
  <c r="E232" i="4"/>
  <c r="AU136" i="4" l="1"/>
  <c r="AV136" i="4"/>
  <c r="AW136" i="4"/>
  <c r="AI250" i="4"/>
  <c r="AX135" i="4"/>
  <c r="AP134" i="4"/>
  <c r="AQ134" i="4"/>
  <c r="AR134" i="4"/>
  <c r="AP136" i="4"/>
  <c r="AQ136" i="4"/>
  <c r="AR136" i="4"/>
  <c r="AS135" i="4"/>
  <c r="AG137" i="4"/>
  <c r="AT137" i="4" s="1"/>
  <c r="AH137" i="4"/>
  <c r="AJ137" i="4" s="1"/>
  <c r="AE138" i="4"/>
  <c r="X136" i="4"/>
  <c r="AO136" i="4" s="1"/>
  <c r="Q137" i="4"/>
  <c r="P137" i="4" s="1"/>
  <c r="M138" i="4"/>
  <c r="U138" i="4" s="1"/>
  <c r="D139" i="4"/>
  <c r="AF139" i="4" s="1"/>
  <c r="R138" i="4"/>
  <c r="E233" i="4"/>
  <c r="AU137" i="4" l="1"/>
  <c r="AV137" i="4"/>
  <c r="AW137" i="4"/>
  <c r="AI251" i="4"/>
  <c r="AX136" i="4"/>
  <c r="AS136" i="4"/>
  <c r="AS134" i="4"/>
  <c r="AG138" i="4"/>
  <c r="AT138" i="4" s="1"/>
  <c r="AH138" i="4"/>
  <c r="AJ138" i="4" s="1"/>
  <c r="AE139" i="4"/>
  <c r="M139" i="4"/>
  <c r="U139" i="4" s="1"/>
  <c r="D140" i="4"/>
  <c r="AF140" i="4" s="1"/>
  <c r="R139" i="4"/>
  <c r="Q138" i="4"/>
  <c r="P138" i="4" s="1"/>
  <c r="T137" i="4"/>
  <c r="V137" i="4" s="1"/>
  <c r="S137" i="4"/>
  <c r="W137" i="4" s="1"/>
  <c r="E234" i="4"/>
  <c r="AU138" i="4" l="1"/>
  <c r="AV138" i="4"/>
  <c r="AW138" i="4"/>
  <c r="AI252" i="4"/>
  <c r="AX137" i="4"/>
  <c r="AG139" i="4"/>
  <c r="AT139" i="4" s="1"/>
  <c r="AH139" i="4"/>
  <c r="AJ139" i="4" s="1"/>
  <c r="AE140" i="4"/>
  <c r="X137" i="4"/>
  <c r="AO137" i="4" s="1"/>
  <c r="Y137" i="4"/>
  <c r="AA137" i="4" s="1"/>
  <c r="D141" i="4"/>
  <c r="AF141" i="4" s="1"/>
  <c r="M140" i="4"/>
  <c r="U140" i="4" s="1"/>
  <c r="R140" i="4"/>
  <c r="T138" i="4"/>
  <c r="V138" i="4" s="1"/>
  <c r="S138" i="4"/>
  <c r="W138" i="4" s="1"/>
  <c r="Q139" i="4"/>
  <c r="P139" i="4" s="1"/>
  <c r="E235" i="4"/>
  <c r="AW139" i="4" l="1"/>
  <c r="AU139" i="4"/>
  <c r="AV139" i="4"/>
  <c r="AI253" i="4"/>
  <c r="AX138" i="4"/>
  <c r="AP137" i="4"/>
  <c r="AQ137" i="4"/>
  <c r="AR137" i="4"/>
  <c r="AG140" i="4"/>
  <c r="AT140" i="4" s="1"/>
  <c r="AH140" i="4"/>
  <c r="AJ140" i="4" s="1"/>
  <c r="Y138" i="4"/>
  <c r="AA138" i="4" s="1"/>
  <c r="AE141" i="4"/>
  <c r="X138" i="4"/>
  <c r="AO138" i="4" s="1"/>
  <c r="T139" i="4"/>
  <c r="V139" i="4" s="1"/>
  <c r="S139" i="4"/>
  <c r="W139" i="4" s="1"/>
  <c r="Q140" i="4"/>
  <c r="P140" i="4" s="1"/>
  <c r="D142" i="4"/>
  <c r="AF142" i="4" s="1"/>
  <c r="M141" i="4"/>
  <c r="U141" i="4" s="1"/>
  <c r="R141" i="4"/>
  <c r="E236" i="4"/>
  <c r="AX139" i="4" l="1"/>
  <c r="AU140" i="4"/>
  <c r="AV140" i="4"/>
  <c r="AW140" i="4"/>
  <c r="AI254" i="4"/>
  <c r="AP138" i="4"/>
  <c r="AR138" i="4"/>
  <c r="AQ138" i="4"/>
  <c r="AS137" i="4"/>
  <c r="AG141" i="4"/>
  <c r="AT141" i="4" s="1"/>
  <c r="AH141" i="4"/>
  <c r="AJ141" i="4" s="1"/>
  <c r="Y139" i="4"/>
  <c r="AA139" i="4" s="1"/>
  <c r="AE142" i="4"/>
  <c r="X139" i="4"/>
  <c r="AO139" i="4" s="1"/>
  <c r="T140" i="4"/>
  <c r="V140" i="4" s="1"/>
  <c r="S140" i="4"/>
  <c r="W140" i="4" s="1"/>
  <c r="D143" i="4"/>
  <c r="AF143" i="4" s="1"/>
  <c r="M142" i="4"/>
  <c r="U142" i="4" s="1"/>
  <c r="Q142" i="4" s="1"/>
  <c r="P142" i="4" s="1"/>
  <c r="T142" i="4" s="1"/>
  <c r="V142" i="4" s="1"/>
  <c r="R142" i="4"/>
  <c r="Q141" i="4"/>
  <c r="P141" i="4" s="1"/>
  <c r="E237" i="4"/>
  <c r="AX140" i="4" l="1"/>
  <c r="AV141" i="4"/>
  <c r="AW141" i="4"/>
  <c r="AU141" i="4"/>
  <c r="AX141" i="4" s="1"/>
  <c r="AI255" i="4"/>
  <c r="AP139" i="4"/>
  <c r="AQ139" i="4"/>
  <c r="AR139" i="4"/>
  <c r="AS138" i="4"/>
  <c r="AG142" i="4"/>
  <c r="AT142" i="4" s="1"/>
  <c r="AH142" i="4"/>
  <c r="AJ142" i="4" s="1"/>
  <c r="Y140" i="4"/>
  <c r="AA140" i="4" s="1"/>
  <c r="AE143" i="4"/>
  <c r="X140" i="4"/>
  <c r="AO140" i="4" s="1"/>
  <c r="T141" i="4"/>
  <c r="V141" i="4" s="1"/>
  <c r="S141" i="4"/>
  <c r="W141" i="4" s="1"/>
  <c r="S142" i="4"/>
  <c r="W142" i="4" s="1"/>
  <c r="Y142" i="4" s="1"/>
  <c r="AA142" i="4" s="1"/>
  <c r="M143" i="4"/>
  <c r="U143" i="4" s="1"/>
  <c r="D144" i="4"/>
  <c r="AF144" i="4" s="1"/>
  <c r="R143" i="4"/>
  <c r="E238" i="4"/>
  <c r="AU142" i="4" l="1"/>
  <c r="AV142" i="4"/>
  <c r="AW142" i="4"/>
  <c r="AI256" i="4"/>
  <c r="AQ142" i="4"/>
  <c r="AP142" i="4"/>
  <c r="AR142" i="4"/>
  <c r="AP140" i="4"/>
  <c r="AQ140" i="4"/>
  <c r="AR140" i="4"/>
  <c r="AS139" i="4"/>
  <c r="AG143" i="4"/>
  <c r="AT143" i="4" s="1"/>
  <c r="AH143" i="4"/>
  <c r="AJ143" i="4" s="1"/>
  <c r="Y141" i="4"/>
  <c r="AA141" i="4" s="1"/>
  <c r="AE144" i="4"/>
  <c r="X141" i="4"/>
  <c r="AO141" i="4" s="1"/>
  <c r="X142" i="4"/>
  <c r="AO142" i="4" s="1"/>
  <c r="Q143" i="4"/>
  <c r="P143" i="4" s="1"/>
  <c r="M144" i="4"/>
  <c r="U144" i="4" s="1"/>
  <c r="Q144" i="4" s="1"/>
  <c r="P144" i="4" s="1"/>
  <c r="T144" i="4" s="1"/>
  <c r="V144" i="4" s="1"/>
  <c r="D145" i="4"/>
  <c r="AF145" i="4" s="1"/>
  <c r="R144" i="4"/>
  <c r="E239" i="4"/>
  <c r="AU143" i="4" l="1"/>
  <c r="AV143" i="4"/>
  <c r="AW143" i="4"/>
  <c r="AI257" i="4"/>
  <c r="AX142" i="4"/>
  <c r="AP141" i="4"/>
  <c r="AQ141" i="4"/>
  <c r="AR141" i="4"/>
  <c r="AS142" i="4"/>
  <c r="AS140" i="4"/>
  <c r="AG144" i="4"/>
  <c r="AT144" i="4" s="1"/>
  <c r="AH144" i="4"/>
  <c r="AJ144" i="4" s="1"/>
  <c r="AE145" i="4"/>
  <c r="S144" i="4"/>
  <c r="W144" i="4" s="1"/>
  <c r="Y144" i="4" s="1"/>
  <c r="AA144" i="4" s="1"/>
  <c r="M145" i="4"/>
  <c r="U145" i="4" s="1"/>
  <c r="D146" i="4"/>
  <c r="AF146" i="4" s="1"/>
  <c r="R145" i="4"/>
  <c r="T143" i="4"/>
  <c r="V143" i="4" s="1"/>
  <c r="S143" i="4"/>
  <c r="W143" i="4" s="1"/>
  <c r="E240" i="4"/>
  <c r="AI258" i="4" l="1"/>
  <c r="AU144" i="4"/>
  <c r="AV144" i="4"/>
  <c r="AW144" i="4"/>
  <c r="AX143" i="4"/>
  <c r="AQ144" i="4"/>
  <c r="AP144" i="4"/>
  <c r="AR144" i="4"/>
  <c r="AS141" i="4"/>
  <c r="AG145" i="4"/>
  <c r="AT145" i="4" s="1"/>
  <c r="AH145" i="4"/>
  <c r="AJ145" i="4" s="1"/>
  <c r="AE146" i="4"/>
  <c r="X143" i="4"/>
  <c r="AO143" i="4" s="1"/>
  <c r="X144" i="4"/>
  <c r="AO144" i="4" s="1"/>
  <c r="Y143" i="4"/>
  <c r="AA143" i="4" s="1"/>
  <c r="D147" i="4"/>
  <c r="AF147" i="4" s="1"/>
  <c r="M146" i="4"/>
  <c r="U146" i="4" s="1"/>
  <c r="Q146" i="4" s="1"/>
  <c r="P146" i="4" s="1"/>
  <c r="T146" i="4" s="1"/>
  <c r="V146" i="4" s="1"/>
  <c r="R146" i="4"/>
  <c r="Q145" i="4"/>
  <c r="P145" i="4" s="1"/>
  <c r="E241" i="4"/>
  <c r="AU145" i="4" l="1"/>
  <c r="AV145" i="4"/>
  <c r="AW145" i="4"/>
  <c r="AX144" i="4"/>
  <c r="AI259" i="4"/>
  <c r="AQ143" i="4"/>
  <c r="AP143" i="4"/>
  <c r="AR143" i="4"/>
  <c r="AS144" i="4"/>
  <c r="AG146" i="4"/>
  <c r="AT146" i="4" s="1"/>
  <c r="AH146" i="4"/>
  <c r="AJ146" i="4" s="1"/>
  <c r="AE147" i="4"/>
  <c r="T145" i="4"/>
  <c r="V145" i="4" s="1"/>
  <c r="S145" i="4"/>
  <c r="W145" i="4" s="1"/>
  <c r="S146" i="4"/>
  <c r="W146" i="4" s="1"/>
  <c r="Y146" i="4" s="1"/>
  <c r="AA146" i="4" s="1"/>
  <c r="M147" i="4"/>
  <c r="U147" i="4" s="1"/>
  <c r="Q147" i="4" s="1"/>
  <c r="P147" i="4" s="1"/>
  <c r="T147" i="4" s="1"/>
  <c r="V147" i="4" s="1"/>
  <c r="D148" i="4"/>
  <c r="AF148" i="4" s="1"/>
  <c r="R147" i="4"/>
  <c r="E242" i="4"/>
  <c r="AI260" i="4" l="1"/>
  <c r="AU146" i="4"/>
  <c r="AW146" i="4"/>
  <c r="AV146" i="4"/>
  <c r="AX145" i="4"/>
  <c r="AP146" i="4"/>
  <c r="AQ146" i="4"/>
  <c r="AR146" i="4"/>
  <c r="AS143" i="4"/>
  <c r="AG147" i="4"/>
  <c r="AT147" i="4" s="1"/>
  <c r="AH147" i="4"/>
  <c r="AJ147" i="4" s="1"/>
  <c r="Y145" i="4"/>
  <c r="AA145" i="4" s="1"/>
  <c r="AE148" i="4"/>
  <c r="X145" i="4"/>
  <c r="AO145" i="4" s="1"/>
  <c r="X146" i="4"/>
  <c r="AO146" i="4" s="1"/>
  <c r="S147" i="4"/>
  <c r="W147" i="4" s="1"/>
  <c r="Y147" i="4" s="1"/>
  <c r="AA147" i="4" s="1"/>
  <c r="D149" i="4"/>
  <c r="AF149" i="4" s="1"/>
  <c r="M148" i="4"/>
  <c r="U148" i="4" s="1"/>
  <c r="Q148" i="4" s="1"/>
  <c r="P148" i="4" s="1"/>
  <c r="T148" i="4" s="1"/>
  <c r="V148" i="4" s="1"/>
  <c r="R148" i="4"/>
  <c r="E243" i="4"/>
  <c r="AU147" i="4" l="1"/>
  <c r="AV147" i="4"/>
  <c r="AW147" i="4"/>
  <c r="AX146" i="4"/>
  <c r="AI261" i="4"/>
  <c r="AQ147" i="4"/>
  <c r="AP147" i="4"/>
  <c r="AR147" i="4"/>
  <c r="AP145" i="4"/>
  <c r="AQ145" i="4"/>
  <c r="AR145" i="4"/>
  <c r="AS146" i="4"/>
  <c r="AG148" i="4"/>
  <c r="AT148" i="4" s="1"/>
  <c r="AH148" i="4"/>
  <c r="AJ148" i="4" s="1"/>
  <c r="AE149" i="4"/>
  <c r="X147" i="4"/>
  <c r="AO147" i="4" s="1"/>
  <c r="M149" i="4"/>
  <c r="U149" i="4" s="1"/>
  <c r="Q149" i="4" s="1"/>
  <c r="P149" i="4" s="1"/>
  <c r="T149" i="4" s="1"/>
  <c r="V149" i="4" s="1"/>
  <c r="D150" i="4"/>
  <c r="AF150" i="4" s="1"/>
  <c r="R149" i="4"/>
  <c r="S148" i="4"/>
  <c r="W148" i="4" s="1"/>
  <c r="Y148" i="4" s="1"/>
  <c r="AA148" i="4" s="1"/>
  <c r="E244" i="4"/>
  <c r="AU148" i="4" l="1"/>
  <c r="AV148" i="4"/>
  <c r="AW148" i="4"/>
  <c r="AI262" i="4"/>
  <c r="AX147" i="4"/>
  <c r="AP148" i="4"/>
  <c r="AQ148" i="4"/>
  <c r="AR148" i="4"/>
  <c r="AS147" i="4"/>
  <c r="AS145" i="4"/>
  <c r="AG149" i="4"/>
  <c r="AT149" i="4" s="1"/>
  <c r="AH149" i="4"/>
  <c r="AJ149" i="4" s="1"/>
  <c r="AE150" i="4"/>
  <c r="X148" i="4"/>
  <c r="AO148" i="4" s="1"/>
  <c r="S149" i="4"/>
  <c r="W149" i="4" s="1"/>
  <c r="Y149" i="4" s="1"/>
  <c r="AA149" i="4" s="1"/>
  <c r="M150" i="4"/>
  <c r="U150" i="4" s="1"/>
  <c r="D151" i="4"/>
  <c r="AF151" i="4" s="1"/>
  <c r="R150" i="4"/>
  <c r="E245" i="4"/>
  <c r="AU149" i="4" l="1"/>
  <c r="AV149" i="4"/>
  <c r="AW149" i="4"/>
  <c r="AI263" i="4"/>
  <c r="AX148" i="4"/>
  <c r="AP149" i="4"/>
  <c r="AQ149" i="4"/>
  <c r="AR149" i="4"/>
  <c r="AS148" i="4"/>
  <c r="AG150" i="4"/>
  <c r="AT150" i="4" s="1"/>
  <c r="AH150" i="4"/>
  <c r="AJ150" i="4" s="1"/>
  <c r="AE151" i="4"/>
  <c r="X149" i="4"/>
  <c r="AO149" i="4" s="1"/>
  <c r="D152" i="4"/>
  <c r="AF152" i="4" s="1"/>
  <c r="M151" i="4"/>
  <c r="U151" i="4" s="1"/>
  <c r="Q151" i="4" s="1"/>
  <c r="P151" i="4" s="1"/>
  <c r="T151" i="4" s="1"/>
  <c r="V151" i="4" s="1"/>
  <c r="R151" i="4"/>
  <c r="Q150" i="4"/>
  <c r="P150" i="4" s="1"/>
  <c r="E246" i="4"/>
  <c r="AV150" i="4" l="1"/>
  <c r="AW150" i="4"/>
  <c r="AU150" i="4"/>
  <c r="AX150" i="4" s="1"/>
  <c r="AI264" i="4"/>
  <c r="AX149" i="4"/>
  <c r="AS149" i="4"/>
  <c r="AG151" i="4"/>
  <c r="AT151" i="4" s="1"/>
  <c r="AH151" i="4"/>
  <c r="AJ151" i="4" s="1"/>
  <c r="AE152" i="4"/>
  <c r="S151" i="4"/>
  <c r="W151" i="4" s="1"/>
  <c r="Y151" i="4" s="1"/>
  <c r="AA151" i="4" s="1"/>
  <c r="T150" i="4"/>
  <c r="V150" i="4" s="1"/>
  <c r="S150" i="4"/>
  <c r="W150" i="4" s="1"/>
  <c r="D153" i="4"/>
  <c r="AF153" i="4" s="1"/>
  <c r="M152" i="4"/>
  <c r="U152" i="4" s="1"/>
  <c r="R152" i="4"/>
  <c r="E247" i="4"/>
  <c r="AU151" i="4" l="1"/>
  <c r="AV151" i="4"/>
  <c r="AW151" i="4"/>
  <c r="AI265" i="4"/>
  <c r="AP151" i="4"/>
  <c r="AQ151" i="4"/>
  <c r="AR151" i="4"/>
  <c r="AG152" i="4"/>
  <c r="AT152" i="4" s="1"/>
  <c r="AH152" i="4"/>
  <c r="AJ152" i="4" s="1"/>
  <c r="AE153" i="4"/>
  <c r="X150" i="4"/>
  <c r="AO150" i="4" s="1"/>
  <c r="X151" i="4"/>
  <c r="AO151" i="4" s="1"/>
  <c r="Y150" i="4"/>
  <c r="AA150" i="4" s="1"/>
  <c r="D154" i="4"/>
  <c r="AF154" i="4" s="1"/>
  <c r="M153" i="4"/>
  <c r="U153" i="4" s="1"/>
  <c r="Q153" i="4" s="1"/>
  <c r="P153" i="4" s="1"/>
  <c r="T153" i="4" s="1"/>
  <c r="V153" i="4" s="1"/>
  <c r="R153" i="4"/>
  <c r="Q152" i="4"/>
  <c r="P152" i="4" s="1"/>
  <c r="E248" i="4"/>
  <c r="AU152" i="4" l="1"/>
  <c r="AV152" i="4"/>
  <c r="AW152" i="4"/>
  <c r="AI266" i="4"/>
  <c r="AX151" i="4"/>
  <c r="AP150" i="4"/>
  <c r="AQ150" i="4"/>
  <c r="AR150" i="4"/>
  <c r="AS151" i="4"/>
  <c r="AG153" i="4"/>
  <c r="AT153" i="4" s="1"/>
  <c r="AH153" i="4"/>
  <c r="AJ153" i="4" s="1"/>
  <c r="AE154" i="4"/>
  <c r="T152" i="4"/>
  <c r="V152" i="4" s="1"/>
  <c r="S152" i="4"/>
  <c r="W152" i="4" s="1"/>
  <c r="S153" i="4"/>
  <c r="W153" i="4" s="1"/>
  <c r="Y153" i="4" s="1"/>
  <c r="AA153" i="4" s="1"/>
  <c r="D155" i="4"/>
  <c r="AF155" i="4" s="1"/>
  <c r="M154" i="4"/>
  <c r="U154" i="4" s="1"/>
  <c r="R154" i="4"/>
  <c r="E249" i="4"/>
  <c r="AU153" i="4" l="1"/>
  <c r="AV153" i="4"/>
  <c r="AW153" i="4"/>
  <c r="AI267" i="4"/>
  <c r="AX152" i="4"/>
  <c r="AP153" i="4"/>
  <c r="AQ153" i="4"/>
  <c r="AR153" i="4"/>
  <c r="AS150" i="4"/>
  <c r="AG154" i="4"/>
  <c r="AT154" i="4" s="1"/>
  <c r="AH154" i="4"/>
  <c r="AJ154" i="4" s="1"/>
  <c r="Y152" i="4"/>
  <c r="AA152" i="4" s="1"/>
  <c r="AE155" i="4"/>
  <c r="X152" i="4"/>
  <c r="AO152" i="4" s="1"/>
  <c r="X153" i="4"/>
  <c r="AO153" i="4" s="1"/>
  <c r="D156" i="4"/>
  <c r="AF156" i="4" s="1"/>
  <c r="M155" i="4"/>
  <c r="U155" i="4" s="1"/>
  <c r="Q155" i="4" s="1"/>
  <c r="P155" i="4" s="1"/>
  <c r="T155" i="4" s="1"/>
  <c r="V155" i="4" s="1"/>
  <c r="R155" i="4"/>
  <c r="Q154" i="4"/>
  <c r="P154" i="4" s="1"/>
  <c r="E250" i="4"/>
  <c r="AU154" i="4" l="1"/>
  <c r="AV154" i="4"/>
  <c r="AW154" i="4"/>
  <c r="AI268" i="4"/>
  <c r="AX153" i="4"/>
  <c r="AP152" i="4"/>
  <c r="AQ152" i="4"/>
  <c r="AR152" i="4"/>
  <c r="AS153" i="4"/>
  <c r="AG155" i="4"/>
  <c r="AT155" i="4" s="1"/>
  <c r="AH155" i="4"/>
  <c r="AJ155" i="4" s="1"/>
  <c r="AE156" i="4"/>
  <c r="T154" i="4"/>
  <c r="V154" i="4" s="1"/>
  <c r="S154" i="4"/>
  <c r="W154" i="4" s="1"/>
  <c r="S155" i="4"/>
  <c r="W155" i="4" s="1"/>
  <c r="Y155" i="4" s="1"/>
  <c r="AA155" i="4" s="1"/>
  <c r="D157" i="4"/>
  <c r="AF157" i="4" s="1"/>
  <c r="M156" i="4"/>
  <c r="U156" i="4" s="1"/>
  <c r="R156" i="4"/>
  <c r="E251" i="4"/>
  <c r="AW155" i="4" l="1"/>
  <c r="AU155" i="4"/>
  <c r="AV155" i="4"/>
  <c r="AI269" i="4"/>
  <c r="AX154" i="4"/>
  <c r="AP155" i="4"/>
  <c r="AR155" i="4"/>
  <c r="AQ155" i="4"/>
  <c r="AS152" i="4"/>
  <c r="AG156" i="4"/>
  <c r="AT156" i="4" s="1"/>
  <c r="AH156" i="4"/>
  <c r="AJ156" i="4" s="1"/>
  <c r="Y154" i="4"/>
  <c r="AA154" i="4" s="1"/>
  <c r="AE157" i="4"/>
  <c r="X154" i="4"/>
  <c r="AO154" i="4" s="1"/>
  <c r="X155" i="4"/>
  <c r="AO155" i="4" s="1"/>
  <c r="D158" i="4"/>
  <c r="AF158" i="4" s="1"/>
  <c r="M157" i="4"/>
  <c r="U157" i="4" s="1"/>
  <c r="R157" i="4"/>
  <c r="Q156" i="4"/>
  <c r="P156" i="4" s="1"/>
  <c r="E252" i="4"/>
  <c r="AX155" i="4" l="1"/>
  <c r="AU156" i="4"/>
  <c r="AV156" i="4"/>
  <c r="AW156" i="4"/>
  <c r="AI270" i="4"/>
  <c r="AP154" i="4"/>
  <c r="AR154" i="4"/>
  <c r="AQ154" i="4"/>
  <c r="AS155" i="4"/>
  <c r="AG157" i="4"/>
  <c r="AT157" i="4" s="1"/>
  <c r="AH157" i="4"/>
  <c r="AJ157" i="4" s="1"/>
  <c r="AE158" i="4"/>
  <c r="T156" i="4"/>
  <c r="V156" i="4" s="1"/>
  <c r="S156" i="4"/>
  <c r="W156" i="4" s="1"/>
  <c r="Y156" i="4" s="1"/>
  <c r="AA156" i="4" s="1"/>
  <c r="Q157" i="4"/>
  <c r="P157" i="4" s="1"/>
  <c r="D159" i="4"/>
  <c r="AF159" i="4" s="1"/>
  <c r="M158" i="4"/>
  <c r="U158" i="4" s="1"/>
  <c r="R158" i="4"/>
  <c r="E253" i="4"/>
  <c r="AV157" i="4" l="1"/>
  <c r="AW157" i="4"/>
  <c r="AU157" i="4"/>
  <c r="AX157" i="4" s="1"/>
  <c r="AI271" i="4"/>
  <c r="AX156" i="4"/>
  <c r="AP156" i="4"/>
  <c r="AQ156" i="4"/>
  <c r="AR156" i="4"/>
  <c r="AS154" i="4"/>
  <c r="AG158" i="4"/>
  <c r="AT158" i="4" s="1"/>
  <c r="AH158" i="4"/>
  <c r="AJ158" i="4" s="1"/>
  <c r="AE159" i="4"/>
  <c r="X156" i="4"/>
  <c r="AO156" i="4" s="1"/>
  <c r="T157" i="4"/>
  <c r="V157" i="4" s="1"/>
  <c r="S157" i="4"/>
  <c r="W157" i="4" s="1"/>
  <c r="Q158" i="4"/>
  <c r="P158" i="4" s="1"/>
  <c r="M159" i="4"/>
  <c r="U159" i="4" s="1"/>
  <c r="Q159" i="4" s="1"/>
  <c r="P159" i="4" s="1"/>
  <c r="T159" i="4" s="1"/>
  <c r="V159" i="4" s="1"/>
  <c r="D160" i="4"/>
  <c r="AF160" i="4" s="1"/>
  <c r="R159" i="4"/>
  <c r="E254" i="4"/>
  <c r="AU158" i="4" l="1"/>
  <c r="AV158" i="4"/>
  <c r="AW158" i="4"/>
  <c r="AI272" i="4"/>
  <c r="AS156" i="4"/>
  <c r="AG159" i="4"/>
  <c r="AT159" i="4" s="1"/>
  <c r="AH159" i="4"/>
  <c r="AJ159" i="4" s="1"/>
  <c r="Y157" i="4"/>
  <c r="AA157" i="4" s="1"/>
  <c r="AE160" i="4"/>
  <c r="X157" i="4"/>
  <c r="AO157" i="4" s="1"/>
  <c r="S159" i="4"/>
  <c r="W159" i="4" s="1"/>
  <c r="Y159" i="4" s="1"/>
  <c r="AA159" i="4" s="1"/>
  <c r="T158" i="4"/>
  <c r="V158" i="4" s="1"/>
  <c r="S158" i="4"/>
  <c r="W158" i="4" s="1"/>
  <c r="M160" i="4"/>
  <c r="U160" i="4" s="1"/>
  <c r="Q160" i="4" s="1"/>
  <c r="P160" i="4" s="1"/>
  <c r="T160" i="4" s="1"/>
  <c r="V160" i="4" s="1"/>
  <c r="D161" i="4"/>
  <c r="AF161" i="4" s="1"/>
  <c r="R160" i="4"/>
  <c r="E255" i="4"/>
  <c r="AU159" i="4" l="1"/>
  <c r="AV159" i="4"/>
  <c r="AW159" i="4"/>
  <c r="AI273" i="4"/>
  <c r="AX158" i="4"/>
  <c r="AP157" i="4"/>
  <c r="AQ157" i="4"/>
  <c r="AR157" i="4"/>
  <c r="AP159" i="4"/>
  <c r="AQ159" i="4"/>
  <c r="AR159" i="4"/>
  <c r="AG160" i="4"/>
  <c r="AT160" i="4" s="1"/>
  <c r="AH160" i="4"/>
  <c r="AJ160" i="4" s="1"/>
  <c r="AE161" i="4"/>
  <c r="X158" i="4"/>
  <c r="AO158" i="4" s="1"/>
  <c r="X159" i="4"/>
  <c r="AO159" i="4" s="1"/>
  <c r="Y158" i="4"/>
  <c r="AA158" i="4" s="1"/>
  <c r="S160" i="4"/>
  <c r="W160" i="4" s="1"/>
  <c r="Y160" i="4" s="1"/>
  <c r="AA160" i="4" s="1"/>
  <c r="M161" i="4"/>
  <c r="U161" i="4" s="1"/>
  <c r="D162" i="4"/>
  <c r="AF162" i="4" s="1"/>
  <c r="R161" i="4"/>
  <c r="E256" i="4"/>
  <c r="AU160" i="4" l="1"/>
  <c r="AV160" i="4"/>
  <c r="AW160" i="4"/>
  <c r="AI274" i="4"/>
  <c r="AX159" i="4"/>
  <c r="AQ160" i="4"/>
  <c r="AP160" i="4"/>
  <c r="AR160" i="4"/>
  <c r="AP158" i="4"/>
  <c r="AQ158" i="4"/>
  <c r="AR158" i="4"/>
  <c r="AS157" i="4"/>
  <c r="AS159" i="4"/>
  <c r="AG161" i="4"/>
  <c r="AT161" i="4" s="1"/>
  <c r="AH161" i="4"/>
  <c r="AJ161" i="4" s="1"/>
  <c r="AE162" i="4"/>
  <c r="X160" i="4"/>
  <c r="AO160" i="4" s="1"/>
  <c r="D163" i="4"/>
  <c r="AF163" i="4" s="1"/>
  <c r="M162" i="4"/>
  <c r="U162" i="4" s="1"/>
  <c r="Q162" i="4" s="1"/>
  <c r="P162" i="4" s="1"/>
  <c r="T162" i="4" s="1"/>
  <c r="V162" i="4" s="1"/>
  <c r="R162" i="4"/>
  <c r="Q161" i="4"/>
  <c r="P161" i="4" s="1"/>
  <c r="E257" i="4"/>
  <c r="AI275" i="4" l="1"/>
  <c r="AU161" i="4"/>
  <c r="AV161" i="4"/>
  <c r="AW161" i="4"/>
  <c r="AX160" i="4"/>
  <c r="AS160" i="4"/>
  <c r="AS158" i="4"/>
  <c r="AG162" i="4"/>
  <c r="AT162" i="4" s="1"/>
  <c r="AH162" i="4"/>
  <c r="AJ162" i="4" s="1"/>
  <c r="AE163" i="4"/>
  <c r="S162" i="4"/>
  <c r="W162" i="4" s="1"/>
  <c r="Y162" i="4" s="1"/>
  <c r="AA162" i="4" s="1"/>
  <c r="T161" i="4"/>
  <c r="V161" i="4" s="1"/>
  <c r="S161" i="4"/>
  <c r="W161" i="4" s="1"/>
  <c r="M163" i="4"/>
  <c r="U163" i="4" s="1"/>
  <c r="Q163" i="4" s="1"/>
  <c r="P163" i="4" s="1"/>
  <c r="T163" i="4" s="1"/>
  <c r="V163" i="4" s="1"/>
  <c r="D164" i="4"/>
  <c r="AF164" i="4" s="1"/>
  <c r="R163" i="4"/>
  <c r="E258" i="4"/>
  <c r="AU162" i="4" l="1"/>
  <c r="AW162" i="4"/>
  <c r="AV162" i="4"/>
  <c r="AX161" i="4"/>
  <c r="AI276" i="4"/>
  <c r="AP162" i="4"/>
  <c r="AQ162" i="4"/>
  <c r="AR162" i="4"/>
  <c r="AG163" i="4"/>
  <c r="AT163" i="4" s="1"/>
  <c r="AH163" i="4"/>
  <c r="AJ163" i="4" s="1"/>
  <c r="AE164" i="4"/>
  <c r="X161" i="4"/>
  <c r="AO161" i="4" s="1"/>
  <c r="X162" i="4"/>
  <c r="AO162" i="4" s="1"/>
  <c r="S163" i="4"/>
  <c r="W163" i="4" s="1"/>
  <c r="Y163" i="4" s="1"/>
  <c r="AA163" i="4" s="1"/>
  <c r="Y161" i="4"/>
  <c r="AA161" i="4" s="1"/>
  <c r="D165" i="4"/>
  <c r="AF165" i="4" s="1"/>
  <c r="M164" i="4"/>
  <c r="U164" i="4" s="1"/>
  <c r="Q164" i="4" s="1"/>
  <c r="P164" i="4" s="1"/>
  <c r="T164" i="4" s="1"/>
  <c r="V164" i="4" s="1"/>
  <c r="R164" i="4"/>
  <c r="E259" i="4"/>
  <c r="AU163" i="4" l="1"/>
  <c r="AV163" i="4"/>
  <c r="AW163" i="4"/>
  <c r="AI277" i="4"/>
  <c r="AX162" i="4"/>
  <c r="AQ163" i="4"/>
  <c r="AP163" i="4"/>
  <c r="AR163" i="4"/>
  <c r="AP161" i="4"/>
  <c r="AQ161" i="4"/>
  <c r="AR161" i="4"/>
  <c r="AS162" i="4"/>
  <c r="AG164" i="4"/>
  <c r="AT164" i="4" s="1"/>
  <c r="AH164" i="4"/>
  <c r="AJ164" i="4" s="1"/>
  <c r="AE165" i="4"/>
  <c r="X163" i="4"/>
  <c r="AO163" i="4" s="1"/>
  <c r="S164" i="4"/>
  <c r="W164" i="4" s="1"/>
  <c r="Y164" i="4" s="1"/>
  <c r="AA164" i="4" s="1"/>
  <c r="M165" i="4"/>
  <c r="U165" i="4" s="1"/>
  <c r="D166" i="4"/>
  <c r="AF166" i="4" s="1"/>
  <c r="R165" i="4"/>
  <c r="E260" i="4"/>
  <c r="AU164" i="4" l="1"/>
  <c r="AV164" i="4"/>
  <c r="AW164" i="4"/>
  <c r="AI278" i="4"/>
  <c r="AX163" i="4"/>
  <c r="AQ164" i="4"/>
  <c r="AP164" i="4"/>
  <c r="AR164" i="4"/>
  <c r="AS161" i="4"/>
  <c r="AS163" i="4"/>
  <c r="AG165" i="4"/>
  <c r="AT165" i="4" s="1"/>
  <c r="AH165" i="4"/>
  <c r="AJ165" i="4" s="1"/>
  <c r="AE166" i="4"/>
  <c r="X164" i="4"/>
  <c r="AO164" i="4" s="1"/>
  <c r="D167" i="4"/>
  <c r="AF167" i="4" s="1"/>
  <c r="M166" i="4"/>
  <c r="U166" i="4" s="1"/>
  <c r="Q166" i="4" s="1"/>
  <c r="P166" i="4" s="1"/>
  <c r="T166" i="4" s="1"/>
  <c r="V166" i="4" s="1"/>
  <c r="R166" i="4"/>
  <c r="Q165" i="4"/>
  <c r="P165" i="4" s="1"/>
  <c r="E261" i="4"/>
  <c r="AU165" i="4" l="1"/>
  <c r="AV165" i="4"/>
  <c r="AW165" i="4"/>
  <c r="AI279" i="4"/>
  <c r="AX164" i="4"/>
  <c r="AS164" i="4"/>
  <c r="AG166" i="4"/>
  <c r="AT166" i="4" s="1"/>
  <c r="AH166" i="4"/>
  <c r="AJ166" i="4" s="1"/>
  <c r="AE167" i="4"/>
  <c r="S166" i="4"/>
  <c r="W166" i="4" s="1"/>
  <c r="Y166" i="4" s="1"/>
  <c r="AA166" i="4" s="1"/>
  <c r="T165" i="4"/>
  <c r="V165" i="4" s="1"/>
  <c r="S165" i="4"/>
  <c r="W165" i="4" s="1"/>
  <c r="D168" i="4"/>
  <c r="AF168" i="4" s="1"/>
  <c r="M167" i="4"/>
  <c r="U167" i="4" s="1"/>
  <c r="Q167" i="4" s="1"/>
  <c r="P167" i="4" s="1"/>
  <c r="T167" i="4" s="1"/>
  <c r="V167" i="4" s="1"/>
  <c r="R167" i="4"/>
  <c r="E262" i="4"/>
  <c r="AV166" i="4" l="1"/>
  <c r="AW166" i="4"/>
  <c r="AU166" i="4"/>
  <c r="AX166" i="4" s="1"/>
  <c r="AI280" i="4"/>
  <c r="AX165" i="4"/>
  <c r="AP166" i="4"/>
  <c r="AQ166" i="4"/>
  <c r="AR166" i="4"/>
  <c r="AG167" i="4"/>
  <c r="AT167" i="4" s="1"/>
  <c r="AH167" i="4"/>
  <c r="AJ167" i="4" s="1"/>
  <c r="AE168" i="4"/>
  <c r="Y165" i="4"/>
  <c r="AA165" i="4" s="1"/>
  <c r="X165" i="4"/>
  <c r="AO165" i="4" s="1"/>
  <c r="X166" i="4"/>
  <c r="AO166" i="4" s="1"/>
  <c r="D169" i="4"/>
  <c r="AF169" i="4" s="1"/>
  <c r="M168" i="4"/>
  <c r="U168" i="4" s="1"/>
  <c r="R168" i="4"/>
  <c r="S167" i="4"/>
  <c r="W167" i="4" s="1"/>
  <c r="Y167" i="4" s="1"/>
  <c r="AA167" i="4" s="1"/>
  <c r="E263" i="4"/>
  <c r="AU167" i="4" l="1"/>
  <c r="AV167" i="4"/>
  <c r="AW167" i="4"/>
  <c r="AI281" i="4"/>
  <c r="AP167" i="4"/>
  <c r="AQ167" i="4"/>
  <c r="AR167" i="4"/>
  <c r="AP165" i="4"/>
  <c r="AQ165" i="4"/>
  <c r="AR165" i="4"/>
  <c r="AS166" i="4"/>
  <c r="AG168" i="4"/>
  <c r="AT168" i="4" s="1"/>
  <c r="AH168" i="4"/>
  <c r="AJ168" i="4" s="1"/>
  <c r="AE169" i="4"/>
  <c r="X167" i="4"/>
  <c r="AO167" i="4" s="1"/>
  <c r="Q168" i="4"/>
  <c r="P168" i="4" s="1"/>
  <c r="D170" i="4"/>
  <c r="AF170" i="4" s="1"/>
  <c r="M169" i="4"/>
  <c r="U169" i="4" s="1"/>
  <c r="Q169" i="4" s="1"/>
  <c r="P169" i="4" s="1"/>
  <c r="T169" i="4" s="1"/>
  <c r="V169" i="4" s="1"/>
  <c r="R169" i="4"/>
  <c r="E264" i="4"/>
  <c r="AU168" i="4" l="1"/>
  <c r="AV168" i="4"/>
  <c r="AW168" i="4"/>
  <c r="AI282" i="4"/>
  <c r="AX167" i="4"/>
  <c r="AS165" i="4"/>
  <c r="AS167" i="4"/>
  <c r="AG169" i="4"/>
  <c r="AT169" i="4" s="1"/>
  <c r="AH169" i="4"/>
  <c r="AJ169" i="4" s="1"/>
  <c r="AE170" i="4"/>
  <c r="D171" i="4"/>
  <c r="AF171" i="4" s="1"/>
  <c r="M170" i="4"/>
  <c r="U170" i="4" s="1"/>
  <c r="Q170" i="4" s="1"/>
  <c r="P170" i="4" s="1"/>
  <c r="T170" i="4" s="1"/>
  <c r="V170" i="4" s="1"/>
  <c r="R170" i="4"/>
  <c r="S169" i="4"/>
  <c r="W169" i="4" s="1"/>
  <c r="Y169" i="4" s="1"/>
  <c r="AA169" i="4" s="1"/>
  <c r="T168" i="4"/>
  <c r="V168" i="4" s="1"/>
  <c r="S168" i="4"/>
  <c r="W168" i="4" s="1"/>
  <c r="E265" i="4"/>
  <c r="AU169" i="4" l="1"/>
  <c r="AV169" i="4"/>
  <c r="AW169" i="4"/>
  <c r="AI283" i="4"/>
  <c r="AX168" i="4"/>
  <c r="AP169" i="4"/>
  <c r="AQ169" i="4"/>
  <c r="AR169" i="4"/>
  <c r="AG170" i="4"/>
  <c r="AT170" i="4" s="1"/>
  <c r="AH170" i="4"/>
  <c r="AJ170" i="4" s="1"/>
  <c r="AE171" i="4"/>
  <c r="X168" i="4"/>
  <c r="AO168" i="4" s="1"/>
  <c r="X169" i="4"/>
  <c r="AO169" i="4" s="1"/>
  <c r="Y168" i="4"/>
  <c r="AA168" i="4" s="1"/>
  <c r="S170" i="4"/>
  <c r="W170" i="4" s="1"/>
  <c r="Y170" i="4" s="1"/>
  <c r="AA170" i="4" s="1"/>
  <c r="M171" i="4"/>
  <c r="U171" i="4" s="1"/>
  <c r="Q171" i="4" s="1"/>
  <c r="P171" i="4" s="1"/>
  <c r="T171" i="4" s="1"/>
  <c r="V171" i="4" s="1"/>
  <c r="D172" i="4"/>
  <c r="AF172" i="4" s="1"/>
  <c r="R171" i="4"/>
  <c r="E266" i="4"/>
  <c r="AU170" i="4" l="1"/>
  <c r="AV170" i="4"/>
  <c r="AW170" i="4"/>
  <c r="AI284" i="4"/>
  <c r="AX169" i="4"/>
  <c r="AP168" i="4"/>
  <c r="AQ168" i="4"/>
  <c r="AR168" i="4"/>
  <c r="AP170" i="4"/>
  <c r="AQ170" i="4"/>
  <c r="AR170" i="4"/>
  <c r="AS169" i="4"/>
  <c r="AG171" i="4"/>
  <c r="AT171" i="4" s="1"/>
  <c r="AH171" i="4"/>
  <c r="AJ171" i="4" s="1"/>
  <c r="AE172" i="4"/>
  <c r="X170" i="4"/>
  <c r="AO170" i="4" s="1"/>
  <c r="S171" i="4"/>
  <c r="W171" i="4" s="1"/>
  <c r="Y171" i="4" s="1"/>
  <c r="AA171" i="4" s="1"/>
  <c r="M172" i="4"/>
  <c r="U172" i="4" s="1"/>
  <c r="Q172" i="4" s="1"/>
  <c r="P172" i="4" s="1"/>
  <c r="T172" i="4" s="1"/>
  <c r="V172" i="4" s="1"/>
  <c r="D173" i="4"/>
  <c r="AF173" i="4" s="1"/>
  <c r="R172" i="4"/>
  <c r="E267" i="4"/>
  <c r="AW171" i="4" l="1"/>
  <c r="AU171" i="4"/>
  <c r="AV171" i="4"/>
  <c r="AI285" i="4"/>
  <c r="AX170" i="4"/>
  <c r="AP171" i="4"/>
  <c r="AQ171" i="4"/>
  <c r="AR171" i="4"/>
  <c r="AS168" i="4"/>
  <c r="AS170" i="4"/>
  <c r="AG172" i="4"/>
  <c r="AT172" i="4" s="1"/>
  <c r="AH172" i="4"/>
  <c r="AJ172" i="4" s="1"/>
  <c r="AE173" i="4"/>
  <c r="X171" i="4"/>
  <c r="AO171" i="4" s="1"/>
  <c r="S172" i="4"/>
  <c r="W172" i="4" s="1"/>
  <c r="Y172" i="4" s="1"/>
  <c r="AA172" i="4" s="1"/>
  <c r="M173" i="4"/>
  <c r="U173" i="4" s="1"/>
  <c r="Q173" i="4" s="1"/>
  <c r="P173" i="4" s="1"/>
  <c r="T173" i="4" s="1"/>
  <c r="V173" i="4" s="1"/>
  <c r="D174" i="4"/>
  <c r="AF174" i="4" s="1"/>
  <c r="R173" i="4"/>
  <c r="E268" i="4"/>
  <c r="AX171" i="4" l="1"/>
  <c r="AU172" i="4"/>
  <c r="AV172" i="4"/>
  <c r="AW172" i="4"/>
  <c r="AI286" i="4"/>
  <c r="AP172" i="4"/>
  <c r="AQ172" i="4"/>
  <c r="AR172" i="4"/>
  <c r="AS171" i="4"/>
  <c r="AG173" i="4"/>
  <c r="AT173" i="4" s="1"/>
  <c r="AH173" i="4"/>
  <c r="AJ173" i="4" s="1"/>
  <c r="AE174" i="4"/>
  <c r="X172" i="4"/>
  <c r="AO172" i="4" s="1"/>
  <c r="S173" i="4"/>
  <c r="W173" i="4" s="1"/>
  <c r="Y173" i="4" s="1"/>
  <c r="AA173" i="4" s="1"/>
  <c r="D175" i="4"/>
  <c r="AF175" i="4" s="1"/>
  <c r="M174" i="4"/>
  <c r="U174" i="4" s="1"/>
  <c r="Q174" i="4" s="1"/>
  <c r="P174" i="4" s="1"/>
  <c r="T174" i="4" s="1"/>
  <c r="V174" i="4" s="1"/>
  <c r="R174" i="4"/>
  <c r="E269" i="4"/>
  <c r="AV173" i="4" l="1"/>
  <c r="AW173" i="4"/>
  <c r="AU173" i="4"/>
  <c r="AX173" i="4" s="1"/>
  <c r="AI287" i="4"/>
  <c r="AX172" i="4"/>
  <c r="AP173" i="4"/>
  <c r="AQ173" i="4"/>
  <c r="AR173" i="4"/>
  <c r="AS172" i="4"/>
  <c r="AG174" i="4"/>
  <c r="AT174" i="4" s="1"/>
  <c r="AH174" i="4"/>
  <c r="AJ174" i="4" s="1"/>
  <c r="AE175" i="4"/>
  <c r="X173" i="4"/>
  <c r="AO173" i="4" s="1"/>
  <c r="S174" i="4"/>
  <c r="W174" i="4" s="1"/>
  <c r="Y174" i="4" s="1"/>
  <c r="AA174" i="4" s="1"/>
  <c r="M175" i="4"/>
  <c r="U175" i="4" s="1"/>
  <c r="Q175" i="4" s="1"/>
  <c r="P175" i="4" s="1"/>
  <c r="T175" i="4" s="1"/>
  <c r="V175" i="4" s="1"/>
  <c r="D176" i="4"/>
  <c r="AF176" i="4" s="1"/>
  <c r="R175" i="4"/>
  <c r="E270" i="4"/>
  <c r="AI288" i="4" l="1"/>
  <c r="AU174" i="4"/>
  <c r="AV174" i="4"/>
  <c r="AW174" i="4"/>
  <c r="AP174" i="4"/>
  <c r="AQ174" i="4"/>
  <c r="AR174" i="4"/>
  <c r="AS173" i="4"/>
  <c r="AG175" i="4"/>
  <c r="AT175" i="4" s="1"/>
  <c r="AH175" i="4"/>
  <c r="AJ175" i="4" s="1"/>
  <c r="AE176" i="4"/>
  <c r="X174" i="4"/>
  <c r="AO174" i="4" s="1"/>
  <c r="S175" i="4"/>
  <c r="W175" i="4" s="1"/>
  <c r="Y175" i="4" s="1"/>
  <c r="AA175" i="4" s="1"/>
  <c r="D177" i="4"/>
  <c r="AF177" i="4" s="1"/>
  <c r="M176" i="4"/>
  <c r="U176" i="4" s="1"/>
  <c r="Q176" i="4" s="1"/>
  <c r="P176" i="4" s="1"/>
  <c r="T176" i="4" s="1"/>
  <c r="V176" i="4" s="1"/>
  <c r="R176" i="4"/>
  <c r="E271" i="4"/>
  <c r="AU175" i="4" l="1"/>
  <c r="AV175" i="4"/>
  <c r="AW175" i="4"/>
  <c r="AX174" i="4"/>
  <c r="AI289" i="4"/>
  <c r="AQ175" i="4"/>
  <c r="AP175" i="4"/>
  <c r="AR175" i="4"/>
  <c r="AS174" i="4"/>
  <c r="AG176" i="4"/>
  <c r="AT176" i="4" s="1"/>
  <c r="AH176" i="4"/>
  <c r="AJ176" i="4" s="1"/>
  <c r="AE177" i="4"/>
  <c r="X175" i="4"/>
  <c r="AO175" i="4" s="1"/>
  <c r="S176" i="4"/>
  <c r="W176" i="4" s="1"/>
  <c r="Y176" i="4" s="1"/>
  <c r="AA176" i="4" s="1"/>
  <c r="M177" i="4"/>
  <c r="U177" i="4" s="1"/>
  <c r="Q177" i="4" s="1"/>
  <c r="P177" i="4" s="1"/>
  <c r="T177" i="4" s="1"/>
  <c r="V177" i="4" s="1"/>
  <c r="D178" i="4"/>
  <c r="AF178" i="4" s="1"/>
  <c r="R177" i="4"/>
  <c r="E272" i="4"/>
  <c r="AI290" i="4" l="1"/>
  <c r="AU176" i="4"/>
  <c r="AV176" i="4"/>
  <c r="AW176" i="4"/>
  <c r="AX175" i="4"/>
  <c r="AQ176" i="4"/>
  <c r="AP176" i="4"/>
  <c r="AR176" i="4"/>
  <c r="AS175" i="4"/>
  <c r="AG177" i="4"/>
  <c r="AT177" i="4" s="1"/>
  <c r="AH177" i="4"/>
  <c r="AJ177" i="4" s="1"/>
  <c r="AE178" i="4"/>
  <c r="X176" i="4"/>
  <c r="AO176" i="4" s="1"/>
  <c r="S177" i="4"/>
  <c r="W177" i="4" s="1"/>
  <c r="Y177" i="4" s="1"/>
  <c r="AA177" i="4" s="1"/>
  <c r="M178" i="4"/>
  <c r="U178" i="4" s="1"/>
  <c r="D179" i="4"/>
  <c r="AF179" i="4" s="1"/>
  <c r="R178" i="4"/>
  <c r="E273" i="4"/>
  <c r="AX176" i="4" l="1"/>
  <c r="AU177" i="4"/>
  <c r="AV177" i="4"/>
  <c r="AW177" i="4"/>
  <c r="AI291" i="4"/>
  <c r="AP177" i="4"/>
  <c r="AQ177" i="4"/>
  <c r="AR177" i="4"/>
  <c r="AS176" i="4"/>
  <c r="AG178" i="4"/>
  <c r="AT178" i="4" s="1"/>
  <c r="AH178" i="4"/>
  <c r="AJ178" i="4" s="1"/>
  <c r="AE179" i="4"/>
  <c r="X177" i="4"/>
  <c r="AO177" i="4" s="1"/>
  <c r="D180" i="4"/>
  <c r="AF180" i="4" s="1"/>
  <c r="M179" i="4"/>
  <c r="U179" i="4" s="1"/>
  <c r="R179" i="4"/>
  <c r="Q178" i="4"/>
  <c r="P178" i="4" s="1"/>
  <c r="E274" i="4"/>
  <c r="AU178" i="4" l="1"/>
  <c r="AW178" i="4"/>
  <c r="AV178" i="4"/>
  <c r="AI292" i="4"/>
  <c r="AX177" i="4"/>
  <c r="AS177" i="4"/>
  <c r="AG179" i="4"/>
  <c r="AT179" i="4" s="1"/>
  <c r="AH179" i="4"/>
  <c r="AJ179" i="4" s="1"/>
  <c r="AE180" i="4"/>
  <c r="Q179" i="4"/>
  <c r="P179" i="4" s="1"/>
  <c r="T178" i="4"/>
  <c r="V178" i="4" s="1"/>
  <c r="S178" i="4"/>
  <c r="W178" i="4" s="1"/>
  <c r="D181" i="4"/>
  <c r="AF181" i="4" s="1"/>
  <c r="M180" i="4"/>
  <c r="U180" i="4" s="1"/>
  <c r="Q180" i="4" s="1"/>
  <c r="P180" i="4" s="1"/>
  <c r="T180" i="4" s="1"/>
  <c r="V180" i="4" s="1"/>
  <c r="R180" i="4"/>
  <c r="E275" i="4"/>
  <c r="AU179" i="4" l="1"/>
  <c r="AV179" i="4"/>
  <c r="AW179" i="4"/>
  <c r="AI293" i="4"/>
  <c r="AX178" i="4"/>
  <c r="Y178" i="4"/>
  <c r="AA178" i="4" s="1"/>
  <c r="AG180" i="4"/>
  <c r="AT180" i="4" s="1"/>
  <c r="AH180" i="4"/>
  <c r="AJ180" i="4" s="1"/>
  <c r="AE181" i="4"/>
  <c r="X178" i="4"/>
  <c r="AO178" i="4" s="1"/>
  <c r="S180" i="4"/>
  <c r="W180" i="4" s="1"/>
  <c r="Y180" i="4" s="1"/>
  <c r="AA180" i="4" s="1"/>
  <c r="M181" i="4"/>
  <c r="U181" i="4" s="1"/>
  <c r="D182" i="4"/>
  <c r="AF182" i="4" s="1"/>
  <c r="R181" i="4"/>
  <c r="T179" i="4"/>
  <c r="V179" i="4" s="1"/>
  <c r="S179" i="4"/>
  <c r="W179" i="4" s="1"/>
  <c r="E276" i="4"/>
  <c r="AU180" i="4" l="1"/>
  <c r="AV180" i="4"/>
  <c r="AW180" i="4"/>
  <c r="AI294" i="4"/>
  <c r="AX179" i="4"/>
  <c r="AP180" i="4"/>
  <c r="AQ180" i="4"/>
  <c r="AR180" i="4"/>
  <c r="AP178" i="4"/>
  <c r="AR178" i="4"/>
  <c r="AQ178" i="4"/>
  <c r="AG181" i="4"/>
  <c r="AT181" i="4" s="1"/>
  <c r="AH181" i="4"/>
  <c r="AJ181" i="4" s="1"/>
  <c r="AE182" i="4"/>
  <c r="X179" i="4"/>
  <c r="AO179" i="4" s="1"/>
  <c r="X180" i="4"/>
  <c r="AO180" i="4" s="1"/>
  <c r="Y179" i="4"/>
  <c r="AA179" i="4" s="1"/>
  <c r="M182" i="4"/>
  <c r="U182" i="4" s="1"/>
  <c r="Q182" i="4" s="1"/>
  <c r="P182" i="4" s="1"/>
  <c r="T182" i="4" s="1"/>
  <c r="V182" i="4" s="1"/>
  <c r="D183" i="4"/>
  <c r="AF183" i="4" s="1"/>
  <c r="R182" i="4"/>
  <c r="Q181" i="4"/>
  <c r="P181" i="4" s="1"/>
  <c r="E277" i="4"/>
  <c r="AU181" i="4" l="1"/>
  <c r="AV181" i="4"/>
  <c r="AW181" i="4"/>
  <c r="AI295" i="4"/>
  <c r="AX180" i="4"/>
  <c r="AQ179" i="4"/>
  <c r="AP179" i="4"/>
  <c r="AR179" i="4"/>
  <c r="AS180" i="4"/>
  <c r="AS178" i="4"/>
  <c r="AG182" i="4"/>
  <c r="AT182" i="4" s="1"/>
  <c r="AH182" i="4"/>
  <c r="AJ182" i="4" s="1"/>
  <c r="AE183" i="4"/>
  <c r="S182" i="4"/>
  <c r="W182" i="4" s="1"/>
  <c r="Y182" i="4" s="1"/>
  <c r="AA182" i="4" s="1"/>
  <c r="T181" i="4"/>
  <c r="V181" i="4" s="1"/>
  <c r="S181" i="4"/>
  <c r="W181" i="4" s="1"/>
  <c r="M183" i="4"/>
  <c r="U183" i="4" s="1"/>
  <c r="Q183" i="4" s="1"/>
  <c r="P183" i="4" s="1"/>
  <c r="T183" i="4" s="1"/>
  <c r="V183" i="4" s="1"/>
  <c r="D184" i="4"/>
  <c r="AF184" i="4" s="1"/>
  <c r="R183" i="4"/>
  <c r="E278" i="4"/>
  <c r="AI296" i="4" l="1"/>
  <c r="AV182" i="4"/>
  <c r="AW182" i="4"/>
  <c r="AU182" i="4"/>
  <c r="AX182" i="4" s="1"/>
  <c r="AX181" i="4"/>
  <c r="AP182" i="4"/>
  <c r="AQ182" i="4"/>
  <c r="AR182" i="4"/>
  <c r="AS179" i="4"/>
  <c r="AG183" i="4"/>
  <c r="AT183" i="4" s="1"/>
  <c r="AH183" i="4"/>
  <c r="AJ183" i="4" s="1"/>
  <c r="AE184" i="4"/>
  <c r="Y181" i="4"/>
  <c r="AA181" i="4" s="1"/>
  <c r="X181" i="4"/>
  <c r="AO181" i="4" s="1"/>
  <c r="X182" i="4"/>
  <c r="AO182" i="4" s="1"/>
  <c r="S183" i="4"/>
  <c r="W183" i="4" s="1"/>
  <c r="Y183" i="4" s="1"/>
  <c r="AA183" i="4" s="1"/>
  <c r="D185" i="4"/>
  <c r="AF185" i="4" s="1"/>
  <c r="M184" i="4"/>
  <c r="U184" i="4" s="1"/>
  <c r="Q184" i="4" s="1"/>
  <c r="P184" i="4" s="1"/>
  <c r="T184" i="4" s="1"/>
  <c r="V184" i="4" s="1"/>
  <c r="R184" i="4"/>
  <c r="E279" i="4"/>
  <c r="AU183" i="4" l="1"/>
  <c r="AV183" i="4"/>
  <c r="AW183" i="4"/>
  <c r="AI297" i="4"/>
  <c r="AP183" i="4"/>
  <c r="AQ183" i="4"/>
  <c r="AR183" i="4"/>
  <c r="AP181" i="4"/>
  <c r="AQ181" i="4"/>
  <c r="AR181" i="4"/>
  <c r="AS182" i="4"/>
  <c r="AG184" i="4"/>
  <c r="AT184" i="4" s="1"/>
  <c r="AH184" i="4"/>
  <c r="AJ184" i="4" s="1"/>
  <c r="AE185" i="4"/>
  <c r="X183" i="4"/>
  <c r="AO183" i="4" s="1"/>
  <c r="S184" i="4"/>
  <c r="W184" i="4" s="1"/>
  <c r="Y184" i="4" s="1"/>
  <c r="AA184" i="4" s="1"/>
  <c r="D186" i="4"/>
  <c r="AF186" i="4" s="1"/>
  <c r="M185" i="4"/>
  <c r="U185" i="4" s="1"/>
  <c r="R185" i="4"/>
  <c r="E280" i="4"/>
  <c r="AU184" i="4" l="1"/>
  <c r="AV184" i="4"/>
  <c r="AW184" i="4"/>
  <c r="AI298" i="4"/>
  <c r="AX183" i="4"/>
  <c r="AP184" i="4"/>
  <c r="AQ184" i="4"/>
  <c r="AR184" i="4"/>
  <c r="AS181" i="4"/>
  <c r="AS183" i="4"/>
  <c r="AG185" i="4"/>
  <c r="AT185" i="4" s="1"/>
  <c r="AH185" i="4"/>
  <c r="AJ185" i="4" s="1"/>
  <c r="AE186" i="4"/>
  <c r="X184" i="4"/>
  <c r="AO184" i="4" s="1"/>
  <c r="Q185" i="4"/>
  <c r="P185" i="4" s="1"/>
  <c r="M186" i="4"/>
  <c r="U186" i="4" s="1"/>
  <c r="Q186" i="4" s="1"/>
  <c r="P186" i="4" s="1"/>
  <c r="T186" i="4" s="1"/>
  <c r="V186" i="4" s="1"/>
  <c r="D187" i="4"/>
  <c r="AF187" i="4" s="1"/>
  <c r="R186" i="4"/>
  <c r="E281" i="4"/>
  <c r="AU185" i="4" l="1"/>
  <c r="AV185" i="4"/>
  <c r="AW185" i="4"/>
  <c r="AI299" i="4"/>
  <c r="AX184" i="4"/>
  <c r="AS184" i="4"/>
  <c r="AG186" i="4"/>
  <c r="AT186" i="4" s="1"/>
  <c r="AH186" i="4"/>
  <c r="AJ186" i="4" s="1"/>
  <c r="AE187" i="4"/>
  <c r="M187" i="4"/>
  <c r="U187" i="4" s="1"/>
  <c r="Q187" i="4" s="1"/>
  <c r="P187" i="4" s="1"/>
  <c r="T187" i="4" s="1"/>
  <c r="V187" i="4" s="1"/>
  <c r="D188" i="4"/>
  <c r="AF188" i="4" s="1"/>
  <c r="R187" i="4"/>
  <c r="S186" i="4"/>
  <c r="W186" i="4" s="1"/>
  <c r="Y186" i="4" s="1"/>
  <c r="AA186" i="4" s="1"/>
  <c r="T185" i="4"/>
  <c r="V185" i="4" s="1"/>
  <c r="S185" i="4"/>
  <c r="W185" i="4" s="1"/>
  <c r="E282" i="4"/>
  <c r="AU186" i="4" l="1"/>
  <c r="AV186" i="4"/>
  <c r="AW186" i="4"/>
  <c r="AI300" i="4"/>
  <c r="AX185" i="4"/>
  <c r="AQ186" i="4"/>
  <c r="AR186" i="4"/>
  <c r="AP186" i="4"/>
  <c r="AG187" i="4"/>
  <c r="AT187" i="4" s="1"/>
  <c r="AH187" i="4"/>
  <c r="AJ187" i="4" s="1"/>
  <c r="AE188" i="4"/>
  <c r="Y185" i="4"/>
  <c r="AA185" i="4" s="1"/>
  <c r="X185" i="4"/>
  <c r="AO185" i="4" s="1"/>
  <c r="S187" i="4"/>
  <c r="W187" i="4" s="1"/>
  <c r="Y187" i="4" s="1"/>
  <c r="AA187" i="4" s="1"/>
  <c r="X186" i="4"/>
  <c r="AO186" i="4" s="1"/>
  <c r="D189" i="4"/>
  <c r="AF189" i="4" s="1"/>
  <c r="M188" i="4"/>
  <c r="U188" i="4" s="1"/>
  <c r="R188" i="4"/>
  <c r="E283" i="4"/>
  <c r="AW187" i="4" l="1"/>
  <c r="AU187" i="4"/>
  <c r="AV187" i="4"/>
  <c r="AI301" i="4"/>
  <c r="AX186" i="4"/>
  <c r="AP187" i="4"/>
  <c r="AQ187" i="4"/>
  <c r="AR187" i="4"/>
  <c r="AP185" i="4"/>
  <c r="AQ185" i="4"/>
  <c r="AR185" i="4"/>
  <c r="AS186" i="4"/>
  <c r="AG188" i="4"/>
  <c r="AT188" i="4" s="1"/>
  <c r="AH188" i="4"/>
  <c r="AJ188" i="4" s="1"/>
  <c r="AE189" i="4"/>
  <c r="X187" i="4"/>
  <c r="AO187" i="4" s="1"/>
  <c r="Q188" i="4"/>
  <c r="P188" i="4" s="1"/>
  <c r="D190" i="4"/>
  <c r="AF190" i="4" s="1"/>
  <c r="M189" i="4"/>
  <c r="U189" i="4" s="1"/>
  <c r="R189" i="4"/>
  <c r="E284" i="4"/>
  <c r="AX187" i="4" l="1"/>
  <c r="AU188" i="4"/>
  <c r="AV188" i="4"/>
  <c r="AW188" i="4"/>
  <c r="AI302" i="4"/>
  <c r="AS187" i="4"/>
  <c r="AS185" i="4"/>
  <c r="AG189" i="4"/>
  <c r="AT189" i="4" s="1"/>
  <c r="AH189" i="4"/>
  <c r="AJ189" i="4" s="1"/>
  <c r="AE190" i="4"/>
  <c r="Q189" i="4"/>
  <c r="P189" i="4" s="1"/>
  <c r="M190" i="4"/>
  <c r="U190" i="4" s="1"/>
  <c r="D191" i="4"/>
  <c r="AF191" i="4" s="1"/>
  <c r="R190" i="4"/>
  <c r="T188" i="4"/>
  <c r="V188" i="4" s="1"/>
  <c r="S188" i="4"/>
  <c r="W188" i="4" s="1"/>
  <c r="E285" i="4"/>
  <c r="AV189" i="4" l="1"/>
  <c r="AW189" i="4"/>
  <c r="AU189" i="4"/>
  <c r="AI303" i="4"/>
  <c r="AX188" i="4"/>
  <c r="AG190" i="4"/>
  <c r="AT190" i="4" s="1"/>
  <c r="AH190" i="4"/>
  <c r="AJ190" i="4" s="1"/>
  <c r="AE191" i="4"/>
  <c r="X188" i="4"/>
  <c r="AO188" i="4" s="1"/>
  <c r="D192" i="4"/>
  <c r="AF192" i="4" s="1"/>
  <c r="M191" i="4"/>
  <c r="U191" i="4" s="1"/>
  <c r="Q191" i="4" s="1"/>
  <c r="P191" i="4" s="1"/>
  <c r="T191" i="4" s="1"/>
  <c r="V191" i="4" s="1"/>
  <c r="R191" i="4"/>
  <c r="Y188" i="4"/>
  <c r="AA188" i="4" s="1"/>
  <c r="Q190" i="4"/>
  <c r="P190" i="4" s="1"/>
  <c r="T189" i="4"/>
  <c r="V189" i="4" s="1"/>
  <c r="S189" i="4"/>
  <c r="W189" i="4" s="1"/>
  <c r="E286" i="4"/>
  <c r="AX189" i="4" l="1"/>
  <c r="AI304" i="4"/>
  <c r="AU190" i="4"/>
  <c r="AV190" i="4"/>
  <c r="AW190" i="4"/>
  <c r="AP188" i="4"/>
  <c r="AQ188" i="4"/>
  <c r="AR188" i="4"/>
  <c r="AG191" i="4"/>
  <c r="AT191" i="4" s="1"/>
  <c r="AH191" i="4"/>
  <c r="AJ191" i="4" s="1"/>
  <c r="AE192" i="4"/>
  <c r="X189" i="4"/>
  <c r="AO189" i="4" s="1"/>
  <c r="Y189" i="4"/>
  <c r="AA189" i="4" s="1"/>
  <c r="S191" i="4"/>
  <c r="W191" i="4" s="1"/>
  <c r="Y191" i="4" s="1"/>
  <c r="AA191" i="4" s="1"/>
  <c r="T190" i="4"/>
  <c r="V190" i="4" s="1"/>
  <c r="S190" i="4"/>
  <c r="W190" i="4" s="1"/>
  <c r="M192" i="4"/>
  <c r="U192" i="4" s="1"/>
  <c r="Q192" i="4" s="1"/>
  <c r="P192" i="4" s="1"/>
  <c r="T192" i="4" s="1"/>
  <c r="V192" i="4" s="1"/>
  <c r="D193" i="4"/>
  <c r="AF193" i="4" s="1"/>
  <c r="R192" i="4"/>
  <c r="E287" i="4"/>
  <c r="AU191" i="4" l="1"/>
  <c r="AV191" i="4"/>
  <c r="AW191" i="4"/>
  <c r="AX190" i="4"/>
  <c r="AI305" i="4"/>
  <c r="AP189" i="4"/>
  <c r="AQ189" i="4"/>
  <c r="AR189" i="4"/>
  <c r="AP191" i="4"/>
  <c r="AQ191" i="4"/>
  <c r="AR191" i="4"/>
  <c r="AS188" i="4"/>
  <c r="AG192" i="4"/>
  <c r="AT192" i="4" s="1"/>
  <c r="AH192" i="4"/>
  <c r="AJ192" i="4" s="1"/>
  <c r="AE193" i="4"/>
  <c r="X190" i="4"/>
  <c r="AO190" i="4" s="1"/>
  <c r="X191" i="4"/>
  <c r="AO191" i="4" s="1"/>
  <c r="Y190" i="4"/>
  <c r="AA190" i="4" s="1"/>
  <c r="S192" i="4"/>
  <c r="W192" i="4" s="1"/>
  <c r="Y192" i="4" s="1"/>
  <c r="AA192" i="4" s="1"/>
  <c r="D194" i="4"/>
  <c r="AF194" i="4" s="1"/>
  <c r="M193" i="4"/>
  <c r="U193" i="4" s="1"/>
  <c r="Q193" i="4" s="1"/>
  <c r="P193" i="4" s="1"/>
  <c r="T193" i="4" s="1"/>
  <c r="V193" i="4" s="1"/>
  <c r="R193" i="4"/>
  <c r="E288" i="4"/>
  <c r="AU192" i="4" l="1"/>
  <c r="AV192" i="4"/>
  <c r="AW192" i="4"/>
  <c r="AI306" i="4"/>
  <c r="AX191" i="4"/>
  <c r="AQ192" i="4"/>
  <c r="AP192" i="4"/>
  <c r="AR192" i="4"/>
  <c r="AP190" i="4"/>
  <c r="AQ190" i="4"/>
  <c r="AR190" i="4"/>
  <c r="AS191" i="4"/>
  <c r="AS189" i="4"/>
  <c r="AG193" i="4"/>
  <c r="AT193" i="4" s="1"/>
  <c r="AH193" i="4"/>
  <c r="AJ193" i="4" s="1"/>
  <c r="AE194" i="4"/>
  <c r="X192" i="4"/>
  <c r="AO192" i="4" s="1"/>
  <c r="S193" i="4"/>
  <c r="W193" i="4" s="1"/>
  <c r="Y193" i="4" s="1"/>
  <c r="AA193" i="4" s="1"/>
  <c r="M194" i="4"/>
  <c r="U194" i="4" s="1"/>
  <c r="D195" i="4"/>
  <c r="AF195" i="4" s="1"/>
  <c r="R194" i="4"/>
  <c r="E289" i="4"/>
  <c r="AU193" i="4" l="1"/>
  <c r="AV193" i="4"/>
  <c r="AW193" i="4"/>
  <c r="AI307" i="4"/>
  <c r="AX192" i="4"/>
  <c r="AP193" i="4"/>
  <c r="AQ193" i="4"/>
  <c r="AR193" i="4"/>
  <c r="AS192" i="4"/>
  <c r="AS190" i="4"/>
  <c r="AG194" i="4"/>
  <c r="AT194" i="4" s="1"/>
  <c r="AH194" i="4"/>
  <c r="AJ194" i="4" s="1"/>
  <c r="AE195" i="4"/>
  <c r="X193" i="4"/>
  <c r="AO193" i="4" s="1"/>
  <c r="D196" i="4"/>
  <c r="AF196" i="4" s="1"/>
  <c r="M195" i="4"/>
  <c r="U195" i="4" s="1"/>
  <c r="Q195" i="4" s="1"/>
  <c r="P195" i="4" s="1"/>
  <c r="T195" i="4" s="1"/>
  <c r="V195" i="4" s="1"/>
  <c r="R195" i="4"/>
  <c r="Q194" i="4"/>
  <c r="P194" i="4" s="1"/>
  <c r="E290" i="4"/>
  <c r="AU194" i="4" l="1"/>
  <c r="AW194" i="4"/>
  <c r="AV194" i="4"/>
  <c r="AI308" i="4"/>
  <c r="AX193" i="4"/>
  <c r="AS193" i="4"/>
  <c r="AG195" i="4"/>
  <c r="AT195" i="4" s="1"/>
  <c r="AH195" i="4"/>
  <c r="AJ195" i="4" s="1"/>
  <c r="AE196" i="4"/>
  <c r="T194" i="4"/>
  <c r="V194" i="4" s="1"/>
  <c r="S194" i="4"/>
  <c r="W194" i="4" s="1"/>
  <c r="S195" i="4"/>
  <c r="W195" i="4" s="1"/>
  <c r="Y195" i="4" s="1"/>
  <c r="AA195" i="4" s="1"/>
  <c r="D197" i="4"/>
  <c r="AF197" i="4" s="1"/>
  <c r="M196" i="4"/>
  <c r="U196" i="4" s="1"/>
  <c r="Q196" i="4" s="1"/>
  <c r="P196" i="4" s="1"/>
  <c r="T196" i="4" s="1"/>
  <c r="V196" i="4" s="1"/>
  <c r="R196" i="4"/>
  <c r="E291" i="4"/>
  <c r="AU195" i="4" l="1"/>
  <c r="AV195" i="4"/>
  <c r="AW195" i="4"/>
  <c r="AI309" i="4"/>
  <c r="AX194" i="4"/>
  <c r="AQ195" i="4"/>
  <c r="AP195" i="4"/>
  <c r="AR195" i="4"/>
  <c r="AG196" i="4"/>
  <c r="AT196" i="4" s="1"/>
  <c r="AH196" i="4"/>
  <c r="AJ196" i="4" s="1"/>
  <c r="Y194" i="4"/>
  <c r="AA194" i="4" s="1"/>
  <c r="AE197" i="4"/>
  <c r="X194" i="4"/>
  <c r="AO194" i="4" s="1"/>
  <c r="X195" i="4"/>
  <c r="AO195" i="4" s="1"/>
  <c r="S196" i="4"/>
  <c r="W196" i="4" s="1"/>
  <c r="Y196" i="4" s="1"/>
  <c r="AA196" i="4" s="1"/>
  <c r="D198" i="4"/>
  <c r="AF198" i="4" s="1"/>
  <c r="M197" i="4"/>
  <c r="U197" i="4" s="1"/>
  <c r="R197" i="4"/>
  <c r="E292" i="4"/>
  <c r="AU196" i="4" l="1"/>
  <c r="AV196" i="4"/>
  <c r="AW196" i="4"/>
  <c r="AI310" i="4"/>
  <c r="AX195" i="4"/>
  <c r="AQ196" i="4"/>
  <c r="AP196" i="4"/>
  <c r="AR196" i="4"/>
  <c r="AP194" i="4"/>
  <c r="AQ194" i="4"/>
  <c r="AR194" i="4"/>
  <c r="AS195" i="4"/>
  <c r="AG197" i="4"/>
  <c r="AT197" i="4" s="1"/>
  <c r="AH197" i="4"/>
  <c r="AJ197" i="4" s="1"/>
  <c r="AE198" i="4"/>
  <c r="X196" i="4"/>
  <c r="AO196" i="4" s="1"/>
  <c r="Q197" i="4"/>
  <c r="P197" i="4" s="1"/>
  <c r="M198" i="4"/>
  <c r="U198" i="4" s="1"/>
  <c r="Q198" i="4" s="1"/>
  <c r="P198" i="4" s="1"/>
  <c r="T198" i="4" s="1"/>
  <c r="V198" i="4" s="1"/>
  <c r="D199" i="4"/>
  <c r="AF199" i="4" s="1"/>
  <c r="R198" i="4"/>
  <c r="E293" i="4"/>
  <c r="AU197" i="4" l="1"/>
  <c r="AV197" i="4"/>
  <c r="AW197" i="4"/>
  <c r="AI311" i="4"/>
  <c r="AX196" i="4"/>
  <c r="AS194" i="4"/>
  <c r="AS196" i="4"/>
  <c r="AG198" i="4"/>
  <c r="AT198" i="4" s="1"/>
  <c r="AH198" i="4"/>
  <c r="AJ198" i="4" s="1"/>
  <c r="AE199" i="4"/>
  <c r="D200" i="4"/>
  <c r="AF200" i="4" s="1"/>
  <c r="M199" i="4"/>
  <c r="U199" i="4" s="1"/>
  <c r="Q199" i="4" s="1"/>
  <c r="P199" i="4" s="1"/>
  <c r="T199" i="4" s="1"/>
  <c r="V199" i="4" s="1"/>
  <c r="R199" i="4"/>
  <c r="S198" i="4"/>
  <c r="W198" i="4" s="1"/>
  <c r="Y198" i="4" s="1"/>
  <c r="AA198" i="4" s="1"/>
  <c r="T197" i="4"/>
  <c r="V197" i="4" s="1"/>
  <c r="S197" i="4"/>
  <c r="W197" i="4" s="1"/>
  <c r="E294" i="4"/>
  <c r="AV198" i="4" l="1"/>
  <c r="AW198" i="4"/>
  <c r="AU198" i="4"/>
  <c r="AX198" i="4" s="1"/>
  <c r="AI312" i="4"/>
  <c r="AX197" i="4"/>
  <c r="AP198" i="4"/>
  <c r="AQ198" i="4"/>
  <c r="AR198" i="4"/>
  <c r="AG199" i="4"/>
  <c r="AT199" i="4" s="1"/>
  <c r="AH199" i="4"/>
  <c r="AJ199" i="4" s="1"/>
  <c r="X197" i="4"/>
  <c r="AO197" i="4" s="1"/>
  <c r="AE200" i="4"/>
  <c r="Y197" i="4"/>
  <c r="AA197" i="4" s="1"/>
  <c r="X198" i="4"/>
  <c r="AO198" i="4" s="1"/>
  <c r="S199" i="4"/>
  <c r="W199" i="4" s="1"/>
  <c r="Y199" i="4" s="1"/>
  <c r="AA199" i="4" s="1"/>
  <c r="D201" i="4"/>
  <c r="AF201" i="4" s="1"/>
  <c r="M200" i="4"/>
  <c r="U200" i="4" s="1"/>
  <c r="Q200" i="4" s="1"/>
  <c r="P200" i="4" s="1"/>
  <c r="T200" i="4" s="1"/>
  <c r="V200" i="4" s="1"/>
  <c r="R200" i="4"/>
  <c r="E295" i="4"/>
  <c r="AU199" i="4" l="1"/>
  <c r="AV199" i="4"/>
  <c r="AW199" i="4"/>
  <c r="AI313" i="4"/>
  <c r="AP199" i="4"/>
  <c r="AQ199" i="4"/>
  <c r="AR199" i="4"/>
  <c r="AP197" i="4"/>
  <c r="AQ197" i="4"/>
  <c r="AR197" i="4"/>
  <c r="AS198" i="4"/>
  <c r="AG200" i="4"/>
  <c r="AT200" i="4" s="1"/>
  <c r="AH200" i="4"/>
  <c r="AJ200" i="4" s="1"/>
  <c r="AE201" i="4"/>
  <c r="X199" i="4"/>
  <c r="AO199" i="4" s="1"/>
  <c r="S200" i="4"/>
  <c r="W200" i="4" s="1"/>
  <c r="Y200" i="4" s="1"/>
  <c r="AA200" i="4" s="1"/>
  <c r="D202" i="4"/>
  <c r="AF202" i="4" s="1"/>
  <c r="M201" i="4"/>
  <c r="U201" i="4" s="1"/>
  <c r="Q201" i="4" s="1"/>
  <c r="P201" i="4" s="1"/>
  <c r="T201" i="4" s="1"/>
  <c r="V201" i="4" s="1"/>
  <c r="R201" i="4"/>
  <c r="E296" i="4"/>
  <c r="AU200" i="4" l="1"/>
  <c r="AV200" i="4"/>
  <c r="AW200" i="4"/>
  <c r="AI314" i="4"/>
  <c r="AX199" i="4"/>
  <c r="AP200" i="4"/>
  <c r="AQ200" i="4"/>
  <c r="AR200" i="4"/>
  <c r="AS197" i="4"/>
  <c r="AS199" i="4"/>
  <c r="AG201" i="4"/>
  <c r="AT201" i="4" s="1"/>
  <c r="AH201" i="4"/>
  <c r="AJ201" i="4" s="1"/>
  <c r="AE202" i="4"/>
  <c r="X200" i="4"/>
  <c r="AO200" i="4" s="1"/>
  <c r="S201" i="4"/>
  <c r="W201" i="4" s="1"/>
  <c r="Y201" i="4" s="1"/>
  <c r="AA201" i="4" s="1"/>
  <c r="D203" i="4"/>
  <c r="AF203" i="4" s="1"/>
  <c r="M202" i="4"/>
  <c r="U202" i="4" s="1"/>
  <c r="R202" i="4"/>
  <c r="E297" i="4"/>
  <c r="AI315" i="4" l="1"/>
  <c r="AU201" i="4"/>
  <c r="AV201" i="4"/>
  <c r="AW201" i="4"/>
  <c r="AX200" i="4"/>
  <c r="AP201" i="4"/>
  <c r="AQ201" i="4"/>
  <c r="AR201" i="4"/>
  <c r="AS200" i="4"/>
  <c r="AS201" i="4"/>
  <c r="AG202" i="4"/>
  <c r="AT202" i="4" s="1"/>
  <c r="AH202" i="4"/>
  <c r="AJ202" i="4" s="1"/>
  <c r="AE203" i="4"/>
  <c r="X201" i="4"/>
  <c r="AO201" i="4" s="1"/>
  <c r="Q202" i="4"/>
  <c r="P202" i="4" s="1"/>
  <c r="D204" i="4"/>
  <c r="AF204" i="4" s="1"/>
  <c r="M203" i="4"/>
  <c r="U203" i="4" s="1"/>
  <c r="R203" i="4"/>
  <c r="E298" i="4"/>
  <c r="AU202" i="4" l="1"/>
  <c r="AV202" i="4"/>
  <c r="AW202" i="4"/>
  <c r="AX201" i="4"/>
  <c r="AI316" i="4"/>
  <c r="AG203" i="4"/>
  <c r="AT203" i="4" s="1"/>
  <c r="AH203" i="4"/>
  <c r="AJ203" i="4" s="1"/>
  <c r="AE204" i="4"/>
  <c r="M204" i="4"/>
  <c r="U204" i="4" s="1"/>
  <c r="Q204" i="4" s="1"/>
  <c r="P204" i="4" s="1"/>
  <c r="T204" i="4" s="1"/>
  <c r="V204" i="4" s="1"/>
  <c r="D205" i="4"/>
  <c r="AF205" i="4" s="1"/>
  <c r="R204" i="4"/>
  <c r="Q203" i="4"/>
  <c r="P203" i="4" s="1"/>
  <c r="T202" i="4"/>
  <c r="V202" i="4" s="1"/>
  <c r="S202" i="4"/>
  <c r="W202" i="4" s="1"/>
  <c r="E299" i="4"/>
  <c r="AI317" i="4" l="1"/>
  <c r="AW203" i="4"/>
  <c r="AU203" i="4"/>
  <c r="AV203" i="4"/>
  <c r="AX202" i="4"/>
  <c r="AG204" i="4"/>
  <c r="AT204" i="4" s="1"/>
  <c r="AH204" i="4"/>
  <c r="AJ204" i="4" s="1"/>
  <c r="AE205" i="4"/>
  <c r="X202" i="4"/>
  <c r="AO202" i="4" s="1"/>
  <c r="Y202" i="4"/>
  <c r="AA202" i="4" s="1"/>
  <c r="S204" i="4"/>
  <c r="W204" i="4" s="1"/>
  <c r="Y204" i="4" s="1"/>
  <c r="AA204" i="4" s="1"/>
  <c r="T203" i="4"/>
  <c r="V203" i="4" s="1"/>
  <c r="S203" i="4"/>
  <c r="W203" i="4" s="1"/>
  <c r="D206" i="4"/>
  <c r="AF206" i="4" s="1"/>
  <c r="M205" i="4"/>
  <c r="U205" i="4" s="1"/>
  <c r="R205" i="4"/>
  <c r="E300" i="4"/>
  <c r="AU204" i="4" l="1"/>
  <c r="AV204" i="4"/>
  <c r="AW204" i="4"/>
  <c r="AX203" i="4"/>
  <c r="AI318" i="4"/>
  <c r="AP204" i="4"/>
  <c r="AQ204" i="4"/>
  <c r="AR204" i="4"/>
  <c r="AP202" i="4"/>
  <c r="AQ202" i="4"/>
  <c r="AR202" i="4"/>
  <c r="Y203" i="4"/>
  <c r="AA203" i="4" s="1"/>
  <c r="AG205" i="4"/>
  <c r="AT205" i="4" s="1"/>
  <c r="AH205" i="4"/>
  <c r="AJ205" i="4" s="1"/>
  <c r="AE206" i="4"/>
  <c r="X203" i="4"/>
  <c r="AO203" i="4" s="1"/>
  <c r="X204" i="4"/>
  <c r="AO204" i="4" s="1"/>
  <c r="Q205" i="4"/>
  <c r="P205" i="4" s="1"/>
  <c r="M206" i="4"/>
  <c r="U206" i="4" s="1"/>
  <c r="Q206" i="4" s="1"/>
  <c r="P206" i="4" s="1"/>
  <c r="T206" i="4" s="1"/>
  <c r="V206" i="4" s="1"/>
  <c r="D207" i="4"/>
  <c r="AF207" i="4" s="1"/>
  <c r="R206" i="4"/>
  <c r="E301" i="4"/>
  <c r="AW205" i="4" l="1"/>
  <c r="AU205" i="4"/>
  <c r="AV205" i="4"/>
  <c r="AI319" i="4"/>
  <c r="AX204" i="4"/>
  <c r="AP203" i="4"/>
  <c r="AQ203" i="4"/>
  <c r="AR203" i="4"/>
  <c r="AS202" i="4"/>
  <c r="AS204" i="4"/>
  <c r="AG206" i="4"/>
  <c r="AT206" i="4" s="1"/>
  <c r="AH206" i="4"/>
  <c r="AJ206" i="4" s="1"/>
  <c r="AE207" i="4"/>
  <c r="M207" i="4"/>
  <c r="U207" i="4" s="1"/>
  <c r="Q207" i="4" s="1"/>
  <c r="P207" i="4" s="1"/>
  <c r="T207" i="4" s="1"/>
  <c r="V207" i="4" s="1"/>
  <c r="D208" i="4"/>
  <c r="AF208" i="4" s="1"/>
  <c r="R207" i="4"/>
  <c r="S206" i="4"/>
  <c r="W206" i="4" s="1"/>
  <c r="Y206" i="4" s="1"/>
  <c r="AA206" i="4" s="1"/>
  <c r="T205" i="4"/>
  <c r="V205" i="4" s="1"/>
  <c r="S205" i="4"/>
  <c r="W205" i="4" s="1"/>
  <c r="E302" i="4"/>
  <c r="AX205" i="4" l="1"/>
  <c r="AU206" i="4"/>
  <c r="AV206" i="4"/>
  <c r="AW206" i="4"/>
  <c r="AI320" i="4"/>
  <c r="AQ206" i="4"/>
  <c r="AP206" i="4"/>
  <c r="AR206" i="4"/>
  <c r="AS203" i="4"/>
  <c r="AG207" i="4"/>
  <c r="AT207" i="4" s="1"/>
  <c r="AH207" i="4"/>
  <c r="AJ207" i="4" s="1"/>
  <c r="AE208" i="4"/>
  <c r="X205" i="4"/>
  <c r="AO205" i="4" s="1"/>
  <c r="X206" i="4"/>
  <c r="AO206" i="4" s="1"/>
  <c r="Y205" i="4"/>
  <c r="AA205" i="4" s="1"/>
  <c r="S207" i="4"/>
  <c r="W207" i="4" s="1"/>
  <c r="Y207" i="4" s="1"/>
  <c r="AA207" i="4" s="1"/>
  <c r="D209" i="4"/>
  <c r="AF209" i="4" s="1"/>
  <c r="M208" i="4"/>
  <c r="U208" i="4" s="1"/>
  <c r="Q208" i="4" s="1"/>
  <c r="P208" i="4" s="1"/>
  <c r="T208" i="4" s="1"/>
  <c r="V208" i="4" s="1"/>
  <c r="R208" i="4"/>
  <c r="E303" i="4"/>
  <c r="AU207" i="4" l="1"/>
  <c r="AV207" i="4"/>
  <c r="AW207" i="4"/>
  <c r="AI321" i="4"/>
  <c r="AX206" i="4"/>
  <c r="AP207" i="4"/>
  <c r="AQ207" i="4"/>
  <c r="AR207" i="4"/>
  <c r="AP205" i="4"/>
  <c r="AR205" i="4"/>
  <c r="AQ205" i="4"/>
  <c r="AS206" i="4"/>
  <c r="AG208" i="4"/>
  <c r="AT208" i="4" s="1"/>
  <c r="AH208" i="4"/>
  <c r="AJ208" i="4" s="1"/>
  <c r="AE209" i="4"/>
  <c r="X207" i="4"/>
  <c r="AO207" i="4" s="1"/>
  <c r="S208" i="4"/>
  <c r="W208" i="4" s="1"/>
  <c r="Y208" i="4" s="1"/>
  <c r="AA208" i="4" s="1"/>
  <c r="D210" i="4"/>
  <c r="AF210" i="4" s="1"/>
  <c r="M209" i="4"/>
  <c r="U209" i="4" s="1"/>
  <c r="Q209" i="4" s="1"/>
  <c r="P209" i="4" s="1"/>
  <c r="T209" i="4" s="1"/>
  <c r="V209" i="4" s="1"/>
  <c r="R209" i="4"/>
  <c r="E304" i="4"/>
  <c r="AI322" i="4" l="1"/>
  <c r="AU208" i="4"/>
  <c r="AV208" i="4"/>
  <c r="AW208" i="4"/>
  <c r="AX207" i="4"/>
  <c r="AQ208" i="4"/>
  <c r="AP208" i="4"/>
  <c r="AR208" i="4"/>
  <c r="AS207" i="4"/>
  <c r="AS205" i="4"/>
  <c r="AG209" i="4"/>
  <c r="AT209" i="4" s="1"/>
  <c r="AH209" i="4"/>
  <c r="AJ209" i="4" s="1"/>
  <c r="AE210" i="4"/>
  <c r="X208" i="4"/>
  <c r="AO208" i="4" s="1"/>
  <c r="S209" i="4"/>
  <c r="W209" i="4" s="1"/>
  <c r="Y209" i="4" s="1"/>
  <c r="AA209" i="4" s="1"/>
  <c r="M210" i="4"/>
  <c r="U210" i="4" s="1"/>
  <c r="Q210" i="4" s="1"/>
  <c r="P210" i="4" s="1"/>
  <c r="T210" i="4" s="1"/>
  <c r="V210" i="4" s="1"/>
  <c r="D211" i="4"/>
  <c r="AF211" i="4" s="1"/>
  <c r="R210" i="4"/>
  <c r="E305" i="4"/>
  <c r="AU209" i="4" l="1"/>
  <c r="AV209" i="4"/>
  <c r="AW209" i="4"/>
  <c r="AX208" i="4"/>
  <c r="AI323" i="4"/>
  <c r="AP209" i="4"/>
  <c r="AQ209" i="4"/>
  <c r="AR209" i="4"/>
  <c r="AS208" i="4"/>
  <c r="AG210" i="4"/>
  <c r="AT210" i="4" s="1"/>
  <c r="AH210" i="4"/>
  <c r="AJ210" i="4" s="1"/>
  <c r="AE211" i="4"/>
  <c r="X209" i="4"/>
  <c r="AO209" i="4" s="1"/>
  <c r="D212" i="4"/>
  <c r="AF212" i="4" s="1"/>
  <c r="M211" i="4"/>
  <c r="U211" i="4" s="1"/>
  <c r="Q211" i="4" s="1"/>
  <c r="P211" i="4" s="1"/>
  <c r="T211" i="4" s="1"/>
  <c r="V211" i="4" s="1"/>
  <c r="R211" i="4"/>
  <c r="S210" i="4"/>
  <c r="W210" i="4" s="1"/>
  <c r="Y210" i="4" s="1"/>
  <c r="AA210" i="4" s="1"/>
  <c r="E306" i="4"/>
  <c r="AU210" i="4" l="1"/>
  <c r="AV210" i="4"/>
  <c r="AW210" i="4"/>
  <c r="AI324" i="4"/>
  <c r="AX209" i="4"/>
  <c r="AP210" i="4"/>
  <c r="AR210" i="4"/>
  <c r="AQ210" i="4"/>
  <c r="AS209" i="4"/>
  <c r="AG211" i="4"/>
  <c r="AT211" i="4" s="1"/>
  <c r="AH211" i="4"/>
  <c r="AJ211" i="4" s="1"/>
  <c r="AE212" i="4"/>
  <c r="X210" i="4"/>
  <c r="AO210" i="4" s="1"/>
  <c r="S211" i="4"/>
  <c r="W211" i="4" s="1"/>
  <c r="Y211" i="4" s="1"/>
  <c r="AA211" i="4" s="1"/>
  <c r="D213" i="4"/>
  <c r="AF213" i="4" s="1"/>
  <c r="M212" i="4"/>
  <c r="U212" i="4" s="1"/>
  <c r="Q212" i="4" s="1"/>
  <c r="P212" i="4" s="1"/>
  <c r="T212" i="4" s="1"/>
  <c r="V212" i="4" s="1"/>
  <c r="R212" i="4"/>
  <c r="E307" i="4"/>
  <c r="AU211" i="4" l="1"/>
  <c r="AV211" i="4"/>
  <c r="AW211" i="4"/>
  <c r="AI325" i="4"/>
  <c r="AX210" i="4"/>
  <c r="AQ211" i="4"/>
  <c r="AP211" i="4"/>
  <c r="AR211" i="4"/>
  <c r="AS210" i="4"/>
  <c r="AG212" i="4"/>
  <c r="AT212" i="4" s="1"/>
  <c r="AH212" i="4"/>
  <c r="AJ212" i="4" s="1"/>
  <c r="AE213" i="4"/>
  <c r="X211" i="4"/>
  <c r="AO211" i="4" s="1"/>
  <c r="M213" i="4"/>
  <c r="U213" i="4" s="1"/>
  <c r="Q213" i="4" s="1"/>
  <c r="P213" i="4" s="1"/>
  <c r="T213" i="4" s="1"/>
  <c r="V213" i="4" s="1"/>
  <c r="D214" i="4"/>
  <c r="AF214" i="4" s="1"/>
  <c r="R213" i="4"/>
  <c r="S212" i="4"/>
  <c r="W212" i="4" s="1"/>
  <c r="Y212" i="4" s="1"/>
  <c r="AA212" i="4" s="1"/>
  <c r="E308" i="4"/>
  <c r="AU212" i="4" l="1"/>
  <c r="AV212" i="4"/>
  <c r="AW212" i="4"/>
  <c r="AI326" i="4"/>
  <c r="AX211" i="4"/>
  <c r="AP212" i="4"/>
  <c r="AQ212" i="4"/>
  <c r="AR212" i="4"/>
  <c r="AS211" i="4"/>
  <c r="AG213" i="4"/>
  <c r="AT213" i="4" s="1"/>
  <c r="AH213" i="4"/>
  <c r="AJ213" i="4" s="1"/>
  <c r="AE214" i="4"/>
  <c r="S213" i="4"/>
  <c r="W213" i="4" s="1"/>
  <c r="Y213" i="4" s="1"/>
  <c r="AA213" i="4" s="1"/>
  <c r="X212" i="4"/>
  <c r="AO212" i="4" s="1"/>
  <c r="D215" i="4"/>
  <c r="AF215" i="4" s="1"/>
  <c r="M214" i="4"/>
  <c r="U214" i="4" s="1"/>
  <c r="Q214" i="4" s="1"/>
  <c r="P214" i="4" s="1"/>
  <c r="T214" i="4" s="1"/>
  <c r="V214" i="4" s="1"/>
  <c r="R214" i="4"/>
  <c r="E309" i="4"/>
  <c r="AU213" i="4" l="1"/>
  <c r="AV213" i="4"/>
  <c r="AW213" i="4"/>
  <c r="AI327" i="4"/>
  <c r="AX212" i="4"/>
  <c r="AP213" i="4"/>
  <c r="AQ213" i="4"/>
  <c r="AR213" i="4"/>
  <c r="AS212" i="4"/>
  <c r="AG214" i="4"/>
  <c r="AT214" i="4" s="1"/>
  <c r="AH214" i="4"/>
  <c r="AJ214" i="4" s="1"/>
  <c r="AE215" i="4"/>
  <c r="X213" i="4"/>
  <c r="AO213" i="4" s="1"/>
  <c r="S214" i="4"/>
  <c r="W214" i="4" s="1"/>
  <c r="Y214" i="4" s="1"/>
  <c r="AA214" i="4" s="1"/>
  <c r="D216" i="4"/>
  <c r="AF216" i="4" s="1"/>
  <c r="M215" i="4"/>
  <c r="U215" i="4" s="1"/>
  <c r="R215" i="4"/>
  <c r="E310" i="4"/>
  <c r="AV214" i="4" l="1"/>
  <c r="AW214" i="4"/>
  <c r="AU214" i="4"/>
  <c r="AX214" i="4" s="1"/>
  <c r="AI328" i="4"/>
  <c r="AX213" i="4"/>
  <c r="AP214" i="4"/>
  <c r="AQ214" i="4"/>
  <c r="AR214" i="4"/>
  <c r="AS213" i="4"/>
  <c r="AG215" i="4"/>
  <c r="AT215" i="4" s="1"/>
  <c r="AH215" i="4"/>
  <c r="AJ215" i="4" s="1"/>
  <c r="AE216" i="4"/>
  <c r="X214" i="4"/>
  <c r="AO214" i="4" s="1"/>
  <c r="Q215" i="4"/>
  <c r="P215" i="4" s="1"/>
  <c r="D217" i="4"/>
  <c r="AF217" i="4" s="1"/>
  <c r="M216" i="4"/>
  <c r="U216" i="4" s="1"/>
  <c r="Q216" i="4" s="1"/>
  <c r="P216" i="4" s="1"/>
  <c r="T216" i="4" s="1"/>
  <c r="V216" i="4" s="1"/>
  <c r="R216" i="4"/>
  <c r="E311" i="4"/>
  <c r="AU215" i="4" l="1"/>
  <c r="AV215" i="4"/>
  <c r="AW215" i="4"/>
  <c r="AI329" i="4"/>
  <c r="AS214" i="4"/>
  <c r="AG216" i="4"/>
  <c r="AT216" i="4" s="1"/>
  <c r="AH216" i="4"/>
  <c r="AJ216" i="4" s="1"/>
  <c r="AE217" i="4"/>
  <c r="S216" i="4"/>
  <c r="W216" i="4" s="1"/>
  <c r="Y216" i="4" s="1"/>
  <c r="AA216" i="4" s="1"/>
  <c r="M217" i="4"/>
  <c r="U217" i="4" s="1"/>
  <c r="D218" i="4"/>
  <c r="AF218" i="4" s="1"/>
  <c r="R217" i="4"/>
  <c r="T215" i="4"/>
  <c r="V215" i="4" s="1"/>
  <c r="S215" i="4"/>
  <c r="W215" i="4" s="1"/>
  <c r="E312" i="4"/>
  <c r="AV216" i="4" l="1"/>
  <c r="AW216" i="4"/>
  <c r="AU216" i="4"/>
  <c r="AX216" i="4" s="1"/>
  <c r="AI330" i="4"/>
  <c r="AX215" i="4"/>
  <c r="AP216" i="4"/>
  <c r="AQ216" i="4"/>
  <c r="AR216" i="4"/>
  <c r="Y215" i="4"/>
  <c r="AA215" i="4" s="1"/>
  <c r="AG217" i="4"/>
  <c r="AT217" i="4" s="1"/>
  <c r="AH217" i="4"/>
  <c r="AJ217" i="4" s="1"/>
  <c r="AE218" i="4"/>
  <c r="X215" i="4"/>
  <c r="AO215" i="4" s="1"/>
  <c r="X216" i="4"/>
  <c r="AO216" i="4" s="1"/>
  <c r="M218" i="4"/>
  <c r="U218" i="4" s="1"/>
  <c r="D219" i="4"/>
  <c r="AF219" i="4" s="1"/>
  <c r="R218" i="4"/>
  <c r="Q217" i="4"/>
  <c r="P217" i="4" s="1"/>
  <c r="E313" i="4"/>
  <c r="AU217" i="4" l="1"/>
  <c r="AV217" i="4"/>
  <c r="AW217" i="4"/>
  <c r="AI331" i="4"/>
  <c r="AP215" i="4"/>
  <c r="AR215" i="4"/>
  <c r="AQ215" i="4"/>
  <c r="AS216" i="4"/>
  <c r="AG218" i="4"/>
  <c r="AT218" i="4" s="1"/>
  <c r="AH218" i="4"/>
  <c r="AJ218" i="4" s="1"/>
  <c r="AE219" i="4"/>
  <c r="T217" i="4"/>
  <c r="V217" i="4" s="1"/>
  <c r="S217" i="4"/>
  <c r="W217" i="4" s="1"/>
  <c r="D220" i="4"/>
  <c r="AF220" i="4" s="1"/>
  <c r="M219" i="4"/>
  <c r="U219" i="4" s="1"/>
  <c r="R219" i="4"/>
  <c r="Q218" i="4"/>
  <c r="P218" i="4" s="1"/>
  <c r="E314" i="4"/>
  <c r="AU218" i="4" l="1"/>
  <c r="AV218" i="4"/>
  <c r="AW218" i="4"/>
  <c r="AI332" i="4"/>
  <c r="AX217" i="4"/>
  <c r="AS215" i="4"/>
  <c r="AG219" i="4"/>
  <c r="AT219" i="4" s="1"/>
  <c r="AH219" i="4"/>
  <c r="AJ219" i="4" s="1"/>
  <c r="AE220" i="4"/>
  <c r="X217" i="4"/>
  <c r="AO217" i="4" s="1"/>
  <c r="Y217" i="4"/>
  <c r="AA217" i="4" s="1"/>
  <c r="T218" i="4"/>
  <c r="V218" i="4" s="1"/>
  <c r="S218" i="4"/>
  <c r="W218" i="4" s="1"/>
  <c r="Q219" i="4"/>
  <c r="P219" i="4" s="1"/>
  <c r="M220" i="4"/>
  <c r="U220" i="4" s="1"/>
  <c r="D221" i="4"/>
  <c r="AF221" i="4" s="1"/>
  <c r="R220" i="4"/>
  <c r="E315" i="4"/>
  <c r="AW219" i="4" l="1"/>
  <c r="AU219" i="4"/>
  <c r="AV219" i="4"/>
  <c r="AI333" i="4"/>
  <c r="AX218" i="4"/>
  <c r="AP217" i="4"/>
  <c r="AQ217" i="4"/>
  <c r="AR217" i="4"/>
  <c r="AG220" i="4"/>
  <c r="AT220" i="4" s="1"/>
  <c r="AH220" i="4"/>
  <c r="AJ220" i="4" s="1"/>
  <c r="Y218" i="4"/>
  <c r="AA218" i="4" s="1"/>
  <c r="AE221" i="4"/>
  <c r="X218" i="4"/>
  <c r="AO218" i="4" s="1"/>
  <c r="D222" i="4"/>
  <c r="AF222" i="4" s="1"/>
  <c r="M221" i="4"/>
  <c r="U221" i="4" s="1"/>
  <c r="R221" i="4"/>
  <c r="T219" i="4"/>
  <c r="V219" i="4" s="1"/>
  <c r="S219" i="4"/>
  <c r="W219" i="4" s="1"/>
  <c r="Q220" i="4"/>
  <c r="P220" i="4" s="1"/>
  <c r="E316" i="4"/>
  <c r="AX219" i="4" l="1"/>
  <c r="AV220" i="4"/>
  <c r="AW220" i="4"/>
  <c r="AU220" i="4"/>
  <c r="AX220" i="4" s="1"/>
  <c r="AI334" i="4"/>
  <c r="AQ218" i="4"/>
  <c r="AP218" i="4"/>
  <c r="AR218" i="4"/>
  <c r="AS217" i="4"/>
  <c r="AG221" i="4"/>
  <c r="AT221" i="4" s="1"/>
  <c r="AH221" i="4"/>
  <c r="AJ221" i="4" s="1"/>
  <c r="Y219" i="4"/>
  <c r="AA219" i="4" s="1"/>
  <c r="AE222" i="4"/>
  <c r="X219" i="4"/>
  <c r="AO219" i="4" s="1"/>
  <c r="T220" i="4"/>
  <c r="V220" i="4" s="1"/>
  <c r="S220" i="4"/>
  <c r="W220" i="4" s="1"/>
  <c r="Q221" i="4"/>
  <c r="P221" i="4" s="1"/>
  <c r="M222" i="4"/>
  <c r="U222" i="4" s="1"/>
  <c r="Q222" i="4" s="1"/>
  <c r="P222" i="4" s="1"/>
  <c r="T222" i="4" s="1"/>
  <c r="V222" i="4" s="1"/>
  <c r="D223" i="4"/>
  <c r="AF223" i="4" s="1"/>
  <c r="R222" i="4"/>
  <c r="E317" i="4"/>
  <c r="AI335" i="4" l="1"/>
  <c r="AW221" i="4"/>
  <c r="AU221" i="4"/>
  <c r="AV221" i="4"/>
  <c r="AP219" i="4"/>
  <c r="AQ219" i="4"/>
  <c r="AR219" i="4"/>
  <c r="AS218" i="4"/>
  <c r="Y220" i="4"/>
  <c r="AA220" i="4" s="1"/>
  <c r="AG222" i="4"/>
  <c r="AT222" i="4" s="1"/>
  <c r="AH222" i="4"/>
  <c r="AJ222" i="4" s="1"/>
  <c r="AE223" i="4"/>
  <c r="X220" i="4"/>
  <c r="AO220" i="4" s="1"/>
  <c r="D224" i="4"/>
  <c r="AF224" i="4" s="1"/>
  <c r="M223" i="4"/>
  <c r="U223" i="4" s="1"/>
  <c r="R223" i="4"/>
  <c r="T221" i="4"/>
  <c r="V221" i="4" s="1"/>
  <c r="S221" i="4"/>
  <c r="W221" i="4" s="1"/>
  <c r="S222" i="4"/>
  <c r="W222" i="4" s="1"/>
  <c r="Y222" i="4" s="1"/>
  <c r="AA222" i="4" s="1"/>
  <c r="E318" i="4"/>
  <c r="AU222" i="4" l="1"/>
  <c r="AV222" i="4"/>
  <c r="AW222" i="4"/>
  <c r="AX221" i="4"/>
  <c r="AI336" i="4"/>
  <c r="AQ222" i="4"/>
  <c r="AP222" i="4"/>
  <c r="AR222" i="4"/>
  <c r="AP220" i="4"/>
  <c r="AR220" i="4"/>
  <c r="AQ220" i="4"/>
  <c r="AS219" i="4"/>
  <c r="AG223" i="4"/>
  <c r="AT223" i="4" s="1"/>
  <c r="AH223" i="4"/>
  <c r="AJ223" i="4" s="1"/>
  <c r="Y221" i="4"/>
  <c r="AA221" i="4" s="1"/>
  <c r="AE224" i="4"/>
  <c r="X221" i="4"/>
  <c r="AO221" i="4" s="1"/>
  <c r="X222" i="4"/>
  <c r="AO222" i="4" s="1"/>
  <c r="Q223" i="4"/>
  <c r="P223" i="4" s="1"/>
  <c r="D225" i="4"/>
  <c r="AF225" i="4" s="1"/>
  <c r="M224" i="4"/>
  <c r="U224" i="4" s="1"/>
  <c r="R224" i="4"/>
  <c r="E319" i="4"/>
  <c r="AV223" i="4" l="1"/>
  <c r="AW223" i="4"/>
  <c r="AU223" i="4"/>
  <c r="AX223" i="4" s="1"/>
  <c r="AI337" i="4"/>
  <c r="AX222" i="4"/>
  <c r="AP221" i="4"/>
  <c r="AQ221" i="4"/>
  <c r="AR221" i="4"/>
  <c r="AS220" i="4"/>
  <c r="AS222" i="4"/>
  <c r="AG224" i="4"/>
  <c r="AT224" i="4" s="1"/>
  <c r="AH224" i="4"/>
  <c r="AJ224" i="4" s="1"/>
  <c r="AE225" i="4"/>
  <c r="D226" i="4"/>
  <c r="AF226" i="4" s="1"/>
  <c r="M225" i="4"/>
  <c r="U225" i="4" s="1"/>
  <c r="Q225" i="4" s="1"/>
  <c r="P225" i="4" s="1"/>
  <c r="T225" i="4" s="1"/>
  <c r="V225" i="4" s="1"/>
  <c r="R225" i="4"/>
  <c r="Q224" i="4"/>
  <c r="P224" i="4" s="1"/>
  <c r="T223" i="4"/>
  <c r="V223" i="4" s="1"/>
  <c r="S223" i="4"/>
  <c r="W223" i="4" s="1"/>
  <c r="E320" i="4"/>
  <c r="AV224" i="4" l="1"/>
  <c r="AU224" i="4"/>
  <c r="AW224" i="4"/>
  <c r="AI338" i="4"/>
  <c r="AS221" i="4"/>
  <c r="AG225" i="4"/>
  <c r="AT225" i="4" s="1"/>
  <c r="AH225" i="4"/>
  <c r="AJ225" i="4" s="1"/>
  <c r="AE226" i="4"/>
  <c r="X223" i="4"/>
  <c r="AO223" i="4" s="1"/>
  <c r="Y223" i="4"/>
  <c r="AA223" i="4" s="1"/>
  <c r="T224" i="4"/>
  <c r="V224" i="4" s="1"/>
  <c r="S224" i="4"/>
  <c r="W224" i="4" s="1"/>
  <c r="S225" i="4"/>
  <c r="W225" i="4" s="1"/>
  <c r="Y225" i="4" s="1"/>
  <c r="AA225" i="4" s="1"/>
  <c r="D227" i="4"/>
  <c r="AF227" i="4" s="1"/>
  <c r="M226" i="4"/>
  <c r="U226" i="4" s="1"/>
  <c r="Q226" i="4" s="1"/>
  <c r="P226" i="4" s="1"/>
  <c r="T226" i="4" s="1"/>
  <c r="V226" i="4" s="1"/>
  <c r="R226" i="4"/>
  <c r="E321" i="4"/>
  <c r="AX224" i="4" l="1"/>
  <c r="AU225" i="4"/>
  <c r="AW225" i="4"/>
  <c r="AV225" i="4"/>
  <c r="AI339" i="4"/>
  <c r="AP225" i="4"/>
  <c r="AQ225" i="4"/>
  <c r="AR225" i="4"/>
  <c r="AP223" i="4"/>
  <c r="AQ223" i="4"/>
  <c r="AR223" i="4"/>
  <c r="AG226" i="4"/>
  <c r="AT226" i="4" s="1"/>
  <c r="AH226" i="4"/>
  <c r="AJ226" i="4" s="1"/>
  <c r="AE227" i="4"/>
  <c r="Y224" i="4"/>
  <c r="AA224" i="4" s="1"/>
  <c r="X225" i="4"/>
  <c r="AO225" i="4" s="1"/>
  <c r="X224" i="4"/>
  <c r="AO224" i="4" s="1"/>
  <c r="S226" i="4"/>
  <c r="W226" i="4" s="1"/>
  <c r="Y226" i="4" s="1"/>
  <c r="AA226" i="4" s="1"/>
  <c r="M227" i="4"/>
  <c r="U227" i="4" s="1"/>
  <c r="D228" i="4"/>
  <c r="AF228" i="4" s="1"/>
  <c r="R227" i="4"/>
  <c r="E322" i="4"/>
  <c r="AU226" i="4" l="1"/>
  <c r="AV226" i="4"/>
  <c r="AW226" i="4"/>
  <c r="AI340" i="4"/>
  <c r="AX225" i="4"/>
  <c r="AP226" i="4"/>
  <c r="AQ226" i="4"/>
  <c r="AR226" i="4"/>
  <c r="AQ224" i="4"/>
  <c r="AP224" i="4"/>
  <c r="AR224" i="4"/>
  <c r="AS223" i="4"/>
  <c r="AS225" i="4"/>
  <c r="AG227" i="4"/>
  <c r="AT227" i="4" s="1"/>
  <c r="AH227" i="4"/>
  <c r="AJ227" i="4" s="1"/>
  <c r="AE228" i="4"/>
  <c r="X226" i="4"/>
  <c r="AO226" i="4" s="1"/>
  <c r="M228" i="4"/>
  <c r="U228" i="4" s="1"/>
  <c r="Q228" i="4" s="1"/>
  <c r="P228" i="4" s="1"/>
  <c r="T228" i="4" s="1"/>
  <c r="V228" i="4" s="1"/>
  <c r="D229" i="4"/>
  <c r="AF229" i="4" s="1"/>
  <c r="R228" i="4"/>
  <c r="Q227" i="4"/>
  <c r="P227" i="4" s="1"/>
  <c r="E323" i="4"/>
  <c r="AI341" i="4" l="1"/>
  <c r="AU227" i="4"/>
  <c r="AV227" i="4"/>
  <c r="AW227" i="4"/>
  <c r="AX226" i="4"/>
  <c r="AS226" i="4"/>
  <c r="AS224" i="4"/>
  <c r="AG228" i="4"/>
  <c r="AT228" i="4" s="1"/>
  <c r="AH228" i="4"/>
  <c r="AJ228" i="4" s="1"/>
  <c r="AE229" i="4"/>
  <c r="S228" i="4"/>
  <c r="W228" i="4" s="1"/>
  <c r="Y228" i="4" s="1"/>
  <c r="AA228" i="4" s="1"/>
  <c r="T227" i="4"/>
  <c r="V227" i="4" s="1"/>
  <c r="S227" i="4"/>
  <c r="W227" i="4" s="1"/>
  <c r="D230" i="4"/>
  <c r="AF230" i="4" s="1"/>
  <c r="M229" i="4"/>
  <c r="U229" i="4" s="1"/>
  <c r="Q229" i="4" s="1"/>
  <c r="P229" i="4" s="1"/>
  <c r="T229" i="4" s="1"/>
  <c r="V229" i="4" s="1"/>
  <c r="R229" i="4"/>
  <c r="E324" i="4"/>
  <c r="AU228" i="4" l="1"/>
  <c r="AW228" i="4"/>
  <c r="AV228" i="4"/>
  <c r="AX227" i="4"/>
  <c r="AI342" i="4"/>
  <c r="AQ228" i="4"/>
  <c r="AP228" i="4"/>
  <c r="AR228" i="4"/>
  <c r="AG229" i="4"/>
  <c r="AT229" i="4" s="1"/>
  <c r="AH229" i="4"/>
  <c r="AJ229" i="4" s="1"/>
  <c r="AE230" i="4"/>
  <c r="Y227" i="4"/>
  <c r="AA227" i="4" s="1"/>
  <c r="X227" i="4"/>
  <c r="AO227" i="4" s="1"/>
  <c r="X228" i="4"/>
  <c r="AO228" i="4" s="1"/>
  <c r="S229" i="4"/>
  <c r="W229" i="4" s="1"/>
  <c r="Y229" i="4" s="1"/>
  <c r="AA229" i="4" s="1"/>
  <c r="D231" i="4"/>
  <c r="AF231" i="4" s="1"/>
  <c r="M230" i="4"/>
  <c r="U230" i="4" s="1"/>
  <c r="Q230" i="4" s="1"/>
  <c r="P230" i="4" s="1"/>
  <c r="T230" i="4" s="1"/>
  <c r="V230" i="4" s="1"/>
  <c r="R230" i="4"/>
  <c r="E325" i="4"/>
  <c r="AI343" i="4" l="1"/>
  <c r="AW229" i="4"/>
  <c r="AV229" i="4"/>
  <c r="AU229" i="4"/>
  <c r="AX229" i="4" s="1"/>
  <c r="AX228" i="4"/>
  <c r="AP229" i="4"/>
  <c r="AQ229" i="4"/>
  <c r="AR229" i="4"/>
  <c r="AQ227" i="4"/>
  <c r="AP227" i="4"/>
  <c r="AR227" i="4"/>
  <c r="AS228" i="4"/>
  <c r="AG230" i="4"/>
  <c r="AT230" i="4" s="1"/>
  <c r="AH230" i="4"/>
  <c r="AJ230" i="4" s="1"/>
  <c r="AE231" i="4"/>
  <c r="X229" i="4"/>
  <c r="AO229" i="4" s="1"/>
  <c r="D232" i="4"/>
  <c r="AF232" i="4" s="1"/>
  <c r="M231" i="4"/>
  <c r="U231" i="4" s="1"/>
  <c r="Q231" i="4" s="1"/>
  <c r="P231" i="4" s="1"/>
  <c r="T231" i="4" s="1"/>
  <c r="V231" i="4" s="1"/>
  <c r="R231" i="4"/>
  <c r="S230" i="4"/>
  <c r="W230" i="4" s="1"/>
  <c r="Y230" i="4" s="1"/>
  <c r="AA230" i="4" s="1"/>
  <c r="E326" i="4"/>
  <c r="AV230" i="4" l="1"/>
  <c r="AU230" i="4"/>
  <c r="AW230" i="4"/>
  <c r="AI344" i="4"/>
  <c r="AP230" i="4"/>
  <c r="AQ230" i="4"/>
  <c r="AR230" i="4"/>
  <c r="AS227" i="4"/>
  <c r="AS229" i="4"/>
  <c r="AG231" i="4"/>
  <c r="AT231" i="4" s="1"/>
  <c r="AH231" i="4"/>
  <c r="AJ231" i="4" s="1"/>
  <c r="AE232" i="4"/>
  <c r="X230" i="4"/>
  <c r="AO230" i="4" s="1"/>
  <c r="S231" i="4"/>
  <c r="W231" i="4" s="1"/>
  <c r="Y231" i="4" s="1"/>
  <c r="AA231" i="4" s="1"/>
  <c r="D233" i="4"/>
  <c r="AF233" i="4" s="1"/>
  <c r="M232" i="4"/>
  <c r="U232" i="4" s="1"/>
  <c r="Q232" i="4" s="1"/>
  <c r="P232" i="4" s="1"/>
  <c r="T232" i="4" s="1"/>
  <c r="V232" i="4" s="1"/>
  <c r="R232" i="4"/>
  <c r="E327" i="4"/>
  <c r="AX230" i="4" l="1"/>
  <c r="AV231" i="4"/>
  <c r="AU231" i="4"/>
  <c r="AW231" i="4"/>
  <c r="AI345" i="4"/>
  <c r="AP231" i="4"/>
  <c r="AR231" i="4"/>
  <c r="AQ231" i="4"/>
  <c r="AS230" i="4"/>
  <c r="AG232" i="4"/>
  <c r="AT232" i="4" s="1"/>
  <c r="AH232" i="4"/>
  <c r="AJ232" i="4" s="1"/>
  <c r="AE233" i="4"/>
  <c r="X231" i="4"/>
  <c r="AO231" i="4" s="1"/>
  <c r="S232" i="4"/>
  <c r="W232" i="4" s="1"/>
  <c r="Y232" i="4" s="1"/>
  <c r="AA232" i="4" s="1"/>
  <c r="M233" i="4"/>
  <c r="U233" i="4" s="1"/>
  <c r="Q233" i="4" s="1"/>
  <c r="P233" i="4" s="1"/>
  <c r="T233" i="4" s="1"/>
  <c r="V233" i="4" s="1"/>
  <c r="D234" i="4"/>
  <c r="AF234" i="4" s="1"/>
  <c r="R233" i="4"/>
  <c r="E328" i="4"/>
  <c r="AX231" i="4" l="1"/>
  <c r="AV232" i="4"/>
  <c r="AW232" i="4"/>
  <c r="AU232" i="4"/>
  <c r="AX232" i="4" s="1"/>
  <c r="AI346" i="4"/>
  <c r="AP232" i="4"/>
  <c r="AQ232" i="4"/>
  <c r="AR232" i="4"/>
  <c r="AS231" i="4"/>
  <c r="AG233" i="4"/>
  <c r="AT233" i="4" s="1"/>
  <c r="AH233" i="4"/>
  <c r="AJ233" i="4" s="1"/>
  <c r="AE234" i="4"/>
  <c r="X232" i="4"/>
  <c r="AO232" i="4" s="1"/>
  <c r="S233" i="4"/>
  <c r="W233" i="4" s="1"/>
  <c r="Y233" i="4" s="1"/>
  <c r="AA233" i="4" s="1"/>
  <c r="M234" i="4"/>
  <c r="U234" i="4" s="1"/>
  <c r="Q234" i="4" s="1"/>
  <c r="P234" i="4" s="1"/>
  <c r="T234" i="4" s="1"/>
  <c r="V234" i="4" s="1"/>
  <c r="D235" i="4"/>
  <c r="AF235" i="4" s="1"/>
  <c r="R234" i="4"/>
  <c r="E329" i="4"/>
  <c r="AV233" i="4" l="1"/>
  <c r="AW233" i="4"/>
  <c r="AU233" i="4"/>
  <c r="AI347" i="4"/>
  <c r="AP233" i="4"/>
  <c r="AQ233" i="4"/>
  <c r="AR233" i="4"/>
  <c r="AS232" i="4"/>
  <c r="AG234" i="4"/>
  <c r="AT234" i="4" s="1"/>
  <c r="AH234" i="4"/>
  <c r="AJ234" i="4" s="1"/>
  <c r="AE235" i="4"/>
  <c r="X233" i="4"/>
  <c r="AO233" i="4" s="1"/>
  <c r="S234" i="4"/>
  <c r="W234" i="4" s="1"/>
  <c r="X234" i="4" s="1"/>
  <c r="AO234" i="4" s="1"/>
  <c r="M235" i="4"/>
  <c r="U235" i="4" s="1"/>
  <c r="D236" i="4"/>
  <c r="AF236" i="4" s="1"/>
  <c r="R235" i="4"/>
  <c r="E330" i="4"/>
  <c r="AU234" i="4" l="1"/>
  <c r="AV234" i="4"/>
  <c r="AW234" i="4"/>
  <c r="AI348" i="4"/>
  <c r="AX233" i="4"/>
  <c r="AS233" i="4"/>
  <c r="AG235" i="4"/>
  <c r="AT235" i="4" s="1"/>
  <c r="AH235" i="4"/>
  <c r="AJ235" i="4" s="1"/>
  <c r="AE236" i="4"/>
  <c r="Y234" i="4"/>
  <c r="AA234" i="4" s="1"/>
  <c r="Q235" i="4"/>
  <c r="P235" i="4" s="1"/>
  <c r="D237" i="4"/>
  <c r="AF237" i="4" s="1"/>
  <c r="M236" i="4"/>
  <c r="U236" i="4" s="1"/>
  <c r="Q236" i="4" s="1"/>
  <c r="P236" i="4" s="1"/>
  <c r="T236" i="4" s="1"/>
  <c r="V236" i="4" s="1"/>
  <c r="R236" i="4"/>
  <c r="E331" i="4"/>
  <c r="AW235" i="4" l="1"/>
  <c r="AU235" i="4"/>
  <c r="AV235" i="4"/>
  <c r="AI349" i="4"/>
  <c r="AX234" i="4"/>
  <c r="AP234" i="4"/>
  <c r="AR234" i="4"/>
  <c r="AQ234" i="4"/>
  <c r="AG236" i="4"/>
  <c r="AT236" i="4" s="1"/>
  <c r="AH236" i="4"/>
  <c r="AJ236" i="4" s="1"/>
  <c r="AE237" i="4"/>
  <c r="D238" i="4"/>
  <c r="AF238" i="4" s="1"/>
  <c r="M237" i="4"/>
  <c r="U237" i="4" s="1"/>
  <c r="R237" i="4"/>
  <c r="S236" i="4"/>
  <c r="W236" i="4" s="1"/>
  <c r="Y236" i="4" s="1"/>
  <c r="AA236" i="4" s="1"/>
  <c r="T235" i="4"/>
  <c r="V235" i="4" s="1"/>
  <c r="S235" i="4"/>
  <c r="W235" i="4" s="1"/>
  <c r="E332" i="4"/>
  <c r="AX235" i="4" l="1"/>
  <c r="AW236" i="4"/>
  <c r="AU236" i="4"/>
  <c r="AV236" i="4"/>
  <c r="AI350" i="4"/>
  <c r="AP236" i="4"/>
  <c r="AQ236" i="4"/>
  <c r="AR236" i="4"/>
  <c r="AS234" i="4"/>
  <c r="AG237" i="4"/>
  <c r="AT237" i="4" s="1"/>
  <c r="AH237" i="4"/>
  <c r="AJ237" i="4" s="1"/>
  <c r="AE238" i="4"/>
  <c r="X235" i="4"/>
  <c r="AO235" i="4" s="1"/>
  <c r="X236" i="4"/>
  <c r="AO236" i="4" s="1"/>
  <c r="Y235" i="4"/>
  <c r="AA235" i="4" s="1"/>
  <c r="Q237" i="4"/>
  <c r="P237" i="4" s="1"/>
  <c r="D239" i="4"/>
  <c r="AF239" i="4" s="1"/>
  <c r="M238" i="4"/>
  <c r="U238" i="4" s="1"/>
  <c r="Q238" i="4" s="1"/>
  <c r="P238" i="4" s="1"/>
  <c r="T238" i="4" s="1"/>
  <c r="V238" i="4" s="1"/>
  <c r="R238" i="4"/>
  <c r="E333" i="4"/>
  <c r="AW237" i="4" l="1"/>
  <c r="AU237" i="4"/>
  <c r="AV237" i="4"/>
  <c r="AX236" i="4"/>
  <c r="AI351" i="4"/>
  <c r="AP235" i="4"/>
  <c r="AQ235" i="4"/>
  <c r="AR235" i="4"/>
  <c r="AS236" i="4"/>
  <c r="AG238" i="4"/>
  <c r="AT238" i="4" s="1"/>
  <c r="AH238" i="4"/>
  <c r="AJ238" i="4" s="1"/>
  <c r="AE239" i="4"/>
  <c r="D240" i="4"/>
  <c r="AF240" i="4" s="1"/>
  <c r="M239" i="4"/>
  <c r="U239" i="4" s="1"/>
  <c r="R239" i="4"/>
  <c r="S238" i="4"/>
  <c r="W238" i="4" s="1"/>
  <c r="Y238" i="4" s="1"/>
  <c r="AA238" i="4" s="1"/>
  <c r="T237" i="4"/>
  <c r="V237" i="4" s="1"/>
  <c r="S237" i="4"/>
  <c r="W237" i="4" s="1"/>
  <c r="E334" i="4"/>
  <c r="AX237" i="4" l="1"/>
  <c r="AU238" i="4"/>
  <c r="AW238" i="4"/>
  <c r="AV238" i="4"/>
  <c r="AI352" i="4"/>
  <c r="AQ238" i="4"/>
  <c r="AP238" i="4"/>
  <c r="AR238" i="4"/>
  <c r="AS235" i="4"/>
  <c r="AG239" i="4"/>
  <c r="AT239" i="4" s="1"/>
  <c r="AH239" i="4"/>
  <c r="AJ239" i="4" s="1"/>
  <c r="AE240" i="4"/>
  <c r="Y237" i="4"/>
  <c r="AA237" i="4" s="1"/>
  <c r="X237" i="4"/>
  <c r="AO237" i="4" s="1"/>
  <c r="X238" i="4"/>
  <c r="AO238" i="4" s="1"/>
  <c r="Q239" i="4"/>
  <c r="P239" i="4" s="1"/>
  <c r="D241" i="4"/>
  <c r="AF241" i="4" s="1"/>
  <c r="M240" i="4"/>
  <c r="U240" i="4" s="1"/>
  <c r="Q240" i="4" s="1"/>
  <c r="P240" i="4" s="1"/>
  <c r="T240" i="4" s="1"/>
  <c r="V240" i="4" s="1"/>
  <c r="R240" i="4"/>
  <c r="E335" i="4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584" i="4" s="1"/>
  <c r="E585" i="4" s="1"/>
  <c r="E586" i="4" s="1"/>
  <c r="E587" i="4" s="1"/>
  <c r="E588" i="4" s="1"/>
  <c r="E589" i="4" s="1"/>
  <c r="E590" i="4" s="1"/>
  <c r="E591" i="4" s="1"/>
  <c r="E592" i="4" s="1"/>
  <c r="E593" i="4" s="1"/>
  <c r="E594" i="4" s="1"/>
  <c r="E595" i="4" s="1"/>
  <c r="E596" i="4" s="1"/>
  <c r="E597" i="4" s="1"/>
  <c r="E598" i="4" s="1"/>
  <c r="E599" i="4" s="1"/>
  <c r="E600" i="4" s="1"/>
  <c r="E601" i="4" s="1"/>
  <c r="E602" i="4" s="1"/>
  <c r="E603" i="4" s="1"/>
  <c r="E604" i="4" s="1"/>
  <c r="E605" i="4" s="1"/>
  <c r="E606" i="4" s="1"/>
  <c r="E607" i="4" s="1"/>
  <c r="E608" i="4" s="1"/>
  <c r="E609" i="4" s="1"/>
  <c r="E610" i="4" s="1"/>
  <c r="E611" i="4" s="1"/>
  <c r="E612" i="4" s="1"/>
  <c r="E613" i="4" s="1"/>
  <c r="E614" i="4" s="1"/>
  <c r="E615" i="4" s="1"/>
  <c r="E616" i="4" s="1"/>
  <c r="E617" i="4" s="1"/>
  <c r="E618" i="4" s="1"/>
  <c r="E619" i="4" s="1"/>
  <c r="E620" i="4" s="1"/>
  <c r="E621" i="4" s="1"/>
  <c r="E622" i="4" s="1"/>
  <c r="E623" i="4" s="1"/>
  <c r="E624" i="4" s="1"/>
  <c r="E625" i="4" s="1"/>
  <c r="E626" i="4" s="1"/>
  <c r="E627" i="4" s="1"/>
  <c r="E628" i="4" s="1"/>
  <c r="E629" i="4" s="1"/>
  <c r="E630" i="4" s="1"/>
  <c r="E631" i="4" s="1"/>
  <c r="E632" i="4" s="1"/>
  <c r="E633" i="4" s="1"/>
  <c r="E634" i="4" s="1"/>
  <c r="E635" i="4" s="1"/>
  <c r="E636" i="4" s="1"/>
  <c r="E637" i="4" s="1"/>
  <c r="E638" i="4" s="1"/>
  <c r="E639" i="4" s="1"/>
  <c r="E640" i="4" s="1"/>
  <c r="E641" i="4" s="1"/>
  <c r="E642" i="4" s="1"/>
  <c r="E643" i="4" s="1"/>
  <c r="E644" i="4" s="1"/>
  <c r="E645" i="4" s="1"/>
  <c r="E646" i="4" s="1"/>
  <c r="E647" i="4" s="1"/>
  <c r="E648" i="4" s="1"/>
  <c r="E649" i="4" s="1"/>
  <c r="E650" i="4" s="1"/>
  <c r="E651" i="4" s="1"/>
  <c r="E652" i="4" s="1"/>
  <c r="E653" i="4" s="1"/>
  <c r="E654" i="4" s="1"/>
  <c r="E655" i="4" s="1"/>
  <c r="E656" i="4" s="1"/>
  <c r="E657" i="4" s="1"/>
  <c r="E658" i="4" s="1"/>
  <c r="E659" i="4" s="1"/>
  <c r="E660" i="4" s="1"/>
  <c r="E661" i="4" s="1"/>
  <c r="E662" i="4" s="1"/>
  <c r="E663" i="4" s="1"/>
  <c r="E664" i="4" s="1"/>
  <c r="E665" i="4" s="1"/>
  <c r="E666" i="4" s="1"/>
  <c r="E667" i="4" s="1"/>
  <c r="E668" i="4" s="1"/>
  <c r="E669" i="4" s="1"/>
  <c r="E670" i="4" s="1"/>
  <c r="E671" i="4" s="1"/>
  <c r="E672" i="4" s="1"/>
  <c r="E673" i="4" s="1"/>
  <c r="E674" i="4" s="1"/>
  <c r="E675" i="4" s="1"/>
  <c r="E676" i="4" s="1"/>
  <c r="E677" i="4" s="1"/>
  <c r="E678" i="4" s="1"/>
  <c r="E679" i="4" s="1"/>
  <c r="E680" i="4" s="1"/>
  <c r="E681" i="4" s="1"/>
  <c r="E682" i="4" s="1"/>
  <c r="E683" i="4" s="1"/>
  <c r="E684" i="4" s="1"/>
  <c r="E685" i="4" s="1"/>
  <c r="E686" i="4" s="1"/>
  <c r="E687" i="4" s="1"/>
  <c r="E688" i="4" s="1"/>
  <c r="E689" i="4" s="1"/>
  <c r="E690" i="4" s="1"/>
  <c r="E691" i="4" s="1"/>
  <c r="E692" i="4" s="1"/>
  <c r="E693" i="4" s="1"/>
  <c r="E694" i="4" s="1"/>
  <c r="E695" i="4" s="1"/>
  <c r="E696" i="4" s="1"/>
  <c r="E697" i="4" s="1"/>
  <c r="E698" i="4" s="1"/>
  <c r="E699" i="4" s="1"/>
  <c r="E700" i="4" s="1"/>
  <c r="E701" i="4" s="1"/>
  <c r="E702" i="4" s="1"/>
  <c r="E703" i="4" s="1"/>
  <c r="E704" i="4" s="1"/>
  <c r="E705" i="4" s="1"/>
  <c r="E706" i="4" s="1"/>
  <c r="E707" i="4" s="1"/>
  <c r="E708" i="4" s="1"/>
  <c r="E709" i="4" s="1"/>
  <c r="E710" i="4" s="1"/>
  <c r="E711" i="4" s="1"/>
  <c r="E712" i="4" s="1"/>
  <c r="E713" i="4" s="1"/>
  <c r="E714" i="4" s="1"/>
  <c r="E715" i="4" s="1"/>
  <c r="E716" i="4" s="1"/>
  <c r="E717" i="4" s="1"/>
  <c r="E718" i="4" s="1"/>
  <c r="E719" i="4" s="1"/>
  <c r="E720" i="4" s="1"/>
  <c r="E721" i="4" s="1"/>
  <c r="E722" i="4" s="1"/>
  <c r="E723" i="4" s="1"/>
  <c r="E724" i="4" s="1"/>
  <c r="E725" i="4" s="1"/>
  <c r="E726" i="4" s="1"/>
  <c r="E727" i="4" s="1"/>
  <c r="E728" i="4" s="1"/>
  <c r="E729" i="4" s="1"/>
  <c r="E730" i="4" s="1"/>
  <c r="E731" i="4" s="1"/>
  <c r="E732" i="4" s="1"/>
  <c r="E733" i="4" s="1"/>
  <c r="E734" i="4" s="1"/>
  <c r="E735" i="4" s="1"/>
  <c r="E736" i="4" s="1"/>
  <c r="E737" i="4" s="1"/>
  <c r="E738" i="4" s="1"/>
  <c r="E739" i="4" s="1"/>
  <c r="E740" i="4" s="1"/>
  <c r="E741" i="4" s="1"/>
  <c r="E742" i="4" s="1"/>
  <c r="E743" i="4" s="1"/>
  <c r="E744" i="4" s="1"/>
  <c r="E745" i="4" s="1"/>
  <c r="E746" i="4" s="1"/>
  <c r="E747" i="4" s="1"/>
  <c r="E748" i="4" s="1"/>
  <c r="E749" i="4" s="1"/>
  <c r="E750" i="4" s="1"/>
  <c r="E751" i="4" s="1"/>
  <c r="E752" i="4" s="1"/>
  <c r="E753" i="4" s="1"/>
  <c r="E754" i="4" s="1"/>
  <c r="E755" i="4" s="1"/>
  <c r="E756" i="4" s="1"/>
  <c r="E757" i="4" s="1"/>
  <c r="E758" i="4" s="1"/>
  <c r="E759" i="4" s="1"/>
  <c r="E760" i="4" s="1"/>
  <c r="E761" i="4" s="1"/>
  <c r="E762" i="4" s="1"/>
  <c r="E763" i="4" s="1"/>
  <c r="E764" i="4" s="1"/>
  <c r="E765" i="4" s="1"/>
  <c r="E766" i="4" s="1"/>
  <c r="E767" i="4" s="1"/>
  <c r="E768" i="4" s="1"/>
  <c r="E769" i="4" s="1"/>
  <c r="E770" i="4" s="1"/>
  <c r="E771" i="4" s="1"/>
  <c r="E772" i="4" s="1"/>
  <c r="E773" i="4" s="1"/>
  <c r="E774" i="4" s="1"/>
  <c r="E775" i="4" s="1"/>
  <c r="E776" i="4" s="1"/>
  <c r="E777" i="4" s="1"/>
  <c r="E778" i="4" s="1"/>
  <c r="E779" i="4" s="1"/>
  <c r="E780" i="4" s="1"/>
  <c r="E781" i="4" s="1"/>
  <c r="E782" i="4" s="1"/>
  <c r="E783" i="4" s="1"/>
  <c r="E784" i="4" s="1"/>
  <c r="E785" i="4" s="1"/>
  <c r="E786" i="4" s="1"/>
  <c r="E787" i="4" s="1"/>
  <c r="E788" i="4" s="1"/>
  <c r="E789" i="4" s="1"/>
  <c r="E790" i="4" s="1"/>
  <c r="E791" i="4" s="1"/>
  <c r="E792" i="4" s="1"/>
  <c r="E793" i="4" s="1"/>
  <c r="E794" i="4" s="1"/>
  <c r="E795" i="4" s="1"/>
  <c r="E796" i="4" s="1"/>
  <c r="E797" i="4" s="1"/>
  <c r="E798" i="4" s="1"/>
  <c r="E799" i="4" s="1"/>
  <c r="E800" i="4" s="1"/>
  <c r="E801" i="4" s="1"/>
  <c r="E802" i="4" s="1"/>
  <c r="E803" i="4" s="1"/>
  <c r="E804" i="4" s="1"/>
  <c r="E805" i="4" s="1"/>
  <c r="E806" i="4" s="1"/>
  <c r="E807" i="4" s="1"/>
  <c r="E808" i="4" s="1"/>
  <c r="E809" i="4" s="1"/>
  <c r="E810" i="4" s="1"/>
  <c r="E811" i="4" s="1"/>
  <c r="E812" i="4" s="1"/>
  <c r="E813" i="4" s="1"/>
  <c r="E814" i="4" s="1"/>
  <c r="E815" i="4" s="1"/>
  <c r="E816" i="4" s="1"/>
  <c r="E817" i="4" s="1"/>
  <c r="E818" i="4" s="1"/>
  <c r="E819" i="4" s="1"/>
  <c r="E820" i="4" s="1"/>
  <c r="E821" i="4" s="1"/>
  <c r="E822" i="4" s="1"/>
  <c r="E823" i="4" s="1"/>
  <c r="E824" i="4" s="1"/>
  <c r="E825" i="4" s="1"/>
  <c r="E826" i="4" s="1"/>
  <c r="E827" i="4" s="1"/>
  <c r="E828" i="4" s="1"/>
  <c r="E829" i="4" s="1"/>
  <c r="E830" i="4" s="1"/>
  <c r="E831" i="4" s="1"/>
  <c r="E832" i="4" s="1"/>
  <c r="E833" i="4" s="1"/>
  <c r="E834" i="4" s="1"/>
  <c r="E835" i="4" s="1"/>
  <c r="E836" i="4" s="1"/>
  <c r="E837" i="4" s="1"/>
  <c r="E838" i="4" s="1"/>
  <c r="E839" i="4" s="1"/>
  <c r="E840" i="4" s="1"/>
  <c r="E841" i="4" s="1"/>
  <c r="E842" i="4" s="1"/>
  <c r="E843" i="4" s="1"/>
  <c r="E844" i="4" s="1"/>
  <c r="E845" i="4" s="1"/>
  <c r="E846" i="4" s="1"/>
  <c r="E847" i="4" s="1"/>
  <c r="E848" i="4" s="1"/>
  <c r="E849" i="4" s="1"/>
  <c r="E850" i="4" s="1"/>
  <c r="E851" i="4" s="1"/>
  <c r="E852" i="4" s="1"/>
  <c r="E853" i="4" s="1"/>
  <c r="E854" i="4" s="1"/>
  <c r="E855" i="4" s="1"/>
  <c r="E856" i="4" s="1"/>
  <c r="E857" i="4" s="1"/>
  <c r="E858" i="4" s="1"/>
  <c r="E859" i="4" s="1"/>
  <c r="E860" i="4" s="1"/>
  <c r="E861" i="4" s="1"/>
  <c r="E862" i="4" s="1"/>
  <c r="E863" i="4" s="1"/>
  <c r="E864" i="4" s="1"/>
  <c r="E865" i="4" s="1"/>
  <c r="E866" i="4" s="1"/>
  <c r="E867" i="4" s="1"/>
  <c r="E868" i="4" s="1"/>
  <c r="E869" i="4" s="1"/>
  <c r="E870" i="4" s="1"/>
  <c r="E871" i="4" s="1"/>
  <c r="E872" i="4" s="1"/>
  <c r="E873" i="4" s="1"/>
  <c r="E874" i="4" s="1"/>
  <c r="E875" i="4" s="1"/>
  <c r="E876" i="4" s="1"/>
  <c r="E877" i="4" s="1"/>
  <c r="E878" i="4" s="1"/>
  <c r="E879" i="4" s="1"/>
  <c r="E880" i="4" s="1"/>
  <c r="E881" i="4" s="1"/>
  <c r="E882" i="4" s="1"/>
  <c r="E883" i="4" s="1"/>
  <c r="E884" i="4" s="1"/>
  <c r="E885" i="4" s="1"/>
  <c r="E886" i="4" s="1"/>
  <c r="E887" i="4" s="1"/>
  <c r="E888" i="4" s="1"/>
  <c r="E889" i="4" s="1"/>
  <c r="E890" i="4" s="1"/>
  <c r="E891" i="4" s="1"/>
  <c r="E892" i="4" s="1"/>
  <c r="E893" i="4" s="1"/>
  <c r="E894" i="4" s="1"/>
  <c r="E895" i="4" s="1"/>
  <c r="E896" i="4" s="1"/>
  <c r="E897" i="4" s="1"/>
  <c r="E898" i="4" s="1"/>
  <c r="E899" i="4" s="1"/>
  <c r="E900" i="4" s="1"/>
  <c r="E901" i="4" s="1"/>
  <c r="E902" i="4" s="1"/>
  <c r="E903" i="4" s="1"/>
  <c r="E904" i="4" s="1"/>
  <c r="E905" i="4" s="1"/>
  <c r="E906" i="4" s="1"/>
  <c r="E907" i="4" s="1"/>
  <c r="E908" i="4" s="1"/>
  <c r="E909" i="4" s="1"/>
  <c r="E910" i="4" s="1"/>
  <c r="E911" i="4" s="1"/>
  <c r="E912" i="4" s="1"/>
  <c r="E913" i="4" s="1"/>
  <c r="E914" i="4" s="1"/>
  <c r="E915" i="4" s="1"/>
  <c r="E916" i="4" s="1"/>
  <c r="E917" i="4" s="1"/>
  <c r="E918" i="4" s="1"/>
  <c r="E919" i="4" s="1"/>
  <c r="E920" i="4" s="1"/>
  <c r="E921" i="4" s="1"/>
  <c r="E922" i="4" s="1"/>
  <c r="E923" i="4" s="1"/>
  <c r="E924" i="4" s="1"/>
  <c r="E925" i="4" s="1"/>
  <c r="E926" i="4" s="1"/>
  <c r="E927" i="4" s="1"/>
  <c r="E928" i="4" s="1"/>
  <c r="E929" i="4" s="1"/>
  <c r="E930" i="4" s="1"/>
  <c r="E931" i="4" s="1"/>
  <c r="E932" i="4" s="1"/>
  <c r="E933" i="4" s="1"/>
  <c r="E934" i="4" s="1"/>
  <c r="E935" i="4" s="1"/>
  <c r="E936" i="4" s="1"/>
  <c r="E937" i="4" s="1"/>
  <c r="E938" i="4" s="1"/>
  <c r="E939" i="4" s="1"/>
  <c r="E940" i="4" s="1"/>
  <c r="E941" i="4" s="1"/>
  <c r="E942" i="4" s="1"/>
  <c r="E943" i="4" s="1"/>
  <c r="E944" i="4" s="1"/>
  <c r="E945" i="4" s="1"/>
  <c r="E946" i="4" s="1"/>
  <c r="E947" i="4" s="1"/>
  <c r="E948" i="4" s="1"/>
  <c r="E949" i="4" s="1"/>
  <c r="E950" i="4" s="1"/>
  <c r="E951" i="4" s="1"/>
  <c r="E952" i="4" s="1"/>
  <c r="E953" i="4" s="1"/>
  <c r="E954" i="4" s="1"/>
  <c r="E955" i="4" s="1"/>
  <c r="E956" i="4" s="1"/>
  <c r="E957" i="4" s="1"/>
  <c r="E958" i="4" s="1"/>
  <c r="E959" i="4" s="1"/>
  <c r="E960" i="4" s="1"/>
  <c r="E961" i="4" s="1"/>
  <c r="E962" i="4" s="1"/>
  <c r="E963" i="4" s="1"/>
  <c r="E964" i="4" s="1"/>
  <c r="E965" i="4" s="1"/>
  <c r="E966" i="4" s="1"/>
  <c r="E967" i="4" s="1"/>
  <c r="E968" i="4" s="1"/>
  <c r="E969" i="4" s="1"/>
  <c r="E970" i="4" s="1"/>
  <c r="E971" i="4" s="1"/>
  <c r="E972" i="4" s="1"/>
  <c r="E973" i="4" s="1"/>
  <c r="E974" i="4" s="1"/>
  <c r="E975" i="4" s="1"/>
  <c r="E976" i="4" s="1"/>
  <c r="E977" i="4" s="1"/>
  <c r="E978" i="4" s="1"/>
  <c r="E979" i="4" s="1"/>
  <c r="E980" i="4" s="1"/>
  <c r="E981" i="4" s="1"/>
  <c r="E982" i="4" s="1"/>
  <c r="E983" i="4" s="1"/>
  <c r="E984" i="4" s="1"/>
  <c r="E985" i="4" s="1"/>
  <c r="E986" i="4" s="1"/>
  <c r="E987" i="4" s="1"/>
  <c r="E988" i="4" s="1"/>
  <c r="E989" i="4" s="1"/>
  <c r="E990" i="4" s="1"/>
  <c r="E991" i="4" s="1"/>
  <c r="E992" i="4" s="1"/>
  <c r="E993" i="4" s="1"/>
  <c r="E994" i="4" s="1"/>
  <c r="E995" i="4" s="1"/>
  <c r="E996" i="4" s="1"/>
  <c r="E997" i="4" s="1"/>
  <c r="E998" i="4" s="1"/>
  <c r="E999" i="4" s="1"/>
  <c r="E1000" i="4" s="1"/>
  <c r="E1001" i="4" s="1"/>
  <c r="E1002" i="4" s="1"/>
  <c r="E1003" i="4" s="1"/>
  <c r="E1004" i="4" s="1"/>
  <c r="E1005" i="4" s="1"/>
  <c r="E1006" i="4" s="1"/>
  <c r="AV239" i="4" l="1"/>
  <c r="AU239" i="4"/>
  <c r="AW239" i="4"/>
  <c r="AI353" i="4"/>
  <c r="AX238" i="4"/>
  <c r="AP237" i="4"/>
  <c r="AQ237" i="4"/>
  <c r="AR237" i="4"/>
  <c r="AS238" i="4"/>
  <c r="AG240" i="4"/>
  <c r="AT240" i="4" s="1"/>
  <c r="AH240" i="4"/>
  <c r="AJ240" i="4" s="1"/>
  <c r="AE241" i="4"/>
  <c r="S240" i="4"/>
  <c r="W240" i="4" s="1"/>
  <c r="Y240" i="4" s="1"/>
  <c r="AA240" i="4" s="1"/>
  <c r="M241" i="4"/>
  <c r="U241" i="4" s="1"/>
  <c r="Q241" i="4" s="1"/>
  <c r="P241" i="4" s="1"/>
  <c r="T241" i="4" s="1"/>
  <c r="V241" i="4" s="1"/>
  <c r="D242" i="4"/>
  <c r="AF242" i="4" s="1"/>
  <c r="R241" i="4"/>
  <c r="T239" i="4"/>
  <c r="V239" i="4" s="1"/>
  <c r="S239" i="4"/>
  <c r="W239" i="4" s="1"/>
  <c r="AX239" i="4" l="1"/>
  <c r="AV240" i="4"/>
  <c r="AU240" i="4"/>
  <c r="AW240" i="4"/>
  <c r="AI354" i="4"/>
  <c r="AQ240" i="4"/>
  <c r="AR240" i="4"/>
  <c r="AP240" i="4"/>
  <c r="AS237" i="4"/>
  <c r="AG241" i="4"/>
  <c r="AT241" i="4" s="1"/>
  <c r="AH241" i="4"/>
  <c r="AJ241" i="4" s="1"/>
  <c r="AE242" i="4"/>
  <c r="X239" i="4"/>
  <c r="AO239" i="4" s="1"/>
  <c r="X240" i="4"/>
  <c r="AO240" i="4" s="1"/>
  <c r="S241" i="4"/>
  <c r="W241" i="4" s="1"/>
  <c r="Y241" i="4" s="1"/>
  <c r="AA241" i="4" s="1"/>
  <c r="M242" i="4"/>
  <c r="U242" i="4" s="1"/>
  <c r="D243" i="4"/>
  <c r="AF243" i="4" s="1"/>
  <c r="R242" i="4"/>
  <c r="Y239" i="4"/>
  <c r="AA239" i="4" s="1"/>
  <c r="AU241" i="4" l="1"/>
  <c r="AW241" i="4"/>
  <c r="AV241" i="4"/>
  <c r="AI355" i="4"/>
  <c r="AX240" i="4"/>
  <c r="AP241" i="4"/>
  <c r="AQ241" i="4"/>
  <c r="AR241" i="4"/>
  <c r="AQ239" i="4"/>
  <c r="AP239" i="4"/>
  <c r="AR239" i="4"/>
  <c r="AS240" i="4"/>
  <c r="AG242" i="4"/>
  <c r="AT242" i="4" s="1"/>
  <c r="AH242" i="4"/>
  <c r="AJ242" i="4" s="1"/>
  <c r="AE243" i="4"/>
  <c r="X241" i="4"/>
  <c r="AO241" i="4" s="1"/>
  <c r="M243" i="4"/>
  <c r="U243" i="4" s="1"/>
  <c r="D244" i="4"/>
  <c r="AF244" i="4" s="1"/>
  <c r="R243" i="4"/>
  <c r="Q242" i="4"/>
  <c r="P242" i="4" s="1"/>
  <c r="AU242" i="4" l="1"/>
  <c r="AW242" i="4"/>
  <c r="AV242" i="4"/>
  <c r="AI356" i="4"/>
  <c r="AX241" i="4"/>
  <c r="AS239" i="4"/>
  <c r="AS241" i="4"/>
  <c r="AG243" i="4"/>
  <c r="AT243" i="4" s="1"/>
  <c r="AH243" i="4"/>
  <c r="AJ243" i="4" s="1"/>
  <c r="AE244" i="4"/>
  <c r="D245" i="4"/>
  <c r="AF245" i="4" s="1"/>
  <c r="M244" i="4"/>
  <c r="U244" i="4" s="1"/>
  <c r="R244" i="4"/>
  <c r="T242" i="4"/>
  <c r="V242" i="4" s="1"/>
  <c r="S242" i="4"/>
  <c r="W242" i="4" s="1"/>
  <c r="Q243" i="4"/>
  <c r="P243" i="4" s="1"/>
  <c r="AU243" i="4" l="1"/>
  <c r="AV243" i="4"/>
  <c r="AW243" i="4"/>
  <c r="AI357" i="4"/>
  <c r="AX242" i="4"/>
  <c r="AG244" i="4"/>
  <c r="AT244" i="4" s="1"/>
  <c r="AH244" i="4"/>
  <c r="AJ244" i="4" s="1"/>
  <c r="AE245" i="4"/>
  <c r="X242" i="4"/>
  <c r="AO242" i="4" s="1"/>
  <c r="Y242" i="4"/>
  <c r="AA242" i="4" s="1"/>
  <c r="T243" i="4"/>
  <c r="V243" i="4" s="1"/>
  <c r="S243" i="4"/>
  <c r="W243" i="4" s="1"/>
  <c r="M245" i="4"/>
  <c r="U245" i="4" s="1"/>
  <c r="Q245" i="4" s="1"/>
  <c r="P245" i="4" s="1"/>
  <c r="T245" i="4" s="1"/>
  <c r="V245" i="4" s="1"/>
  <c r="D246" i="4"/>
  <c r="AF246" i="4" s="1"/>
  <c r="R245" i="4"/>
  <c r="Q244" i="4"/>
  <c r="P244" i="4" s="1"/>
  <c r="AU244" i="4" l="1"/>
  <c r="AW244" i="4"/>
  <c r="AV244" i="4"/>
  <c r="AI358" i="4"/>
  <c r="AX243" i="4"/>
  <c r="AP242" i="4"/>
  <c r="AR242" i="4"/>
  <c r="AQ242" i="4"/>
  <c r="AG245" i="4"/>
  <c r="AT245" i="4" s="1"/>
  <c r="AH245" i="4"/>
  <c r="AJ245" i="4" s="1"/>
  <c r="Y243" i="4"/>
  <c r="AA243" i="4" s="1"/>
  <c r="AE246" i="4"/>
  <c r="X243" i="4"/>
  <c r="AO243" i="4" s="1"/>
  <c r="S245" i="4"/>
  <c r="W245" i="4" s="1"/>
  <c r="Y245" i="4" s="1"/>
  <c r="AA245" i="4" s="1"/>
  <c r="T244" i="4"/>
  <c r="V244" i="4" s="1"/>
  <c r="S244" i="4"/>
  <c r="W244" i="4" s="1"/>
  <c r="D247" i="4"/>
  <c r="AF247" i="4" s="1"/>
  <c r="M246" i="4"/>
  <c r="U246" i="4" s="1"/>
  <c r="Q246" i="4" s="1"/>
  <c r="P246" i="4" s="1"/>
  <c r="T246" i="4" s="1"/>
  <c r="V246" i="4" s="1"/>
  <c r="R246" i="4"/>
  <c r="AW245" i="4" l="1"/>
  <c r="AU245" i="4"/>
  <c r="AV245" i="4"/>
  <c r="AI359" i="4"/>
  <c r="AX244" i="4"/>
  <c r="AP245" i="4"/>
  <c r="AQ245" i="4"/>
  <c r="AR245" i="4"/>
  <c r="AQ243" i="4"/>
  <c r="AP243" i="4"/>
  <c r="AR243" i="4"/>
  <c r="AS242" i="4"/>
  <c r="AG246" i="4"/>
  <c r="AT246" i="4" s="1"/>
  <c r="AH246" i="4"/>
  <c r="AJ246" i="4" s="1"/>
  <c r="AE247" i="4"/>
  <c r="Y244" i="4"/>
  <c r="AA244" i="4" s="1"/>
  <c r="X244" i="4"/>
  <c r="AO244" i="4" s="1"/>
  <c r="X245" i="4"/>
  <c r="AO245" i="4" s="1"/>
  <c r="S246" i="4"/>
  <c r="W246" i="4" s="1"/>
  <c r="Y246" i="4" s="1"/>
  <c r="AA246" i="4" s="1"/>
  <c r="M247" i="4"/>
  <c r="U247" i="4" s="1"/>
  <c r="Q247" i="4" s="1"/>
  <c r="P247" i="4" s="1"/>
  <c r="T247" i="4" s="1"/>
  <c r="V247" i="4" s="1"/>
  <c r="D248" i="4"/>
  <c r="AF248" i="4" s="1"/>
  <c r="R247" i="4"/>
  <c r="AX245" i="4" l="1"/>
  <c r="AV246" i="4"/>
  <c r="AU246" i="4"/>
  <c r="AW246" i="4"/>
  <c r="AI360" i="4"/>
  <c r="AP246" i="4"/>
  <c r="AQ246" i="4"/>
  <c r="AR246" i="4"/>
  <c r="AP244" i="4"/>
  <c r="AQ244" i="4"/>
  <c r="AR244" i="4"/>
  <c r="AS243" i="4"/>
  <c r="AS245" i="4"/>
  <c r="AG247" i="4"/>
  <c r="AT247" i="4" s="1"/>
  <c r="AH247" i="4"/>
  <c r="AJ247" i="4" s="1"/>
  <c r="AE248" i="4"/>
  <c r="X246" i="4"/>
  <c r="AO246" i="4" s="1"/>
  <c r="S247" i="4"/>
  <c r="W247" i="4" s="1"/>
  <c r="Y247" i="4" s="1"/>
  <c r="AA247" i="4" s="1"/>
  <c r="M248" i="4"/>
  <c r="U248" i="4" s="1"/>
  <c r="D249" i="4"/>
  <c r="AF249" i="4" s="1"/>
  <c r="R248" i="4"/>
  <c r="AX246" i="4" l="1"/>
  <c r="AU247" i="4"/>
  <c r="AW247" i="4"/>
  <c r="AV247" i="4"/>
  <c r="AI361" i="4"/>
  <c r="AP247" i="4"/>
  <c r="AQ247" i="4"/>
  <c r="AR247" i="4"/>
  <c r="AS244" i="4"/>
  <c r="AS246" i="4"/>
  <c r="AG248" i="4"/>
  <c r="AT248" i="4" s="1"/>
  <c r="AH248" i="4"/>
  <c r="AJ248" i="4" s="1"/>
  <c r="AE249" i="4"/>
  <c r="X247" i="4"/>
  <c r="AO247" i="4" s="1"/>
  <c r="D250" i="4"/>
  <c r="AF250" i="4" s="1"/>
  <c r="M249" i="4"/>
  <c r="U249" i="4" s="1"/>
  <c r="R249" i="4"/>
  <c r="Q248" i="4"/>
  <c r="P248" i="4" s="1"/>
  <c r="AV248" i="4" l="1"/>
  <c r="AW248" i="4"/>
  <c r="AU248" i="4"/>
  <c r="AX248" i="4" s="1"/>
  <c r="AI362" i="4"/>
  <c r="AX247" i="4"/>
  <c r="AS247" i="4"/>
  <c r="AG249" i="4"/>
  <c r="AT249" i="4" s="1"/>
  <c r="AH249" i="4"/>
  <c r="AJ249" i="4" s="1"/>
  <c r="AE250" i="4"/>
  <c r="T248" i="4"/>
  <c r="V248" i="4" s="1"/>
  <c r="S248" i="4"/>
  <c r="W248" i="4" s="1"/>
  <c r="Q249" i="4"/>
  <c r="P249" i="4" s="1"/>
  <c r="M250" i="4"/>
  <c r="U250" i="4" s="1"/>
  <c r="D251" i="4"/>
  <c r="AF251" i="4" s="1"/>
  <c r="R250" i="4"/>
  <c r="AI363" i="4" l="1"/>
  <c r="AV249" i="4"/>
  <c r="AU249" i="4"/>
  <c r="AW249" i="4"/>
  <c r="Y248" i="4"/>
  <c r="AA248" i="4" s="1"/>
  <c r="AG250" i="4"/>
  <c r="AT250" i="4" s="1"/>
  <c r="AH250" i="4"/>
  <c r="AJ250" i="4" s="1"/>
  <c r="AE251" i="4"/>
  <c r="X248" i="4"/>
  <c r="AO248" i="4" s="1"/>
  <c r="Q250" i="4"/>
  <c r="P250" i="4" s="1"/>
  <c r="D252" i="4"/>
  <c r="AF252" i="4" s="1"/>
  <c r="M251" i="4"/>
  <c r="U251" i="4" s="1"/>
  <c r="R251" i="4"/>
  <c r="T249" i="4"/>
  <c r="V249" i="4" s="1"/>
  <c r="S249" i="4"/>
  <c r="W249" i="4" s="1"/>
  <c r="AU250" i="4" l="1"/>
  <c r="AW250" i="4"/>
  <c r="AV250" i="4"/>
  <c r="AX249" i="4"/>
  <c r="AI364" i="4"/>
  <c r="AP248" i="4"/>
  <c r="AQ248" i="4"/>
  <c r="AR248" i="4"/>
  <c r="AG251" i="4"/>
  <c r="AT251" i="4" s="1"/>
  <c r="AH251" i="4"/>
  <c r="AJ251" i="4" s="1"/>
  <c r="Y249" i="4"/>
  <c r="AA249" i="4" s="1"/>
  <c r="AE252" i="4"/>
  <c r="X249" i="4"/>
  <c r="AO249" i="4" s="1"/>
  <c r="M252" i="4"/>
  <c r="U252" i="4" s="1"/>
  <c r="Q252" i="4" s="1"/>
  <c r="P252" i="4" s="1"/>
  <c r="T252" i="4" s="1"/>
  <c r="V252" i="4" s="1"/>
  <c r="D253" i="4"/>
  <c r="AF253" i="4" s="1"/>
  <c r="R252" i="4"/>
  <c r="Q251" i="4"/>
  <c r="P251" i="4" s="1"/>
  <c r="T250" i="4"/>
  <c r="V250" i="4" s="1"/>
  <c r="S250" i="4"/>
  <c r="W250" i="4" s="1"/>
  <c r="AW251" i="4" l="1"/>
  <c r="AU251" i="4"/>
  <c r="AV251" i="4"/>
  <c r="AI365" i="4"/>
  <c r="AX250" i="4"/>
  <c r="AP249" i="4"/>
  <c r="AQ249" i="4"/>
  <c r="AR249" i="4"/>
  <c r="AS248" i="4"/>
  <c r="AG252" i="4"/>
  <c r="AT252" i="4" s="1"/>
  <c r="AH252" i="4"/>
  <c r="AJ252" i="4" s="1"/>
  <c r="AE253" i="4"/>
  <c r="X250" i="4"/>
  <c r="AO250" i="4" s="1"/>
  <c r="Y250" i="4"/>
  <c r="AA250" i="4" s="1"/>
  <c r="S252" i="4"/>
  <c r="W252" i="4" s="1"/>
  <c r="Y252" i="4" s="1"/>
  <c r="AA252" i="4" s="1"/>
  <c r="T251" i="4"/>
  <c r="V251" i="4" s="1"/>
  <c r="S251" i="4"/>
  <c r="W251" i="4" s="1"/>
  <c r="D254" i="4"/>
  <c r="AF254" i="4" s="1"/>
  <c r="M253" i="4"/>
  <c r="U253" i="4" s="1"/>
  <c r="R253" i="4"/>
  <c r="AX251" i="4" l="1"/>
  <c r="AU252" i="4"/>
  <c r="AV252" i="4"/>
  <c r="AW252" i="4"/>
  <c r="AI366" i="4"/>
  <c r="AP252" i="4"/>
  <c r="AQ252" i="4"/>
  <c r="AR252" i="4"/>
  <c r="AP250" i="4"/>
  <c r="AQ250" i="4"/>
  <c r="AR250" i="4"/>
  <c r="AS249" i="4"/>
  <c r="AG253" i="4"/>
  <c r="AT253" i="4" s="1"/>
  <c r="AH253" i="4"/>
  <c r="AJ253" i="4" s="1"/>
  <c r="Y251" i="4"/>
  <c r="AA251" i="4" s="1"/>
  <c r="AE254" i="4"/>
  <c r="X251" i="4"/>
  <c r="AO251" i="4" s="1"/>
  <c r="X252" i="4"/>
  <c r="AO252" i="4" s="1"/>
  <c r="Q253" i="4"/>
  <c r="P253" i="4" s="1"/>
  <c r="D255" i="4"/>
  <c r="AF255" i="4" s="1"/>
  <c r="M254" i="4"/>
  <c r="U254" i="4" s="1"/>
  <c r="R254" i="4"/>
  <c r="AW253" i="4" l="1"/>
  <c r="AU253" i="4"/>
  <c r="AV253" i="4"/>
  <c r="AI367" i="4"/>
  <c r="AX252" i="4"/>
  <c r="AP251" i="4"/>
  <c r="AQ251" i="4"/>
  <c r="AR251" i="4"/>
  <c r="AS250" i="4"/>
  <c r="AS252" i="4"/>
  <c r="AG254" i="4"/>
  <c r="AT254" i="4" s="1"/>
  <c r="AH254" i="4"/>
  <c r="AJ254" i="4" s="1"/>
  <c r="AE255" i="4"/>
  <c r="D256" i="4"/>
  <c r="AF256" i="4" s="1"/>
  <c r="M255" i="4"/>
  <c r="U255" i="4" s="1"/>
  <c r="R255" i="4"/>
  <c r="Q254" i="4"/>
  <c r="P254" i="4" s="1"/>
  <c r="T253" i="4"/>
  <c r="V253" i="4" s="1"/>
  <c r="S253" i="4"/>
  <c r="W253" i="4" s="1"/>
  <c r="AX253" i="4" l="1"/>
  <c r="AU254" i="4"/>
  <c r="AW254" i="4"/>
  <c r="AV254" i="4"/>
  <c r="AI368" i="4"/>
  <c r="AS251" i="4"/>
  <c r="AG255" i="4"/>
  <c r="AT255" i="4" s="1"/>
  <c r="AH255" i="4"/>
  <c r="AJ255" i="4" s="1"/>
  <c r="Y253" i="4"/>
  <c r="AA253" i="4" s="1"/>
  <c r="AE256" i="4"/>
  <c r="X253" i="4"/>
  <c r="AO253" i="4" s="1"/>
  <c r="T254" i="4"/>
  <c r="V254" i="4" s="1"/>
  <c r="S254" i="4"/>
  <c r="W254" i="4" s="1"/>
  <c r="Q255" i="4"/>
  <c r="P255" i="4" s="1"/>
  <c r="D257" i="4"/>
  <c r="AF257" i="4" s="1"/>
  <c r="M256" i="4"/>
  <c r="U256" i="4" s="1"/>
  <c r="R256" i="4"/>
  <c r="AV255" i="4" l="1"/>
  <c r="AU255" i="4"/>
  <c r="AW255" i="4"/>
  <c r="AI369" i="4"/>
  <c r="AX254" i="4"/>
  <c r="AP253" i="4"/>
  <c r="AQ253" i="4"/>
  <c r="AR253" i="4"/>
  <c r="AG256" i="4"/>
  <c r="AT256" i="4" s="1"/>
  <c r="AH256" i="4"/>
  <c r="AJ256" i="4" s="1"/>
  <c r="Y254" i="4"/>
  <c r="AA254" i="4" s="1"/>
  <c r="AE257" i="4"/>
  <c r="X254" i="4"/>
  <c r="AO254" i="4" s="1"/>
  <c r="M257" i="4"/>
  <c r="U257" i="4" s="1"/>
  <c r="Q257" i="4" s="1"/>
  <c r="P257" i="4" s="1"/>
  <c r="T257" i="4" s="1"/>
  <c r="V257" i="4" s="1"/>
  <c r="D258" i="4"/>
  <c r="AF258" i="4" s="1"/>
  <c r="R257" i="4"/>
  <c r="Q256" i="4"/>
  <c r="P256" i="4" s="1"/>
  <c r="T255" i="4"/>
  <c r="V255" i="4" s="1"/>
  <c r="S255" i="4"/>
  <c r="W255" i="4" s="1"/>
  <c r="AX255" i="4" l="1"/>
  <c r="AV256" i="4"/>
  <c r="AW256" i="4"/>
  <c r="AU256" i="4"/>
  <c r="AX256" i="4" s="1"/>
  <c r="AI370" i="4"/>
  <c r="AR254" i="4"/>
  <c r="AQ254" i="4"/>
  <c r="AP254" i="4"/>
  <c r="AS253" i="4"/>
  <c r="AG257" i="4"/>
  <c r="AT257" i="4" s="1"/>
  <c r="AH257" i="4"/>
  <c r="AJ257" i="4" s="1"/>
  <c r="AE258" i="4"/>
  <c r="X255" i="4"/>
  <c r="AO255" i="4" s="1"/>
  <c r="Y255" i="4"/>
  <c r="AA255" i="4" s="1"/>
  <c r="T256" i="4"/>
  <c r="V256" i="4" s="1"/>
  <c r="S256" i="4"/>
  <c r="W256" i="4" s="1"/>
  <c r="S257" i="4"/>
  <c r="W257" i="4" s="1"/>
  <c r="Y257" i="4" s="1"/>
  <c r="AA257" i="4" s="1"/>
  <c r="D259" i="4"/>
  <c r="AF259" i="4" s="1"/>
  <c r="M258" i="4"/>
  <c r="U258" i="4" s="1"/>
  <c r="R258" i="4"/>
  <c r="AU257" i="4" l="1"/>
  <c r="AV257" i="4"/>
  <c r="AW257" i="4"/>
  <c r="AI371" i="4"/>
  <c r="AP255" i="4"/>
  <c r="AR255" i="4"/>
  <c r="AQ255" i="4"/>
  <c r="AP257" i="4"/>
  <c r="AQ257" i="4"/>
  <c r="AR257" i="4"/>
  <c r="AS254" i="4"/>
  <c r="AG258" i="4"/>
  <c r="AT258" i="4" s="1"/>
  <c r="AH258" i="4"/>
  <c r="AJ258" i="4" s="1"/>
  <c r="Y256" i="4"/>
  <c r="AA256" i="4" s="1"/>
  <c r="AE259" i="4"/>
  <c r="X256" i="4"/>
  <c r="AO256" i="4" s="1"/>
  <c r="X257" i="4"/>
  <c r="AO257" i="4" s="1"/>
  <c r="M259" i="4"/>
  <c r="U259" i="4" s="1"/>
  <c r="Q259" i="4" s="1"/>
  <c r="P259" i="4" s="1"/>
  <c r="T259" i="4" s="1"/>
  <c r="V259" i="4" s="1"/>
  <c r="D260" i="4"/>
  <c r="AF260" i="4" s="1"/>
  <c r="R259" i="4"/>
  <c r="Q258" i="4"/>
  <c r="P258" i="4" s="1"/>
  <c r="AW258" i="4" l="1"/>
  <c r="AU258" i="4"/>
  <c r="AV258" i="4"/>
  <c r="AI372" i="4"/>
  <c r="AX257" i="4"/>
  <c r="AQ256" i="4"/>
  <c r="AP256" i="4"/>
  <c r="AR256" i="4"/>
  <c r="AS257" i="4"/>
  <c r="AS255" i="4"/>
  <c r="AG259" i="4"/>
  <c r="AT259" i="4" s="1"/>
  <c r="AH259" i="4"/>
  <c r="AJ259" i="4" s="1"/>
  <c r="AE260" i="4"/>
  <c r="T258" i="4"/>
  <c r="V258" i="4" s="1"/>
  <c r="S258" i="4"/>
  <c r="W258" i="4" s="1"/>
  <c r="S259" i="4"/>
  <c r="W259" i="4" s="1"/>
  <c r="Y259" i="4" s="1"/>
  <c r="AA259" i="4" s="1"/>
  <c r="D261" i="4"/>
  <c r="AF261" i="4" s="1"/>
  <c r="M260" i="4"/>
  <c r="U260" i="4" s="1"/>
  <c r="R260" i="4"/>
  <c r="AX258" i="4" l="1"/>
  <c r="AV259" i="4"/>
  <c r="AW259" i="4"/>
  <c r="AU259" i="4"/>
  <c r="AX259" i="4" s="1"/>
  <c r="AI373" i="4"/>
  <c r="AQ259" i="4"/>
  <c r="AP259" i="4"/>
  <c r="AR259" i="4"/>
  <c r="AS256" i="4"/>
  <c r="AG260" i="4"/>
  <c r="AT260" i="4" s="1"/>
  <c r="AH260" i="4"/>
  <c r="AJ260" i="4" s="1"/>
  <c r="AE261" i="4"/>
  <c r="Y258" i="4"/>
  <c r="AA258" i="4" s="1"/>
  <c r="X258" i="4"/>
  <c r="AO258" i="4" s="1"/>
  <c r="X259" i="4"/>
  <c r="AO259" i="4" s="1"/>
  <c r="M261" i="4"/>
  <c r="U261" i="4" s="1"/>
  <c r="Q261" i="4" s="1"/>
  <c r="P261" i="4" s="1"/>
  <c r="T261" i="4" s="1"/>
  <c r="V261" i="4" s="1"/>
  <c r="D262" i="4"/>
  <c r="AF262" i="4" s="1"/>
  <c r="R261" i="4"/>
  <c r="Q260" i="4"/>
  <c r="P260" i="4" s="1"/>
  <c r="AU260" i="4" l="1"/>
  <c r="AW260" i="4"/>
  <c r="AV260" i="4"/>
  <c r="AI374" i="4"/>
  <c r="AP258" i="4"/>
  <c r="AR258" i="4"/>
  <c r="AQ258" i="4"/>
  <c r="AS259" i="4"/>
  <c r="AG261" i="4"/>
  <c r="AT261" i="4" s="1"/>
  <c r="AH261" i="4"/>
  <c r="AJ261" i="4" s="1"/>
  <c r="AE262" i="4"/>
  <c r="S261" i="4"/>
  <c r="W261" i="4" s="1"/>
  <c r="Y261" i="4" s="1"/>
  <c r="AA261" i="4" s="1"/>
  <c r="T260" i="4"/>
  <c r="V260" i="4" s="1"/>
  <c r="S260" i="4"/>
  <c r="W260" i="4" s="1"/>
  <c r="D263" i="4"/>
  <c r="AF263" i="4" s="1"/>
  <c r="M262" i="4"/>
  <c r="U262" i="4" s="1"/>
  <c r="R262" i="4"/>
  <c r="AW261" i="4" l="1"/>
  <c r="AU261" i="4"/>
  <c r="AV261" i="4"/>
  <c r="AI375" i="4"/>
  <c r="AX260" i="4"/>
  <c r="AP261" i="4"/>
  <c r="AQ261" i="4"/>
  <c r="AR261" i="4"/>
  <c r="AS258" i="4"/>
  <c r="AG262" i="4"/>
  <c r="AT262" i="4" s="1"/>
  <c r="AH262" i="4"/>
  <c r="AJ262" i="4" s="1"/>
  <c r="Y260" i="4"/>
  <c r="AA260" i="4" s="1"/>
  <c r="AE263" i="4"/>
  <c r="X260" i="4"/>
  <c r="AO260" i="4" s="1"/>
  <c r="X261" i="4"/>
  <c r="AO261" i="4" s="1"/>
  <c r="Q262" i="4"/>
  <c r="P262" i="4" s="1"/>
  <c r="D264" i="4"/>
  <c r="AF264" i="4" s="1"/>
  <c r="M263" i="4"/>
  <c r="U263" i="4" s="1"/>
  <c r="Q263" i="4" s="1"/>
  <c r="P263" i="4" s="1"/>
  <c r="T263" i="4" s="1"/>
  <c r="V263" i="4" s="1"/>
  <c r="R263" i="4"/>
  <c r="AX261" i="4" l="1"/>
  <c r="AV262" i="4"/>
  <c r="AU262" i="4"/>
  <c r="AW262" i="4"/>
  <c r="AI376" i="4"/>
  <c r="AQ260" i="4"/>
  <c r="AP260" i="4"/>
  <c r="AR260" i="4"/>
  <c r="AS261" i="4"/>
  <c r="AG263" i="4"/>
  <c r="AT263" i="4" s="1"/>
  <c r="AH263" i="4"/>
  <c r="AJ263" i="4" s="1"/>
  <c r="AE264" i="4"/>
  <c r="S263" i="4"/>
  <c r="W263" i="4" s="1"/>
  <c r="Y263" i="4" s="1"/>
  <c r="AA263" i="4" s="1"/>
  <c r="D265" i="4"/>
  <c r="AF265" i="4" s="1"/>
  <c r="M264" i="4"/>
  <c r="U264" i="4" s="1"/>
  <c r="R264" i="4"/>
  <c r="T262" i="4"/>
  <c r="V262" i="4" s="1"/>
  <c r="S262" i="4"/>
  <c r="W262" i="4" s="1"/>
  <c r="AX262" i="4" l="1"/>
  <c r="AU263" i="4"/>
  <c r="AV263" i="4"/>
  <c r="AW263" i="4"/>
  <c r="AI377" i="4"/>
  <c r="AP263" i="4"/>
  <c r="AQ263" i="4"/>
  <c r="AR263" i="4"/>
  <c r="AS260" i="4"/>
  <c r="AG264" i="4"/>
  <c r="AT264" i="4" s="1"/>
  <c r="AH264" i="4"/>
  <c r="AJ264" i="4" s="1"/>
  <c r="AE265" i="4"/>
  <c r="X262" i="4"/>
  <c r="AO262" i="4" s="1"/>
  <c r="X263" i="4"/>
  <c r="AO263" i="4" s="1"/>
  <c r="Y262" i="4"/>
  <c r="AA262" i="4" s="1"/>
  <c r="Q264" i="4"/>
  <c r="P264" i="4" s="1"/>
  <c r="D266" i="4"/>
  <c r="AF266" i="4" s="1"/>
  <c r="M265" i="4"/>
  <c r="U265" i="4" s="1"/>
  <c r="Q265" i="4" s="1"/>
  <c r="P265" i="4" s="1"/>
  <c r="T265" i="4" s="1"/>
  <c r="V265" i="4" s="1"/>
  <c r="R265" i="4"/>
  <c r="AW264" i="4" l="1"/>
  <c r="AU264" i="4"/>
  <c r="AV264" i="4"/>
  <c r="AI378" i="4"/>
  <c r="AX263" i="4"/>
  <c r="AP262" i="4"/>
  <c r="AQ262" i="4"/>
  <c r="AR262" i="4"/>
  <c r="AS263" i="4"/>
  <c r="AG265" i="4"/>
  <c r="AT265" i="4" s="1"/>
  <c r="AH265" i="4"/>
  <c r="AJ265" i="4" s="1"/>
  <c r="AE266" i="4"/>
  <c r="S265" i="4"/>
  <c r="W265" i="4" s="1"/>
  <c r="Y265" i="4" s="1"/>
  <c r="AA265" i="4" s="1"/>
  <c r="D267" i="4"/>
  <c r="AF267" i="4" s="1"/>
  <c r="M266" i="4"/>
  <c r="U266" i="4" s="1"/>
  <c r="Q266" i="4" s="1"/>
  <c r="P266" i="4" s="1"/>
  <c r="T266" i="4" s="1"/>
  <c r="V266" i="4" s="1"/>
  <c r="R266" i="4"/>
  <c r="T264" i="4"/>
  <c r="V264" i="4" s="1"/>
  <c r="S264" i="4"/>
  <c r="W264" i="4" s="1"/>
  <c r="AX264" i="4" l="1"/>
  <c r="AV265" i="4"/>
  <c r="AU265" i="4"/>
  <c r="AW265" i="4"/>
  <c r="AI379" i="4"/>
  <c r="AP265" i="4"/>
  <c r="AR265" i="4"/>
  <c r="AQ265" i="4"/>
  <c r="AS262" i="4"/>
  <c r="AG266" i="4"/>
  <c r="AT266" i="4" s="1"/>
  <c r="AH266" i="4"/>
  <c r="AJ266" i="4" s="1"/>
  <c r="AE267" i="4"/>
  <c r="X264" i="4"/>
  <c r="AO264" i="4" s="1"/>
  <c r="X265" i="4"/>
  <c r="AO265" i="4" s="1"/>
  <c r="Y264" i="4"/>
  <c r="AA264" i="4" s="1"/>
  <c r="D268" i="4"/>
  <c r="AF268" i="4" s="1"/>
  <c r="M267" i="4"/>
  <c r="U267" i="4" s="1"/>
  <c r="Q267" i="4" s="1"/>
  <c r="P267" i="4" s="1"/>
  <c r="T267" i="4" s="1"/>
  <c r="V267" i="4" s="1"/>
  <c r="R267" i="4"/>
  <c r="S266" i="4"/>
  <c r="W266" i="4" s="1"/>
  <c r="Y266" i="4" s="1"/>
  <c r="AA266" i="4" s="1"/>
  <c r="AX265" i="4" l="1"/>
  <c r="AU266" i="4"/>
  <c r="AW266" i="4"/>
  <c r="AV266" i="4"/>
  <c r="AI380" i="4"/>
  <c r="AP266" i="4"/>
  <c r="AQ266" i="4"/>
  <c r="AR266" i="4"/>
  <c r="AP264" i="4"/>
  <c r="AQ264" i="4"/>
  <c r="AR264" i="4"/>
  <c r="AS265" i="4"/>
  <c r="AG267" i="4"/>
  <c r="AT267" i="4" s="1"/>
  <c r="AH267" i="4"/>
  <c r="AJ267" i="4" s="1"/>
  <c r="AE268" i="4"/>
  <c r="X266" i="4"/>
  <c r="AO266" i="4" s="1"/>
  <c r="S267" i="4"/>
  <c r="W267" i="4" s="1"/>
  <c r="Y267" i="4" s="1"/>
  <c r="AA267" i="4" s="1"/>
  <c r="M268" i="4"/>
  <c r="U268" i="4" s="1"/>
  <c r="D269" i="4"/>
  <c r="AF269" i="4" s="1"/>
  <c r="R268" i="4"/>
  <c r="AW267" i="4" l="1"/>
  <c r="AU267" i="4"/>
  <c r="AV267" i="4"/>
  <c r="AI381" i="4"/>
  <c r="AX266" i="4"/>
  <c r="AP267" i="4"/>
  <c r="AQ267" i="4"/>
  <c r="AR267" i="4"/>
  <c r="AS264" i="4"/>
  <c r="AS266" i="4"/>
  <c r="AG268" i="4"/>
  <c r="AT268" i="4" s="1"/>
  <c r="AH268" i="4"/>
  <c r="AJ268" i="4" s="1"/>
  <c r="AE269" i="4"/>
  <c r="X267" i="4"/>
  <c r="AO267" i="4" s="1"/>
  <c r="D270" i="4"/>
  <c r="AF270" i="4" s="1"/>
  <c r="M269" i="4"/>
  <c r="U269" i="4" s="1"/>
  <c r="R269" i="4"/>
  <c r="Q268" i="4"/>
  <c r="P268" i="4" s="1"/>
  <c r="AX267" i="4" l="1"/>
  <c r="AU268" i="4"/>
  <c r="AV268" i="4"/>
  <c r="AW268" i="4"/>
  <c r="AI382" i="4"/>
  <c r="AS267" i="4"/>
  <c r="AG269" i="4"/>
  <c r="AT269" i="4" s="1"/>
  <c r="AH269" i="4"/>
  <c r="AJ269" i="4" s="1"/>
  <c r="AE270" i="4"/>
  <c r="T268" i="4"/>
  <c r="V268" i="4" s="1"/>
  <c r="S268" i="4"/>
  <c r="W268" i="4" s="1"/>
  <c r="Q269" i="4"/>
  <c r="P269" i="4" s="1"/>
  <c r="M270" i="4"/>
  <c r="U270" i="4" s="1"/>
  <c r="D271" i="4"/>
  <c r="AF271" i="4" s="1"/>
  <c r="R270" i="4"/>
  <c r="AU269" i="4" l="1"/>
  <c r="AV269" i="4"/>
  <c r="AW269" i="4"/>
  <c r="AI383" i="4"/>
  <c r="AX268" i="4"/>
  <c r="AG270" i="4"/>
  <c r="AT270" i="4" s="1"/>
  <c r="AH270" i="4"/>
  <c r="AJ270" i="4" s="1"/>
  <c r="AE271" i="4"/>
  <c r="Y268" i="4"/>
  <c r="AA268" i="4" s="1"/>
  <c r="X268" i="4"/>
  <c r="AO268" i="4" s="1"/>
  <c r="D272" i="4"/>
  <c r="AF272" i="4" s="1"/>
  <c r="M271" i="4"/>
  <c r="U271" i="4" s="1"/>
  <c r="Q271" i="4" s="1"/>
  <c r="P271" i="4" s="1"/>
  <c r="T271" i="4" s="1"/>
  <c r="V271" i="4" s="1"/>
  <c r="R271" i="4"/>
  <c r="Q270" i="4"/>
  <c r="P270" i="4" s="1"/>
  <c r="T269" i="4"/>
  <c r="V269" i="4" s="1"/>
  <c r="S269" i="4"/>
  <c r="W269" i="4" s="1"/>
  <c r="AU270" i="4" l="1"/>
  <c r="AW270" i="4"/>
  <c r="AV270" i="4"/>
  <c r="AI384" i="4"/>
  <c r="AX269" i="4"/>
  <c r="AP268" i="4"/>
  <c r="AQ268" i="4"/>
  <c r="AR268" i="4"/>
  <c r="AG271" i="4"/>
  <c r="AT271" i="4" s="1"/>
  <c r="AH271" i="4"/>
  <c r="AJ271" i="4" s="1"/>
  <c r="AE272" i="4"/>
  <c r="X269" i="4"/>
  <c r="AO269" i="4" s="1"/>
  <c r="T270" i="4"/>
  <c r="V270" i="4" s="1"/>
  <c r="S270" i="4"/>
  <c r="W270" i="4" s="1"/>
  <c r="Y269" i="4"/>
  <c r="AA269" i="4" s="1"/>
  <c r="S271" i="4"/>
  <c r="W271" i="4" s="1"/>
  <c r="Y271" i="4" s="1"/>
  <c r="AA271" i="4" s="1"/>
  <c r="M272" i="4"/>
  <c r="U272" i="4" s="1"/>
  <c r="D273" i="4"/>
  <c r="AF273" i="4" s="1"/>
  <c r="R272" i="4"/>
  <c r="AV271" i="4" l="1"/>
  <c r="AU271" i="4"/>
  <c r="AW271" i="4"/>
  <c r="AI385" i="4"/>
  <c r="AX270" i="4"/>
  <c r="AP271" i="4"/>
  <c r="AR271" i="4"/>
  <c r="AQ271" i="4"/>
  <c r="AP269" i="4"/>
  <c r="AQ269" i="4"/>
  <c r="AR269" i="4"/>
  <c r="AS268" i="4"/>
  <c r="Y270" i="4"/>
  <c r="AA270" i="4" s="1"/>
  <c r="AG272" i="4"/>
  <c r="AT272" i="4" s="1"/>
  <c r="AH272" i="4"/>
  <c r="AJ272" i="4" s="1"/>
  <c r="AE273" i="4"/>
  <c r="X270" i="4"/>
  <c r="AO270" i="4" s="1"/>
  <c r="X271" i="4"/>
  <c r="AO271" i="4" s="1"/>
  <c r="Q272" i="4"/>
  <c r="P272" i="4" s="1"/>
  <c r="M273" i="4"/>
  <c r="U273" i="4" s="1"/>
  <c r="Q273" i="4" s="1"/>
  <c r="P273" i="4" s="1"/>
  <c r="T273" i="4" s="1"/>
  <c r="V273" i="4" s="1"/>
  <c r="D274" i="4"/>
  <c r="AF274" i="4" s="1"/>
  <c r="R273" i="4"/>
  <c r="AX271" i="4" l="1"/>
  <c r="AV272" i="4"/>
  <c r="AU272" i="4"/>
  <c r="AW272" i="4"/>
  <c r="AI386" i="4"/>
  <c r="AP270" i="4"/>
  <c r="AQ270" i="4"/>
  <c r="AR270" i="4"/>
  <c r="AS269" i="4"/>
  <c r="AS271" i="4"/>
  <c r="AG273" i="4"/>
  <c r="AT273" i="4" s="1"/>
  <c r="AH273" i="4"/>
  <c r="AJ273" i="4" s="1"/>
  <c r="AE274" i="4"/>
  <c r="S273" i="4"/>
  <c r="W273" i="4" s="1"/>
  <c r="Y273" i="4" s="1"/>
  <c r="AA273" i="4" s="1"/>
  <c r="M274" i="4"/>
  <c r="U274" i="4" s="1"/>
  <c r="D275" i="4"/>
  <c r="AF275" i="4" s="1"/>
  <c r="R274" i="4"/>
  <c r="T272" i="4"/>
  <c r="V272" i="4" s="1"/>
  <c r="S272" i="4"/>
  <c r="W272" i="4" s="1"/>
  <c r="AU273" i="4" l="1"/>
  <c r="AV273" i="4"/>
  <c r="AW273" i="4"/>
  <c r="AI387" i="4"/>
  <c r="AX272" i="4"/>
  <c r="AP273" i="4"/>
  <c r="AR273" i="4"/>
  <c r="AQ273" i="4"/>
  <c r="AS270" i="4"/>
  <c r="AG274" i="4"/>
  <c r="AT274" i="4" s="1"/>
  <c r="AH274" i="4"/>
  <c r="AJ274" i="4" s="1"/>
  <c r="AE275" i="4"/>
  <c r="X272" i="4"/>
  <c r="AO272" i="4" s="1"/>
  <c r="X273" i="4"/>
  <c r="AO273" i="4" s="1"/>
  <c r="Y272" i="4"/>
  <c r="AA272" i="4" s="1"/>
  <c r="Q274" i="4"/>
  <c r="P274" i="4" s="1"/>
  <c r="M275" i="4"/>
  <c r="U275" i="4" s="1"/>
  <c r="D276" i="4"/>
  <c r="AF276" i="4" s="1"/>
  <c r="R275" i="4"/>
  <c r="AV274" i="4" l="1"/>
  <c r="AU274" i="4"/>
  <c r="AW274" i="4"/>
  <c r="AI388" i="4"/>
  <c r="AX273" i="4"/>
  <c r="AQ272" i="4"/>
  <c r="AR272" i="4"/>
  <c r="AP272" i="4"/>
  <c r="AS273" i="4"/>
  <c r="AG275" i="4"/>
  <c r="AT275" i="4" s="1"/>
  <c r="AH275" i="4"/>
  <c r="AJ275" i="4" s="1"/>
  <c r="AE276" i="4"/>
  <c r="D277" i="4"/>
  <c r="AF277" i="4" s="1"/>
  <c r="M276" i="4"/>
  <c r="U276" i="4" s="1"/>
  <c r="R276" i="4"/>
  <c r="Q275" i="4"/>
  <c r="P275" i="4" s="1"/>
  <c r="T274" i="4"/>
  <c r="V274" i="4" s="1"/>
  <c r="S274" i="4"/>
  <c r="W274" i="4" s="1"/>
  <c r="AX274" i="4" l="1"/>
  <c r="AV275" i="4"/>
  <c r="AU275" i="4"/>
  <c r="AX275" i="4" s="1"/>
  <c r="AW275" i="4"/>
  <c r="AI389" i="4"/>
  <c r="AS272" i="4"/>
  <c r="AG276" i="4"/>
  <c r="AT276" i="4" s="1"/>
  <c r="AH276" i="4"/>
  <c r="AJ276" i="4" s="1"/>
  <c r="Y274" i="4"/>
  <c r="AA274" i="4" s="1"/>
  <c r="AE277" i="4"/>
  <c r="X274" i="4"/>
  <c r="AO274" i="4" s="1"/>
  <c r="T275" i="4"/>
  <c r="V275" i="4" s="1"/>
  <c r="S275" i="4"/>
  <c r="W275" i="4" s="1"/>
  <c r="Q276" i="4"/>
  <c r="P276" i="4" s="1"/>
  <c r="D278" i="4"/>
  <c r="AF278" i="4" s="1"/>
  <c r="M277" i="4"/>
  <c r="U277" i="4" s="1"/>
  <c r="R277" i="4"/>
  <c r="AU276" i="4" l="1"/>
  <c r="AW276" i="4"/>
  <c r="AV276" i="4"/>
  <c r="AI390" i="4"/>
  <c r="AP274" i="4"/>
  <c r="AQ274" i="4"/>
  <c r="AR274" i="4"/>
  <c r="AG277" i="4"/>
  <c r="AT277" i="4" s="1"/>
  <c r="AH277" i="4"/>
  <c r="AJ277" i="4" s="1"/>
  <c r="AE278" i="4"/>
  <c r="Y275" i="4"/>
  <c r="AA275" i="4" s="1"/>
  <c r="X275" i="4"/>
  <c r="AO275" i="4" s="1"/>
  <c r="Q277" i="4"/>
  <c r="P277" i="4" s="1"/>
  <c r="D279" i="4"/>
  <c r="AF279" i="4" s="1"/>
  <c r="M278" i="4"/>
  <c r="U278" i="4" s="1"/>
  <c r="R278" i="4"/>
  <c r="T276" i="4"/>
  <c r="V276" i="4" s="1"/>
  <c r="S276" i="4"/>
  <c r="W276" i="4" s="1"/>
  <c r="AW277" i="4" l="1"/>
  <c r="AU277" i="4"/>
  <c r="AV277" i="4"/>
  <c r="AI391" i="4"/>
  <c r="AX276" i="4"/>
  <c r="AQ275" i="4"/>
  <c r="AP275" i="4"/>
  <c r="AR275" i="4"/>
  <c r="AS274" i="4"/>
  <c r="AG278" i="4"/>
  <c r="AT278" i="4" s="1"/>
  <c r="AH278" i="4"/>
  <c r="AJ278" i="4" s="1"/>
  <c r="AE279" i="4"/>
  <c r="X276" i="4"/>
  <c r="AO276" i="4" s="1"/>
  <c r="Y276" i="4"/>
  <c r="AA276" i="4" s="1"/>
  <c r="D280" i="4"/>
  <c r="AF280" i="4" s="1"/>
  <c r="M279" i="4"/>
  <c r="U279" i="4" s="1"/>
  <c r="Q279" i="4" s="1"/>
  <c r="P279" i="4" s="1"/>
  <c r="T279" i="4" s="1"/>
  <c r="V279" i="4" s="1"/>
  <c r="R279" i="4"/>
  <c r="Q278" i="4"/>
  <c r="P278" i="4" s="1"/>
  <c r="T277" i="4"/>
  <c r="V277" i="4" s="1"/>
  <c r="S277" i="4"/>
  <c r="W277" i="4" s="1"/>
  <c r="AX277" i="4" l="1"/>
  <c r="AV278" i="4"/>
  <c r="AU278" i="4"/>
  <c r="AW278" i="4"/>
  <c r="AI392" i="4"/>
  <c r="AP276" i="4"/>
  <c r="AQ276" i="4"/>
  <c r="AR276" i="4"/>
  <c r="AS275" i="4"/>
  <c r="AG279" i="4"/>
  <c r="AT279" i="4" s="1"/>
  <c r="AH279" i="4"/>
  <c r="AJ279" i="4" s="1"/>
  <c r="AE280" i="4"/>
  <c r="X277" i="4"/>
  <c r="AO277" i="4" s="1"/>
  <c r="Y277" i="4"/>
  <c r="AA277" i="4" s="1"/>
  <c r="T278" i="4"/>
  <c r="V278" i="4" s="1"/>
  <c r="S278" i="4"/>
  <c r="W278" i="4" s="1"/>
  <c r="S279" i="4"/>
  <c r="W279" i="4" s="1"/>
  <c r="Y279" i="4" s="1"/>
  <c r="AA279" i="4" s="1"/>
  <c r="D281" i="4"/>
  <c r="AF281" i="4" s="1"/>
  <c r="M280" i="4"/>
  <c r="U280" i="4" s="1"/>
  <c r="Q280" i="4" s="1"/>
  <c r="P280" i="4" s="1"/>
  <c r="T280" i="4" s="1"/>
  <c r="V280" i="4" s="1"/>
  <c r="R280" i="4"/>
  <c r="AX278" i="4" l="1"/>
  <c r="AU279" i="4"/>
  <c r="AW279" i="4"/>
  <c r="AV279" i="4"/>
  <c r="AI393" i="4"/>
  <c r="AP279" i="4"/>
  <c r="AR279" i="4"/>
  <c r="AQ279" i="4"/>
  <c r="AP277" i="4"/>
  <c r="AQ277" i="4"/>
  <c r="AR277" i="4"/>
  <c r="AS276" i="4"/>
  <c r="AG280" i="4"/>
  <c r="AT280" i="4" s="1"/>
  <c r="AH280" i="4"/>
  <c r="AJ280" i="4" s="1"/>
  <c r="Y278" i="4"/>
  <c r="AA278" i="4" s="1"/>
  <c r="AE281" i="4"/>
  <c r="X278" i="4"/>
  <c r="AO278" i="4" s="1"/>
  <c r="X279" i="4"/>
  <c r="AO279" i="4" s="1"/>
  <c r="S280" i="4"/>
  <c r="W280" i="4" s="1"/>
  <c r="Y280" i="4" s="1"/>
  <c r="AA280" i="4" s="1"/>
  <c r="D282" i="4"/>
  <c r="AF282" i="4" s="1"/>
  <c r="M281" i="4"/>
  <c r="U281" i="4" s="1"/>
  <c r="R281" i="4"/>
  <c r="AW280" i="4" l="1"/>
  <c r="AU280" i="4"/>
  <c r="AV280" i="4"/>
  <c r="AI394" i="4"/>
  <c r="AX279" i="4"/>
  <c r="AP280" i="4"/>
  <c r="AQ280" i="4"/>
  <c r="AR280" i="4"/>
  <c r="AP278" i="4"/>
  <c r="AR278" i="4"/>
  <c r="AQ278" i="4"/>
  <c r="AS277" i="4"/>
  <c r="AS279" i="4"/>
  <c r="AG281" i="4"/>
  <c r="AT281" i="4" s="1"/>
  <c r="AH281" i="4"/>
  <c r="AJ281" i="4" s="1"/>
  <c r="AE282" i="4"/>
  <c r="X280" i="4"/>
  <c r="AO280" i="4" s="1"/>
  <c r="Q281" i="4"/>
  <c r="P281" i="4" s="1"/>
  <c r="M282" i="4"/>
  <c r="U282" i="4" s="1"/>
  <c r="Q282" i="4" s="1"/>
  <c r="P282" i="4" s="1"/>
  <c r="T282" i="4" s="1"/>
  <c r="V282" i="4" s="1"/>
  <c r="D283" i="4"/>
  <c r="AF283" i="4" s="1"/>
  <c r="R282" i="4"/>
  <c r="AX280" i="4" l="1"/>
  <c r="AV281" i="4"/>
  <c r="AU281" i="4"/>
  <c r="AW281" i="4"/>
  <c r="AI395" i="4"/>
  <c r="AS278" i="4"/>
  <c r="AS280" i="4"/>
  <c r="AG282" i="4"/>
  <c r="AT282" i="4" s="1"/>
  <c r="AH282" i="4"/>
  <c r="AJ282" i="4" s="1"/>
  <c r="AE283" i="4"/>
  <c r="D284" i="4"/>
  <c r="AF284" i="4" s="1"/>
  <c r="M283" i="4"/>
  <c r="U283" i="4" s="1"/>
  <c r="Q283" i="4" s="1"/>
  <c r="P283" i="4" s="1"/>
  <c r="T283" i="4" s="1"/>
  <c r="V283" i="4" s="1"/>
  <c r="R283" i="4"/>
  <c r="S282" i="4"/>
  <c r="W282" i="4" s="1"/>
  <c r="Y282" i="4" s="1"/>
  <c r="AA282" i="4" s="1"/>
  <c r="T281" i="4"/>
  <c r="V281" i="4" s="1"/>
  <c r="S281" i="4"/>
  <c r="W281" i="4" s="1"/>
  <c r="AX281" i="4" l="1"/>
  <c r="AU282" i="4"/>
  <c r="AV282" i="4"/>
  <c r="AW282" i="4"/>
  <c r="AI396" i="4"/>
  <c r="AP282" i="4"/>
  <c r="AQ282" i="4"/>
  <c r="AR282" i="4"/>
  <c r="AG283" i="4"/>
  <c r="AT283" i="4" s="1"/>
  <c r="AH283" i="4"/>
  <c r="AJ283" i="4" s="1"/>
  <c r="AE284" i="4"/>
  <c r="X281" i="4"/>
  <c r="AO281" i="4" s="1"/>
  <c r="X282" i="4"/>
  <c r="AO282" i="4" s="1"/>
  <c r="Y281" i="4"/>
  <c r="AA281" i="4" s="1"/>
  <c r="S283" i="4"/>
  <c r="W283" i="4" s="1"/>
  <c r="Y283" i="4" s="1"/>
  <c r="AA283" i="4" s="1"/>
  <c r="D285" i="4"/>
  <c r="AF285" i="4" s="1"/>
  <c r="M284" i="4"/>
  <c r="U284" i="4" s="1"/>
  <c r="Q284" i="4" s="1"/>
  <c r="P284" i="4" s="1"/>
  <c r="T284" i="4" s="1"/>
  <c r="V284" i="4" s="1"/>
  <c r="R284" i="4"/>
  <c r="AW283" i="4" l="1"/>
  <c r="AU283" i="4"/>
  <c r="AV283" i="4"/>
  <c r="AI397" i="4"/>
  <c r="AX282" i="4"/>
  <c r="AP281" i="4"/>
  <c r="AQ281" i="4"/>
  <c r="AR281" i="4"/>
  <c r="AP283" i="4"/>
  <c r="AQ283" i="4"/>
  <c r="AR283" i="4"/>
  <c r="AS282" i="4"/>
  <c r="AG284" i="4"/>
  <c r="AT284" i="4" s="1"/>
  <c r="AH284" i="4"/>
  <c r="AJ284" i="4" s="1"/>
  <c r="AE285" i="4"/>
  <c r="X283" i="4"/>
  <c r="AO283" i="4" s="1"/>
  <c r="S284" i="4"/>
  <c r="W284" i="4" s="1"/>
  <c r="Y284" i="4" s="1"/>
  <c r="AA284" i="4" s="1"/>
  <c r="M285" i="4"/>
  <c r="U285" i="4" s="1"/>
  <c r="Q285" i="4" s="1"/>
  <c r="P285" i="4" s="1"/>
  <c r="T285" i="4" s="1"/>
  <c r="V285" i="4" s="1"/>
  <c r="D286" i="4"/>
  <c r="AF286" i="4" s="1"/>
  <c r="R285" i="4"/>
  <c r="AU284" i="4" l="1"/>
  <c r="AV284" i="4"/>
  <c r="AW284" i="4"/>
  <c r="AI398" i="4"/>
  <c r="AX283" i="4"/>
  <c r="AP284" i="4"/>
  <c r="AQ284" i="4"/>
  <c r="AR284" i="4"/>
  <c r="AS283" i="4"/>
  <c r="AS281" i="4"/>
  <c r="AG285" i="4"/>
  <c r="AT285" i="4" s="1"/>
  <c r="AH285" i="4"/>
  <c r="AJ285" i="4" s="1"/>
  <c r="AE286" i="4"/>
  <c r="X284" i="4"/>
  <c r="AO284" i="4" s="1"/>
  <c r="S285" i="4"/>
  <c r="W285" i="4" s="1"/>
  <c r="Y285" i="4" s="1"/>
  <c r="AA285" i="4" s="1"/>
  <c r="D287" i="4"/>
  <c r="AF287" i="4" s="1"/>
  <c r="M286" i="4"/>
  <c r="U286" i="4" s="1"/>
  <c r="Q286" i="4" s="1"/>
  <c r="P286" i="4" s="1"/>
  <c r="T286" i="4" s="1"/>
  <c r="V286" i="4" s="1"/>
  <c r="R286" i="4"/>
  <c r="AU285" i="4" l="1"/>
  <c r="AV285" i="4"/>
  <c r="AW285" i="4"/>
  <c r="AI399" i="4"/>
  <c r="AX284" i="4"/>
  <c r="AP285" i="4"/>
  <c r="AQ285" i="4"/>
  <c r="AR285" i="4"/>
  <c r="AS284" i="4"/>
  <c r="AG286" i="4"/>
  <c r="AT286" i="4" s="1"/>
  <c r="AH286" i="4"/>
  <c r="AJ286" i="4" s="1"/>
  <c r="AE287" i="4"/>
  <c r="X285" i="4"/>
  <c r="AO285" i="4" s="1"/>
  <c r="M287" i="4"/>
  <c r="U287" i="4" s="1"/>
  <c r="D288" i="4"/>
  <c r="AF288" i="4" s="1"/>
  <c r="R287" i="4"/>
  <c r="S286" i="4"/>
  <c r="W286" i="4" s="1"/>
  <c r="Y286" i="4" s="1"/>
  <c r="AA286" i="4" s="1"/>
  <c r="AI400" i="4" l="1"/>
  <c r="AU286" i="4"/>
  <c r="AW286" i="4"/>
  <c r="AV286" i="4"/>
  <c r="AX285" i="4"/>
  <c r="AP286" i="4"/>
  <c r="AQ286" i="4"/>
  <c r="AR286" i="4"/>
  <c r="AS285" i="4"/>
  <c r="AS286" i="4"/>
  <c r="AG287" i="4"/>
  <c r="AT287" i="4" s="1"/>
  <c r="AH287" i="4"/>
  <c r="AJ287" i="4" s="1"/>
  <c r="AE288" i="4"/>
  <c r="X286" i="4"/>
  <c r="AO286" i="4" s="1"/>
  <c r="D289" i="4"/>
  <c r="AF289" i="4" s="1"/>
  <c r="M288" i="4"/>
  <c r="U288" i="4" s="1"/>
  <c r="Q288" i="4" s="1"/>
  <c r="P288" i="4" s="1"/>
  <c r="T288" i="4" s="1"/>
  <c r="V288" i="4" s="1"/>
  <c r="R288" i="4"/>
  <c r="Q287" i="4"/>
  <c r="P287" i="4" s="1"/>
  <c r="AV287" i="4" l="1"/>
  <c r="AW287" i="4"/>
  <c r="AU287" i="4"/>
  <c r="AX287" i="4" s="1"/>
  <c r="AX286" i="4"/>
  <c r="AI401" i="4"/>
  <c r="AG288" i="4"/>
  <c r="AT288" i="4" s="1"/>
  <c r="AH288" i="4"/>
  <c r="AJ288" i="4" s="1"/>
  <c r="AE289" i="4"/>
  <c r="T287" i="4"/>
  <c r="V287" i="4" s="1"/>
  <c r="S287" i="4"/>
  <c r="W287" i="4" s="1"/>
  <c r="S288" i="4"/>
  <c r="W288" i="4" s="1"/>
  <c r="Y288" i="4" s="1"/>
  <c r="AA288" i="4" s="1"/>
  <c r="D290" i="4"/>
  <c r="AF290" i="4" s="1"/>
  <c r="M289" i="4"/>
  <c r="U289" i="4" s="1"/>
  <c r="Q289" i="4" s="1"/>
  <c r="P289" i="4" s="1"/>
  <c r="T289" i="4" s="1"/>
  <c r="V289" i="4" s="1"/>
  <c r="R289" i="4"/>
  <c r="AI402" i="4" l="1"/>
  <c r="AV288" i="4"/>
  <c r="AU288" i="4"/>
  <c r="AW288" i="4"/>
  <c r="AP288" i="4"/>
  <c r="AQ288" i="4"/>
  <c r="AR288" i="4"/>
  <c r="AG289" i="4"/>
  <c r="AT289" i="4" s="1"/>
  <c r="AH289" i="4"/>
  <c r="AJ289" i="4" s="1"/>
  <c r="Y287" i="4"/>
  <c r="AA287" i="4" s="1"/>
  <c r="AE290" i="4"/>
  <c r="X287" i="4"/>
  <c r="AO287" i="4" s="1"/>
  <c r="X288" i="4"/>
  <c r="AO288" i="4" s="1"/>
  <c r="S289" i="4"/>
  <c r="W289" i="4" s="1"/>
  <c r="Y289" i="4" s="1"/>
  <c r="AA289" i="4" s="1"/>
  <c r="D291" i="4"/>
  <c r="AF291" i="4" s="1"/>
  <c r="M290" i="4"/>
  <c r="U290" i="4" s="1"/>
  <c r="Q290" i="4" s="1"/>
  <c r="P290" i="4" s="1"/>
  <c r="T290" i="4" s="1"/>
  <c r="V290" i="4" s="1"/>
  <c r="R290" i="4"/>
  <c r="AU289" i="4" l="1"/>
  <c r="AV289" i="4"/>
  <c r="AW289" i="4"/>
  <c r="AX288" i="4"/>
  <c r="AI403" i="4"/>
  <c r="AP289" i="4"/>
  <c r="AQ289" i="4"/>
  <c r="AR289" i="4"/>
  <c r="AP287" i="4"/>
  <c r="AQ287" i="4"/>
  <c r="AR287" i="4"/>
  <c r="AS288" i="4"/>
  <c r="AG290" i="4"/>
  <c r="AT290" i="4" s="1"/>
  <c r="AH290" i="4"/>
  <c r="AJ290" i="4" s="1"/>
  <c r="AE291" i="4"/>
  <c r="X289" i="4"/>
  <c r="AO289" i="4" s="1"/>
  <c r="S290" i="4"/>
  <c r="W290" i="4" s="1"/>
  <c r="Y290" i="4" s="1"/>
  <c r="AA290" i="4" s="1"/>
  <c r="D292" i="4"/>
  <c r="AF292" i="4" s="1"/>
  <c r="M291" i="4"/>
  <c r="U291" i="4" s="1"/>
  <c r="Q291" i="4" s="1"/>
  <c r="P291" i="4" s="1"/>
  <c r="T291" i="4" s="1"/>
  <c r="V291" i="4" s="1"/>
  <c r="R291" i="4"/>
  <c r="AU290" i="4" l="1"/>
  <c r="AW290" i="4"/>
  <c r="AV290" i="4"/>
  <c r="AI404" i="4"/>
  <c r="AX289" i="4"/>
  <c r="AP290" i="4"/>
  <c r="AR290" i="4"/>
  <c r="AQ290" i="4"/>
  <c r="AS287" i="4"/>
  <c r="AS289" i="4"/>
  <c r="AG291" i="4"/>
  <c r="AT291" i="4" s="1"/>
  <c r="AH291" i="4"/>
  <c r="AJ291" i="4" s="1"/>
  <c r="AE292" i="4"/>
  <c r="X290" i="4"/>
  <c r="AO290" i="4" s="1"/>
  <c r="D293" i="4"/>
  <c r="AF293" i="4" s="1"/>
  <c r="M292" i="4"/>
  <c r="U292" i="4" s="1"/>
  <c r="R292" i="4"/>
  <c r="S291" i="4"/>
  <c r="W291" i="4" s="1"/>
  <c r="Y291" i="4" s="1"/>
  <c r="AA291" i="4" s="1"/>
  <c r="AV291" i="4" l="1"/>
  <c r="AU291" i="4"/>
  <c r="AW291" i="4"/>
  <c r="AI405" i="4"/>
  <c r="AX290" i="4"/>
  <c r="AQ291" i="4"/>
  <c r="AP291" i="4"/>
  <c r="AR291" i="4"/>
  <c r="AS290" i="4"/>
  <c r="AG292" i="4"/>
  <c r="AT292" i="4" s="1"/>
  <c r="AH292" i="4"/>
  <c r="AJ292" i="4" s="1"/>
  <c r="AE293" i="4"/>
  <c r="X291" i="4"/>
  <c r="AO291" i="4" s="1"/>
  <c r="Q292" i="4"/>
  <c r="P292" i="4" s="1"/>
  <c r="M293" i="4"/>
  <c r="U293" i="4" s="1"/>
  <c r="Q293" i="4" s="1"/>
  <c r="P293" i="4" s="1"/>
  <c r="T293" i="4" s="1"/>
  <c r="V293" i="4" s="1"/>
  <c r="D294" i="4"/>
  <c r="AF294" i="4" s="1"/>
  <c r="R293" i="4"/>
  <c r="AX291" i="4" l="1"/>
  <c r="AU292" i="4"/>
  <c r="AW292" i="4"/>
  <c r="AV292" i="4"/>
  <c r="AI406" i="4"/>
  <c r="AS291" i="4"/>
  <c r="AG293" i="4"/>
  <c r="AT293" i="4" s="1"/>
  <c r="AH293" i="4"/>
  <c r="AJ293" i="4" s="1"/>
  <c r="AE294" i="4"/>
  <c r="S293" i="4"/>
  <c r="W293" i="4" s="1"/>
  <c r="Y293" i="4" s="1"/>
  <c r="AA293" i="4" s="1"/>
  <c r="D295" i="4"/>
  <c r="AF295" i="4" s="1"/>
  <c r="M294" i="4"/>
  <c r="U294" i="4" s="1"/>
  <c r="Q294" i="4" s="1"/>
  <c r="P294" i="4" s="1"/>
  <c r="T294" i="4" s="1"/>
  <c r="V294" i="4" s="1"/>
  <c r="R294" i="4"/>
  <c r="T292" i="4"/>
  <c r="V292" i="4" s="1"/>
  <c r="S292" i="4"/>
  <c r="W292" i="4" s="1"/>
  <c r="AW293" i="4" l="1"/>
  <c r="AU293" i="4"/>
  <c r="AV293" i="4"/>
  <c r="AI407" i="4"/>
  <c r="AX292" i="4"/>
  <c r="AP293" i="4"/>
  <c r="AQ293" i="4"/>
  <c r="AR293" i="4"/>
  <c r="AG294" i="4"/>
  <c r="AT294" i="4" s="1"/>
  <c r="AH294" i="4"/>
  <c r="AJ294" i="4" s="1"/>
  <c r="AE295" i="4"/>
  <c r="X292" i="4"/>
  <c r="AO292" i="4" s="1"/>
  <c r="X293" i="4"/>
  <c r="AO293" i="4" s="1"/>
  <c r="Y292" i="4"/>
  <c r="AA292" i="4" s="1"/>
  <c r="M295" i="4"/>
  <c r="U295" i="4" s="1"/>
  <c r="D296" i="4"/>
  <c r="AF296" i="4" s="1"/>
  <c r="R295" i="4"/>
  <c r="S294" i="4"/>
  <c r="W294" i="4" s="1"/>
  <c r="Y294" i="4" s="1"/>
  <c r="AA294" i="4" s="1"/>
  <c r="AX293" i="4" l="1"/>
  <c r="AV294" i="4"/>
  <c r="AU294" i="4"/>
  <c r="AW294" i="4"/>
  <c r="AI408" i="4"/>
  <c r="AQ292" i="4"/>
  <c r="AP292" i="4"/>
  <c r="AR292" i="4"/>
  <c r="AP294" i="4"/>
  <c r="AQ294" i="4"/>
  <c r="AR294" i="4"/>
  <c r="AS293" i="4"/>
  <c r="AG295" i="4"/>
  <c r="AT295" i="4" s="1"/>
  <c r="AH295" i="4"/>
  <c r="AJ295" i="4" s="1"/>
  <c r="AE296" i="4"/>
  <c r="X294" i="4"/>
  <c r="AO294" i="4" s="1"/>
  <c r="D297" i="4"/>
  <c r="AF297" i="4" s="1"/>
  <c r="M296" i="4"/>
  <c r="U296" i="4" s="1"/>
  <c r="Q296" i="4" s="1"/>
  <c r="P296" i="4" s="1"/>
  <c r="T296" i="4" s="1"/>
  <c r="V296" i="4" s="1"/>
  <c r="R296" i="4"/>
  <c r="Q295" i="4"/>
  <c r="P295" i="4" s="1"/>
  <c r="AX294" i="4" l="1"/>
  <c r="AV295" i="4"/>
  <c r="AW295" i="4"/>
  <c r="AU295" i="4"/>
  <c r="AI409" i="4"/>
  <c r="AS292" i="4"/>
  <c r="AS294" i="4"/>
  <c r="AG296" i="4"/>
  <c r="AT296" i="4" s="1"/>
  <c r="AH296" i="4"/>
  <c r="AJ296" i="4" s="1"/>
  <c r="AE297" i="4"/>
  <c r="S296" i="4"/>
  <c r="W296" i="4" s="1"/>
  <c r="Y296" i="4" s="1"/>
  <c r="AA296" i="4" s="1"/>
  <c r="T295" i="4"/>
  <c r="V295" i="4" s="1"/>
  <c r="S295" i="4"/>
  <c r="W295" i="4" s="1"/>
  <c r="M297" i="4"/>
  <c r="U297" i="4" s="1"/>
  <c r="D298" i="4"/>
  <c r="AF298" i="4" s="1"/>
  <c r="R297" i="4"/>
  <c r="AX295" i="4" l="1"/>
  <c r="AW296" i="4"/>
  <c r="AV296" i="4"/>
  <c r="AU296" i="4"/>
  <c r="AX296" i="4" s="1"/>
  <c r="AI410" i="4"/>
  <c r="AP296" i="4"/>
  <c r="AR296" i="4"/>
  <c r="AQ296" i="4"/>
  <c r="AG297" i="4"/>
  <c r="AT297" i="4" s="1"/>
  <c r="AH297" i="4"/>
  <c r="AJ297" i="4" s="1"/>
  <c r="AE298" i="4"/>
  <c r="Y295" i="4"/>
  <c r="AA295" i="4" s="1"/>
  <c r="X295" i="4"/>
  <c r="AO295" i="4" s="1"/>
  <c r="X296" i="4"/>
  <c r="AO296" i="4" s="1"/>
  <c r="D299" i="4"/>
  <c r="AF299" i="4" s="1"/>
  <c r="M298" i="4"/>
  <c r="U298" i="4" s="1"/>
  <c r="R298" i="4"/>
  <c r="Q297" i="4"/>
  <c r="P297" i="4" s="1"/>
  <c r="AV297" i="4" l="1"/>
  <c r="AW297" i="4"/>
  <c r="AU297" i="4"/>
  <c r="AX297" i="4" s="1"/>
  <c r="AI411" i="4"/>
  <c r="AP295" i="4"/>
  <c r="AR295" i="4"/>
  <c r="AQ295" i="4"/>
  <c r="AS296" i="4"/>
  <c r="AG298" i="4"/>
  <c r="AT298" i="4" s="1"/>
  <c r="AH298" i="4"/>
  <c r="AJ298" i="4" s="1"/>
  <c r="AE299" i="4"/>
  <c r="T297" i="4"/>
  <c r="V297" i="4" s="1"/>
  <c r="S297" i="4"/>
  <c r="W297" i="4" s="1"/>
  <c r="Q298" i="4"/>
  <c r="P298" i="4" s="1"/>
  <c r="D300" i="4"/>
  <c r="AF300" i="4" s="1"/>
  <c r="M299" i="4"/>
  <c r="U299" i="4" s="1"/>
  <c r="Q299" i="4" s="1"/>
  <c r="P299" i="4" s="1"/>
  <c r="T299" i="4" s="1"/>
  <c r="V299" i="4" s="1"/>
  <c r="R299" i="4"/>
  <c r="AU298" i="4" l="1"/>
  <c r="AW298" i="4"/>
  <c r="AV298" i="4"/>
  <c r="AI412" i="4"/>
  <c r="AS295" i="4"/>
  <c r="AG299" i="4"/>
  <c r="AT299" i="4" s="1"/>
  <c r="AH299" i="4"/>
  <c r="AJ299" i="4" s="1"/>
  <c r="Y297" i="4"/>
  <c r="AA297" i="4" s="1"/>
  <c r="AE300" i="4"/>
  <c r="X297" i="4"/>
  <c r="AO297" i="4" s="1"/>
  <c r="D301" i="4"/>
  <c r="AF301" i="4" s="1"/>
  <c r="M300" i="4"/>
  <c r="U300" i="4" s="1"/>
  <c r="Q300" i="4" s="1"/>
  <c r="P300" i="4" s="1"/>
  <c r="T300" i="4" s="1"/>
  <c r="V300" i="4" s="1"/>
  <c r="R300" i="4"/>
  <c r="S299" i="4"/>
  <c r="W299" i="4" s="1"/>
  <c r="Y299" i="4" s="1"/>
  <c r="AA299" i="4" s="1"/>
  <c r="T298" i="4"/>
  <c r="V298" i="4" s="1"/>
  <c r="S298" i="4"/>
  <c r="W298" i="4" s="1"/>
  <c r="AW299" i="4" l="1"/>
  <c r="AU299" i="4"/>
  <c r="AV299" i="4"/>
  <c r="AI413" i="4"/>
  <c r="AX298" i="4"/>
  <c r="AP299" i="4"/>
  <c r="AQ299" i="4"/>
  <c r="AR299" i="4"/>
  <c r="AP297" i="4"/>
  <c r="AR297" i="4"/>
  <c r="AQ297" i="4"/>
  <c r="AG300" i="4"/>
  <c r="AT300" i="4" s="1"/>
  <c r="AH300" i="4"/>
  <c r="AJ300" i="4" s="1"/>
  <c r="AE301" i="4"/>
  <c r="X298" i="4"/>
  <c r="AO298" i="4" s="1"/>
  <c r="X299" i="4"/>
  <c r="AO299" i="4" s="1"/>
  <c r="S300" i="4"/>
  <c r="W300" i="4" s="1"/>
  <c r="Y300" i="4" s="1"/>
  <c r="AA300" i="4" s="1"/>
  <c r="Y298" i="4"/>
  <c r="AA298" i="4" s="1"/>
  <c r="M301" i="4"/>
  <c r="U301" i="4" s="1"/>
  <c r="Q301" i="4" s="1"/>
  <c r="P301" i="4" s="1"/>
  <c r="T301" i="4" s="1"/>
  <c r="V301" i="4" s="1"/>
  <c r="D302" i="4"/>
  <c r="AF302" i="4" s="1"/>
  <c r="R301" i="4"/>
  <c r="AX299" i="4" l="1"/>
  <c r="AU300" i="4"/>
  <c r="AW300" i="4"/>
  <c r="AV300" i="4"/>
  <c r="AI414" i="4"/>
  <c r="AP300" i="4"/>
  <c r="AQ300" i="4"/>
  <c r="AR300" i="4"/>
  <c r="AP298" i="4"/>
  <c r="AR298" i="4"/>
  <c r="AQ298" i="4"/>
  <c r="AS297" i="4"/>
  <c r="AS299" i="4"/>
  <c r="AG301" i="4"/>
  <c r="AT301" i="4" s="1"/>
  <c r="AH301" i="4"/>
  <c r="AJ301" i="4" s="1"/>
  <c r="AE302" i="4"/>
  <c r="X300" i="4"/>
  <c r="AO300" i="4" s="1"/>
  <c r="S301" i="4"/>
  <c r="W301" i="4" s="1"/>
  <c r="Y301" i="4" s="1"/>
  <c r="AA301" i="4" s="1"/>
  <c r="M302" i="4"/>
  <c r="U302" i="4" s="1"/>
  <c r="Q302" i="4" s="1"/>
  <c r="P302" i="4" s="1"/>
  <c r="T302" i="4" s="1"/>
  <c r="V302" i="4" s="1"/>
  <c r="D303" i="4"/>
  <c r="AF303" i="4" s="1"/>
  <c r="R302" i="4"/>
  <c r="AU301" i="4" l="1"/>
  <c r="AV301" i="4"/>
  <c r="AW301" i="4"/>
  <c r="AI415" i="4"/>
  <c r="AX300" i="4"/>
  <c r="AP301" i="4"/>
  <c r="AQ301" i="4"/>
  <c r="AR301" i="4"/>
  <c r="AS300" i="4"/>
  <c r="AS298" i="4"/>
  <c r="AG302" i="4"/>
  <c r="AT302" i="4" s="1"/>
  <c r="AH302" i="4"/>
  <c r="AJ302" i="4" s="1"/>
  <c r="AE303" i="4"/>
  <c r="X301" i="4"/>
  <c r="AO301" i="4" s="1"/>
  <c r="S302" i="4"/>
  <c r="W302" i="4" s="1"/>
  <c r="Y302" i="4" s="1"/>
  <c r="AA302" i="4" s="1"/>
  <c r="D304" i="4"/>
  <c r="AF304" i="4" s="1"/>
  <c r="M303" i="4"/>
  <c r="U303" i="4" s="1"/>
  <c r="Q303" i="4" s="1"/>
  <c r="P303" i="4" s="1"/>
  <c r="T303" i="4" s="1"/>
  <c r="V303" i="4" s="1"/>
  <c r="R303" i="4"/>
  <c r="AU302" i="4" l="1"/>
  <c r="AW302" i="4"/>
  <c r="AV302" i="4"/>
  <c r="AI416" i="4"/>
  <c r="AX301" i="4"/>
  <c r="AP302" i="4"/>
  <c r="AR302" i="4"/>
  <c r="AQ302" i="4"/>
  <c r="AS301" i="4"/>
  <c r="AG303" i="4"/>
  <c r="AT303" i="4" s="1"/>
  <c r="AH303" i="4"/>
  <c r="AJ303" i="4" s="1"/>
  <c r="AE304" i="4"/>
  <c r="X302" i="4"/>
  <c r="AO302" i="4" s="1"/>
  <c r="S303" i="4"/>
  <c r="W303" i="4" s="1"/>
  <c r="Y303" i="4" s="1"/>
  <c r="AA303" i="4" s="1"/>
  <c r="M304" i="4"/>
  <c r="U304" i="4" s="1"/>
  <c r="Q304" i="4" s="1"/>
  <c r="P304" i="4" s="1"/>
  <c r="T304" i="4" s="1"/>
  <c r="V304" i="4" s="1"/>
  <c r="D305" i="4"/>
  <c r="AF305" i="4" s="1"/>
  <c r="R304" i="4"/>
  <c r="AV303" i="4" l="1"/>
  <c r="AU303" i="4"/>
  <c r="AW303" i="4"/>
  <c r="AI417" i="4"/>
  <c r="AX302" i="4"/>
  <c r="AP303" i="4"/>
  <c r="AR303" i="4"/>
  <c r="AQ303" i="4"/>
  <c r="AS302" i="4"/>
  <c r="AG304" i="4"/>
  <c r="AT304" i="4" s="1"/>
  <c r="AH304" i="4"/>
  <c r="AJ304" i="4" s="1"/>
  <c r="AE305" i="4"/>
  <c r="X303" i="4"/>
  <c r="AO303" i="4" s="1"/>
  <c r="S304" i="4"/>
  <c r="W304" i="4" s="1"/>
  <c r="Y304" i="4" s="1"/>
  <c r="AA304" i="4" s="1"/>
  <c r="D306" i="4"/>
  <c r="AF306" i="4" s="1"/>
  <c r="M305" i="4"/>
  <c r="U305" i="4" s="1"/>
  <c r="R305" i="4"/>
  <c r="AX303" i="4" l="1"/>
  <c r="AV304" i="4"/>
  <c r="AW304" i="4"/>
  <c r="AU304" i="4"/>
  <c r="AX304" i="4" s="1"/>
  <c r="AI418" i="4"/>
  <c r="AP304" i="4"/>
  <c r="AR304" i="4"/>
  <c r="AQ304" i="4"/>
  <c r="AS303" i="4"/>
  <c r="AG305" i="4"/>
  <c r="AT305" i="4" s="1"/>
  <c r="AH305" i="4"/>
  <c r="AJ305" i="4" s="1"/>
  <c r="AE306" i="4"/>
  <c r="X304" i="4"/>
  <c r="AO304" i="4" s="1"/>
  <c r="Q305" i="4"/>
  <c r="P305" i="4" s="1"/>
  <c r="M306" i="4"/>
  <c r="U306" i="4" s="1"/>
  <c r="Q306" i="4" s="1"/>
  <c r="P306" i="4" s="1"/>
  <c r="T306" i="4" s="1"/>
  <c r="V306" i="4" s="1"/>
  <c r="D307" i="4"/>
  <c r="AF307" i="4" s="1"/>
  <c r="R306" i="4"/>
  <c r="AU305" i="4" l="1"/>
  <c r="AW305" i="4"/>
  <c r="AV305" i="4"/>
  <c r="AI419" i="4"/>
  <c r="AS304" i="4"/>
  <c r="AG306" i="4"/>
  <c r="AT306" i="4" s="1"/>
  <c r="AH306" i="4"/>
  <c r="AJ306" i="4" s="1"/>
  <c r="AE307" i="4"/>
  <c r="S306" i="4"/>
  <c r="M307" i="4"/>
  <c r="U307" i="4" s="1"/>
  <c r="Q307" i="4" s="1"/>
  <c r="P307" i="4" s="1"/>
  <c r="T307" i="4" s="1"/>
  <c r="V307" i="4" s="1"/>
  <c r="D308" i="4"/>
  <c r="AF308" i="4" s="1"/>
  <c r="R307" i="4"/>
  <c r="W306" i="4"/>
  <c r="Y306" i="4" s="1"/>
  <c r="AA306" i="4" s="1"/>
  <c r="T305" i="4"/>
  <c r="V305" i="4" s="1"/>
  <c r="S305" i="4"/>
  <c r="W305" i="4" s="1"/>
  <c r="AV306" i="4" l="1"/>
  <c r="AW306" i="4"/>
  <c r="AU306" i="4"/>
  <c r="AX306" i="4" s="1"/>
  <c r="AI420" i="4"/>
  <c r="AX305" i="4"/>
  <c r="AP306" i="4"/>
  <c r="AQ306" i="4"/>
  <c r="AR306" i="4"/>
  <c r="AG307" i="4"/>
  <c r="AT307" i="4" s="1"/>
  <c r="AH307" i="4"/>
  <c r="AJ307" i="4" s="1"/>
  <c r="AE308" i="4"/>
  <c r="Y305" i="4"/>
  <c r="AA305" i="4" s="1"/>
  <c r="X305" i="4"/>
  <c r="AO305" i="4" s="1"/>
  <c r="X306" i="4"/>
  <c r="AO306" i="4" s="1"/>
  <c r="S307" i="4"/>
  <c r="W307" i="4" s="1"/>
  <c r="Y307" i="4" s="1"/>
  <c r="AA307" i="4" s="1"/>
  <c r="M308" i="4"/>
  <c r="U308" i="4" s="1"/>
  <c r="D309" i="4"/>
  <c r="AF309" i="4" s="1"/>
  <c r="R308" i="4"/>
  <c r="AI421" i="4" l="1"/>
  <c r="AV307" i="4"/>
  <c r="AU307" i="4"/>
  <c r="AW307" i="4"/>
  <c r="AQ307" i="4"/>
  <c r="AP307" i="4"/>
  <c r="AR307" i="4"/>
  <c r="AP305" i="4"/>
  <c r="AQ305" i="4"/>
  <c r="AR305" i="4"/>
  <c r="AS306" i="4"/>
  <c r="AG308" i="4"/>
  <c r="AT308" i="4" s="1"/>
  <c r="AH308" i="4"/>
  <c r="AJ308" i="4" s="1"/>
  <c r="AE309" i="4"/>
  <c r="X307" i="4"/>
  <c r="AO307" i="4" s="1"/>
  <c r="Q308" i="4"/>
  <c r="P308" i="4" s="1"/>
  <c r="D310" i="4"/>
  <c r="AF310" i="4" s="1"/>
  <c r="M309" i="4"/>
  <c r="U309" i="4" s="1"/>
  <c r="Q309" i="4" s="1"/>
  <c r="P309" i="4" s="1"/>
  <c r="T309" i="4" s="1"/>
  <c r="V309" i="4" s="1"/>
  <c r="R309" i="4"/>
  <c r="AU308" i="4" l="1"/>
  <c r="AW308" i="4"/>
  <c r="AV308" i="4"/>
  <c r="AX307" i="4"/>
  <c r="AI422" i="4"/>
  <c r="AS305" i="4"/>
  <c r="AS307" i="4"/>
  <c r="AG309" i="4"/>
  <c r="AT309" i="4" s="1"/>
  <c r="AH309" i="4"/>
  <c r="AJ309" i="4" s="1"/>
  <c r="AE310" i="4"/>
  <c r="S309" i="4"/>
  <c r="W309" i="4" s="1"/>
  <c r="Y309" i="4" s="1"/>
  <c r="AA309" i="4" s="1"/>
  <c r="D311" i="4"/>
  <c r="AF311" i="4" s="1"/>
  <c r="M310" i="4"/>
  <c r="U310" i="4" s="1"/>
  <c r="Q310" i="4" s="1"/>
  <c r="P310" i="4" s="1"/>
  <c r="T310" i="4" s="1"/>
  <c r="V310" i="4" s="1"/>
  <c r="R310" i="4"/>
  <c r="T308" i="4"/>
  <c r="V308" i="4" s="1"/>
  <c r="S308" i="4"/>
  <c r="W308" i="4" s="1"/>
  <c r="AW309" i="4" l="1"/>
  <c r="AU309" i="4"/>
  <c r="AV309" i="4"/>
  <c r="AI423" i="4"/>
  <c r="AX308" i="4"/>
  <c r="AP309" i="4"/>
  <c r="AQ309" i="4"/>
  <c r="AR309" i="4"/>
  <c r="AG310" i="4"/>
  <c r="AT310" i="4" s="1"/>
  <c r="AH310" i="4"/>
  <c r="AJ310" i="4" s="1"/>
  <c r="AE311" i="4"/>
  <c r="X308" i="4"/>
  <c r="AO308" i="4" s="1"/>
  <c r="X309" i="4"/>
  <c r="AO309" i="4" s="1"/>
  <c r="Y308" i="4"/>
  <c r="AA308" i="4" s="1"/>
  <c r="M311" i="4"/>
  <c r="U311" i="4" s="1"/>
  <c r="Q311" i="4" s="1"/>
  <c r="P311" i="4" s="1"/>
  <c r="T311" i="4" s="1"/>
  <c r="V311" i="4" s="1"/>
  <c r="D312" i="4"/>
  <c r="AF312" i="4" s="1"/>
  <c r="R311" i="4"/>
  <c r="S310" i="4"/>
  <c r="W310" i="4" s="1"/>
  <c r="Y310" i="4" s="1"/>
  <c r="AA310" i="4" s="1"/>
  <c r="AV310" i="4" l="1"/>
  <c r="AU310" i="4"/>
  <c r="AW310" i="4"/>
  <c r="AI424" i="4"/>
  <c r="AX309" i="4"/>
  <c r="AP310" i="4"/>
  <c r="AQ310" i="4"/>
  <c r="AR310" i="4"/>
  <c r="AP308" i="4"/>
  <c r="AQ308" i="4"/>
  <c r="AR308" i="4"/>
  <c r="AS309" i="4"/>
  <c r="AG311" i="4"/>
  <c r="AT311" i="4" s="1"/>
  <c r="AH311" i="4"/>
  <c r="AJ311" i="4" s="1"/>
  <c r="AE312" i="4"/>
  <c r="X310" i="4"/>
  <c r="AO310" i="4" s="1"/>
  <c r="S311" i="4"/>
  <c r="W311" i="4" s="1"/>
  <c r="Y311" i="4" s="1"/>
  <c r="AA311" i="4" s="1"/>
  <c r="M312" i="4"/>
  <c r="U312" i="4" s="1"/>
  <c r="D313" i="4"/>
  <c r="AF313" i="4" s="1"/>
  <c r="R312" i="4"/>
  <c r="AU311" i="4" l="1"/>
  <c r="AV311" i="4"/>
  <c r="AW311" i="4"/>
  <c r="AI425" i="4"/>
  <c r="AX310" i="4"/>
  <c r="AP311" i="4"/>
  <c r="AR311" i="4"/>
  <c r="AQ311" i="4"/>
  <c r="AS308" i="4"/>
  <c r="AS310" i="4"/>
  <c r="AG312" i="4"/>
  <c r="AT312" i="4" s="1"/>
  <c r="AH312" i="4"/>
  <c r="AJ312" i="4" s="1"/>
  <c r="AE313" i="4"/>
  <c r="X311" i="4"/>
  <c r="AO311" i="4" s="1"/>
  <c r="D314" i="4"/>
  <c r="AF314" i="4" s="1"/>
  <c r="M313" i="4"/>
  <c r="U313" i="4" s="1"/>
  <c r="R313" i="4"/>
  <c r="Q312" i="4"/>
  <c r="P312" i="4" s="1"/>
  <c r="AW312" i="4" l="1"/>
  <c r="AU312" i="4"/>
  <c r="AV312" i="4"/>
  <c r="AI426" i="4"/>
  <c r="AX311" i="4"/>
  <c r="AS311" i="4"/>
  <c r="AG313" i="4"/>
  <c r="AT313" i="4" s="1"/>
  <c r="AH313" i="4"/>
  <c r="AJ313" i="4" s="1"/>
  <c r="AE314" i="4"/>
  <c r="T312" i="4"/>
  <c r="V312" i="4" s="1"/>
  <c r="S312" i="4"/>
  <c r="W312" i="4" s="1"/>
  <c r="Q313" i="4"/>
  <c r="P313" i="4" s="1"/>
  <c r="D315" i="4"/>
  <c r="AF315" i="4" s="1"/>
  <c r="M314" i="4"/>
  <c r="U314" i="4" s="1"/>
  <c r="Q314" i="4" s="1"/>
  <c r="P314" i="4" s="1"/>
  <c r="T314" i="4" s="1"/>
  <c r="V314" i="4" s="1"/>
  <c r="R314" i="4"/>
  <c r="AV313" i="4" l="1"/>
  <c r="AU313" i="4"/>
  <c r="AW313" i="4"/>
  <c r="AI427" i="4"/>
  <c r="AX312" i="4"/>
  <c r="AG314" i="4"/>
  <c r="AT314" i="4" s="1"/>
  <c r="AH314" i="4"/>
  <c r="AJ314" i="4" s="1"/>
  <c r="Y312" i="4"/>
  <c r="AA312" i="4" s="1"/>
  <c r="AE315" i="4"/>
  <c r="X312" i="4"/>
  <c r="AO312" i="4" s="1"/>
  <c r="S314" i="4"/>
  <c r="W314" i="4" s="1"/>
  <c r="Y314" i="4" s="1"/>
  <c r="AA314" i="4" s="1"/>
  <c r="D316" i="4"/>
  <c r="AF316" i="4" s="1"/>
  <c r="M315" i="4"/>
  <c r="U315" i="4" s="1"/>
  <c r="Q315" i="4" s="1"/>
  <c r="P315" i="4" s="1"/>
  <c r="T315" i="4" s="1"/>
  <c r="V315" i="4" s="1"/>
  <c r="R315" i="4"/>
  <c r="T313" i="4"/>
  <c r="V313" i="4" s="1"/>
  <c r="S313" i="4"/>
  <c r="W313" i="4" s="1"/>
  <c r="AU314" i="4" l="1"/>
  <c r="AV314" i="4"/>
  <c r="AW314" i="4"/>
  <c r="AI428" i="4"/>
  <c r="AX313" i="4"/>
  <c r="AP314" i="4"/>
  <c r="AQ314" i="4"/>
  <c r="AR314" i="4"/>
  <c r="AP312" i="4"/>
  <c r="AQ312" i="4"/>
  <c r="AR312" i="4"/>
  <c r="AG315" i="4"/>
  <c r="AT315" i="4" s="1"/>
  <c r="AH315" i="4"/>
  <c r="AJ315" i="4" s="1"/>
  <c r="Y313" i="4"/>
  <c r="AA313" i="4" s="1"/>
  <c r="AE316" i="4"/>
  <c r="X313" i="4"/>
  <c r="AO313" i="4" s="1"/>
  <c r="X314" i="4"/>
  <c r="AO314" i="4" s="1"/>
  <c r="S315" i="4"/>
  <c r="W315" i="4" s="1"/>
  <c r="Y315" i="4" s="1"/>
  <c r="AA315" i="4" s="1"/>
  <c r="M316" i="4"/>
  <c r="U316" i="4" s="1"/>
  <c r="Q316" i="4" s="1"/>
  <c r="P316" i="4" s="1"/>
  <c r="T316" i="4" s="1"/>
  <c r="V316" i="4" s="1"/>
  <c r="D317" i="4"/>
  <c r="AF317" i="4" s="1"/>
  <c r="R316" i="4"/>
  <c r="AW315" i="4" l="1"/>
  <c r="AU315" i="4"/>
  <c r="AV315" i="4"/>
  <c r="AI429" i="4"/>
  <c r="AX314" i="4"/>
  <c r="AP315" i="4"/>
  <c r="AQ315" i="4"/>
  <c r="AR315" i="4"/>
  <c r="AP313" i="4"/>
  <c r="AR313" i="4"/>
  <c r="AQ313" i="4"/>
  <c r="AS312" i="4"/>
  <c r="AS314" i="4"/>
  <c r="AG316" i="4"/>
  <c r="AT316" i="4" s="1"/>
  <c r="AH316" i="4"/>
  <c r="AJ316" i="4" s="1"/>
  <c r="AE317" i="4"/>
  <c r="X315" i="4"/>
  <c r="AO315" i="4" s="1"/>
  <c r="S316" i="4"/>
  <c r="W316" i="4" s="1"/>
  <c r="X316" i="4" s="1"/>
  <c r="AO316" i="4" s="1"/>
  <c r="D318" i="4"/>
  <c r="AF318" i="4" s="1"/>
  <c r="M317" i="4"/>
  <c r="U317" i="4" s="1"/>
  <c r="R317" i="4"/>
  <c r="AX315" i="4" l="1"/>
  <c r="AV316" i="4"/>
  <c r="AW316" i="4"/>
  <c r="AU316" i="4"/>
  <c r="AX316" i="4" s="1"/>
  <c r="AI430" i="4"/>
  <c r="AS315" i="4"/>
  <c r="AS313" i="4"/>
  <c r="AG317" i="4"/>
  <c r="AT317" i="4" s="1"/>
  <c r="AH317" i="4"/>
  <c r="AJ317" i="4" s="1"/>
  <c r="AE318" i="4"/>
  <c r="Y316" i="4"/>
  <c r="AA316" i="4" s="1"/>
  <c r="Q317" i="4"/>
  <c r="P317" i="4" s="1"/>
  <c r="D319" i="4"/>
  <c r="AF319" i="4" s="1"/>
  <c r="M318" i="4"/>
  <c r="U318" i="4" s="1"/>
  <c r="R318" i="4"/>
  <c r="AU317" i="4" l="1"/>
  <c r="AV317" i="4"/>
  <c r="AW317" i="4"/>
  <c r="AI431" i="4"/>
  <c r="AP316" i="4"/>
  <c r="AQ316" i="4"/>
  <c r="AR316" i="4"/>
  <c r="AG318" i="4"/>
  <c r="AT318" i="4" s="1"/>
  <c r="AH318" i="4"/>
  <c r="AJ318" i="4" s="1"/>
  <c r="AE319" i="4"/>
  <c r="Q318" i="4"/>
  <c r="P318" i="4" s="1"/>
  <c r="D320" i="4"/>
  <c r="AF320" i="4" s="1"/>
  <c r="M319" i="4"/>
  <c r="U319" i="4" s="1"/>
  <c r="Q319" i="4" s="1"/>
  <c r="P319" i="4" s="1"/>
  <c r="T319" i="4" s="1"/>
  <c r="V319" i="4" s="1"/>
  <c r="R319" i="4"/>
  <c r="T317" i="4"/>
  <c r="V317" i="4" s="1"/>
  <c r="S317" i="4"/>
  <c r="W317" i="4" s="1"/>
  <c r="AI432" i="4" l="1"/>
  <c r="AU318" i="4"/>
  <c r="AW318" i="4"/>
  <c r="AV318" i="4"/>
  <c r="AX317" i="4"/>
  <c r="AS316" i="4"/>
  <c r="AG319" i="4"/>
  <c r="AT319" i="4" s="1"/>
  <c r="AH319" i="4"/>
  <c r="AJ319" i="4" s="1"/>
  <c r="AE320" i="4"/>
  <c r="X317" i="4"/>
  <c r="AO317" i="4" s="1"/>
  <c r="S319" i="4"/>
  <c r="W319" i="4" s="1"/>
  <c r="Y319" i="4" s="1"/>
  <c r="AA319" i="4" s="1"/>
  <c r="M320" i="4"/>
  <c r="U320" i="4" s="1"/>
  <c r="Q320" i="4" s="1"/>
  <c r="P320" i="4" s="1"/>
  <c r="T320" i="4" s="1"/>
  <c r="V320" i="4" s="1"/>
  <c r="D321" i="4"/>
  <c r="AF321" i="4" s="1"/>
  <c r="R320" i="4"/>
  <c r="Y317" i="4"/>
  <c r="AA317" i="4" s="1"/>
  <c r="T318" i="4"/>
  <c r="V318" i="4" s="1"/>
  <c r="S318" i="4"/>
  <c r="W318" i="4" s="1"/>
  <c r="AV319" i="4" l="1"/>
  <c r="AU319" i="4"/>
  <c r="AW319" i="4"/>
  <c r="AX318" i="4"/>
  <c r="AI433" i="4"/>
  <c r="AP317" i="4"/>
  <c r="AQ317" i="4"/>
  <c r="AR317" i="4"/>
  <c r="AP319" i="4"/>
  <c r="AQ319" i="4"/>
  <c r="AR319" i="4"/>
  <c r="AG320" i="4"/>
  <c r="AT320" i="4" s="1"/>
  <c r="AH320" i="4"/>
  <c r="AJ320" i="4" s="1"/>
  <c r="AE321" i="4"/>
  <c r="Y318" i="4"/>
  <c r="AA318" i="4" s="1"/>
  <c r="X318" i="4"/>
  <c r="AO318" i="4" s="1"/>
  <c r="X319" i="4"/>
  <c r="AO319" i="4" s="1"/>
  <c r="S320" i="4"/>
  <c r="W320" i="4" s="1"/>
  <c r="Y320" i="4" s="1"/>
  <c r="AA320" i="4" s="1"/>
  <c r="D322" i="4"/>
  <c r="AF322" i="4" s="1"/>
  <c r="M321" i="4"/>
  <c r="U321" i="4" s="1"/>
  <c r="Q321" i="4" s="1"/>
  <c r="P321" i="4" s="1"/>
  <c r="T321" i="4" s="1"/>
  <c r="V321" i="4" s="1"/>
  <c r="R321" i="4"/>
  <c r="AV320" i="4" l="1"/>
  <c r="AU320" i="4"/>
  <c r="AW320" i="4"/>
  <c r="AI434" i="4"/>
  <c r="AX319" i="4"/>
  <c r="AP320" i="4"/>
  <c r="AQ320" i="4"/>
  <c r="AR320" i="4"/>
  <c r="AQ318" i="4"/>
  <c r="AP318" i="4"/>
  <c r="AR318" i="4"/>
  <c r="AS319" i="4"/>
  <c r="AS317" i="4"/>
  <c r="AG321" i="4"/>
  <c r="AT321" i="4" s="1"/>
  <c r="AH321" i="4"/>
  <c r="AJ321" i="4" s="1"/>
  <c r="AE322" i="4"/>
  <c r="X320" i="4"/>
  <c r="AO320" i="4" s="1"/>
  <c r="S321" i="4"/>
  <c r="W321" i="4" s="1"/>
  <c r="Y321" i="4" s="1"/>
  <c r="AA321" i="4" s="1"/>
  <c r="D323" i="4"/>
  <c r="AF323" i="4" s="1"/>
  <c r="M322" i="4"/>
  <c r="U322" i="4" s="1"/>
  <c r="R322" i="4"/>
  <c r="AX320" i="4" l="1"/>
  <c r="AU321" i="4"/>
  <c r="AV321" i="4"/>
  <c r="AW321" i="4"/>
  <c r="AI435" i="4"/>
  <c r="AP321" i="4"/>
  <c r="AQ321" i="4"/>
  <c r="AR321" i="4"/>
  <c r="AS318" i="4"/>
  <c r="AS320" i="4"/>
  <c r="AG322" i="4"/>
  <c r="AT322" i="4" s="1"/>
  <c r="AH322" i="4"/>
  <c r="AJ322" i="4" s="1"/>
  <c r="AE323" i="4"/>
  <c r="X321" i="4"/>
  <c r="AO321" i="4" s="1"/>
  <c r="D324" i="4"/>
  <c r="AF324" i="4" s="1"/>
  <c r="M323" i="4"/>
  <c r="U323" i="4" s="1"/>
  <c r="Q323" i="4" s="1"/>
  <c r="P323" i="4" s="1"/>
  <c r="T323" i="4" s="1"/>
  <c r="V323" i="4" s="1"/>
  <c r="R323" i="4"/>
  <c r="Q322" i="4"/>
  <c r="P322" i="4" s="1"/>
  <c r="AU322" i="4" l="1"/>
  <c r="AV322" i="4"/>
  <c r="AW322" i="4"/>
  <c r="AI436" i="4"/>
  <c r="AX321" i="4"/>
  <c r="AS321" i="4"/>
  <c r="AG323" i="4"/>
  <c r="AT323" i="4" s="1"/>
  <c r="AH323" i="4"/>
  <c r="AJ323" i="4" s="1"/>
  <c r="AE324" i="4"/>
  <c r="T322" i="4"/>
  <c r="V322" i="4" s="1"/>
  <c r="S322" i="4"/>
  <c r="W322" i="4" s="1"/>
  <c r="S323" i="4"/>
  <c r="W323" i="4" s="1"/>
  <c r="Y323" i="4" s="1"/>
  <c r="AA323" i="4" s="1"/>
  <c r="D325" i="4"/>
  <c r="AF325" i="4" s="1"/>
  <c r="M324" i="4"/>
  <c r="U324" i="4" s="1"/>
  <c r="Q324" i="4" s="1"/>
  <c r="P324" i="4" s="1"/>
  <c r="T324" i="4" s="1"/>
  <c r="V324" i="4" s="1"/>
  <c r="R324" i="4"/>
  <c r="AV323" i="4" l="1"/>
  <c r="AW323" i="4"/>
  <c r="AU323" i="4"/>
  <c r="AX323" i="4" s="1"/>
  <c r="AI437" i="4"/>
  <c r="AX322" i="4"/>
  <c r="AQ323" i="4"/>
  <c r="AP323" i="4"/>
  <c r="AR323" i="4"/>
  <c r="Y322" i="4"/>
  <c r="AA322" i="4" s="1"/>
  <c r="AG324" i="4"/>
  <c r="AT324" i="4" s="1"/>
  <c r="AH324" i="4"/>
  <c r="AJ324" i="4" s="1"/>
  <c r="AE325" i="4"/>
  <c r="X322" i="4"/>
  <c r="AO322" i="4" s="1"/>
  <c r="X323" i="4"/>
  <c r="AO323" i="4" s="1"/>
  <c r="M325" i="4"/>
  <c r="U325" i="4" s="1"/>
  <c r="D326" i="4"/>
  <c r="AF326" i="4" s="1"/>
  <c r="R325" i="4"/>
  <c r="S324" i="4"/>
  <c r="W324" i="4" s="1"/>
  <c r="Y324" i="4" s="1"/>
  <c r="AA324" i="4" s="1"/>
  <c r="AU324" i="4" l="1"/>
  <c r="AW324" i="4"/>
  <c r="AV324" i="4"/>
  <c r="AI438" i="4"/>
  <c r="AQ324" i="4"/>
  <c r="AP324" i="4"/>
  <c r="AR324" i="4"/>
  <c r="AP322" i="4"/>
  <c r="AR322" i="4"/>
  <c r="AQ322" i="4"/>
  <c r="AS323" i="4"/>
  <c r="AG325" i="4"/>
  <c r="AT325" i="4" s="1"/>
  <c r="AH325" i="4"/>
  <c r="AJ325" i="4" s="1"/>
  <c r="AE326" i="4"/>
  <c r="X324" i="4"/>
  <c r="AO324" i="4" s="1"/>
  <c r="D327" i="4"/>
  <c r="AF327" i="4" s="1"/>
  <c r="M326" i="4"/>
  <c r="U326" i="4" s="1"/>
  <c r="R326" i="4"/>
  <c r="Q325" i="4"/>
  <c r="P325" i="4" s="1"/>
  <c r="AW325" i="4" l="1"/>
  <c r="AU325" i="4"/>
  <c r="AV325" i="4"/>
  <c r="AI439" i="4"/>
  <c r="AX324" i="4"/>
  <c r="AS322" i="4"/>
  <c r="AS324" i="4"/>
  <c r="AG326" i="4"/>
  <c r="AT326" i="4" s="1"/>
  <c r="AH326" i="4"/>
  <c r="AJ326" i="4" s="1"/>
  <c r="AE327" i="4"/>
  <c r="T325" i="4"/>
  <c r="V325" i="4" s="1"/>
  <c r="S325" i="4"/>
  <c r="W325" i="4" s="1"/>
  <c r="Q326" i="4"/>
  <c r="P326" i="4" s="1"/>
  <c r="M327" i="4"/>
  <c r="U327" i="4" s="1"/>
  <c r="D328" i="4"/>
  <c r="AF328" i="4" s="1"/>
  <c r="R327" i="4"/>
  <c r="AX325" i="4" l="1"/>
  <c r="AV326" i="4"/>
  <c r="AW326" i="4"/>
  <c r="AU326" i="4"/>
  <c r="AI440" i="4"/>
  <c r="AG327" i="4"/>
  <c r="AT327" i="4" s="1"/>
  <c r="AH327" i="4"/>
  <c r="AJ327" i="4" s="1"/>
  <c r="AE328" i="4"/>
  <c r="X325" i="4"/>
  <c r="AO325" i="4" s="1"/>
  <c r="Y325" i="4"/>
  <c r="AA325" i="4" s="1"/>
  <c r="Q327" i="4"/>
  <c r="P327" i="4" s="1"/>
  <c r="D329" i="4"/>
  <c r="AF329" i="4" s="1"/>
  <c r="M328" i="4"/>
  <c r="U328" i="4" s="1"/>
  <c r="Q328" i="4" s="1"/>
  <c r="P328" i="4" s="1"/>
  <c r="T328" i="4" s="1"/>
  <c r="V328" i="4" s="1"/>
  <c r="R328" i="4"/>
  <c r="T326" i="4"/>
  <c r="V326" i="4" s="1"/>
  <c r="S326" i="4"/>
  <c r="W326" i="4" s="1"/>
  <c r="AX326" i="4" l="1"/>
  <c r="AU327" i="4"/>
  <c r="AW327" i="4"/>
  <c r="AV327" i="4"/>
  <c r="AI441" i="4"/>
  <c r="AP325" i="4"/>
  <c r="AQ325" i="4"/>
  <c r="AR325" i="4"/>
  <c r="AG328" i="4"/>
  <c r="AT328" i="4" s="1"/>
  <c r="AH328" i="4"/>
  <c r="AJ328" i="4" s="1"/>
  <c r="AE329" i="4"/>
  <c r="X326" i="4"/>
  <c r="AO326" i="4" s="1"/>
  <c r="Y326" i="4"/>
  <c r="AA326" i="4" s="1"/>
  <c r="M329" i="4"/>
  <c r="U329" i="4" s="1"/>
  <c r="D330" i="4"/>
  <c r="AF330" i="4" s="1"/>
  <c r="R329" i="4"/>
  <c r="S328" i="4"/>
  <c r="W328" i="4" s="1"/>
  <c r="Y328" i="4" s="1"/>
  <c r="AA328" i="4" s="1"/>
  <c r="T327" i="4"/>
  <c r="V327" i="4" s="1"/>
  <c r="S327" i="4"/>
  <c r="W327" i="4" s="1"/>
  <c r="AI442" i="4" l="1"/>
  <c r="AW328" i="4"/>
  <c r="AV328" i="4"/>
  <c r="AU328" i="4"/>
  <c r="AX328" i="4" s="1"/>
  <c r="AX327" i="4"/>
  <c r="AP326" i="4"/>
  <c r="AQ326" i="4"/>
  <c r="AR326" i="4"/>
  <c r="AP328" i="4"/>
  <c r="AR328" i="4"/>
  <c r="AQ328" i="4"/>
  <c r="AS325" i="4"/>
  <c r="AG329" i="4"/>
  <c r="AT329" i="4" s="1"/>
  <c r="AH329" i="4"/>
  <c r="AJ329" i="4" s="1"/>
  <c r="AE330" i="4"/>
  <c r="Y327" i="4"/>
  <c r="AA327" i="4" s="1"/>
  <c r="X327" i="4"/>
  <c r="AO327" i="4" s="1"/>
  <c r="X328" i="4"/>
  <c r="AO328" i="4" s="1"/>
  <c r="M330" i="4"/>
  <c r="U330" i="4" s="1"/>
  <c r="Q330" i="4" s="1"/>
  <c r="P330" i="4" s="1"/>
  <c r="T330" i="4" s="1"/>
  <c r="V330" i="4" s="1"/>
  <c r="D331" i="4"/>
  <c r="AF331" i="4" s="1"/>
  <c r="R330" i="4"/>
  <c r="Q329" i="4"/>
  <c r="P329" i="4" s="1"/>
  <c r="AV329" i="4" l="1"/>
  <c r="AW329" i="4"/>
  <c r="AU329" i="4"/>
  <c r="AX329" i="4" s="1"/>
  <c r="AI443" i="4"/>
  <c r="AP327" i="4"/>
  <c r="AQ327" i="4"/>
  <c r="AR327" i="4"/>
  <c r="AS328" i="4"/>
  <c r="AS326" i="4"/>
  <c r="AG330" i="4"/>
  <c r="AT330" i="4" s="1"/>
  <c r="AH330" i="4"/>
  <c r="AJ330" i="4" s="1"/>
  <c r="AE331" i="4"/>
  <c r="S330" i="4"/>
  <c r="W330" i="4" s="1"/>
  <c r="Y330" i="4" s="1"/>
  <c r="AA330" i="4" s="1"/>
  <c r="T329" i="4"/>
  <c r="V329" i="4" s="1"/>
  <c r="S329" i="4"/>
  <c r="W329" i="4" s="1"/>
  <c r="D332" i="4"/>
  <c r="AF332" i="4" s="1"/>
  <c r="M331" i="4"/>
  <c r="U331" i="4" s="1"/>
  <c r="Q331" i="4" s="1"/>
  <c r="P331" i="4" s="1"/>
  <c r="T331" i="4" s="1"/>
  <c r="V331" i="4" s="1"/>
  <c r="R331" i="4"/>
  <c r="AU330" i="4" l="1"/>
  <c r="AV330" i="4"/>
  <c r="AW330" i="4"/>
  <c r="AI444" i="4"/>
  <c r="AP330" i="4"/>
  <c r="AQ330" i="4"/>
  <c r="AR330" i="4"/>
  <c r="AS327" i="4"/>
  <c r="AG331" i="4"/>
  <c r="AT331" i="4" s="1"/>
  <c r="AH331" i="4"/>
  <c r="AJ331" i="4" s="1"/>
  <c r="AE332" i="4"/>
  <c r="Y329" i="4"/>
  <c r="AA329" i="4" s="1"/>
  <c r="X329" i="4"/>
  <c r="AO329" i="4" s="1"/>
  <c r="X330" i="4"/>
  <c r="AO330" i="4" s="1"/>
  <c r="S331" i="4"/>
  <c r="W331" i="4" s="1"/>
  <c r="Y331" i="4" s="1"/>
  <c r="AA331" i="4" s="1"/>
  <c r="D333" i="4"/>
  <c r="AF333" i="4" s="1"/>
  <c r="M332" i="4"/>
  <c r="U332" i="4" s="1"/>
  <c r="Q332" i="4" s="1"/>
  <c r="P332" i="4" s="1"/>
  <c r="T332" i="4" s="1"/>
  <c r="V332" i="4" s="1"/>
  <c r="R332" i="4"/>
  <c r="AW331" i="4" l="1"/>
  <c r="AU331" i="4"/>
  <c r="AV331" i="4"/>
  <c r="AI445" i="4"/>
  <c r="AX330" i="4"/>
  <c r="AP331" i="4"/>
  <c r="AQ331" i="4"/>
  <c r="AR331" i="4"/>
  <c r="AP329" i="4"/>
  <c r="AR329" i="4"/>
  <c r="AQ329" i="4"/>
  <c r="AS330" i="4"/>
  <c r="AG332" i="4"/>
  <c r="AT332" i="4" s="1"/>
  <c r="AH332" i="4"/>
  <c r="AJ332" i="4" s="1"/>
  <c r="AE333" i="4"/>
  <c r="X331" i="4"/>
  <c r="AO331" i="4" s="1"/>
  <c r="M333" i="4"/>
  <c r="U333" i="4" s="1"/>
  <c r="Q333" i="4" s="1"/>
  <c r="P333" i="4" s="1"/>
  <c r="T333" i="4" s="1"/>
  <c r="V333" i="4" s="1"/>
  <c r="D334" i="4"/>
  <c r="AF334" i="4" s="1"/>
  <c r="R333" i="4"/>
  <c r="S332" i="4"/>
  <c r="W332" i="4" s="1"/>
  <c r="Y332" i="4" s="1"/>
  <c r="AA332" i="4" s="1"/>
  <c r="AU332" i="4" l="1"/>
  <c r="AV332" i="4"/>
  <c r="AW332" i="4"/>
  <c r="AI446" i="4"/>
  <c r="AX331" i="4"/>
  <c r="AP332" i="4"/>
  <c r="AR332" i="4"/>
  <c r="AQ332" i="4"/>
  <c r="AS331" i="4"/>
  <c r="AS329" i="4"/>
  <c r="AG333" i="4"/>
  <c r="AT333" i="4" s="1"/>
  <c r="AH333" i="4"/>
  <c r="AJ333" i="4" s="1"/>
  <c r="AE334" i="4"/>
  <c r="S333" i="4"/>
  <c r="W333" i="4" s="1"/>
  <c r="Y333" i="4" s="1"/>
  <c r="AA333" i="4" s="1"/>
  <c r="X332" i="4"/>
  <c r="AO332" i="4" s="1"/>
  <c r="M334" i="4"/>
  <c r="U334" i="4" s="1"/>
  <c r="Q334" i="4" s="1"/>
  <c r="P334" i="4" s="1"/>
  <c r="T334" i="4" s="1"/>
  <c r="V334" i="4" s="1"/>
  <c r="D335" i="4"/>
  <c r="AF335" i="4" s="1"/>
  <c r="R334" i="4"/>
  <c r="AU333" i="4" l="1"/>
  <c r="AW333" i="4"/>
  <c r="AV333" i="4"/>
  <c r="AI447" i="4"/>
  <c r="AX332" i="4"/>
  <c r="AP333" i="4"/>
  <c r="AR333" i="4"/>
  <c r="AQ333" i="4"/>
  <c r="AS332" i="4"/>
  <c r="AG334" i="4"/>
  <c r="AT334" i="4" s="1"/>
  <c r="AH334" i="4"/>
  <c r="AJ334" i="4" s="1"/>
  <c r="AE335" i="4"/>
  <c r="X333" i="4"/>
  <c r="AO333" i="4" s="1"/>
  <c r="S334" i="4"/>
  <c r="W334" i="4" s="1"/>
  <c r="Y334" i="4" s="1"/>
  <c r="AA334" i="4" s="1"/>
  <c r="D336" i="4"/>
  <c r="AF336" i="4" s="1"/>
  <c r="M335" i="4"/>
  <c r="U335" i="4" s="1"/>
  <c r="Q335" i="4" s="1"/>
  <c r="P335" i="4" s="1"/>
  <c r="T335" i="4" s="1"/>
  <c r="V335" i="4" s="1"/>
  <c r="R335" i="4"/>
  <c r="AU334" i="4" l="1"/>
  <c r="AW334" i="4"/>
  <c r="AV334" i="4"/>
  <c r="AI448" i="4"/>
  <c r="AX333" i="4"/>
  <c r="AR334" i="4"/>
  <c r="AP334" i="4"/>
  <c r="AQ334" i="4"/>
  <c r="AS333" i="4"/>
  <c r="AG335" i="4"/>
  <c r="AT335" i="4" s="1"/>
  <c r="AH335" i="4"/>
  <c r="AJ335" i="4" s="1"/>
  <c r="AE336" i="4"/>
  <c r="X334" i="4"/>
  <c r="AO334" i="4" s="1"/>
  <c r="S335" i="4"/>
  <c r="W335" i="4" s="1"/>
  <c r="Y335" i="4" s="1"/>
  <c r="AA335" i="4" s="1"/>
  <c r="M336" i="4"/>
  <c r="U336" i="4" s="1"/>
  <c r="Q336" i="4" s="1"/>
  <c r="P336" i="4" s="1"/>
  <c r="T336" i="4" s="1"/>
  <c r="V336" i="4" s="1"/>
  <c r="D337" i="4"/>
  <c r="AF337" i="4" s="1"/>
  <c r="R336" i="4"/>
  <c r="AV335" i="4" l="1"/>
  <c r="AW335" i="4"/>
  <c r="AU335" i="4"/>
  <c r="AX335" i="4" s="1"/>
  <c r="AI449" i="4"/>
  <c r="AX334" i="4"/>
  <c r="AQ335" i="4"/>
  <c r="AR335" i="4"/>
  <c r="AP335" i="4"/>
  <c r="AS334" i="4"/>
  <c r="AG336" i="4"/>
  <c r="AT336" i="4" s="1"/>
  <c r="AH336" i="4"/>
  <c r="AJ336" i="4" s="1"/>
  <c r="AE337" i="4"/>
  <c r="X335" i="4"/>
  <c r="AO335" i="4" s="1"/>
  <c r="S336" i="4"/>
  <c r="W336" i="4" s="1"/>
  <c r="Y336" i="4" s="1"/>
  <c r="AA336" i="4" s="1"/>
  <c r="M337" i="4"/>
  <c r="U337" i="4" s="1"/>
  <c r="Q337" i="4" s="1"/>
  <c r="P337" i="4" s="1"/>
  <c r="T337" i="4" s="1"/>
  <c r="V337" i="4" s="1"/>
  <c r="D338" i="4"/>
  <c r="AF338" i="4" s="1"/>
  <c r="R337" i="4"/>
  <c r="AV336" i="4" l="1"/>
  <c r="AW336" i="4"/>
  <c r="AU336" i="4"/>
  <c r="AX336" i="4" s="1"/>
  <c r="AI450" i="4"/>
  <c r="AP336" i="4"/>
  <c r="AQ336" i="4"/>
  <c r="AR336" i="4"/>
  <c r="AS335" i="4"/>
  <c r="AG337" i="4"/>
  <c r="AT337" i="4" s="1"/>
  <c r="AH337" i="4"/>
  <c r="AJ337" i="4" s="1"/>
  <c r="AE338" i="4"/>
  <c r="X336" i="4"/>
  <c r="AO336" i="4" s="1"/>
  <c r="S337" i="4"/>
  <c r="W337" i="4" s="1"/>
  <c r="Y337" i="4" s="1"/>
  <c r="AA337" i="4" s="1"/>
  <c r="M338" i="4"/>
  <c r="U338" i="4" s="1"/>
  <c r="Q338" i="4" s="1"/>
  <c r="P338" i="4" s="1"/>
  <c r="T338" i="4" s="1"/>
  <c r="V338" i="4" s="1"/>
  <c r="D339" i="4"/>
  <c r="AF339" i="4" s="1"/>
  <c r="R338" i="4"/>
  <c r="AU337" i="4" l="1"/>
  <c r="AW337" i="4"/>
  <c r="AV337" i="4"/>
  <c r="AI451" i="4"/>
  <c r="AP337" i="4"/>
  <c r="AQ337" i="4"/>
  <c r="AR337" i="4"/>
  <c r="AS336" i="4"/>
  <c r="AG338" i="4"/>
  <c r="AT338" i="4" s="1"/>
  <c r="AH338" i="4"/>
  <c r="AJ338" i="4" s="1"/>
  <c r="AE339" i="4"/>
  <c r="X337" i="4"/>
  <c r="AO337" i="4" s="1"/>
  <c r="S338" i="4"/>
  <c r="W338" i="4" s="1"/>
  <c r="Y338" i="4" s="1"/>
  <c r="AA338" i="4" s="1"/>
  <c r="M339" i="4"/>
  <c r="U339" i="4" s="1"/>
  <c r="Q339" i="4" s="1"/>
  <c r="P339" i="4" s="1"/>
  <c r="T339" i="4" s="1"/>
  <c r="V339" i="4" s="1"/>
  <c r="D340" i="4"/>
  <c r="AF340" i="4" s="1"/>
  <c r="R339" i="4"/>
  <c r="AU338" i="4" l="1"/>
  <c r="AV338" i="4"/>
  <c r="AW338" i="4"/>
  <c r="AI452" i="4"/>
  <c r="AX337" i="4"/>
  <c r="AP338" i="4"/>
  <c r="AR338" i="4"/>
  <c r="AQ338" i="4"/>
  <c r="AS337" i="4"/>
  <c r="AG339" i="4"/>
  <c r="AT339" i="4" s="1"/>
  <c r="AH339" i="4"/>
  <c r="AJ339" i="4" s="1"/>
  <c r="AE340" i="4"/>
  <c r="X338" i="4"/>
  <c r="AO338" i="4" s="1"/>
  <c r="S339" i="4"/>
  <c r="W339" i="4" s="1"/>
  <c r="Y339" i="4" s="1"/>
  <c r="AA339" i="4" s="1"/>
  <c r="M340" i="4"/>
  <c r="U340" i="4" s="1"/>
  <c r="Q340" i="4" s="1"/>
  <c r="P340" i="4" s="1"/>
  <c r="T340" i="4" s="1"/>
  <c r="V340" i="4" s="1"/>
  <c r="D341" i="4"/>
  <c r="AF341" i="4" s="1"/>
  <c r="R340" i="4"/>
  <c r="AV339" i="4" l="1"/>
  <c r="AU339" i="4"/>
  <c r="AW339" i="4"/>
  <c r="AI453" i="4"/>
  <c r="AX338" i="4"/>
  <c r="AQ339" i="4"/>
  <c r="AP339" i="4"/>
  <c r="AR339" i="4"/>
  <c r="AS338" i="4"/>
  <c r="AG340" i="4"/>
  <c r="AT340" i="4" s="1"/>
  <c r="AH340" i="4"/>
  <c r="AJ340" i="4" s="1"/>
  <c r="AE341" i="4"/>
  <c r="X339" i="4"/>
  <c r="AO339" i="4" s="1"/>
  <c r="M341" i="4"/>
  <c r="U341" i="4" s="1"/>
  <c r="Q341" i="4" s="1"/>
  <c r="P341" i="4" s="1"/>
  <c r="T341" i="4" s="1"/>
  <c r="V341" i="4" s="1"/>
  <c r="D342" i="4"/>
  <c r="AF342" i="4" s="1"/>
  <c r="R341" i="4"/>
  <c r="S340" i="4"/>
  <c r="W340" i="4" s="1"/>
  <c r="Y340" i="4" s="1"/>
  <c r="AA340" i="4" s="1"/>
  <c r="AX339" i="4" l="1"/>
  <c r="AU340" i="4"/>
  <c r="AW340" i="4"/>
  <c r="AV340" i="4"/>
  <c r="AI454" i="4"/>
  <c r="AP340" i="4"/>
  <c r="AQ340" i="4"/>
  <c r="AR340" i="4"/>
  <c r="AS339" i="4"/>
  <c r="AG341" i="4"/>
  <c r="AT341" i="4" s="1"/>
  <c r="AH341" i="4"/>
  <c r="AJ341" i="4" s="1"/>
  <c r="AE342" i="4"/>
  <c r="X340" i="4"/>
  <c r="AO340" i="4" s="1"/>
  <c r="S341" i="4"/>
  <c r="W341" i="4" s="1"/>
  <c r="Y341" i="4" s="1"/>
  <c r="AA341" i="4" s="1"/>
  <c r="M342" i="4"/>
  <c r="U342" i="4" s="1"/>
  <c r="Q342" i="4" s="1"/>
  <c r="P342" i="4" s="1"/>
  <c r="T342" i="4" s="1"/>
  <c r="V342" i="4" s="1"/>
  <c r="D343" i="4"/>
  <c r="AF343" i="4" s="1"/>
  <c r="R342" i="4"/>
  <c r="AW341" i="4" l="1"/>
  <c r="AU341" i="4"/>
  <c r="AV341" i="4"/>
  <c r="AI455" i="4"/>
  <c r="AX340" i="4"/>
  <c r="AP341" i="4"/>
  <c r="AQ341" i="4"/>
  <c r="AR341" i="4"/>
  <c r="AS340" i="4"/>
  <c r="AG342" i="4"/>
  <c r="AT342" i="4" s="1"/>
  <c r="AH342" i="4"/>
  <c r="AJ342" i="4" s="1"/>
  <c r="AE343" i="4"/>
  <c r="X341" i="4"/>
  <c r="AO341" i="4" s="1"/>
  <c r="S342" i="4"/>
  <c r="W342" i="4" s="1"/>
  <c r="Y342" i="4" s="1"/>
  <c r="AA342" i="4" s="1"/>
  <c r="M343" i="4"/>
  <c r="U343" i="4" s="1"/>
  <c r="Q343" i="4" s="1"/>
  <c r="P343" i="4" s="1"/>
  <c r="T343" i="4" s="1"/>
  <c r="V343" i="4" s="1"/>
  <c r="D344" i="4"/>
  <c r="AF344" i="4" s="1"/>
  <c r="R343" i="4"/>
  <c r="AX341" i="4" l="1"/>
  <c r="AV342" i="4"/>
  <c r="AU342" i="4"/>
  <c r="AW342" i="4"/>
  <c r="AI456" i="4"/>
  <c r="AP342" i="4"/>
  <c r="AR342" i="4"/>
  <c r="AQ342" i="4"/>
  <c r="AS341" i="4"/>
  <c r="AG343" i="4"/>
  <c r="AT343" i="4" s="1"/>
  <c r="AH343" i="4"/>
  <c r="AJ343" i="4" s="1"/>
  <c r="AE344" i="4"/>
  <c r="X342" i="4"/>
  <c r="AO342" i="4" s="1"/>
  <c r="S343" i="4"/>
  <c r="W343" i="4" s="1"/>
  <c r="Y343" i="4" s="1"/>
  <c r="AA343" i="4" s="1"/>
  <c r="M344" i="4"/>
  <c r="U344" i="4" s="1"/>
  <c r="Q344" i="4" s="1"/>
  <c r="P344" i="4" s="1"/>
  <c r="T344" i="4" s="1"/>
  <c r="V344" i="4" s="1"/>
  <c r="D345" i="4"/>
  <c r="AF345" i="4" s="1"/>
  <c r="R344" i="4"/>
  <c r="AX342" i="4" l="1"/>
  <c r="AV343" i="4"/>
  <c r="AW343" i="4"/>
  <c r="AU343" i="4"/>
  <c r="AX343" i="4" s="1"/>
  <c r="AI457" i="4"/>
  <c r="AP343" i="4"/>
  <c r="AQ343" i="4"/>
  <c r="AR343" i="4"/>
  <c r="AS342" i="4"/>
  <c r="AG344" i="4"/>
  <c r="AT344" i="4" s="1"/>
  <c r="AH344" i="4"/>
  <c r="AJ344" i="4" s="1"/>
  <c r="AE345" i="4"/>
  <c r="X343" i="4"/>
  <c r="AO343" i="4" s="1"/>
  <c r="M345" i="4"/>
  <c r="U345" i="4" s="1"/>
  <c r="Q345" i="4" s="1"/>
  <c r="P345" i="4" s="1"/>
  <c r="T345" i="4" s="1"/>
  <c r="V345" i="4" s="1"/>
  <c r="D346" i="4"/>
  <c r="AF346" i="4" s="1"/>
  <c r="R345" i="4"/>
  <c r="S344" i="4"/>
  <c r="W344" i="4" s="1"/>
  <c r="Y344" i="4" s="1"/>
  <c r="AA344" i="4" s="1"/>
  <c r="AI458" i="4" l="1"/>
  <c r="AW344" i="4"/>
  <c r="AU344" i="4"/>
  <c r="AV344" i="4"/>
  <c r="AP344" i="4"/>
  <c r="AQ344" i="4"/>
  <c r="AR344" i="4"/>
  <c r="AS343" i="4"/>
  <c r="AG345" i="4"/>
  <c r="AT345" i="4" s="1"/>
  <c r="AH345" i="4"/>
  <c r="AJ345" i="4" s="1"/>
  <c r="AE346" i="4"/>
  <c r="X344" i="4"/>
  <c r="AO344" i="4" s="1"/>
  <c r="S345" i="4"/>
  <c r="W345" i="4" s="1"/>
  <c r="Y345" i="4" s="1"/>
  <c r="AA345" i="4" s="1"/>
  <c r="M346" i="4"/>
  <c r="U346" i="4" s="1"/>
  <c r="Q346" i="4" s="1"/>
  <c r="P346" i="4" s="1"/>
  <c r="T346" i="4" s="1"/>
  <c r="V346" i="4" s="1"/>
  <c r="D347" i="4"/>
  <c r="AF347" i="4" s="1"/>
  <c r="R346" i="4"/>
  <c r="AV345" i="4" l="1"/>
  <c r="AU345" i="4"/>
  <c r="AW345" i="4"/>
  <c r="AX344" i="4"/>
  <c r="AI459" i="4"/>
  <c r="AP345" i="4"/>
  <c r="AQ345" i="4"/>
  <c r="AR345" i="4"/>
  <c r="AS344" i="4"/>
  <c r="AG346" i="4"/>
  <c r="AT346" i="4" s="1"/>
  <c r="AH346" i="4"/>
  <c r="AJ346" i="4" s="1"/>
  <c r="AE347" i="4"/>
  <c r="X345" i="4"/>
  <c r="AO345" i="4" s="1"/>
  <c r="S346" i="4"/>
  <c r="W346" i="4" s="1"/>
  <c r="Y346" i="4" s="1"/>
  <c r="AA346" i="4" s="1"/>
  <c r="M347" i="4"/>
  <c r="U347" i="4" s="1"/>
  <c r="Q347" i="4" s="1"/>
  <c r="P347" i="4" s="1"/>
  <c r="T347" i="4" s="1"/>
  <c r="V347" i="4" s="1"/>
  <c r="D348" i="4"/>
  <c r="AF348" i="4" s="1"/>
  <c r="R347" i="4"/>
  <c r="AX345" i="4" l="1"/>
  <c r="AU346" i="4"/>
  <c r="AV346" i="4"/>
  <c r="AW346" i="4"/>
  <c r="AI460" i="4"/>
  <c r="AP346" i="4"/>
  <c r="AR346" i="4"/>
  <c r="AQ346" i="4"/>
  <c r="AS345" i="4"/>
  <c r="AG347" i="4"/>
  <c r="AT347" i="4" s="1"/>
  <c r="AH347" i="4"/>
  <c r="AJ347" i="4" s="1"/>
  <c r="AE348" i="4"/>
  <c r="X346" i="4"/>
  <c r="AO346" i="4" s="1"/>
  <c r="S347" i="4"/>
  <c r="W347" i="4" s="1"/>
  <c r="Y347" i="4" s="1"/>
  <c r="AA347" i="4" s="1"/>
  <c r="M348" i="4"/>
  <c r="U348" i="4" s="1"/>
  <c r="Q348" i="4" s="1"/>
  <c r="P348" i="4" s="1"/>
  <c r="T348" i="4" s="1"/>
  <c r="V348" i="4" s="1"/>
  <c r="D349" i="4"/>
  <c r="AF349" i="4" s="1"/>
  <c r="R348" i="4"/>
  <c r="AW347" i="4" l="1"/>
  <c r="AU347" i="4"/>
  <c r="AV347" i="4"/>
  <c r="AI461" i="4"/>
  <c r="AX346" i="4"/>
  <c r="AP347" i="4"/>
  <c r="AQ347" i="4"/>
  <c r="AR347" i="4"/>
  <c r="AS346" i="4"/>
  <c r="AG348" i="4"/>
  <c r="AT348" i="4" s="1"/>
  <c r="AH348" i="4"/>
  <c r="AJ348" i="4" s="1"/>
  <c r="AE349" i="4"/>
  <c r="X347" i="4"/>
  <c r="AO347" i="4" s="1"/>
  <c r="S348" i="4"/>
  <c r="W348" i="4" s="1"/>
  <c r="Y348" i="4" s="1"/>
  <c r="AA348" i="4" s="1"/>
  <c r="M349" i="4"/>
  <c r="U349" i="4" s="1"/>
  <c r="Q349" i="4" s="1"/>
  <c r="P349" i="4" s="1"/>
  <c r="T349" i="4" s="1"/>
  <c r="V349" i="4" s="1"/>
  <c r="D350" i="4"/>
  <c r="AF350" i="4" s="1"/>
  <c r="R349" i="4"/>
  <c r="AX347" i="4" l="1"/>
  <c r="AU348" i="4"/>
  <c r="AV348" i="4"/>
  <c r="AW348" i="4"/>
  <c r="AI462" i="4"/>
  <c r="AP348" i="4"/>
  <c r="AQ348" i="4"/>
  <c r="AR348" i="4"/>
  <c r="AS347" i="4"/>
  <c r="AG349" i="4"/>
  <c r="AT349" i="4" s="1"/>
  <c r="AH349" i="4"/>
  <c r="AJ349" i="4" s="1"/>
  <c r="AE350" i="4"/>
  <c r="X348" i="4"/>
  <c r="AO348" i="4" s="1"/>
  <c r="S349" i="4"/>
  <c r="W349" i="4" s="1"/>
  <c r="Y349" i="4" s="1"/>
  <c r="AA349" i="4" s="1"/>
  <c r="M350" i="4"/>
  <c r="U350" i="4" s="1"/>
  <c r="Q350" i="4" s="1"/>
  <c r="P350" i="4" s="1"/>
  <c r="T350" i="4" s="1"/>
  <c r="V350" i="4" s="1"/>
  <c r="D351" i="4"/>
  <c r="AF351" i="4" s="1"/>
  <c r="R350" i="4"/>
  <c r="AV349" i="4" l="1"/>
  <c r="AW349" i="4"/>
  <c r="AU349" i="4"/>
  <c r="AX349" i="4" s="1"/>
  <c r="AI463" i="4"/>
  <c r="AX348" i="4"/>
  <c r="AP349" i="4"/>
  <c r="AQ349" i="4"/>
  <c r="AR349" i="4"/>
  <c r="AS348" i="4"/>
  <c r="AG350" i="4"/>
  <c r="AT350" i="4" s="1"/>
  <c r="AH350" i="4"/>
  <c r="AJ350" i="4" s="1"/>
  <c r="AE351" i="4"/>
  <c r="X349" i="4"/>
  <c r="AO349" i="4" s="1"/>
  <c r="S350" i="4"/>
  <c r="W350" i="4" s="1"/>
  <c r="Y350" i="4" s="1"/>
  <c r="AA350" i="4" s="1"/>
  <c r="M351" i="4"/>
  <c r="U351" i="4" s="1"/>
  <c r="Q351" i="4" s="1"/>
  <c r="P351" i="4" s="1"/>
  <c r="T351" i="4" s="1"/>
  <c r="V351" i="4" s="1"/>
  <c r="D352" i="4"/>
  <c r="AF352" i="4" s="1"/>
  <c r="R351" i="4"/>
  <c r="AU350" i="4" l="1"/>
  <c r="AW350" i="4"/>
  <c r="AV350" i="4"/>
  <c r="AI464" i="4"/>
  <c r="AP350" i="4"/>
  <c r="AQ350" i="4"/>
  <c r="AR350" i="4"/>
  <c r="AS349" i="4"/>
  <c r="AG351" i="4"/>
  <c r="AT351" i="4" s="1"/>
  <c r="AH351" i="4"/>
  <c r="AJ351" i="4" s="1"/>
  <c r="AE352" i="4"/>
  <c r="X350" i="4"/>
  <c r="AO350" i="4" s="1"/>
  <c r="S351" i="4"/>
  <c r="W351" i="4" s="1"/>
  <c r="Y351" i="4" s="1"/>
  <c r="AA351" i="4" s="1"/>
  <c r="M352" i="4"/>
  <c r="U352" i="4" s="1"/>
  <c r="Q352" i="4" s="1"/>
  <c r="P352" i="4" s="1"/>
  <c r="T352" i="4" s="1"/>
  <c r="V352" i="4" s="1"/>
  <c r="D353" i="4"/>
  <c r="AF353" i="4" s="1"/>
  <c r="R352" i="4"/>
  <c r="AI465" i="4" l="1"/>
  <c r="AV351" i="4"/>
  <c r="AU351" i="4"/>
  <c r="AW351" i="4"/>
  <c r="AX350" i="4"/>
  <c r="AP351" i="4"/>
  <c r="AQ351" i="4"/>
  <c r="AR351" i="4"/>
  <c r="AS350" i="4"/>
  <c r="AG352" i="4"/>
  <c r="AT352" i="4" s="1"/>
  <c r="AH352" i="4"/>
  <c r="AJ352" i="4" s="1"/>
  <c r="AE353" i="4"/>
  <c r="X351" i="4"/>
  <c r="AO351" i="4" s="1"/>
  <c r="S352" i="4"/>
  <c r="W352" i="4" s="1"/>
  <c r="Y352" i="4" s="1"/>
  <c r="AA352" i="4" s="1"/>
  <c r="M353" i="4"/>
  <c r="U353" i="4" s="1"/>
  <c r="Q353" i="4" s="1"/>
  <c r="P353" i="4" s="1"/>
  <c r="T353" i="4" s="1"/>
  <c r="V353" i="4" s="1"/>
  <c r="D354" i="4"/>
  <c r="AF354" i="4" s="1"/>
  <c r="R353" i="4"/>
  <c r="AV352" i="4" l="1"/>
  <c r="AU352" i="4"/>
  <c r="AW352" i="4"/>
  <c r="AX351" i="4"/>
  <c r="AI466" i="4"/>
  <c r="AP352" i="4"/>
  <c r="AQ352" i="4"/>
  <c r="AR352" i="4"/>
  <c r="AS351" i="4"/>
  <c r="AG353" i="4"/>
  <c r="AT353" i="4" s="1"/>
  <c r="AH353" i="4"/>
  <c r="AJ353" i="4" s="1"/>
  <c r="AE354" i="4"/>
  <c r="X352" i="4"/>
  <c r="AO352" i="4" s="1"/>
  <c r="S353" i="4"/>
  <c r="W353" i="4" s="1"/>
  <c r="Y353" i="4" s="1"/>
  <c r="AA353" i="4" s="1"/>
  <c r="M354" i="4"/>
  <c r="U354" i="4" s="1"/>
  <c r="Q354" i="4" s="1"/>
  <c r="P354" i="4" s="1"/>
  <c r="T354" i="4" s="1"/>
  <c r="V354" i="4" s="1"/>
  <c r="D355" i="4"/>
  <c r="AF355" i="4" s="1"/>
  <c r="R354" i="4"/>
  <c r="AX352" i="4" l="1"/>
  <c r="AU353" i="4"/>
  <c r="AV353" i="4"/>
  <c r="AW353" i="4"/>
  <c r="AI467" i="4"/>
  <c r="AP353" i="4"/>
  <c r="AQ353" i="4"/>
  <c r="AR353" i="4"/>
  <c r="AS352" i="4"/>
  <c r="AG354" i="4"/>
  <c r="AT354" i="4" s="1"/>
  <c r="AH354" i="4"/>
  <c r="AJ354" i="4" s="1"/>
  <c r="AE355" i="4"/>
  <c r="X353" i="4"/>
  <c r="AO353" i="4" s="1"/>
  <c r="S354" i="4"/>
  <c r="W354" i="4" s="1"/>
  <c r="Y354" i="4" s="1"/>
  <c r="AA354" i="4" s="1"/>
  <c r="M355" i="4"/>
  <c r="U355" i="4" s="1"/>
  <c r="Q355" i="4" s="1"/>
  <c r="P355" i="4" s="1"/>
  <c r="T355" i="4" s="1"/>
  <c r="V355" i="4" s="1"/>
  <c r="D356" i="4"/>
  <c r="AF356" i="4" s="1"/>
  <c r="R355" i="4"/>
  <c r="AU354" i="4" l="1"/>
  <c r="AW354" i="4"/>
  <c r="AV354" i="4"/>
  <c r="AI468" i="4"/>
  <c r="AX353" i="4"/>
  <c r="AP354" i="4"/>
  <c r="AQ354" i="4"/>
  <c r="AR354" i="4"/>
  <c r="AS353" i="4"/>
  <c r="AG355" i="4"/>
  <c r="AT355" i="4" s="1"/>
  <c r="AH355" i="4"/>
  <c r="AJ355" i="4" s="1"/>
  <c r="AE356" i="4"/>
  <c r="X354" i="4"/>
  <c r="AO354" i="4" s="1"/>
  <c r="S355" i="4"/>
  <c r="W355" i="4" s="1"/>
  <c r="Y355" i="4" s="1"/>
  <c r="AA355" i="4" s="1"/>
  <c r="M356" i="4"/>
  <c r="U356" i="4" s="1"/>
  <c r="Q356" i="4" s="1"/>
  <c r="P356" i="4" s="1"/>
  <c r="T356" i="4" s="1"/>
  <c r="V356" i="4" s="1"/>
  <c r="D357" i="4"/>
  <c r="AF357" i="4" s="1"/>
  <c r="R356" i="4"/>
  <c r="AV355" i="4" l="1"/>
  <c r="AU355" i="4"/>
  <c r="AW355" i="4"/>
  <c r="AI469" i="4"/>
  <c r="AX354" i="4"/>
  <c r="AQ355" i="4"/>
  <c r="AP355" i="4"/>
  <c r="AR355" i="4"/>
  <c r="AS354" i="4"/>
  <c r="AG356" i="4"/>
  <c r="AT356" i="4" s="1"/>
  <c r="AH356" i="4"/>
  <c r="AJ356" i="4" s="1"/>
  <c r="AE357" i="4"/>
  <c r="X355" i="4"/>
  <c r="AO355" i="4" s="1"/>
  <c r="S356" i="4"/>
  <c r="W356" i="4" s="1"/>
  <c r="Y356" i="4" s="1"/>
  <c r="AA356" i="4" s="1"/>
  <c r="M357" i="4"/>
  <c r="U357" i="4" s="1"/>
  <c r="Q357" i="4" s="1"/>
  <c r="P357" i="4" s="1"/>
  <c r="T357" i="4" s="1"/>
  <c r="V357" i="4" s="1"/>
  <c r="D358" i="4"/>
  <c r="AF358" i="4" s="1"/>
  <c r="R357" i="4"/>
  <c r="AU356" i="4" l="1"/>
  <c r="AW356" i="4"/>
  <c r="AV356" i="4"/>
  <c r="AI470" i="4"/>
  <c r="AX355" i="4"/>
  <c r="AQ356" i="4"/>
  <c r="AP356" i="4"/>
  <c r="AR356" i="4"/>
  <c r="AS355" i="4"/>
  <c r="AG357" i="4"/>
  <c r="AT357" i="4" s="1"/>
  <c r="AH357" i="4"/>
  <c r="AJ357" i="4" s="1"/>
  <c r="AE358" i="4"/>
  <c r="X356" i="4"/>
  <c r="AO356" i="4" s="1"/>
  <c r="S357" i="4"/>
  <c r="W357" i="4" s="1"/>
  <c r="Y357" i="4" s="1"/>
  <c r="AA357" i="4" s="1"/>
  <c r="M358" i="4"/>
  <c r="U358" i="4" s="1"/>
  <c r="Q358" i="4" s="1"/>
  <c r="P358" i="4" s="1"/>
  <c r="T358" i="4" s="1"/>
  <c r="V358" i="4" s="1"/>
  <c r="D359" i="4"/>
  <c r="AF359" i="4" s="1"/>
  <c r="R358" i="4"/>
  <c r="AW357" i="4" l="1"/>
  <c r="AV357" i="4"/>
  <c r="AU357" i="4"/>
  <c r="AX357" i="4" s="1"/>
  <c r="AI471" i="4"/>
  <c r="AX356" i="4"/>
  <c r="AP357" i="4"/>
  <c r="AQ357" i="4"/>
  <c r="AR357" i="4"/>
  <c r="AS356" i="4"/>
  <c r="AG358" i="4"/>
  <c r="AT358" i="4" s="1"/>
  <c r="AH358" i="4"/>
  <c r="AJ358" i="4" s="1"/>
  <c r="AE359" i="4"/>
  <c r="X357" i="4"/>
  <c r="AO357" i="4" s="1"/>
  <c r="S358" i="4"/>
  <c r="W358" i="4" s="1"/>
  <c r="Y358" i="4" s="1"/>
  <c r="AA358" i="4" s="1"/>
  <c r="M359" i="4"/>
  <c r="U359" i="4" s="1"/>
  <c r="Q359" i="4" s="1"/>
  <c r="P359" i="4" s="1"/>
  <c r="T359" i="4" s="1"/>
  <c r="V359" i="4" s="1"/>
  <c r="D360" i="4"/>
  <c r="AF360" i="4" s="1"/>
  <c r="R359" i="4"/>
  <c r="AI472" i="4" l="1"/>
  <c r="AV358" i="4"/>
  <c r="AU358" i="4"/>
  <c r="AW358" i="4"/>
  <c r="AP358" i="4"/>
  <c r="AR358" i="4"/>
  <c r="AQ358" i="4"/>
  <c r="AS357" i="4"/>
  <c r="AG359" i="4"/>
  <c r="AT359" i="4" s="1"/>
  <c r="AH359" i="4"/>
  <c r="AJ359" i="4" s="1"/>
  <c r="AE360" i="4"/>
  <c r="X358" i="4"/>
  <c r="AO358" i="4" s="1"/>
  <c r="S359" i="4"/>
  <c r="W359" i="4" s="1"/>
  <c r="Y359" i="4" s="1"/>
  <c r="AA359" i="4" s="1"/>
  <c r="M360" i="4"/>
  <c r="U360" i="4" s="1"/>
  <c r="Q360" i="4" s="1"/>
  <c r="P360" i="4" s="1"/>
  <c r="T360" i="4" s="1"/>
  <c r="V360" i="4" s="1"/>
  <c r="D361" i="4"/>
  <c r="AF361" i="4" s="1"/>
  <c r="R360" i="4"/>
  <c r="AW359" i="4" l="1"/>
  <c r="AU359" i="4"/>
  <c r="AV359" i="4"/>
  <c r="AX358" i="4"/>
  <c r="AI473" i="4"/>
  <c r="AP359" i="4"/>
  <c r="AR359" i="4"/>
  <c r="AQ359" i="4"/>
  <c r="AS358" i="4"/>
  <c r="AG360" i="4"/>
  <c r="AT360" i="4" s="1"/>
  <c r="AH360" i="4"/>
  <c r="AJ360" i="4" s="1"/>
  <c r="AE361" i="4"/>
  <c r="X359" i="4"/>
  <c r="AO359" i="4" s="1"/>
  <c r="S360" i="4"/>
  <c r="W360" i="4" s="1"/>
  <c r="Y360" i="4" s="1"/>
  <c r="AA360" i="4" s="1"/>
  <c r="M361" i="4"/>
  <c r="U361" i="4" s="1"/>
  <c r="Q361" i="4" s="1"/>
  <c r="P361" i="4" s="1"/>
  <c r="T361" i="4" s="1"/>
  <c r="V361" i="4" s="1"/>
  <c r="D362" i="4"/>
  <c r="AF362" i="4" s="1"/>
  <c r="R361" i="4"/>
  <c r="AX359" i="4" l="1"/>
  <c r="AW360" i="4"/>
  <c r="AU360" i="4"/>
  <c r="AV360" i="4"/>
  <c r="AI474" i="4"/>
  <c r="AP360" i="4"/>
  <c r="AR360" i="4"/>
  <c r="AQ360" i="4"/>
  <c r="AS359" i="4"/>
  <c r="AG361" i="4"/>
  <c r="AT361" i="4" s="1"/>
  <c r="AH361" i="4"/>
  <c r="AJ361" i="4" s="1"/>
  <c r="AE362" i="4"/>
  <c r="X360" i="4"/>
  <c r="AO360" i="4" s="1"/>
  <c r="S361" i="4"/>
  <c r="W361" i="4" s="1"/>
  <c r="Y361" i="4" s="1"/>
  <c r="AA361" i="4" s="1"/>
  <c r="M362" i="4"/>
  <c r="U362" i="4" s="1"/>
  <c r="Q362" i="4" s="1"/>
  <c r="P362" i="4" s="1"/>
  <c r="T362" i="4" s="1"/>
  <c r="V362" i="4" s="1"/>
  <c r="D363" i="4"/>
  <c r="AF363" i="4" s="1"/>
  <c r="R362" i="4"/>
  <c r="AV361" i="4" l="1"/>
  <c r="AU361" i="4"/>
  <c r="AW361" i="4"/>
  <c r="AI475" i="4"/>
  <c r="AX360" i="4"/>
  <c r="AP361" i="4"/>
  <c r="AQ361" i="4"/>
  <c r="AR361" i="4"/>
  <c r="AS360" i="4"/>
  <c r="AG362" i="4"/>
  <c r="AT362" i="4" s="1"/>
  <c r="AH362" i="4"/>
  <c r="AJ362" i="4" s="1"/>
  <c r="AE363" i="4"/>
  <c r="X361" i="4"/>
  <c r="AO361" i="4" s="1"/>
  <c r="S362" i="4"/>
  <c r="W362" i="4" s="1"/>
  <c r="Y362" i="4" s="1"/>
  <c r="AA362" i="4" s="1"/>
  <c r="M363" i="4"/>
  <c r="U363" i="4" s="1"/>
  <c r="Q363" i="4" s="1"/>
  <c r="P363" i="4" s="1"/>
  <c r="T363" i="4" s="1"/>
  <c r="V363" i="4" s="1"/>
  <c r="D364" i="4"/>
  <c r="AF364" i="4" s="1"/>
  <c r="R363" i="4"/>
  <c r="AX361" i="4" l="1"/>
  <c r="AU362" i="4"/>
  <c r="AW362" i="4"/>
  <c r="AV362" i="4"/>
  <c r="AI476" i="4"/>
  <c r="AP362" i="4"/>
  <c r="AR362" i="4"/>
  <c r="AQ362" i="4"/>
  <c r="AS361" i="4"/>
  <c r="AG363" i="4"/>
  <c r="AT363" i="4" s="1"/>
  <c r="AH363" i="4"/>
  <c r="AJ363" i="4" s="1"/>
  <c r="AE364" i="4"/>
  <c r="X362" i="4"/>
  <c r="AO362" i="4" s="1"/>
  <c r="S363" i="4"/>
  <c r="W363" i="4" s="1"/>
  <c r="Y363" i="4" s="1"/>
  <c r="AA363" i="4" s="1"/>
  <c r="M364" i="4"/>
  <c r="U364" i="4" s="1"/>
  <c r="Q364" i="4" s="1"/>
  <c r="P364" i="4" s="1"/>
  <c r="T364" i="4" s="1"/>
  <c r="V364" i="4" s="1"/>
  <c r="D365" i="4"/>
  <c r="AF365" i="4" s="1"/>
  <c r="R364" i="4"/>
  <c r="AW363" i="4" l="1"/>
  <c r="AU363" i="4"/>
  <c r="AV363" i="4"/>
  <c r="AI477" i="4"/>
  <c r="AX362" i="4"/>
  <c r="AP363" i="4"/>
  <c r="AQ363" i="4"/>
  <c r="AR363" i="4"/>
  <c r="AS362" i="4"/>
  <c r="AG364" i="4"/>
  <c r="AT364" i="4" s="1"/>
  <c r="AH364" i="4"/>
  <c r="AJ364" i="4" s="1"/>
  <c r="AE365" i="4"/>
  <c r="X363" i="4"/>
  <c r="AO363" i="4" s="1"/>
  <c r="S364" i="4"/>
  <c r="W364" i="4" s="1"/>
  <c r="Y364" i="4" s="1"/>
  <c r="AA364" i="4" s="1"/>
  <c r="M365" i="4"/>
  <c r="U365" i="4" s="1"/>
  <c r="Q365" i="4" s="1"/>
  <c r="P365" i="4" s="1"/>
  <c r="T365" i="4" s="1"/>
  <c r="V365" i="4" s="1"/>
  <c r="D366" i="4"/>
  <c r="AF366" i="4" s="1"/>
  <c r="R365" i="4"/>
  <c r="AU364" i="4" l="1"/>
  <c r="AV364" i="4"/>
  <c r="AW364" i="4"/>
  <c r="AI478" i="4"/>
  <c r="AX363" i="4"/>
  <c r="AP364" i="4"/>
  <c r="AQ364" i="4"/>
  <c r="AR364" i="4"/>
  <c r="AS363" i="4"/>
  <c r="AG365" i="4"/>
  <c r="AT365" i="4" s="1"/>
  <c r="AH365" i="4"/>
  <c r="AJ365" i="4" s="1"/>
  <c r="AE366" i="4"/>
  <c r="X364" i="4"/>
  <c r="AO364" i="4" s="1"/>
  <c r="S365" i="4"/>
  <c r="W365" i="4" s="1"/>
  <c r="Y365" i="4" s="1"/>
  <c r="AA365" i="4" s="1"/>
  <c r="M366" i="4"/>
  <c r="U366" i="4" s="1"/>
  <c r="Q366" i="4" s="1"/>
  <c r="P366" i="4" s="1"/>
  <c r="T366" i="4" s="1"/>
  <c r="V366" i="4" s="1"/>
  <c r="D367" i="4"/>
  <c r="AF367" i="4" s="1"/>
  <c r="R366" i="4"/>
  <c r="AU365" i="4" l="1"/>
  <c r="AV365" i="4"/>
  <c r="AW365" i="4"/>
  <c r="AI479" i="4"/>
  <c r="AX364" i="4"/>
  <c r="AP365" i="4"/>
  <c r="AR365" i="4"/>
  <c r="AQ365" i="4"/>
  <c r="AS364" i="4"/>
  <c r="AG366" i="4"/>
  <c r="AT366" i="4" s="1"/>
  <c r="AH366" i="4"/>
  <c r="AJ366" i="4" s="1"/>
  <c r="AE367" i="4"/>
  <c r="X365" i="4"/>
  <c r="AO365" i="4" s="1"/>
  <c r="S366" i="4"/>
  <c r="W366" i="4" s="1"/>
  <c r="Y366" i="4" s="1"/>
  <c r="AA366" i="4" s="1"/>
  <c r="M367" i="4"/>
  <c r="U367" i="4" s="1"/>
  <c r="Q367" i="4" s="1"/>
  <c r="P367" i="4" s="1"/>
  <c r="T367" i="4" s="1"/>
  <c r="V367" i="4" s="1"/>
  <c r="D368" i="4"/>
  <c r="AF368" i="4" s="1"/>
  <c r="R367" i="4"/>
  <c r="AU366" i="4" l="1"/>
  <c r="AW366" i="4"/>
  <c r="AV366" i="4"/>
  <c r="AI480" i="4"/>
  <c r="AX365" i="4"/>
  <c r="AQ366" i="4"/>
  <c r="AP366" i="4"/>
  <c r="AR366" i="4"/>
  <c r="AS365" i="4"/>
  <c r="AG367" i="4"/>
  <c r="AT367" i="4" s="1"/>
  <c r="AH367" i="4"/>
  <c r="AJ367" i="4" s="1"/>
  <c r="AE368" i="4"/>
  <c r="X366" i="4"/>
  <c r="AO366" i="4" s="1"/>
  <c r="S367" i="4"/>
  <c r="W367" i="4" s="1"/>
  <c r="Y367" i="4" s="1"/>
  <c r="AA367" i="4" s="1"/>
  <c r="M368" i="4"/>
  <c r="U368" i="4" s="1"/>
  <c r="Q368" i="4" s="1"/>
  <c r="P368" i="4" s="1"/>
  <c r="T368" i="4" s="1"/>
  <c r="V368" i="4" s="1"/>
  <c r="D369" i="4"/>
  <c r="AF369" i="4" s="1"/>
  <c r="R368" i="4"/>
  <c r="AV367" i="4" l="1"/>
  <c r="AW367" i="4"/>
  <c r="AU367" i="4"/>
  <c r="AX367" i="4" s="1"/>
  <c r="AI481" i="4"/>
  <c r="AX366" i="4"/>
  <c r="AP367" i="4"/>
  <c r="AQ367" i="4"/>
  <c r="AR367" i="4"/>
  <c r="AS366" i="4"/>
  <c r="AG368" i="4"/>
  <c r="AT368" i="4" s="1"/>
  <c r="AH368" i="4"/>
  <c r="AJ368" i="4" s="1"/>
  <c r="AE369" i="4"/>
  <c r="X367" i="4"/>
  <c r="AO367" i="4" s="1"/>
  <c r="S368" i="4"/>
  <c r="W368" i="4" s="1"/>
  <c r="Y368" i="4" s="1"/>
  <c r="AA368" i="4" s="1"/>
  <c r="M369" i="4"/>
  <c r="U369" i="4" s="1"/>
  <c r="Q369" i="4" s="1"/>
  <c r="P369" i="4" s="1"/>
  <c r="T369" i="4" s="1"/>
  <c r="V369" i="4" s="1"/>
  <c r="D370" i="4"/>
  <c r="AF370" i="4" s="1"/>
  <c r="R369" i="4"/>
  <c r="AI482" i="4" l="1"/>
  <c r="AV368" i="4"/>
  <c r="AU368" i="4"/>
  <c r="AW368" i="4"/>
  <c r="AP368" i="4"/>
  <c r="AQ368" i="4"/>
  <c r="AR368" i="4"/>
  <c r="AS367" i="4"/>
  <c r="AG369" i="4"/>
  <c r="AT369" i="4" s="1"/>
  <c r="AH369" i="4"/>
  <c r="AJ369" i="4" s="1"/>
  <c r="AE370" i="4"/>
  <c r="X368" i="4"/>
  <c r="AO368" i="4" s="1"/>
  <c r="S369" i="4"/>
  <c r="W369" i="4" s="1"/>
  <c r="Y369" i="4" s="1"/>
  <c r="AA369" i="4" s="1"/>
  <c r="M370" i="4"/>
  <c r="U370" i="4" s="1"/>
  <c r="Q370" i="4" s="1"/>
  <c r="P370" i="4" s="1"/>
  <c r="T370" i="4" s="1"/>
  <c r="V370" i="4" s="1"/>
  <c r="D371" i="4"/>
  <c r="AF371" i="4" s="1"/>
  <c r="R370" i="4"/>
  <c r="AU369" i="4" l="1"/>
  <c r="AV369" i="4"/>
  <c r="AW369" i="4"/>
  <c r="AX368" i="4"/>
  <c r="AI483" i="4"/>
  <c r="AP369" i="4"/>
  <c r="AQ369" i="4"/>
  <c r="AR369" i="4"/>
  <c r="AS368" i="4"/>
  <c r="AG370" i="4"/>
  <c r="AT370" i="4" s="1"/>
  <c r="AH370" i="4"/>
  <c r="AJ370" i="4" s="1"/>
  <c r="AE371" i="4"/>
  <c r="X369" i="4"/>
  <c r="AO369" i="4" s="1"/>
  <c r="S370" i="4"/>
  <c r="W370" i="4" s="1"/>
  <c r="Y370" i="4" s="1"/>
  <c r="AA370" i="4" s="1"/>
  <c r="M371" i="4"/>
  <c r="U371" i="4" s="1"/>
  <c r="Q371" i="4" s="1"/>
  <c r="P371" i="4" s="1"/>
  <c r="T371" i="4" s="1"/>
  <c r="V371" i="4" s="1"/>
  <c r="D372" i="4"/>
  <c r="AF372" i="4" s="1"/>
  <c r="R371" i="4"/>
  <c r="AV370" i="4" l="1"/>
  <c r="AW370" i="4"/>
  <c r="AU370" i="4"/>
  <c r="AX370" i="4" s="1"/>
  <c r="AI484" i="4"/>
  <c r="AX369" i="4"/>
  <c r="AP370" i="4"/>
  <c r="AR370" i="4"/>
  <c r="AQ370" i="4"/>
  <c r="AS369" i="4"/>
  <c r="AG371" i="4"/>
  <c r="AT371" i="4" s="1"/>
  <c r="AH371" i="4"/>
  <c r="AJ371" i="4" s="1"/>
  <c r="AE372" i="4"/>
  <c r="X370" i="4"/>
  <c r="AO370" i="4" s="1"/>
  <c r="S371" i="4"/>
  <c r="W371" i="4" s="1"/>
  <c r="Y371" i="4" s="1"/>
  <c r="AA371" i="4" s="1"/>
  <c r="M372" i="4"/>
  <c r="U372" i="4" s="1"/>
  <c r="Q372" i="4" s="1"/>
  <c r="P372" i="4" s="1"/>
  <c r="T372" i="4" s="1"/>
  <c r="V372" i="4" s="1"/>
  <c r="D373" i="4"/>
  <c r="AF373" i="4" s="1"/>
  <c r="R372" i="4"/>
  <c r="AI485" i="4" l="1"/>
  <c r="AV371" i="4"/>
  <c r="AU371" i="4"/>
  <c r="AW371" i="4"/>
  <c r="AQ371" i="4"/>
  <c r="AP371" i="4"/>
  <c r="AR371" i="4"/>
  <c r="AS370" i="4"/>
  <c r="AG372" i="4"/>
  <c r="AT372" i="4" s="1"/>
  <c r="AH372" i="4"/>
  <c r="AJ372" i="4" s="1"/>
  <c r="AE373" i="4"/>
  <c r="X371" i="4"/>
  <c r="AO371" i="4" s="1"/>
  <c r="S372" i="4"/>
  <c r="W372" i="4" s="1"/>
  <c r="Y372" i="4" s="1"/>
  <c r="AA372" i="4" s="1"/>
  <c r="M373" i="4"/>
  <c r="U373" i="4" s="1"/>
  <c r="Q373" i="4" s="1"/>
  <c r="P373" i="4" s="1"/>
  <c r="T373" i="4" s="1"/>
  <c r="V373" i="4" s="1"/>
  <c r="D374" i="4"/>
  <c r="AF374" i="4" s="1"/>
  <c r="R373" i="4"/>
  <c r="AU372" i="4" l="1"/>
  <c r="AW372" i="4"/>
  <c r="AV372" i="4"/>
  <c r="AX371" i="4"/>
  <c r="AI486" i="4"/>
  <c r="AP372" i="4"/>
  <c r="AQ372" i="4"/>
  <c r="AR372" i="4"/>
  <c r="AS371" i="4"/>
  <c r="AG373" i="4"/>
  <c r="AT373" i="4" s="1"/>
  <c r="AH373" i="4"/>
  <c r="AJ373" i="4" s="1"/>
  <c r="AE374" i="4"/>
  <c r="X372" i="4"/>
  <c r="AO372" i="4" s="1"/>
  <c r="S373" i="4"/>
  <c r="W373" i="4" s="1"/>
  <c r="Y373" i="4" s="1"/>
  <c r="AA373" i="4" s="1"/>
  <c r="M374" i="4"/>
  <c r="U374" i="4" s="1"/>
  <c r="Q374" i="4" s="1"/>
  <c r="P374" i="4" s="1"/>
  <c r="T374" i="4" s="1"/>
  <c r="V374" i="4" s="1"/>
  <c r="D375" i="4"/>
  <c r="AF375" i="4" s="1"/>
  <c r="R374" i="4"/>
  <c r="AI487" i="4" l="1"/>
  <c r="AW373" i="4"/>
  <c r="AU373" i="4"/>
  <c r="AV373" i="4"/>
  <c r="AX372" i="4"/>
  <c r="AQ373" i="4"/>
  <c r="AP373" i="4"/>
  <c r="AR373" i="4"/>
  <c r="AS372" i="4"/>
  <c r="AG374" i="4"/>
  <c r="AT374" i="4" s="1"/>
  <c r="AH374" i="4"/>
  <c r="AJ374" i="4" s="1"/>
  <c r="AE375" i="4"/>
  <c r="X373" i="4"/>
  <c r="AO373" i="4" s="1"/>
  <c r="S374" i="4"/>
  <c r="W374" i="4" s="1"/>
  <c r="Y374" i="4" s="1"/>
  <c r="AA374" i="4" s="1"/>
  <c r="M375" i="4"/>
  <c r="U375" i="4" s="1"/>
  <c r="Q375" i="4" s="1"/>
  <c r="P375" i="4" s="1"/>
  <c r="T375" i="4" s="1"/>
  <c r="V375" i="4" s="1"/>
  <c r="D376" i="4"/>
  <c r="AF376" i="4" s="1"/>
  <c r="R375" i="4"/>
  <c r="AV374" i="4" l="1"/>
  <c r="AW374" i="4"/>
  <c r="AU374" i="4"/>
  <c r="AX374" i="4" s="1"/>
  <c r="AX373" i="4"/>
  <c r="AI488" i="4"/>
  <c r="AP374" i="4"/>
  <c r="AQ374" i="4"/>
  <c r="AR374" i="4"/>
  <c r="AS373" i="4"/>
  <c r="AG375" i="4"/>
  <c r="AT375" i="4" s="1"/>
  <c r="AH375" i="4"/>
  <c r="AJ375" i="4" s="1"/>
  <c r="AE376" i="4"/>
  <c r="X374" i="4"/>
  <c r="AO374" i="4" s="1"/>
  <c r="S375" i="4"/>
  <c r="W375" i="4" s="1"/>
  <c r="Y375" i="4" s="1"/>
  <c r="AA375" i="4" s="1"/>
  <c r="M376" i="4"/>
  <c r="U376" i="4" s="1"/>
  <c r="Q376" i="4" s="1"/>
  <c r="P376" i="4" s="1"/>
  <c r="T376" i="4" s="1"/>
  <c r="V376" i="4" s="1"/>
  <c r="D377" i="4"/>
  <c r="AF377" i="4" s="1"/>
  <c r="R376" i="4"/>
  <c r="AV375" i="4" l="1"/>
  <c r="AU375" i="4"/>
  <c r="AW375" i="4"/>
  <c r="AI489" i="4"/>
  <c r="AP375" i="4"/>
  <c r="AQ375" i="4"/>
  <c r="AR375" i="4"/>
  <c r="AS374" i="4"/>
  <c r="AG376" i="4"/>
  <c r="AT376" i="4" s="1"/>
  <c r="AH376" i="4"/>
  <c r="AJ376" i="4" s="1"/>
  <c r="AE377" i="4"/>
  <c r="X375" i="4"/>
  <c r="AO375" i="4" s="1"/>
  <c r="S376" i="4"/>
  <c r="W376" i="4" s="1"/>
  <c r="Y376" i="4" s="1"/>
  <c r="AA376" i="4" s="1"/>
  <c r="M377" i="4"/>
  <c r="U377" i="4" s="1"/>
  <c r="Q377" i="4" s="1"/>
  <c r="P377" i="4" s="1"/>
  <c r="T377" i="4" s="1"/>
  <c r="V377" i="4" s="1"/>
  <c r="D378" i="4"/>
  <c r="AF378" i="4" s="1"/>
  <c r="R377" i="4"/>
  <c r="AW376" i="4" l="1"/>
  <c r="AV376" i="4"/>
  <c r="AU376" i="4"/>
  <c r="AI490" i="4"/>
  <c r="AX375" i="4"/>
  <c r="AP376" i="4"/>
  <c r="AQ376" i="4"/>
  <c r="AR376" i="4"/>
  <c r="AS375" i="4"/>
  <c r="AG377" i="4"/>
  <c r="AT377" i="4" s="1"/>
  <c r="AH377" i="4"/>
  <c r="AJ377" i="4" s="1"/>
  <c r="AE378" i="4"/>
  <c r="X376" i="4"/>
  <c r="AO376" i="4" s="1"/>
  <c r="S377" i="4"/>
  <c r="W377" i="4" s="1"/>
  <c r="Y377" i="4" s="1"/>
  <c r="AA377" i="4" s="1"/>
  <c r="M378" i="4"/>
  <c r="U378" i="4" s="1"/>
  <c r="Q378" i="4" s="1"/>
  <c r="P378" i="4" s="1"/>
  <c r="T378" i="4" s="1"/>
  <c r="V378" i="4" s="1"/>
  <c r="D379" i="4"/>
  <c r="AF379" i="4" s="1"/>
  <c r="R378" i="4"/>
  <c r="AV377" i="4" l="1"/>
  <c r="AU377" i="4"/>
  <c r="AW377" i="4"/>
  <c r="AI491" i="4"/>
  <c r="AX376" i="4"/>
  <c r="AP377" i="4"/>
  <c r="AQ377" i="4"/>
  <c r="AR377" i="4"/>
  <c r="AS376" i="4"/>
  <c r="AG378" i="4"/>
  <c r="AT378" i="4" s="1"/>
  <c r="AH378" i="4"/>
  <c r="AJ378" i="4" s="1"/>
  <c r="AE379" i="4"/>
  <c r="X377" i="4"/>
  <c r="AO377" i="4" s="1"/>
  <c r="S378" i="4"/>
  <c r="W378" i="4" s="1"/>
  <c r="Y378" i="4" s="1"/>
  <c r="AA378" i="4" s="1"/>
  <c r="M379" i="4"/>
  <c r="U379" i="4" s="1"/>
  <c r="Q379" i="4" s="1"/>
  <c r="P379" i="4" s="1"/>
  <c r="T379" i="4" s="1"/>
  <c r="V379" i="4" s="1"/>
  <c r="D380" i="4"/>
  <c r="AF380" i="4" s="1"/>
  <c r="R379" i="4"/>
  <c r="AX377" i="4" l="1"/>
  <c r="AU378" i="4"/>
  <c r="AV378" i="4"/>
  <c r="AW378" i="4"/>
  <c r="AI492" i="4"/>
  <c r="AP378" i="4"/>
  <c r="AQ378" i="4"/>
  <c r="AR378" i="4"/>
  <c r="AS377" i="4"/>
  <c r="AG379" i="4"/>
  <c r="AT379" i="4" s="1"/>
  <c r="AH379" i="4"/>
  <c r="AJ379" i="4" s="1"/>
  <c r="AE380" i="4"/>
  <c r="X378" i="4"/>
  <c r="AO378" i="4" s="1"/>
  <c r="S379" i="4"/>
  <c r="W379" i="4" s="1"/>
  <c r="Y379" i="4" s="1"/>
  <c r="AA379" i="4" s="1"/>
  <c r="M380" i="4"/>
  <c r="U380" i="4" s="1"/>
  <c r="Q380" i="4" s="1"/>
  <c r="P380" i="4" s="1"/>
  <c r="T380" i="4" s="1"/>
  <c r="V380" i="4" s="1"/>
  <c r="D381" i="4"/>
  <c r="AF381" i="4" s="1"/>
  <c r="R380" i="4"/>
  <c r="AW379" i="4" l="1"/>
  <c r="AU379" i="4"/>
  <c r="AV379" i="4"/>
  <c r="AI493" i="4"/>
  <c r="AX378" i="4"/>
  <c r="AP379" i="4"/>
  <c r="AQ379" i="4"/>
  <c r="AR379" i="4"/>
  <c r="AS378" i="4"/>
  <c r="AG380" i="4"/>
  <c r="AT380" i="4" s="1"/>
  <c r="AH380" i="4"/>
  <c r="AJ380" i="4" s="1"/>
  <c r="AE381" i="4"/>
  <c r="X379" i="4"/>
  <c r="AO379" i="4" s="1"/>
  <c r="S380" i="4"/>
  <c r="W380" i="4" s="1"/>
  <c r="Y380" i="4" s="1"/>
  <c r="AA380" i="4" s="1"/>
  <c r="M381" i="4"/>
  <c r="U381" i="4" s="1"/>
  <c r="Q381" i="4" s="1"/>
  <c r="P381" i="4" s="1"/>
  <c r="T381" i="4" s="1"/>
  <c r="V381" i="4" s="1"/>
  <c r="D382" i="4"/>
  <c r="AF382" i="4" s="1"/>
  <c r="R381" i="4"/>
  <c r="AU380" i="4" l="1"/>
  <c r="AW380" i="4"/>
  <c r="AV380" i="4"/>
  <c r="AI494" i="4"/>
  <c r="AX379" i="4"/>
  <c r="AP380" i="4"/>
  <c r="AQ380" i="4"/>
  <c r="AR380" i="4"/>
  <c r="AS379" i="4"/>
  <c r="AG381" i="4"/>
  <c r="AT381" i="4" s="1"/>
  <c r="AH381" i="4"/>
  <c r="AJ381" i="4" s="1"/>
  <c r="AE382" i="4"/>
  <c r="X380" i="4"/>
  <c r="AO380" i="4" s="1"/>
  <c r="S381" i="4"/>
  <c r="W381" i="4" s="1"/>
  <c r="Y381" i="4" s="1"/>
  <c r="AA381" i="4" s="1"/>
  <c r="M382" i="4"/>
  <c r="U382" i="4" s="1"/>
  <c r="Q382" i="4" s="1"/>
  <c r="P382" i="4" s="1"/>
  <c r="T382" i="4" s="1"/>
  <c r="V382" i="4" s="1"/>
  <c r="D383" i="4"/>
  <c r="AF383" i="4" s="1"/>
  <c r="R382" i="4"/>
  <c r="AU381" i="4" l="1"/>
  <c r="AW381" i="4"/>
  <c r="AV381" i="4"/>
  <c r="AI495" i="4"/>
  <c r="AX380" i="4"/>
  <c r="AP381" i="4"/>
  <c r="AQ381" i="4"/>
  <c r="AR381" i="4"/>
  <c r="AS380" i="4"/>
  <c r="AG382" i="4"/>
  <c r="AT382" i="4" s="1"/>
  <c r="AH382" i="4"/>
  <c r="AJ382" i="4" s="1"/>
  <c r="AE383" i="4"/>
  <c r="X381" i="4"/>
  <c r="AO381" i="4" s="1"/>
  <c r="M383" i="4"/>
  <c r="U383" i="4" s="1"/>
  <c r="Q383" i="4" s="1"/>
  <c r="P383" i="4" s="1"/>
  <c r="T383" i="4" s="1"/>
  <c r="V383" i="4" s="1"/>
  <c r="D384" i="4"/>
  <c r="AF384" i="4" s="1"/>
  <c r="R383" i="4"/>
  <c r="S382" i="4"/>
  <c r="W382" i="4" s="1"/>
  <c r="Y382" i="4" s="1"/>
  <c r="AA382" i="4" s="1"/>
  <c r="AU382" i="4" l="1"/>
  <c r="AW382" i="4"/>
  <c r="AV382" i="4"/>
  <c r="AI496" i="4"/>
  <c r="AX381" i="4"/>
  <c r="AP382" i="4"/>
  <c r="AQ382" i="4"/>
  <c r="AR382" i="4"/>
  <c r="AS381" i="4"/>
  <c r="AG383" i="4"/>
  <c r="AT383" i="4" s="1"/>
  <c r="AH383" i="4"/>
  <c r="AJ383" i="4" s="1"/>
  <c r="AE384" i="4"/>
  <c r="X382" i="4"/>
  <c r="AO382" i="4" s="1"/>
  <c r="S383" i="4"/>
  <c r="W383" i="4" s="1"/>
  <c r="Y383" i="4" s="1"/>
  <c r="AA383" i="4" s="1"/>
  <c r="M384" i="4"/>
  <c r="U384" i="4" s="1"/>
  <c r="Q384" i="4" s="1"/>
  <c r="P384" i="4" s="1"/>
  <c r="T384" i="4" s="1"/>
  <c r="V384" i="4" s="1"/>
  <c r="D385" i="4"/>
  <c r="AF385" i="4" s="1"/>
  <c r="R384" i="4"/>
  <c r="AU383" i="4" l="1"/>
  <c r="AV383" i="4"/>
  <c r="AW383" i="4"/>
  <c r="AI497" i="4"/>
  <c r="AX382" i="4"/>
  <c r="AP383" i="4"/>
  <c r="AR383" i="4"/>
  <c r="AQ383" i="4"/>
  <c r="AS382" i="4"/>
  <c r="AG384" i="4"/>
  <c r="AT384" i="4" s="1"/>
  <c r="AH384" i="4"/>
  <c r="AJ384" i="4" s="1"/>
  <c r="AE385" i="4"/>
  <c r="X383" i="4"/>
  <c r="AO383" i="4" s="1"/>
  <c r="S384" i="4"/>
  <c r="W384" i="4" s="1"/>
  <c r="Y384" i="4" s="1"/>
  <c r="AA384" i="4" s="1"/>
  <c r="M385" i="4"/>
  <c r="U385" i="4" s="1"/>
  <c r="Q385" i="4" s="1"/>
  <c r="P385" i="4" s="1"/>
  <c r="T385" i="4" s="1"/>
  <c r="V385" i="4" s="1"/>
  <c r="D386" i="4"/>
  <c r="AF386" i="4" s="1"/>
  <c r="R385" i="4"/>
  <c r="AV384" i="4" l="1"/>
  <c r="AU384" i="4"/>
  <c r="AW384" i="4"/>
  <c r="AI498" i="4"/>
  <c r="AX383" i="4"/>
  <c r="AQ384" i="4"/>
  <c r="AP384" i="4"/>
  <c r="AR384" i="4"/>
  <c r="AS383" i="4"/>
  <c r="AG385" i="4"/>
  <c r="AT385" i="4" s="1"/>
  <c r="AH385" i="4"/>
  <c r="AJ385" i="4" s="1"/>
  <c r="AE386" i="4"/>
  <c r="X384" i="4"/>
  <c r="AO384" i="4" s="1"/>
  <c r="S385" i="4"/>
  <c r="W385" i="4" s="1"/>
  <c r="Y385" i="4" s="1"/>
  <c r="AA385" i="4" s="1"/>
  <c r="M386" i="4"/>
  <c r="U386" i="4" s="1"/>
  <c r="Q386" i="4" s="1"/>
  <c r="P386" i="4" s="1"/>
  <c r="T386" i="4" s="1"/>
  <c r="V386" i="4" s="1"/>
  <c r="D387" i="4"/>
  <c r="AF387" i="4" s="1"/>
  <c r="R386" i="4"/>
  <c r="AV385" i="4" l="1"/>
  <c r="AW385" i="4"/>
  <c r="AU385" i="4"/>
  <c r="AX385" i="4" s="1"/>
  <c r="AI499" i="4"/>
  <c r="AX384" i="4"/>
  <c r="AP385" i="4"/>
  <c r="AR385" i="4"/>
  <c r="AQ385" i="4"/>
  <c r="AS384" i="4"/>
  <c r="AG386" i="4"/>
  <c r="AT386" i="4" s="1"/>
  <c r="AH386" i="4"/>
  <c r="AJ386" i="4" s="1"/>
  <c r="AE387" i="4"/>
  <c r="X385" i="4"/>
  <c r="AO385" i="4" s="1"/>
  <c r="S386" i="4"/>
  <c r="W386" i="4" s="1"/>
  <c r="Y386" i="4" s="1"/>
  <c r="AA386" i="4" s="1"/>
  <c r="M387" i="4"/>
  <c r="U387" i="4" s="1"/>
  <c r="Q387" i="4" s="1"/>
  <c r="P387" i="4" s="1"/>
  <c r="T387" i="4" s="1"/>
  <c r="V387" i="4" s="1"/>
  <c r="D388" i="4"/>
  <c r="AF388" i="4" s="1"/>
  <c r="R387" i="4"/>
  <c r="AU386" i="4" l="1"/>
  <c r="AV386" i="4"/>
  <c r="AW386" i="4"/>
  <c r="AI500" i="4"/>
  <c r="AP386" i="4"/>
  <c r="AR386" i="4"/>
  <c r="AQ386" i="4"/>
  <c r="AS385" i="4"/>
  <c r="AG387" i="4"/>
  <c r="AT387" i="4" s="1"/>
  <c r="AH387" i="4"/>
  <c r="AJ387" i="4" s="1"/>
  <c r="AE388" i="4"/>
  <c r="X386" i="4"/>
  <c r="AO386" i="4" s="1"/>
  <c r="S387" i="4"/>
  <c r="W387" i="4" s="1"/>
  <c r="Y387" i="4" s="1"/>
  <c r="AA387" i="4" s="1"/>
  <c r="M388" i="4"/>
  <c r="U388" i="4" s="1"/>
  <c r="Q388" i="4" s="1"/>
  <c r="P388" i="4" s="1"/>
  <c r="T388" i="4" s="1"/>
  <c r="V388" i="4" s="1"/>
  <c r="D389" i="4"/>
  <c r="AF389" i="4" s="1"/>
  <c r="R388" i="4"/>
  <c r="AU387" i="4" l="1"/>
  <c r="AV387" i="4"/>
  <c r="AW387" i="4"/>
  <c r="AI501" i="4"/>
  <c r="AX386" i="4"/>
  <c r="AQ387" i="4"/>
  <c r="AP387" i="4"/>
  <c r="AR387" i="4"/>
  <c r="AS386" i="4"/>
  <c r="AG388" i="4"/>
  <c r="AT388" i="4" s="1"/>
  <c r="AH388" i="4"/>
  <c r="AJ388" i="4" s="1"/>
  <c r="AE389" i="4"/>
  <c r="X387" i="4"/>
  <c r="AO387" i="4" s="1"/>
  <c r="S388" i="4"/>
  <c r="W388" i="4" s="1"/>
  <c r="Y388" i="4" s="1"/>
  <c r="AA388" i="4" s="1"/>
  <c r="M389" i="4"/>
  <c r="U389" i="4" s="1"/>
  <c r="Q389" i="4" s="1"/>
  <c r="P389" i="4" s="1"/>
  <c r="T389" i="4" s="1"/>
  <c r="V389" i="4" s="1"/>
  <c r="D390" i="4"/>
  <c r="AF390" i="4" s="1"/>
  <c r="R389" i="4"/>
  <c r="AU388" i="4" l="1"/>
  <c r="AV388" i="4"/>
  <c r="AW388" i="4"/>
  <c r="AI502" i="4"/>
  <c r="AX387" i="4"/>
  <c r="AP388" i="4"/>
  <c r="AR388" i="4"/>
  <c r="AQ388" i="4"/>
  <c r="AS387" i="4"/>
  <c r="AG389" i="4"/>
  <c r="AT389" i="4" s="1"/>
  <c r="AH389" i="4"/>
  <c r="AJ389" i="4" s="1"/>
  <c r="AE390" i="4"/>
  <c r="X388" i="4"/>
  <c r="AO388" i="4" s="1"/>
  <c r="S389" i="4"/>
  <c r="W389" i="4" s="1"/>
  <c r="Y389" i="4" s="1"/>
  <c r="AA389" i="4" s="1"/>
  <c r="M390" i="4"/>
  <c r="U390" i="4" s="1"/>
  <c r="Q390" i="4" s="1"/>
  <c r="P390" i="4" s="1"/>
  <c r="T390" i="4" s="1"/>
  <c r="V390" i="4" s="1"/>
  <c r="D391" i="4"/>
  <c r="AF391" i="4" s="1"/>
  <c r="R390" i="4"/>
  <c r="AW389" i="4" l="1"/>
  <c r="AU389" i="4"/>
  <c r="AV389" i="4"/>
  <c r="AI503" i="4"/>
  <c r="AX388" i="4"/>
  <c r="AP389" i="4"/>
  <c r="AR389" i="4"/>
  <c r="AQ389" i="4"/>
  <c r="AS388" i="4"/>
  <c r="AG390" i="4"/>
  <c r="AT390" i="4" s="1"/>
  <c r="AH390" i="4"/>
  <c r="AJ390" i="4" s="1"/>
  <c r="AE391" i="4"/>
  <c r="X389" i="4"/>
  <c r="AO389" i="4" s="1"/>
  <c r="S390" i="4"/>
  <c r="W390" i="4" s="1"/>
  <c r="Y390" i="4" s="1"/>
  <c r="AA390" i="4" s="1"/>
  <c r="M391" i="4"/>
  <c r="U391" i="4" s="1"/>
  <c r="Q391" i="4" s="1"/>
  <c r="P391" i="4" s="1"/>
  <c r="T391" i="4" s="1"/>
  <c r="V391" i="4" s="1"/>
  <c r="D392" i="4"/>
  <c r="AF392" i="4" s="1"/>
  <c r="R391" i="4"/>
  <c r="AX389" i="4" l="1"/>
  <c r="AV390" i="4"/>
  <c r="AW390" i="4"/>
  <c r="AU390" i="4"/>
  <c r="AX390" i="4" s="1"/>
  <c r="AI504" i="4"/>
  <c r="AP390" i="4"/>
  <c r="AQ390" i="4"/>
  <c r="AR390" i="4"/>
  <c r="AS389" i="4"/>
  <c r="AG391" i="4"/>
  <c r="AT391" i="4" s="1"/>
  <c r="AH391" i="4"/>
  <c r="AJ391" i="4" s="1"/>
  <c r="AE392" i="4"/>
  <c r="X390" i="4"/>
  <c r="AO390" i="4" s="1"/>
  <c r="S391" i="4"/>
  <c r="W391" i="4" s="1"/>
  <c r="Y391" i="4" s="1"/>
  <c r="AA391" i="4" s="1"/>
  <c r="M392" i="4"/>
  <c r="U392" i="4" s="1"/>
  <c r="Q392" i="4" s="1"/>
  <c r="P392" i="4" s="1"/>
  <c r="T392" i="4" s="1"/>
  <c r="V392" i="4" s="1"/>
  <c r="D393" i="4"/>
  <c r="AF393" i="4" s="1"/>
  <c r="R392" i="4"/>
  <c r="AV391" i="4" l="1"/>
  <c r="AW391" i="4"/>
  <c r="AU391" i="4"/>
  <c r="AI505" i="4"/>
  <c r="AP391" i="4"/>
  <c r="AQ391" i="4"/>
  <c r="AR391" i="4"/>
  <c r="AS390" i="4"/>
  <c r="AG392" i="4"/>
  <c r="AT392" i="4" s="1"/>
  <c r="AH392" i="4"/>
  <c r="AJ392" i="4" s="1"/>
  <c r="AE393" i="4"/>
  <c r="X391" i="4"/>
  <c r="AO391" i="4" s="1"/>
  <c r="S392" i="4"/>
  <c r="W392" i="4" s="1"/>
  <c r="Y392" i="4" s="1"/>
  <c r="AA392" i="4" s="1"/>
  <c r="M393" i="4"/>
  <c r="U393" i="4" s="1"/>
  <c r="Q393" i="4" s="1"/>
  <c r="P393" i="4" s="1"/>
  <c r="T393" i="4" s="1"/>
  <c r="V393" i="4" s="1"/>
  <c r="D394" i="4"/>
  <c r="AF394" i="4" s="1"/>
  <c r="R393" i="4"/>
  <c r="AU392" i="4" l="1"/>
  <c r="AV392" i="4"/>
  <c r="AW392" i="4"/>
  <c r="AI506" i="4"/>
  <c r="AX391" i="4"/>
  <c r="AQ392" i="4"/>
  <c r="AP392" i="4"/>
  <c r="AR392" i="4"/>
  <c r="AS391" i="4"/>
  <c r="AG393" i="4"/>
  <c r="AT393" i="4" s="1"/>
  <c r="AH393" i="4"/>
  <c r="AJ393" i="4" s="1"/>
  <c r="AE394" i="4"/>
  <c r="X392" i="4"/>
  <c r="AO392" i="4" s="1"/>
  <c r="S393" i="4"/>
  <c r="W393" i="4" s="1"/>
  <c r="Y393" i="4" s="1"/>
  <c r="AA393" i="4" s="1"/>
  <c r="M394" i="4"/>
  <c r="U394" i="4" s="1"/>
  <c r="Q394" i="4" s="1"/>
  <c r="P394" i="4" s="1"/>
  <c r="T394" i="4" s="1"/>
  <c r="V394" i="4" s="1"/>
  <c r="D395" i="4"/>
  <c r="AF395" i="4" s="1"/>
  <c r="R394" i="4"/>
  <c r="AV393" i="4" l="1"/>
  <c r="AU393" i="4"/>
  <c r="AW393" i="4"/>
  <c r="AI507" i="4"/>
  <c r="AX392" i="4"/>
  <c r="AP393" i="4"/>
  <c r="AR393" i="4"/>
  <c r="AQ393" i="4"/>
  <c r="AS392" i="4"/>
  <c r="AG394" i="4"/>
  <c r="AT394" i="4" s="1"/>
  <c r="AH394" i="4"/>
  <c r="AJ394" i="4" s="1"/>
  <c r="AE395" i="4"/>
  <c r="X393" i="4"/>
  <c r="AO393" i="4" s="1"/>
  <c r="S394" i="4"/>
  <c r="W394" i="4" s="1"/>
  <c r="Y394" i="4" s="1"/>
  <c r="AA394" i="4" s="1"/>
  <c r="M395" i="4"/>
  <c r="U395" i="4" s="1"/>
  <c r="Q395" i="4" s="1"/>
  <c r="P395" i="4" s="1"/>
  <c r="T395" i="4" s="1"/>
  <c r="V395" i="4" s="1"/>
  <c r="D396" i="4"/>
  <c r="AF396" i="4" s="1"/>
  <c r="R395" i="4"/>
  <c r="AX393" i="4" l="1"/>
  <c r="AV394" i="4"/>
  <c r="AU394" i="4"/>
  <c r="AW394" i="4"/>
  <c r="AI508" i="4"/>
  <c r="AP394" i="4"/>
  <c r="AR394" i="4"/>
  <c r="AQ394" i="4"/>
  <c r="AS393" i="4"/>
  <c r="AG395" i="4"/>
  <c r="AT395" i="4" s="1"/>
  <c r="AH395" i="4"/>
  <c r="AJ395" i="4" s="1"/>
  <c r="AE396" i="4"/>
  <c r="X394" i="4"/>
  <c r="AO394" i="4" s="1"/>
  <c r="S395" i="4"/>
  <c r="W395" i="4" s="1"/>
  <c r="Y395" i="4" s="1"/>
  <c r="AA395" i="4" s="1"/>
  <c r="M396" i="4"/>
  <c r="U396" i="4" s="1"/>
  <c r="Q396" i="4" s="1"/>
  <c r="P396" i="4" s="1"/>
  <c r="T396" i="4" s="1"/>
  <c r="V396" i="4" s="1"/>
  <c r="D397" i="4"/>
  <c r="AF397" i="4" s="1"/>
  <c r="R396" i="4"/>
  <c r="AU395" i="4" l="1"/>
  <c r="AV395" i="4"/>
  <c r="AW395" i="4"/>
  <c r="AI509" i="4"/>
  <c r="AX394" i="4"/>
  <c r="AP395" i="4"/>
  <c r="AQ395" i="4"/>
  <c r="AR395" i="4"/>
  <c r="AS394" i="4"/>
  <c r="AG396" i="4"/>
  <c r="AT396" i="4" s="1"/>
  <c r="AH396" i="4"/>
  <c r="AJ396" i="4" s="1"/>
  <c r="AE397" i="4"/>
  <c r="X395" i="4"/>
  <c r="AO395" i="4" s="1"/>
  <c r="S396" i="4"/>
  <c r="W396" i="4" s="1"/>
  <c r="Y396" i="4" s="1"/>
  <c r="AA396" i="4" s="1"/>
  <c r="M397" i="4"/>
  <c r="U397" i="4" s="1"/>
  <c r="Q397" i="4" s="1"/>
  <c r="P397" i="4" s="1"/>
  <c r="T397" i="4" s="1"/>
  <c r="V397" i="4" s="1"/>
  <c r="D398" i="4"/>
  <c r="AF398" i="4" s="1"/>
  <c r="R397" i="4"/>
  <c r="AV396" i="4" l="1"/>
  <c r="AW396" i="4"/>
  <c r="AU396" i="4"/>
  <c r="AX396" i="4" s="1"/>
  <c r="AI510" i="4"/>
  <c r="AX395" i="4"/>
  <c r="AP396" i="4"/>
  <c r="AQ396" i="4"/>
  <c r="AR396" i="4"/>
  <c r="AS395" i="4"/>
  <c r="AG397" i="4"/>
  <c r="AT397" i="4" s="1"/>
  <c r="AH397" i="4"/>
  <c r="AJ397" i="4" s="1"/>
  <c r="AE398" i="4"/>
  <c r="X396" i="4"/>
  <c r="AO396" i="4" s="1"/>
  <c r="S397" i="4"/>
  <c r="W397" i="4" s="1"/>
  <c r="Y397" i="4" s="1"/>
  <c r="AA397" i="4" s="1"/>
  <c r="M398" i="4"/>
  <c r="U398" i="4" s="1"/>
  <c r="Q398" i="4" s="1"/>
  <c r="P398" i="4" s="1"/>
  <c r="T398" i="4" s="1"/>
  <c r="V398" i="4" s="1"/>
  <c r="D399" i="4"/>
  <c r="AF399" i="4" s="1"/>
  <c r="R398" i="4"/>
  <c r="AV397" i="4" l="1"/>
  <c r="AW397" i="4"/>
  <c r="AU397" i="4"/>
  <c r="AX397" i="4" s="1"/>
  <c r="AI511" i="4"/>
  <c r="AP397" i="4"/>
  <c r="AR397" i="4"/>
  <c r="AQ397" i="4"/>
  <c r="AS396" i="4"/>
  <c r="AG398" i="4"/>
  <c r="AT398" i="4" s="1"/>
  <c r="AH398" i="4"/>
  <c r="AJ398" i="4" s="1"/>
  <c r="AE399" i="4"/>
  <c r="X397" i="4"/>
  <c r="AO397" i="4" s="1"/>
  <c r="S398" i="4"/>
  <c r="W398" i="4" s="1"/>
  <c r="Y398" i="4" s="1"/>
  <c r="AA398" i="4" s="1"/>
  <c r="M399" i="4"/>
  <c r="U399" i="4" s="1"/>
  <c r="Q399" i="4" s="1"/>
  <c r="P399" i="4" s="1"/>
  <c r="T399" i="4" s="1"/>
  <c r="V399" i="4" s="1"/>
  <c r="D400" i="4"/>
  <c r="AF400" i="4" s="1"/>
  <c r="R399" i="4"/>
  <c r="AW398" i="4" l="1"/>
  <c r="AU398" i="4"/>
  <c r="AV398" i="4"/>
  <c r="AI512" i="4"/>
  <c r="AP398" i="4"/>
  <c r="AQ398" i="4"/>
  <c r="AR398" i="4"/>
  <c r="AS397" i="4"/>
  <c r="AG399" i="4"/>
  <c r="AT399" i="4" s="1"/>
  <c r="AH399" i="4"/>
  <c r="AJ399" i="4" s="1"/>
  <c r="AE400" i="4"/>
  <c r="X398" i="4"/>
  <c r="AO398" i="4" s="1"/>
  <c r="S399" i="4"/>
  <c r="W399" i="4" s="1"/>
  <c r="Y399" i="4" s="1"/>
  <c r="AA399" i="4" s="1"/>
  <c r="M400" i="4"/>
  <c r="U400" i="4" s="1"/>
  <c r="Q400" i="4" s="1"/>
  <c r="P400" i="4" s="1"/>
  <c r="T400" i="4" s="1"/>
  <c r="V400" i="4" s="1"/>
  <c r="D401" i="4"/>
  <c r="AF401" i="4" s="1"/>
  <c r="R400" i="4"/>
  <c r="AX398" i="4" l="1"/>
  <c r="AV399" i="4"/>
  <c r="AW399" i="4"/>
  <c r="AU399" i="4"/>
  <c r="AX399" i="4" s="1"/>
  <c r="AI513" i="4"/>
  <c r="AP399" i="4"/>
  <c r="AQ399" i="4"/>
  <c r="AR399" i="4"/>
  <c r="AS398" i="4"/>
  <c r="AG400" i="4"/>
  <c r="AT400" i="4" s="1"/>
  <c r="AH400" i="4"/>
  <c r="AJ400" i="4" s="1"/>
  <c r="AE401" i="4"/>
  <c r="X399" i="4"/>
  <c r="AO399" i="4" s="1"/>
  <c r="S400" i="4"/>
  <c r="W400" i="4" s="1"/>
  <c r="Y400" i="4" s="1"/>
  <c r="AA400" i="4" s="1"/>
  <c r="M401" i="4"/>
  <c r="U401" i="4" s="1"/>
  <c r="Q401" i="4" s="1"/>
  <c r="P401" i="4" s="1"/>
  <c r="T401" i="4" s="1"/>
  <c r="V401" i="4" s="1"/>
  <c r="D402" i="4"/>
  <c r="AF402" i="4" s="1"/>
  <c r="R401" i="4"/>
  <c r="AV400" i="4" l="1"/>
  <c r="AW400" i="4"/>
  <c r="AU400" i="4"/>
  <c r="AX400" i="4" s="1"/>
  <c r="AI514" i="4"/>
  <c r="AP400" i="4"/>
  <c r="AQ400" i="4"/>
  <c r="AR400" i="4"/>
  <c r="AS399" i="4"/>
  <c r="AG401" i="4"/>
  <c r="AT401" i="4" s="1"/>
  <c r="AH401" i="4"/>
  <c r="AJ401" i="4" s="1"/>
  <c r="AE402" i="4"/>
  <c r="X400" i="4"/>
  <c r="AO400" i="4" s="1"/>
  <c r="S401" i="4"/>
  <c r="W401" i="4" s="1"/>
  <c r="Y401" i="4" s="1"/>
  <c r="AA401" i="4" s="1"/>
  <c r="M402" i="4"/>
  <c r="U402" i="4" s="1"/>
  <c r="Q402" i="4" s="1"/>
  <c r="P402" i="4" s="1"/>
  <c r="T402" i="4" s="1"/>
  <c r="V402" i="4" s="1"/>
  <c r="D403" i="4"/>
  <c r="AF403" i="4" s="1"/>
  <c r="R402" i="4"/>
  <c r="AV401" i="4" l="1"/>
  <c r="AU401" i="4"/>
  <c r="AW401" i="4"/>
  <c r="AI515" i="4"/>
  <c r="AQ401" i="4"/>
  <c r="AP401" i="4"/>
  <c r="AR401" i="4"/>
  <c r="AS400" i="4"/>
  <c r="AG402" i="4"/>
  <c r="AT402" i="4" s="1"/>
  <c r="AH402" i="4"/>
  <c r="AJ402" i="4" s="1"/>
  <c r="AE403" i="4"/>
  <c r="X401" i="4"/>
  <c r="AO401" i="4" s="1"/>
  <c r="S402" i="4"/>
  <c r="W402" i="4" s="1"/>
  <c r="Y402" i="4" s="1"/>
  <c r="AA402" i="4" s="1"/>
  <c r="M403" i="4"/>
  <c r="U403" i="4" s="1"/>
  <c r="Q403" i="4" s="1"/>
  <c r="P403" i="4" s="1"/>
  <c r="T403" i="4" s="1"/>
  <c r="V403" i="4" s="1"/>
  <c r="D404" i="4"/>
  <c r="AF404" i="4" s="1"/>
  <c r="R403" i="4"/>
  <c r="AX401" i="4" l="1"/>
  <c r="AV402" i="4"/>
  <c r="AW402" i="4"/>
  <c r="AU402" i="4"/>
  <c r="AI516" i="4"/>
  <c r="AP402" i="4"/>
  <c r="AR402" i="4"/>
  <c r="AQ402" i="4"/>
  <c r="AS401" i="4"/>
  <c r="AG403" i="4"/>
  <c r="AT403" i="4" s="1"/>
  <c r="AH403" i="4"/>
  <c r="AJ403" i="4" s="1"/>
  <c r="AE404" i="4"/>
  <c r="X402" i="4"/>
  <c r="AO402" i="4" s="1"/>
  <c r="S403" i="4"/>
  <c r="W403" i="4" s="1"/>
  <c r="Y403" i="4" s="1"/>
  <c r="AA403" i="4" s="1"/>
  <c r="M404" i="4"/>
  <c r="U404" i="4" s="1"/>
  <c r="Q404" i="4" s="1"/>
  <c r="P404" i="4" s="1"/>
  <c r="T404" i="4" s="1"/>
  <c r="V404" i="4" s="1"/>
  <c r="D405" i="4"/>
  <c r="AF405" i="4" s="1"/>
  <c r="R404" i="4"/>
  <c r="AV403" i="4" l="1"/>
  <c r="AW403" i="4"/>
  <c r="AU403" i="4"/>
  <c r="AI517" i="4"/>
  <c r="AX402" i="4"/>
  <c r="AP403" i="4"/>
  <c r="AQ403" i="4"/>
  <c r="AR403" i="4"/>
  <c r="AS402" i="4"/>
  <c r="AG404" i="4"/>
  <c r="AT404" i="4" s="1"/>
  <c r="AH404" i="4"/>
  <c r="AJ404" i="4" s="1"/>
  <c r="AE405" i="4"/>
  <c r="X403" i="4"/>
  <c r="AO403" i="4" s="1"/>
  <c r="S404" i="4"/>
  <c r="W404" i="4" s="1"/>
  <c r="Y404" i="4" s="1"/>
  <c r="AA404" i="4" s="1"/>
  <c r="M405" i="4"/>
  <c r="U405" i="4" s="1"/>
  <c r="Q405" i="4" s="1"/>
  <c r="P405" i="4" s="1"/>
  <c r="T405" i="4" s="1"/>
  <c r="V405" i="4" s="1"/>
  <c r="D406" i="4"/>
  <c r="AF406" i="4" s="1"/>
  <c r="R405" i="4"/>
  <c r="AI518" i="4" l="1"/>
  <c r="AU404" i="4"/>
  <c r="AV404" i="4"/>
  <c r="AW404" i="4"/>
  <c r="AX403" i="4"/>
  <c r="AP404" i="4"/>
  <c r="AQ404" i="4"/>
  <c r="AR404" i="4"/>
  <c r="AS403" i="4"/>
  <c r="AG405" i="4"/>
  <c r="AT405" i="4" s="1"/>
  <c r="AH405" i="4"/>
  <c r="AJ405" i="4" s="1"/>
  <c r="AE406" i="4"/>
  <c r="X404" i="4"/>
  <c r="AO404" i="4" s="1"/>
  <c r="S405" i="4"/>
  <c r="W405" i="4" s="1"/>
  <c r="Y405" i="4" s="1"/>
  <c r="AA405" i="4" s="1"/>
  <c r="M406" i="4"/>
  <c r="U406" i="4" s="1"/>
  <c r="Q406" i="4" s="1"/>
  <c r="P406" i="4" s="1"/>
  <c r="T406" i="4" s="1"/>
  <c r="V406" i="4" s="1"/>
  <c r="D407" i="4"/>
  <c r="AF407" i="4" s="1"/>
  <c r="R406" i="4"/>
  <c r="AV405" i="4" l="1"/>
  <c r="AW405" i="4"/>
  <c r="AU405" i="4"/>
  <c r="AX405" i="4" s="1"/>
  <c r="AX404" i="4"/>
  <c r="AI519" i="4"/>
  <c r="AP405" i="4"/>
  <c r="AQ405" i="4"/>
  <c r="AR405" i="4"/>
  <c r="AS404" i="4"/>
  <c r="AG406" i="4"/>
  <c r="AT406" i="4" s="1"/>
  <c r="AH406" i="4"/>
  <c r="AJ406" i="4" s="1"/>
  <c r="AE407" i="4"/>
  <c r="X405" i="4"/>
  <c r="AO405" i="4" s="1"/>
  <c r="S406" i="4"/>
  <c r="W406" i="4" s="1"/>
  <c r="Y406" i="4" s="1"/>
  <c r="AA406" i="4" s="1"/>
  <c r="M407" i="4"/>
  <c r="U407" i="4" s="1"/>
  <c r="Q407" i="4" s="1"/>
  <c r="P407" i="4" s="1"/>
  <c r="T407" i="4" s="1"/>
  <c r="V407" i="4" s="1"/>
  <c r="D408" i="4"/>
  <c r="AF408" i="4" s="1"/>
  <c r="R407" i="4"/>
  <c r="AV406" i="4" l="1"/>
  <c r="AU406" i="4"/>
  <c r="AW406" i="4"/>
  <c r="AI520" i="4"/>
  <c r="AP406" i="4"/>
  <c r="AQ406" i="4"/>
  <c r="AR406" i="4"/>
  <c r="AS405" i="4"/>
  <c r="AG407" i="4"/>
  <c r="AT407" i="4" s="1"/>
  <c r="AH407" i="4"/>
  <c r="AJ407" i="4" s="1"/>
  <c r="AE408" i="4"/>
  <c r="X406" i="4"/>
  <c r="AO406" i="4" s="1"/>
  <c r="S407" i="4"/>
  <c r="W407" i="4" s="1"/>
  <c r="Y407" i="4" s="1"/>
  <c r="AA407" i="4" s="1"/>
  <c r="M408" i="4"/>
  <c r="U408" i="4" s="1"/>
  <c r="Q408" i="4" s="1"/>
  <c r="P408" i="4" s="1"/>
  <c r="T408" i="4" s="1"/>
  <c r="V408" i="4" s="1"/>
  <c r="D409" i="4"/>
  <c r="AF409" i="4" s="1"/>
  <c r="R408" i="4"/>
  <c r="AX406" i="4" l="1"/>
  <c r="AU407" i="4"/>
  <c r="AV407" i="4"/>
  <c r="AW407" i="4"/>
  <c r="AI521" i="4"/>
  <c r="AP407" i="4"/>
  <c r="AQ407" i="4"/>
  <c r="AR407" i="4"/>
  <c r="AS406" i="4"/>
  <c r="AG408" i="4"/>
  <c r="AT408" i="4" s="1"/>
  <c r="AH408" i="4"/>
  <c r="AJ408" i="4" s="1"/>
  <c r="AE409" i="4"/>
  <c r="X407" i="4"/>
  <c r="AO407" i="4" s="1"/>
  <c r="S408" i="4"/>
  <c r="W408" i="4" s="1"/>
  <c r="Y408" i="4" s="1"/>
  <c r="AA408" i="4" s="1"/>
  <c r="M409" i="4"/>
  <c r="U409" i="4" s="1"/>
  <c r="Q409" i="4" s="1"/>
  <c r="P409" i="4" s="1"/>
  <c r="T409" i="4" s="1"/>
  <c r="V409" i="4" s="1"/>
  <c r="D410" i="4"/>
  <c r="AF410" i="4" s="1"/>
  <c r="R409" i="4"/>
  <c r="AU408" i="4" l="1"/>
  <c r="AV408" i="4"/>
  <c r="AW408" i="4"/>
  <c r="AI522" i="4"/>
  <c r="AX407" i="4"/>
  <c r="AP408" i="4"/>
  <c r="AQ408" i="4"/>
  <c r="AR408" i="4"/>
  <c r="AS407" i="4"/>
  <c r="AG409" i="4"/>
  <c r="AT409" i="4" s="1"/>
  <c r="AH409" i="4"/>
  <c r="AJ409" i="4" s="1"/>
  <c r="AE410" i="4"/>
  <c r="X408" i="4"/>
  <c r="AO408" i="4" s="1"/>
  <c r="S409" i="4"/>
  <c r="W409" i="4" s="1"/>
  <c r="Y409" i="4" s="1"/>
  <c r="AA409" i="4" s="1"/>
  <c r="M410" i="4"/>
  <c r="U410" i="4" s="1"/>
  <c r="Q410" i="4" s="1"/>
  <c r="P410" i="4" s="1"/>
  <c r="T410" i="4" s="1"/>
  <c r="V410" i="4" s="1"/>
  <c r="D411" i="4"/>
  <c r="AF411" i="4" s="1"/>
  <c r="R410" i="4"/>
  <c r="AU409" i="4" l="1"/>
  <c r="AV409" i="4"/>
  <c r="AW409" i="4"/>
  <c r="AI523" i="4"/>
  <c r="AX408" i="4"/>
  <c r="AP409" i="4"/>
  <c r="AR409" i="4"/>
  <c r="AQ409" i="4"/>
  <c r="AS408" i="4"/>
  <c r="AG410" i="4"/>
  <c r="AT410" i="4" s="1"/>
  <c r="AH410" i="4"/>
  <c r="AJ410" i="4" s="1"/>
  <c r="AE411" i="4"/>
  <c r="X409" i="4"/>
  <c r="AO409" i="4" s="1"/>
  <c r="S410" i="4"/>
  <c r="W410" i="4" s="1"/>
  <c r="Y410" i="4" s="1"/>
  <c r="AA410" i="4" s="1"/>
  <c r="M411" i="4"/>
  <c r="U411" i="4" s="1"/>
  <c r="Q411" i="4" s="1"/>
  <c r="P411" i="4" s="1"/>
  <c r="T411" i="4" s="1"/>
  <c r="V411" i="4" s="1"/>
  <c r="D412" i="4"/>
  <c r="AF412" i="4" s="1"/>
  <c r="R411" i="4"/>
  <c r="AW410" i="4" l="1"/>
  <c r="AU410" i="4"/>
  <c r="AV410" i="4"/>
  <c r="AI524" i="4"/>
  <c r="AX409" i="4"/>
  <c r="AP410" i="4"/>
  <c r="AR410" i="4"/>
  <c r="AQ410" i="4"/>
  <c r="AS409" i="4"/>
  <c r="AG411" i="4"/>
  <c r="AT411" i="4" s="1"/>
  <c r="AH411" i="4"/>
  <c r="AJ411" i="4" s="1"/>
  <c r="AE412" i="4"/>
  <c r="X410" i="4"/>
  <c r="AO410" i="4" s="1"/>
  <c r="S411" i="4"/>
  <c r="W411" i="4" s="1"/>
  <c r="Y411" i="4" s="1"/>
  <c r="AA411" i="4" s="1"/>
  <c r="M412" i="4"/>
  <c r="U412" i="4" s="1"/>
  <c r="Q412" i="4" s="1"/>
  <c r="P412" i="4" s="1"/>
  <c r="T412" i="4" s="1"/>
  <c r="V412" i="4" s="1"/>
  <c r="D413" i="4"/>
  <c r="AF413" i="4" s="1"/>
  <c r="R412" i="4"/>
  <c r="AX410" i="4" l="1"/>
  <c r="AU411" i="4"/>
  <c r="AW411" i="4"/>
  <c r="AV411" i="4"/>
  <c r="AI525" i="4"/>
  <c r="AP411" i="4"/>
  <c r="AQ411" i="4"/>
  <c r="AR411" i="4"/>
  <c r="AS410" i="4"/>
  <c r="AG412" i="4"/>
  <c r="AT412" i="4" s="1"/>
  <c r="AH412" i="4"/>
  <c r="AJ412" i="4" s="1"/>
  <c r="AE413" i="4"/>
  <c r="X411" i="4"/>
  <c r="AO411" i="4" s="1"/>
  <c r="S412" i="4"/>
  <c r="W412" i="4" s="1"/>
  <c r="Y412" i="4" s="1"/>
  <c r="AA412" i="4" s="1"/>
  <c r="M413" i="4"/>
  <c r="U413" i="4" s="1"/>
  <c r="Q413" i="4" s="1"/>
  <c r="P413" i="4" s="1"/>
  <c r="T413" i="4" s="1"/>
  <c r="V413" i="4" s="1"/>
  <c r="D414" i="4"/>
  <c r="AF414" i="4" s="1"/>
  <c r="R413" i="4"/>
  <c r="AV412" i="4" l="1"/>
  <c r="AU412" i="4"/>
  <c r="AW412" i="4"/>
  <c r="AX411" i="4"/>
  <c r="AI526" i="4"/>
  <c r="AP412" i="4"/>
  <c r="AQ412" i="4"/>
  <c r="AR412" i="4"/>
  <c r="AS411" i="4"/>
  <c r="AG413" i="4"/>
  <c r="AT413" i="4" s="1"/>
  <c r="AH413" i="4"/>
  <c r="AJ413" i="4" s="1"/>
  <c r="AE414" i="4"/>
  <c r="X412" i="4"/>
  <c r="AO412" i="4" s="1"/>
  <c r="S413" i="4"/>
  <c r="W413" i="4" s="1"/>
  <c r="Y413" i="4" s="1"/>
  <c r="AA413" i="4" s="1"/>
  <c r="M414" i="4"/>
  <c r="U414" i="4" s="1"/>
  <c r="Q414" i="4" s="1"/>
  <c r="P414" i="4" s="1"/>
  <c r="T414" i="4" s="1"/>
  <c r="V414" i="4" s="1"/>
  <c r="D415" i="4"/>
  <c r="AF415" i="4" s="1"/>
  <c r="R414" i="4"/>
  <c r="AX412" i="4" l="1"/>
  <c r="AV413" i="4"/>
  <c r="AW413" i="4"/>
  <c r="AU413" i="4"/>
  <c r="AX413" i="4" s="1"/>
  <c r="AI527" i="4"/>
  <c r="AP413" i="4"/>
  <c r="AR413" i="4"/>
  <c r="AQ413" i="4"/>
  <c r="AS412" i="4"/>
  <c r="AG414" i="4"/>
  <c r="AT414" i="4" s="1"/>
  <c r="AH414" i="4"/>
  <c r="AJ414" i="4" s="1"/>
  <c r="AE415" i="4"/>
  <c r="X413" i="4"/>
  <c r="AO413" i="4" s="1"/>
  <c r="S414" i="4"/>
  <c r="W414" i="4" s="1"/>
  <c r="Y414" i="4" s="1"/>
  <c r="AA414" i="4" s="1"/>
  <c r="M415" i="4"/>
  <c r="U415" i="4" s="1"/>
  <c r="Q415" i="4" s="1"/>
  <c r="P415" i="4" s="1"/>
  <c r="T415" i="4" s="1"/>
  <c r="V415" i="4" s="1"/>
  <c r="D416" i="4"/>
  <c r="AF416" i="4" s="1"/>
  <c r="R415" i="4"/>
  <c r="AV414" i="4" l="1"/>
  <c r="AW414" i="4"/>
  <c r="AU414" i="4"/>
  <c r="AI528" i="4"/>
  <c r="AP414" i="4"/>
  <c r="AR414" i="4"/>
  <c r="AQ414" i="4"/>
  <c r="AS413" i="4"/>
  <c r="AG415" i="4"/>
  <c r="AT415" i="4" s="1"/>
  <c r="AH415" i="4"/>
  <c r="AJ415" i="4" s="1"/>
  <c r="AE416" i="4"/>
  <c r="X414" i="4"/>
  <c r="AO414" i="4" s="1"/>
  <c r="S415" i="4"/>
  <c r="W415" i="4" s="1"/>
  <c r="Y415" i="4" s="1"/>
  <c r="AA415" i="4" s="1"/>
  <c r="M416" i="4"/>
  <c r="U416" i="4" s="1"/>
  <c r="D417" i="4"/>
  <c r="AF417" i="4" s="1"/>
  <c r="R416" i="4"/>
  <c r="AU415" i="4" l="1"/>
  <c r="AV415" i="4"/>
  <c r="AW415" i="4"/>
  <c r="AI529" i="4"/>
  <c r="AX414" i="4"/>
  <c r="AP415" i="4"/>
  <c r="AR415" i="4"/>
  <c r="AQ415" i="4"/>
  <c r="AS414" i="4"/>
  <c r="AG416" i="4"/>
  <c r="AT416" i="4" s="1"/>
  <c r="AH416" i="4"/>
  <c r="AJ416" i="4" s="1"/>
  <c r="AE417" i="4"/>
  <c r="X415" i="4"/>
  <c r="AO415" i="4" s="1"/>
  <c r="Q416" i="4"/>
  <c r="P416" i="4" s="1"/>
  <c r="M417" i="4"/>
  <c r="U417" i="4" s="1"/>
  <c r="D418" i="4"/>
  <c r="AF418" i="4" s="1"/>
  <c r="R417" i="4"/>
  <c r="AU416" i="4" l="1"/>
  <c r="AV416" i="4"/>
  <c r="AW416" i="4"/>
  <c r="AI530" i="4"/>
  <c r="AX415" i="4"/>
  <c r="AS415" i="4"/>
  <c r="AG417" i="4"/>
  <c r="AT417" i="4" s="1"/>
  <c r="AH417" i="4"/>
  <c r="AJ417" i="4" s="1"/>
  <c r="AE418" i="4"/>
  <c r="M418" i="4"/>
  <c r="U418" i="4" s="1"/>
  <c r="D419" i="4"/>
  <c r="AF419" i="4" s="1"/>
  <c r="R418" i="4"/>
  <c r="Q417" i="4"/>
  <c r="P417" i="4" s="1"/>
  <c r="T416" i="4"/>
  <c r="V416" i="4" s="1"/>
  <c r="S416" i="4"/>
  <c r="W416" i="4" s="1"/>
  <c r="AW417" i="4" l="1"/>
  <c r="AU417" i="4"/>
  <c r="AV417" i="4"/>
  <c r="AI531" i="4"/>
  <c r="AX416" i="4"/>
  <c r="AG418" i="4"/>
  <c r="AT418" i="4" s="1"/>
  <c r="AH418" i="4"/>
  <c r="AJ418" i="4" s="1"/>
  <c r="AE419" i="4"/>
  <c r="X416" i="4"/>
  <c r="AO416" i="4" s="1"/>
  <c r="T417" i="4"/>
  <c r="V417" i="4" s="1"/>
  <c r="S417" i="4"/>
  <c r="W417" i="4" s="1"/>
  <c r="Y416" i="4"/>
  <c r="AA416" i="4" s="1"/>
  <c r="M419" i="4"/>
  <c r="U419" i="4" s="1"/>
  <c r="Q419" i="4" s="1"/>
  <c r="P419" i="4" s="1"/>
  <c r="T419" i="4" s="1"/>
  <c r="V419" i="4" s="1"/>
  <c r="D420" i="4"/>
  <c r="AF420" i="4" s="1"/>
  <c r="R419" i="4"/>
  <c r="Q418" i="4"/>
  <c r="P418" i="4" s="1"/>
  <c r="AU418" i="4" l="1"/>
  <c r="AV418" i="4"/>
  <c r="AW418" i="4"/>
  <c r="AI532" i="4"/>
  <c r="AX417" i="4"/>
  <c r="AP416" i="4"/>
  <c r="AR416" i="4"/>
  <c r="AQ416" i="4"/>
  <c r="AG419" i="4"/>
  <c r="AT419" i="4" s="1"/>
  <c r="AH419" i="4"/>
  <c r="AJ419" i="4" s="1"/>
  <c r="AE420" i="4"/>
  <c r="Y417" i="4"/>
  <c r="AA417" i="4" s="1"/>
  <c r="X417" i="4"/>
  <c r="AO417" i="4" s="1"/>
  <c r="S419" i="4"/>
  <c r="W419" i="4" s="1"/>
  <c r="Y419" i="4" s="1"/>
  <c r="AA419" i="4" s="1"/>
  <c r="T418" i="4"/>
  <c r="V418" i="4" s="1"/>
  <c r="S418" i="4"/>
  <c r="W418" i="4" s="1"/>
  <c r="D421" i="4"/>
  <c r="AF421" i="4" s="1"/>
  <c r="M420" i="4"/>
  <c r="U420" i="4" s="1"/>
  <c r="Q420" i="4" s="1"/>
  <c r="P420" i="4" s="1"/>
  <c r="T420" i="4" s="1"/>
  <c r="V420" i="4" s="1"/>
  <c r="R420" i="4"/>
  <c r="AU419" i="4" l="1"/>
  <c r="AV419" i="4"/>
  <c r="AW419" i="4"/>
  <c r="AI533" i="4"/>
  <c r="AX418" i="4"/>
  <c r="AP419" i="4"/>
  <c r="AR419" i="4"/>
  <c r="AQ419" i="4"/>
  <c r="AQ417" i="4"/>
  <c r="AP417" i="4"/>
  <c r="AR417" i="4"/>
  <c r="AS416" i="4"/>
  <c r="AG420" i="4"/>
  <c r="AT420" i="4" s="1"/>
  <c r="AH420" i="4"/>
  <c r="AJ420" i="4" s="1"/>
  <c r="AE421" i="4"/>
  <c r="X418" i="4"/>
  <c r="AO418" i="4" s="1"/>
  <c r="X419" i="4"/>
  <c r="AO419" i="4" s="1"/>
  <c r="Y418" i="4"/>
  <c r="AA418" i="4" s="1"/>
  <c r="S420" i="4"/>
  <c r="W420" i="4" s="1"/>
  <c r="Y420" i="4" s="1"/>
  <c r="AA420" i="4" s="1"/>
  <c r="M421" i="4"/>
  <c r="U421" i="4" s="1"/>
  <c r="Q421" i="4" s="1"/>
  <c r="P421" i="4" s="1"/>
  <c r="T421" i="4" s="1"/>
  <c r="V421" i="4" s="1"/>
  <c r="D422" i="4"/>
  <c r="AF422" i="4" s="1"/>
  <c r="R421" i="4"/>
  <c r="AU420" i="4" l="1"/>
  <c r="AV420" i="4"/>
  <c r="AW420" i="4"/>
  <c r="AI534" i="4"/>
  <c r="AX419" i="4"/>
  <c r="AP420" i="4"/>
  <c r="AR420" i="4"/>
  <c r="AQ420" i="4"/>
  <c r="AP418" i="4"/>
  <c r="AQ418" i="4"/>
  <c r="AR418" i="4"/>
  <c r="AS419" i="4"/>
  <c r="AS417" i="4"/>
  <c r="AG421" i="4"/>
  <c r="AT421" i="4" s="1"/>
  <c r="AH421" i="4"/>
  <c r="AJ421" i="4" s="1"/>
  <c r="AE422" i="4"/>
  <c r="X420" i="4"/>
  <c r="AO420" i="4" s="1"/>
  <c r="S421" i="4"/>
  <c r="W421" i="4" s="1"/>
  <c r="Y421" i="4" s="1"/>
  <c r="AA421" i="4" s="1"/>
  <c r="M422" i="4"/>
  <c r="U422" i="4" s="1"/>
  <c r="D423" i="4"/>
  <c r="AF423" i="4" s="1"/>
  <c r="R422" i="4"/>
  <c r="AV421" i="4" l="1"/>
  <c r="AU421" i="4"/>
  <c r="AW421" i="4"/>
  <c r="AI535" i="4"/>
  <c r="AX420" i="4"/>
  <c r="AP421" i="4"/>
  <c r="AQ421" i="4"/>
  <c r="AR421" i="4"/>
  <c r="AS418" i="4"/>
  <c r="AS420" i="4"/>
  <c r="AG422" i="4"/>
  <c r="AT422" i="4" s="1"/>
  <c r="AH422" i="4"/>
  <c r="AJ422" i="4" s="1"/>
  <c r="AE423" i="4"/>
  <c r="X421" i="4"/>
  <c r="AO421" i="4" s="1"/>
  <c r="Q422" i="4"/>
  <c r="P422" i="4" s="1"/>
  <c r="M423" i="4"/>
  <c r="U423" i="4" s="1"/>
  <c r="Q423" i="4" s="1"/>
  <c r="P423" i="4" s="1"/>
  <c r="T423" i="4" s="1"/>
  <c r="V423" i="4" s="1"/>
  <c r="D424" i="4"/>
  <c r="AF424" i="4" s="1"/>
  <c r="R423" i="4"/>
  <c r="AX421" i="4" l="1"/>
  <c r="AV422" i="4"/>
  <c r="AU422" i="4"/>
  <c r="AW422" i="4"/>
  <c r="AI536" i="4"/>
  <c r="AS421" i="4"/>
  <c r="AG423" i="4"/>
  <c r="AT423" i="4" s="1"/>
  <c r="AH423" i="4"/>
  <c r="AJ423" i="4" s="1"/>
  <c r="AE424" i="4"/>
  <c r="M424" i="4"/>
  <c r="U424" i="4" s="1"/>
  <c r="Q424" i="4" s="1"/>
  <c r="P424" i="4" s="1"/>
  <c r="T424" i="4" s="1"/>
  <c r="V424" i="4" s="1"/>
  <c r="D425" i="4"/>
  <c r="AF425" i="4" s="1"/>
  <c r="R424" i="4"/>
  <c r="S423" i="4"/>
  <c r="W423" i="4" s="1"/>
  <c r="Y423" i="4" s="1"/>
  <c r="AA423" i="4" s="1"/>
  <c r="T422" i="4"/>
  <c r="V422" i="4" s="1"/>
  <c r="S422" i="4"/>
  <c r="W422" i="4" s="1"/>
  <c r="AU423" i="4" l="1"/>
  <c r="AV423" i="4"/>
  <c r="AW423" i="4"/>
  <c r="AI537" i="4"/>
  <c r="AX422" i="4"/>
  <c r="AP423" i="4"/>
  <c r="AQ423" i="4"/>
  <c r="AR423" i="4"/>
  <c r="AG424" i="4"/>
  <c r="AT424" i="4" s="1"/>
  <c r="AH424" i="4"/>
  <c r="AJ424" i="4" s="1"/>
  <c r="AE425" i="4"/>
  <c r="X422" i="4"/>
  <c r="AO422" i="4" s="1"/>
  <c r="X423" i="4"/>
  <c r="AO423" i="4" s="1"/>
  <c r="S424" i="4"/>
  <c r="W424" i="4" s="1"/>
  <c r="Y424" i="4" s="1"/>
  <c r="AA424" i="4" s="1"/>
  <c r="Y422" i="4"/>
  <c r="AA422" i="4" s="1"/>
  <c r="M425" i="4"/>
  <c r="U425" i="4" s="1"/>
  <c r="Q425" i="4" s="1"/>
  <c r="P425" i="4" s="1"/>
  <c r="T425" i="4" s="1"/>
  <c r="V425" i="4" s="1"/>
  <c r="D426" i="4"/>
  <c r="AF426" i="4" s="1"/>
  <c r="R425" i="4"/>
  <c r="AU424" i="4" l="1"/>
  <c r="AV424" i="4"/>
  <c r="AW424" i="4"/>
  <c r="AI538" i="4"/>
  <c r="AX423" i="4"/>
  <c r="AP422" i="4"/>
  <c r="AQ422" i="4"/>
  <c r="AR422" i="4"/>
  <c r="AQ424" i="4"/>
  <c r="AP424" i="4"/>
  <c r="AR424" i="4"/>
  <c r="AS423" i="4"/>
  <c r="AG425" i="4"/>
  <c r="AT425" i="4" s="1"/>
  <c r="AH425" i="4"/>
  <c r="AJ425" i="4" s="1"/>
  <c r="AE426" i="4"/>
  <c r="X424" i="4"/>
  <c r="AO424" i="4" s="1"/>
  <c r="S425" i="4"/>
  <c r="W425" i="4" s="1"/>
  <c r="Y425" i="4" s="1"/>
  <c r="AA425" i="4" s="1"/>
  <c r="D427" i="4"/>
  <c r="AF427" i="4" s="1"/>
  <c r="M426" i="4"/>
  <c r="U426" i="4" s="1"/>
  <c r="R426" i="4"/>
  <c r="AV425" i="4" l="1"/>
  <c r="AW425" i="4"/>
  <c r="AU425" i="4"/>
  <c r="AX425" i="4" s="1"/>
  <c r="AI539" i="4"/>
  <c r="AX424" i="4"/>
  <c r="AP425" i="4"/>
  <c r="AQ425" i="4"/>
  <c r="AR425" i="4"/>
  <c r="AS424" i="4"/>
  <c r="AS422" i="4"/>
  <c r="AG426" i="4"/>
  <c r="AT426" i="4" s="1"/>
  <c r="AH426" i="4"/>
  <c r="AJ426" i="4" s="1"/>
  <c r="AE427" i="4"/>
  <c r="X425" i="4"/>
  <c r="AO425" i="4" s="1"/>
  <c r="Q426" i="4"/>
  <c r="P426" i="4" s="1"/>
  <c r="D428" i="4"/>
  <c r="AF428" i="4" s="1"/>
  <c r="M427" i="4"/>
  <c r="U427" i="4" s="1"/>
  <c r="Q427" i="4" s="1"/>
  <c r="P427" i="4" s="1"/>
  <c r="T427" i="4" s="1"/>
  <c r="V427" i="4" s="1"/>
  <c r="R427" i="4"/>
  <c r="AW426" i="4" l="1"/>
  <c r="AU426" i="4"/>
  <c r="AV426" i="4"/>
  <c r="AI540" i="4"/>
  <c r="AS425" i="4"/>
  <c r="AG427" i="4"/>
  <c r="AT427" i="4" s="1"/>
  <c r="AH427" i="4"/>
  <c r="AJ427" i="4" s="1"/>
  <c r="AE428" i="4"/>
  <c r="S427" i="4"/>
  <c r="W427" i="4" s="1"/>
  <c r="Y427" i="4" s="1"/>
  <c r="AA427" i="4" s="1"/>
  <c r="M428" i="4"/>
  <c r="U428" i="4" s="1"/>
  <c r="Q428" i="4" s="1"/>
  <c r="P428" i="4" s="1"/>
  <c r="T428" i="4" s="1"/>
  <c r="V428" i="4" s="1"/>
  <c r="D429" i="4"/>
  <c r="AF429" i="4" s="1"/>
  <c r="R428" i="4"/>
  <c r="T426" i="4"/>
  <c r="V426" i="4" s="1"/>
  <c r="S426" i="4"/>
  <c r="W426" i="4" s="1"/>
  <c r="AX426" i="4" l="1"/>
  <c r="AW427" i="4"/>
  <c r="AU427" i="4"/>
  <c r="AV427" i="4"/>
  <c r="AI541" i="4"/>
  <c r="AP427" i="4"/>
  <c r="AQ427" i="4"/>
  <c r="AR427" i="4"/>
  <c r="AG428" i="4"/>
  <c r="AT428" i="4" s="1"/>
  <c r="AH428" i="4"/>
  <c r="AJ428" i="4" s="1"/>
  <c r="Y426" i="4"/>
  <c r="AA426" i="4" s="1"/>
  <c r="AE429" i="4"/>
  <c r="X426" i="4"/>
  <c r="AO426" i="4" s="1"/>
  <c r="X427" i="4"/>
  <c r="AO427" i="4" s="1"/>
  <c r="S428" i="4"/>
  <c r="W428" i="4" s="1"/>
  <c r="Y428" i="4" s="1"/>
  <c r="AA428" i="4" s="1"/>
  <c r="M429" i="4"/>
  <c r="U429" i="4" s="1"/>
  <c r="Q429" i="4" s="1"/>
  <c r="P429" i="4" s="1"/>
  <c r="T429" i="4" s="1"/>
  <c r="V429" i="4" s="1"/>
  <c r="D430" i="4"/>
  <c r="AF430" i="4" s="1"/>
  <c r="R429" i="4"/>
  <c r="AX427" i="4" l="1"/>
  <c r="AV428" i="4"/>
  <c r="AU428" i="4"/>
  <c r="AW428" i="4"/>
  <c r="AI542" i="4"/>
  <c r="AP428" i="4"/>
  <c r="AQ428" i="4"/>
  <c r="AR428" i="4"/>
  <c r="AP426" i="4"/>
  <c r="AQ426" i="4"/>
  <c r="AR426" i="4"/>
  <c r="AS427" i="4"/>
  <c r="AG429" i="4"/>
  <c r="AT429" i="4" s="1"/>
  <c r="AH429" i="4"/>
  <c r="AJ429" i="4" s="1"/>
  <c r="AE430" i="4"/>
  <c r="X428" i="4"/>
  <c r="AO428" i="4" s="1"/>
  <c r="D431" i="4"/>
  <c r="AF431" i="4" s="1"/>
  <c r="M430" i="4"/>
  <c r="U430" i="4" s="1"/>
  <c r="R430" i="4"/>
  <c r="S429" i="4"/>
  <c r="W429" i="4" s="1"/>
  <c r="Y429" i="4" s="1"/>
  <c r="AA429" i="4" s="1"/>
  <c r="AX428" i="4" l="1"/>
  <c r="AW429" i="4"/>
  <c r="AU429" i="4"/>
  <c r="AV429" i="4"/>
  <c r="AI543" i="4"/>
  <c r="AP429" i="4"/>
  <c r="AQ429" i="4"/>
  <c r="AR429" i="4"/>
  <c r="AS426" i="4"/>
  <c r="AS428" i="4"/>
  <c r="AG430" i="4"/>
  <c r="AT430" i="4" s="1"/>
  <c r="AH430" i="4"/>
  <c r="AJ430" i="4" s="1"/>
  <c r="AE431" i="4"/>
  <c r="X429" i="4"/>
  <c r="AO429" i="4" s="1"/>
  <c r="Q430" i="4"/>
  <c r="P430" i="4" s="1"/>
  <c r="M431" i="4"/>
  <c r="U431" i="4" s="1"/>
  <c r="Q431" i="4" s="1"/>
  <c r="P431" i="4" s="1"/>
  <c r="T431" i="4" s="1"/>
  <c r="V431" i="4" s="1"/>
  <c r="D432" i="4"/>
  <c r="AF432" i="4" s="1"/>
  <c r="R431" i="4"/>
  <c r="AX429" i="4" l="1"/>
  <c r="AW430" i="4"/>
  <c r="AU430" i="4"/>
  <c r="AV430" i="4"/>
  <c r="AI544" i="4"/>
  <c r="AS429" i="4"/>
  <c r="AG431" i="4"/>
  <c r="AT431" i="4" s="1"/>
  <c r="AH431" i="4"/>
  <c r="AJ431" i="4" s="1"/>
  <c r="AE432" i="4"/>
  <c r="S431" i="4"/>
  <c r="W431" i="4" s="1"/>
  <c r="Y431" i="4" s="1"/>
  <c r="AA431" i="4" s="1"/>
  <c r="D433" i="4"/>
  <c r="AF433" i="4" s="1"/>
  <c r="M432" i="4"/>
  <c r="U432" i="4" s="1"/>
  <c r="R432" i="4"/>
  <c r="T430" i="4"/>
  <c r="V430" i="4" s="1"/>
  <c r="S430" i="4"/>
  <c r="W430" i="4" s="1"/>
  <c r="AX430" i="4" l="1"/>
  <c r="AU431" i="4"/>
  <c r="AV431" i="4"/>
  <c r="AW431" i="4"/>
  <c r="AI545" i="4"/>
  <c r="AP431" i="4"/>
  <c r="AQ431" i="4"/>
  <c r="AR431" i="4"/>
  <c r="AG432" i="4"/>
  <c r="AT432" i="4" s="1"/>
  <c r="AH432" i="4"/>
  <c r="AJ432" i="4" s="1"/>
  <c r="AE433" i="4"/>
  <c r="Y430" i="4"/>
  <c r="AA430" i="4" s="1"/>
  <c r="X430" i="4"/>
  <c r="AO430" i="4" s="1"/>
  <c r="X431" i="4"/>
  <c r="AO431" i="4" s="1"/>
  <c r="Q432" i="4"/>
  <c r="P432" i="4" s="1"/>
  <c r="D434" i="4"/>
  <c r="AF434" i="4" s="1"/>
  <c r="M433" i="4"/>
  <c r="U433" i="4" s="1"/>
  <c r="Q433" i="4" s="1"/>
  <c r="P433" i="4" s="1"/>
  <c r="T433" i="4" s="1"/>
  <c r="V433" i="4" s="1"/>
  <c r="R433" i="4"/>
  <c r="AU432" i="4" l="1"/>
  <c r="AV432" i="4"/>
  <c r="AW432" i="4"/>
  <c r="AI546" i="4"/>
  <c r="AX431" i="4"/>
  <c r="AP430" i="4"/>
  <c r="AQ430" i="4"/>
  <c r="AR430" i="4"/>
  <c r="AS431" i="4"/>
  <c r="AG433" i="4"/>
  <c r="AT433" i="4" s="1"/>
  <c r="AH433" i="4"/>
  <c r="AJ433" i="4" s="1"/>
  <c r="AE434" i="4"/>
  <c r="S433" i="4"/>
  <c r="W433" i="4" s="1"/>
  <c r="Y433" i="4" s="1"/>
  <c r="AA433" i="4" s="1"/>
  <c r="M434" i="4"/>
  <c r="U434" i="4" s="1"/>
  <c r="Q434" i="4" s="1"/>
  <c r="P434" i="4" s="1"/>
  <c r="T434" i="4" s="1"/>
  <c r="V434" i="4" s="1"/>
  <c r="D435" i="4"/>
  <c r="AF435" i="4" s="1"/>
  <c r="R434" i="4"/>
  <c r="T432" i="4"/>
  <c r="V432" i="4" s="1"/>
  <c r="S432" i="4"/>
  <c r="W432" i="4" s="1"/>
  <c r="AW433" i="4" l="1"/>
  <c r="AU433" i="4"/>
  <c r="AV433" i="4"/>
  <c r="AI547" i="4"/>
  <c r="AX432" i="4"/>
  <c r="AQ433" i="4"/>
  <c r="AP433" i="4"/>
  <c r="AR433" i="4"/>
  <c r="AS430" i="4"/>
  <c r="AG434" i="4"/>
  <c r="AT434" i="4" s="1"/>
  <c r="AH434" i="4"/>
  <c r="AJ434" i="4" s="1"/>
  <c r="AE435" i="4"/>
  <c r="X432" i="4"/>
  <c r="AO432" i="4" s="1"/>
  <c r="X433" i="4"/>
  <c r="AO433" i="4" s="1"/>
  <c r="S434" i="4"/>
  <c r="W434" i="4" s="1"/>
  <c r="Y434" i="4" s="1"/>
  <c r="AA434" i="4" s="1"/>
  <c r="Y432" i="4"/>
  <c r="AA432" i="4" s="1"/>
  <c r="D436" i="4"/>
  <c r="AF436" i="4" s="1"/>
  <c r="M435" i="4"/>
  <c r="U435" i="4" s="1"/>
  <c r="R435" i="4"/>
  <c r="AX433" i="4" l="1"/>
  <c r="AU434" i="4"/>
  <c r="AV434" i="4"/>
  <c r="AW434" i="4"/>
  <c r="AI548" i="4"/>
  <c r="AR434" i="4"/>
  <c r="AP434" i="4"/>
  <c r="AQ434" i="4"/>
  <c r="AP432" i="4"/>
  <c r="AQ432" i="4"/>
  <c r="AR432" i="4"/>
  <c r="AS433" i="4"/>
  <c r="AG435" i="4"/>
  <c r="AT435" i="4" s="1"/>
  <c r="AH435" i="4"/>
  <c r="AJ435" i="4" s="1"/>
  <c r="AE436" i="4"/>
  <c r="X434" i="4"/>
  <c r="AO434" i="4" s="1"/>
  <c r="D437" i="4"/>
  <c r="AF437" i="4" s="1"/>
  <c r="M436" i="4"/>
  <c r="U436" i="4" s="1"/>
  <c r="Q436" i="4" s="1"/>
  <c r="P436" i="4" s="1"/>
  <c r="T436" i="4" s="1"/>
  <c r="V436" i="4" s="1"/>
  <c r="R436" i="4"/>
  <c r="Q435" i="4"/>
  <c r="P435" i="4" s="1"/>
  <c r="AU435" i="4" l="1"/>
  <c r="AV435" i="4"/>
  <c r="AW435" i="4"/>
  <c r="AI549" i="4"/>
  <c r="AX434" i="4"/>
  <c r="AS434" i="4"/>
  <c r="AS432" i="4"/>
  <c r="AG436" i="4"/>
  <c r="AT436" i="4" s="1"/>
  <c r="AH436" i="4"/>
  <c r="AJ436" i="4" s="1"/>
  <c r="AE437" i="4"/>
  <c r="S436" i="4"/>
  <c r="W436" i="4" s="1"/>
  <c r="Y436" i="4" s="1"/>
  <c r="AA436" i="4" s="1"/>
  <c r="T435" i="4"/>
  <c r="V435" i="4" s="1"/>
  <c r="S435" i="4"/>
  <c r="W435" i="4" s="1"/>
  <c r="D438" i="4"/>
  <c r="AF438" i="4" s="1"/>
  <c r="M437" i="4"/>
  <c r="U437" i="4" s="1"/>
  <c r="Q437" i="4" s="1"/>
  <c r="P437" i="4" s="1"/>
  <c r="T437" i="4" s="1"/>
  <c r="V437" i="4" s="1"/>
  <c r="R437" i="4"/>
  <c r="AU436" i="4" l="1"/>
  <c r="AV436" i="4"/>
  <c r="AW436" i="4"/>
  <c r="AI550" i="4"/>
  <c r="AX435" i="4"/>
  <c r="AP436" i="4"/>
  <c r="AQ436" i="4"/>
  <c r="AR436" i="4"/>
  <c r="AG437" i="4"/>
  <c r="AT437" i="4" s="1"/>
  <c r="AH437" i="4"/>
  <c r="AJ437" i="4" s="1"/>
  <c r="Y435" i="4"/>
  <c r="AA435" i="4" s="1"/>
  <c r="AE438" i="4"/>
  <c r="X435" i="4"/>
  <c r="AO435" i="4" s="1"/>
  <c r="X436" i="4"/>
  <c r="AO436" i="4" s="1"/>
  <c r="S437" i="4"/>
  <c r="W437" i="4" s="1"/>
  <c r="Y437" i="4" s="1"/>
  <c r="AA437" i="4" s="1"/>
  <c r="M438" i="4"/>
  <c r="U438" i="4" s="1"/>
  <c r="Q438" i="4" s="1"/>
  <c r="P438" i="4" s="1"/>
  <c r="T438" i="4" s="1"/>
  <c r="V438" i="4" s="1"/>
  <c r="D439" i="4"/>
  <c r="AF439" i="4" s="1"/>
  <c r="R438" i="4"/>
  <c r="AI551" i="4" l="1"/>
  <c r="AV437" i="4"/>
  <c r="AW437" i="4"/>
  <c r="AU437" i="4"/>
  <c r="AX437" i="4" s="1"/>
  <c r="AX436" i="4"/>
  <c r="AP437" i="4"/>
  <c r="AR437" i="4"/>
  <c r="AQ437" i="4"/>
  <c r="AP435" i="4"/>
  <c r="AQ435" i="4"/>
  <c r="AR435" i="4"/>
  <c r="AS436" i="4"/>
  <c r="AG438" i="4"/>
  <c r="AT438" i="4" s="1"/>
  <c r="AH438" i="4"/>
  <c r="AJ438" i="4" s="1"/>
  <c r="AE439" i="4"/>
  <c r="X437" i="4"/>
  <c r="AO437" i="4" s="1"/>
  <c r="S438" i="4"/>
  <c r="W438" i="4" s="1"/>
  <c r="Y438" i="4" s="1"/>
  <c r="AA438" i="4" s="1"/>
  <c r="D440" i="4"/>
  <c r="AF440" i="4" s="1"/>
  <c r="M439" i="4"/>
  <c r="U439" i="4" s="1"/>
  <c r="Q439" i="4" s="1"/>
  <c r="P439" i="4" s="1"/>
  <c r="T439" i="4" s="1"/>
  <c r="V439" i="4" s="1"/>
  <c r="R439" i="4"/>
  <c r="AV438" i="4" l="1"/>
  <c r="AU438" i="4"/>
  <c r="AW438" i="4"/>
  <c r="AI552" i="4"/>
  <c r="AP438" i="4"/>
  <c r="AQ438" i="4"/>
  <c r="AR438" i="4"/>
  <c r="AS437" i="4"/>
  <c r="AS435" i="4"/>
  <c r="AG439" i="4"/>
  <c r="AT439" i="4" s="1"/>
  <c r="AH439" i="4"/>
  <c r="AJ439" i="4" s="1"/>
  <c r="AE440" i="4"/>
  <c r="X438" i="4"/>
  <c r="AO438" i="4" s="1"/>
  <c r="S439" i="4"/>
  <c r="W439" i="4" s="1"/>
  <c r="Y439" i="4" s="1"/>
  <c r="AA439" i="4" s="1"/>
  <c r="D441" i="4"/>
  <c r="AF441" i="4" s="1"/>
  <c r="M440" i="4"/>
  <c r="U440" i="4" s="1"/>
  <c r="Q440" i="4" s="1"/>
  <c r="P440" i="4" s="1"/>
  <c r="T440" i="4" s="1"/>
  <c r="V440" i="4" s="1"/>
  <c r="R440" i="4"/>
  <c r="AU439" i="4" l="1"/>
  <c r="AV439" i="4"/>
  <c r="AW439" i="4"/>
  <c r="AI553" i="4"/>
  <c r="AX438" i="4"/>
  <c r="AP439" i="4"/>
  <c r="AQ439" i="4"/>
  <c r="AR439" i="4"/>
  <c r="AS438" i="4"/>
  <c r="AG440" i="4"/>
  <c r="AT440" i="4" s="1"/>
  <c r="AH440" i="4"/>
  <c r="AJ440" i="4" s="1"/>
  <c r="AE441" i="4"/>
  <c r="X439" i="4"/>
  <c r="AO439" i="4" s="1"/>
  <c r="S440" i="4"/>
  <c r="W440" i="4" s="1"/>
  <c r="Y440" i="4" s="1"/>
  <c r="AA440" i="4" s="1"/>
  <c r="D442" i="4"/>
  <c r="AF442" i="4" s="1"/>
  <c r="M441" i="4"/>
  <c r="U441" i="4" s="1"/>
  <c r="Q441" i="4" s="1"/>
  <c r="P441" i="4" s="1"/>
  <c r="T441" i="4" s="1"/>
  <c r="V441" i="4" s="1"/>
  <c r="R441" i="4"/>
  <c r="AU440" i="4" l="1"/>
  <c r="AV440" i="4"/>
  <c r="AW440" i="4"/>
  <c r="AI554" i="4"/>
  <c r="AX439" i="4"/>
  <c r="AQ440" i="4"/>
  <c r="AR440" i="4"/>
  <c r="AP440" i="4"/>
  <c r="AS439" i="4"/>
  <c r="AG441" i="4"/>
  <c r="AT441" i="4" s="1"/>
  <c r="AH441" i="4"/>
  <c r="AJ441" i="4" s="1"/>
  <c r="AE442" i="4"/>
  <c r="X440" i="4"/>
  <c r="AO440" i="4" s="1"/>
  <c r="S441" i="4"/>
  <c r="W441" i="4" s="1"/>
  <c r="Y441" i="4" s="1"/>
  <c r="AA441" i="4" s="1"/>
  <c r="D443" i="4"/>
  <c r="AF443" i="4" s="1"/>
  <c r="M442" i="4"/>
  <c r="U442" i="4" s="1"/>
  <c r="R442" i="4"/>
  <c r="AV441" i="4" l="1"/>
  <c r="AW441" i="4"/>
  <c r="AU441" i="4"/>
  <c r="AX441" i="4" s="1"/>
  <c r="AI555" i="4"/>
  <c r="AX440" i="4"/>
  <c r="AP441" i="4"/>
  <c r="AR441" i="4"/>
  <c r="AQ441" i="4"/>
  <c r="AS440" i="4"/>
  <c r="AG442" i="4"/>
  <c r="AT442" i="4" s="1"/>
  <c r="AH442" i="4"/>
  <c r="AJ442" i="4" s="1"/>
  <c r="AE443" i="4"/>
  <c r="X441" i="4"/>
  <c r="AO441" i="4" s="1"/>
  <c r="D444" i="4"/>
  <c r="AF444" i="4" s="1"/>
  <c r="M443" i="4"/>
  <c r="U443" i="4" s="1"/>
  <c r="Q443" i="4" s="1"/>
  <c r="P443" i="4" s="1"/>
  <c r="T443" i="4" s="1"/>
  <c r="V443" i="4" s="1"/>
  <c r="R443" i="4"/>
  <c r="Q442" i="4"/>
  <c r="P442" i="4" s="1"/>
  <c r="AU442" i="4" l="1"/>
  <c r="AV442" i="4"/>
  <c r="AW442" i="4"/>
  <c r="AI556" i="4"/>
  <c r="AS441" i="4"/>
  <c r="AG443" i="4"/>
  <c r="AT443" i="4" s="1"/>
  <c r="AH443" i="4"/>
  <c r="AJ443" i="4" s="1"/>
  <c r="AE444" i="4"/>
  <c r="T442" i="4"/>
  <c r="V442" i="4" s="1"/>
  <c r="S442" i="4"/>
  <c r="W442" i="4" s="1"/>
  <c r="S443" i="4"/>
  <c r="W443" i="4" s="1"/>
  <c r="Y443" i="4" s="1"/>
  <c r="AA443" i="4" s="1"/>
  <c r="M444" i="4"/>
  <c r="U444" i="4" s="1"/>
  <c r="D445" i="4"/>
  <c r="AF445" i="4" s="1"/>
  <c r="R444" i="4"/>
  <c r="AW443" i="4" l="1"/>
  <c r="AU443" i="4"/>
  <c r="AV443" i="4"/>
  <c r="AI557" i="4"/>
  <c r="AX442" i="4"/>
  <c r="AP443" i="4"/>
  <c r="AQ443" i="4"/>
  <c r="AR443" i="4"/>
  <c r="Y442" i="4"/>
  <c r="AA442" i="4" s="1"/>
  <c r="AG444" i="4"/>
  <c r="AT444" i="4" s="1"/>
  <c r="AH444" i="4"/>
  <c r="AJ444" i="4" s="1"/>
  <c r="AE445" i="4"/>
  <c r="X442" i="4"/>
  <c r="AO442" i="4" s="1"/>
  <c r="X443" i="4"/>
  <c r="AO443" i="4" s="1"/>
  <c r="Q444" i="4"/>
  <c r="P444" i="4" s="1"/>
  <c r="M445" i="4"/>
  <c r="U445" i="4" s="1"/>
  <c r="Q445" i="4" s="1"/>
  <c r="P445" i="4" s="1"/>
  <c r="T445" i="4" s="1"/>
  <c r="V445" i="4" s="1"/>
  <c r="D446" i="4"/>
  <c r="AF446" i="4" s="1"/>
  <c r="R445" i="4"/>
  <c r="AX443" i="4" l="1"/>
  <c r="AU444" i="4"/>
  <c r="AV444" i="4"/>
  <c r="AW444" i="4"/>
  <c r="AI558" i="4"/>
  <c r="AP442" i="4"/>
  <c r="AQ442" i="4"/>
  <c r="AR442" i="4"/>
  <c r="AS443" i="4"/>
  <c r="AG445" i="4"/>
  <c r="AT445" i="4" s="1"/>
  <c r="AH445" i="4"/>
  <c r="AJ445" i="4" s="1"/>
  <c r="AE446" i="4"/>
  <c r="S445" i="4"/>
  <c r="W445" i="4" s="1"/>
  <c r="Y445" i="4" s="1"/>
  <c r="AA445" i="4" s="1"/>
  <c r="M446" i="4"/>
  <c r="U446" i="4" s="1"/>
  <c r="Q446" i="4" s="1"/>
  <c r="P446" i="4" s="1"/>
  <c r="T446" i="4" s="1"/>
  <c r="V446" i="4" s="1"/>
  <c r="D447" i="4"/>
  <c r="AF447" i="4" s="1"/>
  <c r="R446" i="4"/>
  <c r="T444" i="4"/>
  <c r="V444" i="4" s="1"/>
  <c r="S444" i="4"/>
  <c r="W444" i="4" s="1"/>
  <c r="AU445" i="4" l="1"/>
  <c r="AV445" i="4"/>
  <c r="AW445" i="4"/>
  <c r="AI559" i="4"/>
  <c r="AX444" i="4"/>
  <c r="AP445" i="4"/>
  <c r="AR445" i="4"/>
  <c r="AQ445" i="4"/>
  <c r="AS442" i="4"/>
  <c r="AG446" i="4"/>
  <c r="AT446" i="4" s="1"/>
  <c r="AH446" i="4"/>
  <c r="AJ446" i="4" s="1"/>
  <c r="Y444" i="4"/>
  <c r="AA444" i="4" s="1"/>
  <c r="AE447" i="4"/>
  <c r="X444" i="4"/>
  <c r="AO444" i="4" s="1"/>
  <c r="X445" i="4"/>
  <c r="AO445" i="4" s="1"/>
  <c r="S446" i="4"/>
  <c r="W446" i="4" s="1"/>
  <c r="Y446" i="4" s="1"/>
  <c r="AA446" i="4" s="1"/>
  <c r="D448" i="4"/>
  <c r="AF448" i="4" s="1"/>
  <c r="M447" i="4"/>
  <c r="U447" i="4" s="1"/>
  <c r="Q447" i="4" s="1"/>
  <c r="P447" i="4" s="1"/>
  <c r="T447" i="4" s="1"/>
  <c r="V447" i="4" s="1"/>
  <c r="R447" i="4"/>
  <c r="AW446" i="4" l="1"/>
  <c r="AU446" i="4"/>
  <c r="AV446" i="4"/>
  <c r="AI560" i="4"/>
  <c r="AX445" i="4"/>
  <c r="AP446" i="4"/>
  <c r="AQ446" i="4"/>
  <c r="AR446" i="4"/>
  <c r="AP444" i="4"/>
  <c r="AQ444" i="4"/>
  <c r="AR444" i="4"/>
  <c r="AS445" i="4"/>
  <c r="AG447" i="4"/>
  <c r="AT447" i="4" s="1"/>
  <c r="AH447" i="4"/>
  <c r="AJ447" i="4" s="1"/>
  <c r="AE448" i="4"/>
  <c r="X446" i="4"/>
  <c r="AO446" i="4" s="1"/>
  <c r="S447" i="4"/>
  <c r="W447" i="4" s="1"/>
  <c r="Y447" i="4" s="1"/>
  <c r="AA447" i="4" s="1"/>
  <c r="D449" i="4"/>
  <c r="AF449" i="4" s="1"/>
  <c r="M448" i="4"/>
  <c r="U448" i="4" s="1"/>
  <c r="Q448" i="4" s="1"/>
  <c r="P448" i="4" s="1"/>
  <c r="T448" i="4" s="1"/>
  <c r="V448" i="4" s="1"/>
  <c r="R448" i="4"/>
  <c r="AU447" i="4" l="1"/>
  <c r="AV447" i="4"/>
  <c r="AW447" i="4"/>
  <c r="AX446" i="4"/>
  <c r="AI561" i="4"/>
  <c r="AP447" i="4"/>
  <c r="AQ447" i="4"/>
  <c r="AR447" i="4"/>
  <c r="AS446" i="4"/>
  <c r="AS444" i="4"/>
  <c r="AG448" i="4"/>
  <c r="AT448" i="4" s="1"/>
  <c r="AH448" i="4"/>
  <c r="AJ448" i="4" s="1"/>
  <c r="AE449" i="4"/>
  <c r="X447" i="4"/>
  <c r="AO447" i="4" s="1"/>
  <c r="S448" i="4"/>
  <c r="W448" i="4" s="1"/>
  <c r="Y448" i="4" s="1"/>
  <c r="AA448" i="4" s="1"/>
  <c r="M449" i="4"/>
  <c r="U449" i="4" s="1"/>
  <c r="Q449" i="4" s="1"/>
  <c r="P449" i="4" s="1"/>
  <c r="T449" i="4" s="1"/>
  <c r="V449" i="4" s="1"/>
  <c r="D450" i="4"/>
  <c r="AF450" i="4" s="1"/>
  <c r="R449" i="4"/>
  <c r="AU448" i="4" l="1"/>
  <c r="AV448" i="4"/>
  <c r="AW448" i="4"/>
  <c r="AI562" i="4"/>
  <c r="AX447" i="4"/>
  <c r="AP448" i="4"/>
  <c r="AQ448" i="4"/>
  <c r="AR448" i="4"/>
  <c r="AS447" i="4"/>
  <c r="AG449" i="4"/>
  <c r="AT449" i="4" s="1"/>
  <c r="AH449" i="4"/>
  <c r="AJ449" i="4" s="1"/>
  <c r="AE450" i="4"/>
  <c r="X448" i="4"/>
  <c r="AO448" i="4" s="1"/>
  <c r="S449" i="4"/>
  <c r="W449" i="4" s="1"/>
  <c r="Y449" i="4" s="1"/>
  <c r="AA449" i="4" s="1"/>
  <c r="M450" i="4"/>
  <c r="U450" i="4" s="1"/>
  <c r="Q450" i="4" s="1"/>
  <c r="P450" i="4" s="1"/>
  <c r="T450" i="4" s="1"/>
  <c r="V450" i="4" s="1"/>
  <c r="D451" i="4"/>
  <c r="AF451" i="4" s="1"/>
  <c r="R450" i="4"/>
  <c r="AU449" i="4" l="1"/>
  <c r="AV449" i="4"/>
  <c r="AW449" i="4"/>
  <c r="AI563" i="4"/>
  <c r="AX448" i="4"/>
  <c r="AQ449" i="4"/>
  <c r="AP449" i="4"/>
  <c r="AR449" i="4"/>
  <c r="AS448" i="4"/>
  <c r="AG450" i="4"/>
  <c r="AT450" i="4" s="1"/>
  <c r="AH450" i="4"/>
  <c r="AJ450" i="4" s="1"/>
  <c r="AE451" i="4"/>
  <c r="X449" i="4"/>
  <c r="AO449" i="4" s="1"/>
  <c r="S450" i="4"/>
  <c r="W450" i="4" s="1"/>
  <c r="Y450" i="4" s="1"/>
  <c r="AA450" i="4" s="1"/>
  <c r="D452" i="4"/>
  <c r="AF452" i="4" s="1"/>
  <c r="M451" i="4"/>
  <c r="U451" i="4" s="1"/>
  <c r="Q451" i="4" s="1"/>
  <c r="P451" i="4" s="1"/>
  <c r="T451" i="4" s="1"/>
  <c r="V451" i="4" s="1"/>
  <c r="R451" i="4"/>
  <c r="AI564" i="4" l="1"/>
  <c r="AV450" i="4"/>
  <c r="AW450" i="4"/>
  <c r="AU450" i="4"/>
  <c r="AX450" i="4" s="1"/>
  <c r="AX449" i="4"/>
  <c r="AR450" i="4"/>
  <c r="AQ450" i="4"/>
  <c r="AP450" i="4"/>
  <c r="AS449" i="4"/>
  <c r="AG451" i="4"/>
  <c r="AT451" i="4" s="1"/>
  <c r="AH451" i="4"/>
  <c r="AJ451" i="4" s="1"/>
  <c r="AE452" i="4"/>
  <c r="X450" i="4"/>
  <c r="AO450" i="4" s="1"/>
  <c r="S451" i="4"/>
  <c r="W451" i="4" s="1"/>
  <c r="Y451" i="4" s="1"/>
  <c r="AA451" i="4" s="1"/>
  <c r="M452" i="4"/>
  <c r="U452" i="4" s="1"/>
  <c r="D453" i="4"/>
  <c r="AF453" i="4" s="1"/>
  <c r="R452" i="4"/>
  <c r="AU451" i="4" l="1"/>
  <c r="AV451" i="4"/>
  <c r="AW451" i="4"/>
  <c r="AI565" i="4"/>
  <c r="AP451" i="4"/>
  <c r="AQ451" i="4"/>
  <c r="AR451" i="4"/>
  <c r="AS450" i="4"/>
  <c r="AG452" i="4"/>
  <c r="AT452" i="4" s="1"/>
  <c r="AH452" i="4"/>
  <c r="AJ452" i="4" s="1"/>
  <c r="AE453" i="4"/>
  <c r="X451" i="4"/>
  <c r="AO451" i="4" s="1"/>
  <c r="Q452" i="4"/>
  <c r="P452" i="4" s="1"/>
  <c r="M453" i="4"/>
  <c r="U453" i="4" s="1"/>
  <c r="D454" i="4"/>
  <c r="AF454" i="4" s="1"/>
  <c r="R453" i="4"/>
  <c r="AU452" i="4" l="1"/>
  <c r="AV452" i="4"/>
  <c r="AW452" i="4"/>
  <c r="AI566" i="4"/>
  <c r="AX451" i="4"/>
  <c r="AS451" i="4"/>
  <c r="AG453" i="4"/>
  <c r="AT453" i="4" s="1"/>
  <c r="AH453" i="4"/>
  <c r="AJ453" i="4" s="1"/>
  <c r="AE454" i="4"/>
  <c r="M454" i="4"/>
  <c r="U454" i="4" s="1"/>
  <c r="Q454" i="4" s="1"/>
  <c r="P454" i="4" s="1"/>
  <c r="T454" i="4" s="1"/>
  <c r="V454" i="4" s="1"/>
  <c r="D455" i="4"/>
  <c r="AF455" i="4" s="1"/>
  <c r="R454" i="4"/>
  <c r="Q453" i="4"/>
  <c r="P453" i="4" s="1"/>
  <c r="T452" i="4"/>
  <c r="V452" i="4" s="1"/>
  <c r="S452" i="4"/>
  <c r="W452" i="4" s="1"/>
  <c r="AU453" i="4" l="1"/>
  <c r="AV453" i="4"/>
  <c r="AW453" i="4"/>
  <c r="AI567" i="4"/>
  <c r="AX452" i="4"/>
  <c r="AG454" i="4"/>
  <c r="AT454" i="4" s="1"/>
  <c r="AH454" i="4"/>
  <c r="AJ454" i="4" s="1"/>
  <c r="AE455" i="4"/>
  <c r="Y452" i="4"/>
  <c r="AA452" i="4" s="1"/>
  <c r="X452" i="4"/>
  <c r="AO452" i="4" s="1"/>
  <c r="T453" i="4"/>
  <c r="V453" i="4" s="1"/>
  <c r="S453" i="4"/>
  <c r="W453" i="4" s="1"/>
  <c r="S454" i="4"/>
  <c r="W454" i="4" s="1"/>
  <c r="Y454" i="4" s="1"/>
  <c r="AA454" i="4" s="1"/>
  <c r="D456" i="4"/>
  <c r="AF456" i="4" s="1"/>
  <c r="M455" i="4"/>
  <c r="U455" i="4" s="1"/>
  <c r="Q455" i="4" s="1"/>
  <c r="P455" i="4" s="1"/>
  <c r="T455" i="4" s="1"/>
  <c r="V455" i="4" s="1"/>
  <c r="R455" i="4"/>
  <c r="AV454" i="4" l="1"/>
  <c r="AU454" i="4"/>
  <c r="AW454" i="4"/>
  <c r="AI568" i="4"/>
  <c r="AX453" i="4"/>
  <c r="AP454" i="4"/>
  <c r="AQ454" i="4"/>
  <c r="AR454" i="4"/>
  <c r="AP452" i="4"/>
  <c r="AQ452" i="4"/>
  <c r="AR452" i="4"/>
  <c r="AG455" i="4"/>
  <c r="AT455" i="4" s="1"/>
  <c r="AH455" i="4"/>
  <c r="AJ455" i="4" s="1"/>
  <c r="AE456" i="4"/>
  <c r="X453" i="4"/>
  <c r="AO453" i="4" s="1"/>
  <c r="X454" i="4"/>
  <c r="AO454" i="4" s="1"/>
  <c r="Y453" i="4"/>
  <c r="AA453" i="4" s="1"/>
  <c r="D457" i="4"/>
  <c r="AF457" i="4" s="1"/>
  <c r="M456" i="4"/>
  <c r="U456" i="4" s="1"/>
  <c r="Q456" i="4" s="1"/>
  <c r="P456" i="4" s="1"/>
  <c r="T456" i="4" s="1"/>
  <c r="V456" i="4" s="1"/>
  <c r="R456" i="4"/>
  <c r="S455" i="4"/>
  <c r="W455" i="4" s="1"/>
  <c r="Y455" i="4" s="1"/>
  <c r="AA455" i="4" s="1"/>
  <c r="AX454" i="4" l="1"/>
  <c r="AU455" i="4"/>
  <c r="AV455" i="4"/>
  <c r="AW455" i="4"/>
  <c r="AI569" i="4"/>
  <c r="AP455" i="4"/>
  <c r="AQ455" i="4"/>
  <c r="AR455" i="4"/>
  <c r="AP453" i="4"/>
  <c r="AQ453" i="4"/>
  <c r="AR453" i="4"/>
  <c r="AS454" i="4"/>
  <c r="AS452" i="4"/>
  <c r="AG456" i="4"/>
  <c r="AT456" i="4" s="1"/>
  <c r="AH456" i="4"/>
  <c r="AJ456" i="4" s="1"/>
  <c r="AE457" i="4"/>
  <c r="X455" i="4"/>
  <c r="AO455" i="4" s="1"/>
  <c r="S456" i="4"/>
  <c r="W456" i="4" s="1"/>
  <c r="Y456" i="4" s="1"/>
  <c r="AA456" i="4" s="1"/>
  <c r="M457" i="4"/>
  <c r="U457" i="4" s="1"/>
  <c r="Q457" i="4" s="1"/>
  <c r="P457" i="4" s="1"/>
  <c r="T457" i="4" s="1"/>
  <c r="V457" i="4" s="1"/>
  <c r="D458" i="4"/>
  <c r="AF458" i="4" s="1"/>
  <c r="R457" i="4"/>
  <c r="AW456" i="4" l="1"/>
  <c r="AU456" i="4"/>
  <c r="AV456" i="4"/>
  <c r="AI570" i="4"/>
  <c r="AX455" i="4"/>
  <c r="AP456" i="4"/>
  <c r="AQ456" i="4"/>
  <c r="AR456" i="4"/>
  <c r="AS455" i="4"/>
  <c r="AS453" i="4"/>
  <c r="AG457" i="4"/>
  <c r="AT457" i="4" s="1"/>
  <c r="AH457" i="4"/>
  <c r="AJ457" i="4" s="1"/>
  <c r="AE458" i="4"/>
  <c r="X456" i="4"/>
  <c r="AO456" i="4" s="1"/>
  <c r="S457" i="4"/>
  <c r="W457" i="4" s="1"/>
  <c r="Y457" i="4" s="1"/>
  <c r="AA457" i="4" s="1"/>
  <c r="D459" i="4"/>
  <c r="AF459" i="4" s="1"/>
  <c r="M458" i="4"/>
  <c r="U458" i="4" s="1"/>
  <c r="Q458" i="4" s="1"/>
  <c r="P458" i="4" s="1"/>
  <c r="T458" i="4" s="1"/>
  <c r="V458" i="4" s="1"/>
  <c r="R458" i="4"/>
  <c r="AV457" i="4" l="1"/>
  <c r="AW457" i="4"/>
  <c r="AU457" i="4"/>
  <c r="AX457" i="4" s="1"/>
  <c r="AI571" i="4"/>
  <c r="AX456" i="4"/>
  <c r="AP457" i="4"/>
  <c r="AR457" i="4"/>
  <c r="AQ457" i="4"/>
  <c r="AS456" i="4"/>
  <c r="AG458" i="4"/>
  <c r="AT458" i="4" s="1"/>
  <c r="AH458" i="4"/>
  <c r="AJ458" i="4" s="1"/>
  <c r="AE459" i="4"/>
  <c r="X457" i="4"/>
  <c r="AO457" i="4" s="1"/>
  <c r="M459" i="4"/>
  <c r="U459" i="4" s="1"/>
  <c r="Q459" i="4" s="1"/>
  <c r="P459" i="4" s="1"/>
  <c r="T459" i="4" s="1"/>
  <c r="V459" i="4" s="1"/>
  <c r="D460" i="4"/>
  <c r="AF460" i="4" s="1"/>
  <c r="R459" i="4"/>
  <c r="S458" i="4"/>
  <c r="W458" i="4" s="1"/>
  <c r="Y458" i="4" s="1"/>
  <c r="AA458" i="4" s="1"/>
  <c r="AU458" i="4" l="1"/>
  <c r="AV458" i="4"/>
  <c r="AW458" i="4"/>
  <c r="AI572" i="4"/>
  <c r="AP458" i="4"/>
  <c r="AR458" i="4"/>
  <c r="AQ458" i="4"/>
  <c r="AS457" i="4"/>
  <c r="AG459" i="4"/>
  <c r="AT459" i="4" s="1"/>
  <c r="AH459" i="4"/>
  <c r="AJ459" i="4" s="1"/>
  <c r="AE460" i="4"/>
  <c r="S459" i="4"/>
  <c r="W459" i="4" s="1"/>
  <c r="Y459" i="4" s="1"/>
  <c r="AA459" i="4" s="1"/>
  <c r="X458" i="4"/>
  <c r="AO458" i="4" s="1"/>
  <c r="M460" i="4"/>
  <c r="U460" i="4" s="1"/>
  <c r="Q460" i="4" s="1"/>
  <c r="P460" i="4" s="1"/>
  <c r="T460" i="4" s="1"/>
  <c r="V460" i="4" s="1"/>
  <c r="D461" i="4"/>
  <c r="AF461" i="4" s="1"/>
  <c r="R460" i="4"/>
  <c r="AW459" i="4" l="1"/>
  <c r="AU459" i="4"/>
  <c r="AV459" i="4"/>
  <c r="AI573" i="4"/>
  <c r="AX458" i="4"/>
  <c r="AP459" i="4"/>
  <c r="AQ459" i="4"/>
  <c r="AR459" i="4"/>
  <c r="AS458" i="4"/>
  <c r="AG460" i="4"/>
  <c r="AT460" i="4" s="1"/>
  <c r="AH460" i="4"/>
  <c r="AJ460" i="4" s="1"/>
  <c r="X459" i="4"/>
  <c r="AO459" i="4" s="1"/>
  <c r="AE461" i="4"/>
  <c r="S460" i="4"/>
  <c r="W460" i="4" s="1"/>
  <c r="Y460" i="4" s="1"/>
  <c r="AA460" i="4" s="1"/>
  <c r="M461" i="4"/>
  <c r="U461" i="4" s="1"/>
  <c r="D462" i="4"/>
  <c r="AF462" i="4" s="1"/>
  <c r="R461" i="4"/>
  <c r="AU460" i="4" l="1"/>
  <c r="AV460" i="4"/>
  <c r="AW460" i="4"/>
  <c r="AI574" i="4"/>
  <c r="AX459" i="4"/>
  <c r="AP460" i="4"/>
  <c r="AQ460" i="4"/>
  <c r="AR460" i="4"/>
  <c r="AS459" i="4"/>
  <c r="AG461" i="4"/>
  <c r="AT461" i="4" s="1"/>
  <c r="AH461" i="4"/>
  <c r="AJ461" i="4" s="1"/>
  <c r="AE462" i="4"/>
  <c r="X460" i="4"/>
  <c r="AO460" i="4" s="1"/>
  <c r="M462" i="4"/>
  <c r="U462" i="4" s="1"/>
  <c r="Q462" i="4" s="1"/>
  <c r="P462" i="4" s="1"/>
  <c r="T462" i="4" s="1"/>
  <c r="V462" i="4" s="1"/>
  <c r="D463" i="4"/>
  <c r="AF463" i="4" s="1"/>
  <c r="R462" i="4"/>
  <c r="Q461" i="4"/>
  <c r="P461" i="4" s="1"/>
  <c r="AU461" i="4" l="1"/>
  <c r="AV461" i="4"/>
  <c r="AW461" i="4"/>
  <c r="AI575" i="4"/>
  <c r="AX460" i="4"/>
  <c r="AS460" i="4"/>
  <c r="AG462" i="4"/>
  <c r="AT462" i="4" s="1"/>
  <c r="AH462" i="4"/>
  <c r="AJ462" i="4" s="1"/>
  <c r="AE463" i="4"/>
  <c r="S462" i="4"/>
  <c r="W462" i="4" s="1"/>
  <c r="Y462" i="4" s="1"/>
  <c r="AA462" i="4" s="1"/>
  <c r="T461" i="4"/>
  <c r="V461" i="4" s="1"/>
  <c r="S461" i="4"/>
  <c r="W461" i="4" s="1"/>
  <c r="M463" i="4"/>
  <c r="U463" i="4" s="1"/>
  <c r="Q463" i="4" s="1"/>
  <c r="P463" i="4" s="1"/>
  <c r="T463" i="4" s="1"/>
  <c r="V463" i="4" s="1"/>
  <c r="D464" i="4"/>
  <c r="AF464" i="4" s="1"/>
  <c r="R463" i="4"/>
  <c r="AW462" i="4" l="1"/>
  <c r="AU462" i="4"/>
  <c r="AV462" i="4"/>
  <c r="AI576" i="4"/>
  <c r="AX461" i="4"/>
  <c r="AP462" i="4"/>
  <c r="AQ462" i="4"/>
  <c r="AR462" i="4"/>
  <c r="AG463" i="4"/>
  <c r="AT463" i="4" s="1"/>
  <c r="AH463" i="4"/>
  <c r="AJ463" i="4" s="1"/>
  <c r="AE464" i="4"/>
  <c r="X462" i="4"/>
  <c r="AO462" i="4" s="1"/>
  <c r="Y461" i="4"/>
  <c r="AA461" i="4" s="1"/>
  <c r="X461" i="4"/>
  <c r="AO461" i="4" s="1"/>
  <c r="S463" i="4"/>
  <c r="W463" i="4" s="1"/>
  <c r="Y463" i="4" s="1"/>
  <c r="AA463" i="4" s="1"/>
  <c r="M464" i="4"/>
  <c r="U464" i="4" s="1"/>
  <c r="Q464" i="4" s="1"/>
  <c r="P464" i="4" s="1"/>
  <c r="T464" i="4" s="1"/>
  <c r="V464" i="4" s="1"/>
  <c r="D465" i="4"/>
  <c r="AF465" i="4" s="1"/>
  <c r="R464" i="4"/>
  <c r="AX462" i="4" l="1"/>
  <c r="AU463" i="4"/>
  <c r="AW463" i="4"/>
  <c r="AV463" i="4"/>
  <c r="AI577" i="4"/>
  <c r="AP463" i="4"/>
  <c r="AQ463" i="4"/>
  <c r="AR463" i="4"/>
  <c r="AP461" i="4"/>
  <c r="AR461" i="4"/>
  <c r="AQ461" i="4"/>
  <c r="AS462" i="4"/>
  <c r="AG464" i="4"/>
  <c r="AT464" i="4" s="1"/>
  <c r="AH464" i="4"/>
  <c r="AJ464" i="4" s="1"/>
  <c r="AE465" i="4"/>
  <c r="X463" i="4"/>
  <c r="AO463" i="4" s="1"/>
  <c r="S464" i="4"/>
  <c r="W464" i="4" s="1"/>
  <c r="Y464" i="4" s="1"/>
  <c r="AA464" i="4" s="1"/>
  <c r="M465" i="4"/>
  <c r="U465" i="4" s="1"/>
  <c r="Q465" i="4" s="1"/>
  <c r="P465" i="4" s="1"/>
  <c r="T465" i="4" s="1"/>
  <c r="V465" i="4" s="1"/>
  <c r="D466" i="4"/>
  <c r="AF466" i="4" s="1"/>
  <c r="R465" i="4"/>
  <c r="AU464" i="4" l="1"/>
  <c r="AV464" i="4"/>
  <c r="AW464" i="4"/>
  <c r="AI578" i="4"/>
  <c r="AX463" i="4"/>
  <c r="AP464" i="4"/>
  <c r="AQ464" i="4"/>
  <c r="AR464" i="4"/>
  <c r="AS461" i="4"/>
  <c r="AS463" i="4"/>
  <c r="AG465" i="4"/>
  <c r="AT465" i="4" s="1"/>
  <c r="AH465" i="4"/>
  <c r="AJ465" i="4" s="1"/>
  <c r="AE466" i="4"/>
  <c r="X464" i="4"/>
  <c r="AO464" i="4" s="1"/>
  <c r="S465" i="4"/>
  <c r="W465" i="4" s="1"/>
  <c r="Y465" i="4" s="1"/>
  <c r="AA465" i="4" s="1"/>
  <c r="D467" i="4"/>
  <c r="AF467" i="4" s="1"/>
  <c r="M466" i="4"/>
  <c r="U466" i="4" s="1"/>
  <c r="Q466" i="4" s="1"/>
  <c r="P466" i="4" s="1"/>
  <c r="T466" i="4" s="1"/>
  <c r="V466" i="4" s="1"/>
  <c r="R466" i="4"/>
  <c r="AU465" i="4" l="1"/>
  <c r="AV465" i="4"/>
  <c r="AW465" i="4"/>
  <c r="AI579" i="4"/>
  <c r="AX464" i="4"/>
  <c r="AQ465" i="4"/>
  <c r="AP465" i="4"/>
  <c r="AR465" i="4"/>
  <c r="AS464" i="4"/>
  <c r="AG466" i="4"/>
  <c r="AT466" i="4" s="1"/>
  <c r="AH466" i="4"/>
  <c r="AJ466" i="4" s="1"/>
  <c r="AE467" i="4"/>
  <c r="X465" i="4"/>
  <c r="AO465" i="4" s="1"/>
  <c r="S466" i="4"/>
  <c r="W466" i="4" s="1"/>
  <c r="Y466" i="4" s="1"/>
  <c r="AA466" i="4" s="1"/>
  <c r="D468" i="4"/>
  <c r="AF468" i="4" s="1"/>
  <c r="M467" i="4"/>
  <c r="U467" i="4" s="1"/>
  <c r="Q467" i="4" s="1"/>
  <c r="P467" i="4" s="1"/>
  <c r="T467" i="4" s="1"/>
  <c r="V467" i="4" s="1"/>
  <c r="R467" i="4"/>
  <c r="AU466" i="4" l="1"/>
  <c r="AV466" i="4"/>
  <c r="AW466" i="4"/>
  <c r="AI580" i="4"/>
  <c r="AX465" i="4"/>
  <c r="AP466" i="4"/>
  <c r="AR466" i="4"/>
  <c r="AQ466" i="4"/>
  <c r="AS465" i="4"/>
  <c r="AG467" i="4"/>
  <c r="AT467" i="4" s="1"/>
  <c r="AH467" i="4"/>
  <c r="AJ467" i="4" s="1"/>
  <c r="AE468" i="4"/>
  <c r="X466" i="4"/>
  <c r="AO466" i="4" s="1"/>
  <c r="S467" i="4"/>
  <c r="W467" i="4" s="1"/>
  <c r="Y467" i="4" s="1"/>
  <c r="AA467" i="4" s="1"/>
  <c r="M468" i="4"/>
  <c r="U468" i="4" s="1"/>
  <c r="Q468" i="4" s="1"/>
  <c r="P468" i="4" s="1"/>
  <c r="T468" i="4" s="1"/>
  <c r="V468" i="4" s="1"/>
  <c r="D469" i="4"/>
  <c r="AF469" i="4" s="1"/>
  <c r="R468" i="4"/>
  <c r="AU467" i="4" l="1"/>
  <c r="AV467" i="4"/>
  <c r="AW467" i="4"/>
  <c r="AI581" i="4"/>
  <c r="AX466" i="4"/>
  <c r="AP467" i="4"/>
  <c r="AR467" i="4"/>
  <c r="AQ467" i="4"/>
  <c r="AS466" i="4"/>
  <c r="AG468" i="4"/>
  <c r="AT468" i="4" s="1"/>
  <c r="AH468" i="4"/>
  <c r="AJ468" i="4" s="1"/>
  <c r="AE469" i="4"/>
  <c r="X467" i="4"/>
  <c r="AO467" i="4" s="1"/>
  <c r="S468" i="4"/>
  <c r="W468" i="4" s="1"/>
  <c r="Y468" i="4" s="1"/>
  <c r="AA468" i="4" s="1"/>
  <c r="M469" i="4"/>
  <c r="U469" i="4" s="1"/>
  <c r="D470" i="4"/>
  <c r="AF470" i="4" s="1"/>
  <c r="R469" i="4"/>
  <c r="AU468" i="4" l="1"/>
  <c r="AV468" i="4"/>
  <c r="AW468" i="4"/>
  <c r="AI582" i="4"/>
  <c r="AX467" i="4"/>
  <c r="AP468" i="4"/>
  <c r="AQ468" i="4"/>
  <c r="AR468" i="4"/>
  <c r="AS467" i="4"/>
  <c r="AG469" i="4"/>
  <c r="AT469" i="4" s="1"/>
  <c r="AH469" i="4"/>
  <c r="AJ469" i="4" s="1"/>
  <c r="AE470" i="4"/>
  <c r="X468" i="4"/>
  <c r="AO468" i="4" s="1"/>
  <c r="Q469" i="4"/>
  <c r="P469" i="4" s="1"/>
  <c r="M470" i="4"/>
  <c r="U470" i="4" s="1"/>
  <c r="Q470" i="4" s="1"/>
  <c r="P470" i="4" s="1"/>
  <c r="T470" i="4" s="1"/>
  <c r="V470" i="4" s="1"/>
  <c r="D471" i="4"/>
  <c r="AF471" i="4" s="1"/>
  <c r="R470" i="4"/>
  <c r="AU469" i="4" l="1"/>
  <c r="AV469" i="4"/>
  <c r="AW469" i="4"/>
  <c r="AI583" i="4"/>
  <c r="AX468" i="4"/>
  <c r="AS468" i="4"/>
  <c r="AG470" i="4"/>
  <c r="AT470" i="4" s="1"/>
  <c r="AH470" i="4"/>
  <c r="AJ470" i="4" s="1"/>
  <c r="AE471" i="4"/>
  <c r="S470" i="4"/>
  <c r="W470" i="4" s="1"/>
  <c r="Y470" i="4" s="1"/>
  <c r="AA470" i="4" s="1"/>
  <c r="M471" i="4"/>
  <c r="U471" i="4" s="1"/>
  <c r="D472" i="4"/>
  <c r="AF472" i="4" s="1"/>
  <c r="R471" i="4"/>
  <c r="T469" i="4"/>
  <c r="V469" i="4" s="1"/>
  <c r="S469" i="4"/>
  <c r="W469" i="4" s="1"/>
  <c r="AV470" i="4" l="1"/>
  <c r="AU470" i="4"/>
  <c r="AW470" i="4"/>
  <c r="AI584" i="4"/>
  <c r="AX469" i="4"/>
  <c r="AP470" i="4"/>
  <c r="AQ470" i="4"/>
  <c r="AR470" i="4"/>
  <c r="AG471" i="4"/>
  <c r="AT471" i="4" s="1"/>
  <c r="AH471" i="4"/>
  <c r="AJ471" i="4" s="1"/>
  <c r="AE472" i="4"/>
  <c r="X469" i="4"/>
  <c r="AO469" i="4" s="1"/>
  <c r="X470" i="4"/>
  <c r="AO470" i="4" s="1"/>
  <c r="Q471" i="4"/>
  <c r="P471" i="4" s="1"/>
  <c r="Y469" i="4"/>
  <c r="AA469" i="4" s="1"/>
  <c r="D473" i="4"/>
  <c r="AF473" i="4" s="1"/>
  <c r="M472" i="4"/>
  <c r="U472" i="4" s="1"/>
  <c r="R472" i="4"/>
  <c r="AX470" i="4" l="1"/>
  <c r="AU471" i="4"/>
  <c r="AV471" i="4"/>
  <c r="AW471" i="4"/>
  <c r="AI585" i="4"/>
  <c r="AP469" i="4"/>
  <c r="AQ469" i="4"/>
  <c r="AR469" i="4"/>
  <c r="AS470" i="4"/>
  <c r="AG472" i="4"/>
  <c r="AT472" i="4" s="1"/>
  <c r="AH472" i="4"/>
  <c r="AJ472" i="4" s="1"/>
  <c r="AE473" i="4"/>
  <c r="Q472" i="4"/>
  <c r="P472" i="4" s="1"/>
  <c r="D474" i="4"/>
  <c r="AF474" i="4" s="1"/>
  <c r="M473" i="4"/>
  <c r="U473" i="4" s="1"/>
  <c r="Q473" i="4" s="1"/>
  <c r="P473" i="4" s="1"/>
  <c r="T473" i="4" s="1"/>
  <c r="V473" i="4" s="1"/>
  <c r="R473" i="4"/>
  <c r="T471" i="4"/>
  <c r="V471" i="4" s="1"/>
  <c r="S471" i="4"/>
  <c r="W471" i="4" s="1"/>
  <c r="AU472" i="4" l="1"/>
  <c r="AV472" i="4"/>
  <c r="AW472" i="4"/>
  <c r="AI586" i="4"/>
  <c r="AX471" i="4"/>
  <c r="AS469" i="4"/>
  <c r="AG473" i="4"/>
  <c r="AT473" i="4" s="1"/>
  <c r="AH473" i="4"/>
  <c r="AJ473" i="4" s="1"/>
  <c r="AE474" i="4"/>
  <c r="X471" i="4"/>
  <c r="AO471" i="4" s="1"/>
  <c r="Y471" i="4"/>
  <c r="AA471" i="4" s="1"/>
  <c r="S473" i="4"/>
  <c r="W473" i="4" s="1"/>
  <c r="Y473" i="4" s="1"/>
  <c r="AA473" i="4" s="1"/>
  <c r="M474" i="4"/>
  <c r="U474" i="4" s="1"/>
  <c r="Q474" i="4" s="1"/>
  <c r="P474" i="4" s="1"/>
  <c r="T474" i="4" s="1"/>
  <c r="V474" i="4" s="1"/>
  <c r="D475" i="4"/>
  <c r="AF475" i="4" s="1"/>
  <c r="R474" i="4"/>
  <c r="T472" i="4"/>
  <c r="V472" i="4" s="1"/>
  <c r="S472" i="4"/>
  <c r="W472" i="4" s="1"/>
  <c r="AV473" i="4" l="1"/>
  <c r="AW473" i="4"/>
  <c r="AU473" i="4"/>
  <c r="AX473" i="4" s="1"/>
  <c r="AI587" i="4"/>
  <c r="AX472" i="4"/>
  <c r="AP473" i="4"/>
  <c r="AQ473" i="4"/>
  <c r="AR473" i="4"/>
  <c r="AP471" i="4"/>
  <c r="AQ471" i="4"/>
  <c r="AR471" i="4"/>
  <c r="AG474" i="4"/>
  <c r="AT474" i="4" s="1"/>
  <c r="AH474" i="4"/>
  <c r="AJ474" i="4" s="1"/>
  <c r="AE475" i="4"/>
  <c r="X472" i="4"/>
  <c r="AO472" i="4" s="1"/>
  <c r="X473" i="4"/>
  <c r="AO473" i="4" s="1"/>
  <c r="Y472" i="4"/>
  <c r="AA472" i="4" s="1"/>
  <c r="M475" i="4"/>
  <c r="U475" i="4" s="1"/>
  <c r="D476" i="4"/>
  <c r="AF476" i="4" s="1"/>
  <c r="R475" i="4"/>
  <c r="S474" i="4"/>
  <c r="W474" i="4" s="1"/>
  <c r="Y474" i="4" s="1"/>
  <c r="AA474" i="4" s="1"/>
  <c r="AU474" i="4" l="1"/>
  <c r="AV474" i="4"/>
  <c r="AW474" i="4"/>
  <c r="AI588" i="4"/>
  <c r="AP474" i="4"/>
  <c r="AQ474" i="4"/>
  <c r="AR474" i="4"/>
  <c r="AQ472" i="4"/>
  <c r="AR472" i="4"/>
  <c r="AP472" i="4"/>
  <c r="AS472" i="4" s="1"/>
  <c r="AS471" i="4"/>
  <c r="AS473" i="4"/>
  <c r="AG475" i="4"/>
  <c r="AT475" i="4" s="1"/>
  <c r="AH475" i="4"/>
  <c r="AJ475" i="4" s="1"/>
  <c r="AE476" i="4"/>
  <c r="X474" i="4"/>
  <c r="AO474" i="4" s="1"/>
  <c r="M476" i="4"/>
  <c r="U476" i="4" s="1"/>
  <c r="D477" i="4"/>
  <c r="AF477" i="4" s="1"/>
  <c r="R476" i="4"/>
  <c r="Q475" i="4"/>
  <c r="P475" i="4" s="1"/>
  <c r="AI589" i="4" l="1"/>
  <c r="AW475" i="4"/>
  <c r="AU475" i="4"/>
  <c r="AV475" i="4"/>
  <c r="AX474" i="4"/>
  <c r="AS474" i="4"/>
  <c r="AG476" i="4"/>
  <c r="AT476" i="4" s="1"/>
  <c r="AH476" i="4"/>
  <c r="AJ476" i="4" s="1"/>
  <c r="AE477" i="4"/>
  <c r="M477" i="4"/>
  <c r="U477" i="4" s="1"/>
  <c r="Q477" i="4" s="1"/>
  <c r="P477" i="4" s="1"/>
  <c r="T477" i="4" s="1"/>
  <c r="V477" i="4" s="1"/>
  <c r="D478" i="4"/>
  <c r="AF478" i="4" s="1"/>
  <c r="R477" i="4"/>
  <c r="T475" i="4"/>
  <c r="V475" i="4" s="1"/>
  <c r="S475" i="4"/>
  <c r="W475" i="4" s="1"/>
  <c r="Q476" i="4"/>
  <c r="P476" i="4" s="1"/>
  <c r="AX475" i="4" l="1"/>
  <c r="AW476" i="4"/>
  <c r="AU476" i="4"/>
  <c r="AV476" i="4"/>
  <c r="AI590" i="4"/>
  <c r="Y475" i="4"/>
  <c r="AA475" i="4" s="1"/>
  <c r="AG477" i="4"/>
  <c r="AT477" i="4" s="1"/>
  <c r="AH477" i="4"/>
  <c r="AJ477" i="4" s="1"/>
  <c r="AE478" i="4"/>
  <c r="X475" i="4"/>
  <c r="AO475" i="4" s="1"/>
  <c r="S477" i="4"/>
  <c r="W477" i="4" s="1"/>
  <c r="Y477" i="4" s="1"/>
  <c r="AA477" i="4" s="1"/>
  <c r="M478" i="4"/>
  <c r="U478" i="4" s="1"/>
  <c r="Q478" i="4" s="1"/>
  <c r="P478" i="4" s="1"/>
  <c r="T478" i="4" s="1"/>
  <c r="V478" i="4" s="1"/>
  <c r="D479" i="4"/>
  <c r="AF479" i="4" s="1"/>
  <c r="R478" i="4"/>
  <c r="T476" i="4"/>
  <c r="V476" i="4" s="1"/>
  <c r="S476" i="4"/>
  <c r="W476" i="4" s="1"/>
  <c r="AU477" i="4" l="1"/>
  <c r="AV477" i="4"/>
  <c r="AW477" i="4"/>
  <c r="AI591" i="4"/>
  <c r="AX476" i="4"/>
  <c r="AP477" i="4"/>
  <c r="AQ477" i="4"/>
  <c r="AR477" i="4"/>
  <c r="AP475" i="4"/>
  <c r="AQ475" i="4"/>
  <c r="AR475" i="4"/>
  <c r="AG478" i="4"/>
  <c r="AT478" i="4" s="1"/>
  <c r="AH478" i="4"/>
  <c r="AJ478" i="4" s="1"/>
  <c r="AE479" i="4"/>
  <c r="X476" i="4"/>
  <c r="AO476" i="4" s="1"/>
  <c r="X477" i="4"/>
  <c r="AO477" i="4" s="1"/>
  <c r="S478" i="4"/>
  <c r="W478" i="4" s="1"/>
  <c r="Y478" i="4" s="1"/>
  <c r="AA478" i="4" s="1"/>
  <c r="D480" i="4"/>
  <c r="AF480" i="4" s="1"/>
  <c r="M479" i="4"/>
  <c r="U479" i="4" s="1"/>
  <c r="Q479" i="4" s="1"/>
  <c r="P479" i="4" s="1"/>
  <c r="T479" i="4" s="1"/>
  <c r="V479" i="4" s="1"/>
  <c r="R479" i="4"/>
  <c r="Y476" i="4"/>
  <c r="AA476" i="4" s="1"/>
  <c r="AS475" i="4" l="1"/>
  <c r="AW478" i="4"/>
  <c r="AU478" i="4"/>
  <c r="AV478" i="4"/>
  <c r="AI592" i="4"/>
  <c r="AX477" i="4"/>
  <c r="AP478" i="4"/>
  <c r="AR478" i="4"/>
  <c r="AQ478" i="4"/>
  <c r="AP476" i="4"/>
  <c r="AQ476" i="4"/>
  <c r="AR476" i="4"/>
  <c r="AS477" i="4"/>
  <c r="AG479" i="4"/>
  <c r="AT479" i="4" s="1"/>
  <c r="AH479" i="4"/>
  <c r="AJ479" i="4" s="1"/>
  <c r="AE480" i="4"/>
  <c r="X478" i="4"/>
  <c r="AO478" i="4" s="1"/>
  <c r="S479" i="4"/>
  <c r="W479" i="4" s="1"/>
  <c r="Y479" i="4" s="1"/>
  <c r="AA479" i="4" s="1"/>
  <c r="M480" i="4"/>
  <c r="U480" i="4" s="1"/>
  <c r="Q480" i="4" s="1"/>
  <c r="P480" i="4" s="1"/>
  <c r="T480" i="4" s="1"/>
  <c r="V480" i="4" s="1"/>
  <c r="D481" i="4"/>
  <c r="AF481" i="4" s="1"/>
  <c r="R480" i="4"/>
  <c r="AX478" i="4" l="1"/>
  <c r="AU479" i="4"/>
  <c r="AV479" i="4"/>
  <c r="AW479" i="4"/>
  <c r="AI593" i="4"/>
  <c r="AP479" i="4"/>
  <c r="AR479" i="4"/>
  <c r="AQ479" i="4"/>
  <c r="AS478" i="4"/>
  <c r="AS476" i="4"/>
  <c r="AG480" i="4"/>
  <c r="AT480" i="4" s="1"/>
  <c r="AH480" i="4"/>
  <c r="AJ480" i="4" s="1"/>
  <c r="AE481" i="4"/>
  <c r="X479" i="4"/>
  <c r="AO479" i="4" s="1"/>
  <c r="S480" i="4"/>
  <c r="W480" i="4" s="1"/>
  <c r="Y480" i="4" s="1"/>
  <c r="AA480" i="4" s="1"/>
  <c r="D482" i="4"/>
  <c r="AF482" i="4" s="1"/>
  <c r="M481" i="4"/>
  <c r="U481" i="4" s="1"/>
  <c r="Q481" i="4" s="1"/>
  <c r="P481" i="4" s="1"/>
  <c r="T481" i="4" s="1"/>
  <c r="V481" i="4" s="1"/>
  <c r="R481" i="4"/>
  <c r="AU480" i="4" l="1"/>
  <c r="AV480" i="4"/>
  <c r="AW480" i="4"/>
  <c r="AI594" i="4"/>
  <c r="AX479" i="4"/>
  <c r="AP480" i="4"/>
  <c r="AQ480" i="4"/>
  <c r="AR480" i="4"/>
  <c r="AS479" i="4"/>
  <c r="AG481" i="4"/>
  <c r="AT481" i="4" s="1"/>
  <c r="AH481" i="4"/>
  <c r="AJ481" i="4" s="1"/>
  <c r="AE482" i="4"/>
  <c r="X480" i="4"/>
  <c r="AO480" i="4" s="1"/>
  <c r="D483" i="4"/>
  <c r="AF483" i="4" s="1"/>
  <c r="M482" i="4"/>
  <c r="U482" i="4" s="1"/>
  <c r="Q482" i="4" s="1"/>
  <c r="P482" i="4" s="1"/>
  <c r="T482" i="4" s="1"/>
  <c r="V482" i="4" s="1"/>
  <c r="R482" i="4"/>
  <c r="S481" i="4"/>
  <c r="W481" i="4" s="1"/>
  <c r="Y481" i="4" s="1"/>
  <c r="AA481" i="4" s="1"/>
  <c r="AU481" i="4" l="1"/>
  <c r="AV481" i="4"/>
  <c r="AW481" i="4"/>
  <c r="AI595" i="4"/>
  <c r="AX480" i="4"/>
  <c r="AP481" i="4"/>
  <c r="AQ481" i="4"/>
  <c r="AR481" i="4"/>
  <c r="AS480" i="4"/>
  <c r="AG482" i="4"/>
  <c r="AT482" i="4" s="1"/>
  <c r="AH482" i="4"/>
  <c r="AJ482" i="4" s="1"/>
  <c r="AE483" i="4"/>
  <c r="X481" i="4"/>
  <c r="AO481" i="4" s="1"/>
  <c r="S482" i="4"/>
  <c r="W482" i="4" s="1"/>
  <c r="Y482" i="4" s="1"/>
  <c r="AA482" i="4" s="1"/>
  <c r="D484" i="4"/>
  <c r="AF484" i="4" s="1"/>
  <c r="M483" i="4"/>
  <c r="U483" i="4" s="1"/>
  <c r="R483" i="4"/>
  <c r="AU482" i="4" l="1"/>
  <c r="AV482" i="4"/>
  <c r="AW482" i="4"/>
  <c r="AI596" i="4"/>
  <c r="AX481" i="4"/>
  <c r="AR482" i="4"/>
  <c r="AP482" i="4"/>
  <c r="AQ482" i="4"/>
  <c r="AS481" i="4"/>
  <c r="AG483" i="4"/>
  <c r="AT483" i="4" s="1"/>
  <c r="AH483" i="4"/>
  <c r="AJ483" i="4" s="1"/>
  <c r="AE484" i="4"/>
  <c r="X482" i="4"/>
  <c r="AO482" i="4" s="1"/>
  <c r="D485" i="4"/>
  <c r="AF485" i="4" s="1"/>
  <c r="M484" i="4"/>
  <c r="U484" i="4" s="1"/>
  <c r="Q484" i="4" s="1"/>
  <c r="P484" i="4" s="1"/>
  <c r="T484" i="4" s="1"/>
  <c r="V484" i="4" s="1"/>
  <c r="R484" i="4"/>
  <c r="Q483" i="4"/>
  <c r="P483" i="4" s="1"/>
  <c r="AU483" i="4" l="1"/>
  <c r="AV483" i="4"/>
  <c r="AW483" i="4"/>
  <c r="AI597" i="4"/>
  <c r="AX482" i="4"/>
  <c r="AS482" i="4"/>
  <c r="AG484" i="4"/>
  <c r="AT484" i="4" s="1"/>
  <c r="AH484" i="4"/>
  <c r="AJ484" i="4" s="1"/>
  <c r="AE485" i="4"/>
  <c r="S484" i="4"/>
  <c r="W484" i="4" s="1"/>
  <c r="Y484" i="4" s="1"/>
  <c r="AA484" i="4" s="1"/>
  <c r="T483" i="4"/>
  <c r="V483" i="4" s="1"/>
  <c r="S483" i="4"/>
  <c r="W483" i="4" s="1"/>
  <c r="D486" i="4"/>
  <c r="AF486" i="4" s="1"/>
  <c r="M485" i="4"/>
  <c r="U485" i="4" s="1"/>
  <c r="R485" i="4"/>
  <c r="AU484" i="4" l="1"/>
  <c r="AV484" i="4"/>
  <c r="AW484" i="4"/>
  <c r="AI598" i="4"/>
  <c r="AX483" i="4"/>
  <c r="AP484" i="4"/>
  <c r="AR484" i="4"/>
  <c r="AQ484" i="4"/>
  <c r="AG485" i="4"/>
  <c r="AT485" i="4" s="1"/>
  <c r="AH485" i="4"/>
  <c r="AJ485" i="4" s="1"/>
  <c r="Y483" i="4"/>
  <c r="AA483" i="4" s="1"/>
  <c r="AE486" i="4"/>
  <c r="X484" i="4"/>
  <c r="AO484" i="4" s="1"/>
  <c r="X483" i="4"/>
  <c r="AO483" i="4" s="1"/>
  <c r="Q485" i="4"/>
  <c r="P485" i="4" s="1"/>
  <c r="M486" i="4"/>
  <c r="U486" i="4" s="1"/>
  <c r="Q486" i="4" s="1"/>
  <c r="P486" i="4" s="1"/>
  <c r="T486" i="4" s="1"/>
  <c r="V486" i="4" s="1"/>
  <c r="D487" i="4"/>
  <c r="AF487" i="4" s="1"/>
  <c r="R486" i="4"/>
  <c r="AU485" i="4" l="1"/>
  <c r="AV485" i="4"/>
  <c r="AW485" i="4"/>
  <c r="AI599" i="4"/>
  <c r="AX484" i="4"/>
  <c r="AP483" i="4"/>
  <c r="AR483" i="4"/>
  <c r="AQ483" i="4"/>
  <c r="AS484" i="4"/>
  <c r="AG486" i="4"/>
  <c r="AT486" i="4" s="1"/>
  <c r="AH486" i="4"/>
  <c r="AJ486" i="4" s="1"/>
  <c r="AE487" i="4"/>
  <c r="S486" i="4"/>
  <c r="W486" i="4" s="1"/>
  <c r="Y486" i="4" s="1"/>
  <c r="AA486" i="4" s="1"/>
  <c r="D488" i="4"/>
  <c r="AF488" i="4" s="1"/>
  <c r="M487" i="4"/>
  <c r="U487" i="4" s="1"/>
  <c r="R487" i="4"/>
  <c r="T485" i="4"/>
  <c r="V485" i="4" s="1"/>
  <c r="S485" i="4"/>
  <c r="W485" i="4" s="1"/>
  <c r="AV486" i="4" l="1"/>
  <c r="AU486" i="4"/>
  <c r="AW486" i="4"/>
  <c r="AI600" i="4"/>
  <c r="AX485" i="4"/>
  <c r="AP486" i="4"/>
  <c r="AQ486" i="4"/>
  <c r="AR486" i="4"/>
  <c r="AS483" i="4"/>
  <c r="AG487" i="4"/>
  <c r="AT487" i="4" s="1"/>
  <c r="AH487" i="4"/>
  <c r="AJ487" i="4" s="1"/>
  <c r="AE488" i="4"/>
  <c r="X485" i="4"/>
  <c r="AO485" i="4" s="1"/>
  <c r="X486" i="4"/>
  <c r="AO486" i="4" s="1"/>
  <c r="Q487" i="4"/>
  <c r="P487" i="4" s="1"/>
  <c r="M488" i="4"/>
  <c r="U488" i="4" s="1"/>
  <c r="Q488" i="4" s="1"/>
  <c r="P488" i="4" s="1"/>
  <c r="T488" i="4" s="1"/>
  <c r="V488" i="4" s="1"/>
  <c r="D489" i="4"/>
  <c r="AF489" i="4" s="1"/>
  <c r="R488" i="4"/>
  <c r="Y485" i="4"/>
  <c r="AA485" i="4" s="1"/>
  <c r="AX486" i="4" l="1"/>
  <c r="AU487" i="4"/>
  <c r="AV487" i="4"/>
  <c r="AW487" i="4"/>
  <c r="AI601" i="4"/>
  <c r="AP485" i="4"/>
  <c r="AR485" i="4"/>
  <c r="AQ485" i="4"/>
  <c r="AS486" i="4"/>
  <c r="AG488" i="4"/>
  <c r="AT488" i="4" s="1"/>
  <c r="AH488" i="4"/>
  <c r="AJ488" i="4" s="1"/>
  <c r="AE489" i="4"/>
  <c r="S488" i="4"/>
  <c r="W488" i="4" s="1"/>
  <c r="Y488" i="4" s="1"/>
  <c r="AA488" i="4" s="1"/>
  <c r="M489" i="4"/>
  <c r="U489" i="4" s="1"/>
  <c r="D490" i="4"/>
  <c r="AF490" i="4" s="1"/>
  <c r="R489" i="4"/>
  <c r="T487" i="4"/>
  <c r="V487" i="4" s="1"/>
  <c r="S487" i="4"/>
  <c r="W487" i="4" s="1"/>
  <c r="AU488" i="4" l="1"/>
  <c r="AV488" i="4"/>
  <c r="AW488" i="4"/>
  <c r="AI602" i="4"/>
  <c r="AX487" i="4"/>
  <c r="AP488" i="4"/>
  <c r="AQ488" i="4"/>
  <c r="AR488" i="4"/>
  <c r="AS485" i="4"/>
  <c r="AG489" i="4"/>
  <c r="AT489" i="4" s="1"/>
  <c r="AH489" i="4"/>
  <c r="AJ489" i="4" s="1"/>
  <c r="Y487" i="4"/>
  <c r="AA487" i="4" s="1"/>
  <c r="AE490" i="4"/>
  <c r="X487" i="4"/>
  <c r="AO487" i="4" s="1"/>
  <c r="X488" i="4"/>
  <c r="AO488" i="4" s="1"/>
  <c r="Q489" i="4"/>
  <c r="P489" i="4" s="1"/>
  <c r="D491" i="4"/>
  <c r="AF491" i="4" s="1"/>
  <c r="M490" i="4"/>
  <c r="U490" i="4" s="1"/>
  <c r="Q490" i="4" s="1"/>
  <c r="P490" i="4" s="1"/>
  <c r="T490" i="4" s="1"/>
  <c r="V490" i="4" s="1"/>
  <c r="R490" i="4"/>
  <c r="AV489" i="4" l="1"/>
  <c r="AW489" i="4"/>
  <c r="AU489" i="4"/>
  <c r="AX489" i="4" s="1"/>
  <c r="AI603" i="4"/>
  <c r="AX488" i="4"/>
  <c r="AP487" i="4"/>
  <c r="AQ487" i="4"/>
  <c r="AR487" i="4"/>
  <c r="AS488" i="4"/>
  <c r="AG490" i="4"/>
  <c r="AT490" i="4" s="1"/>
  <c r="AH490" i="4"/>
  <c r="AJ490" i="4" s="1"/>
  <c r="AE491" i="4"/>
  <c r="S490" i="4"/>
  <c r="W490" i="4" s="1"/>
  <c r="Y490" i="4" s="1"/>
  <c r="AA490" i="4" s="1"/>
  <c r="D492" i="4"/>
  <c r="AF492" i="4" s="1"/>
  <c r="M491" i="4"/>
  <c r="U491" i="4" s="1"/>
  <c r="R491" i="4"/>
  <c r="T489" i="4"/>
  <c r="V489" i="4" s="1"/>
  <c r="S489" i="4"/>
  <c r="W489" i="4" s="1"/>
  <c r="AU490" i="4" l="1"/>
  <c r="AV490" i="4"/>
  <c r="AW490" i="4"/>
  <c r="AI604" i="4"/>
  <c r="AP490" i="4"/>
  <c r="AR490" i="4"/>
  <c r="AQ490" i="4"/>
  <c r="AS487" i="4"/>
  <c r="AG491" i="4"/>
  <c r="AT491" i="4" s="1"/>
  <c r="AH491" i="4"/>
  <c r="AJ491" i="4" s="1"/>
  <c r="AE492" i="4"/>
  <c r="X489" i="4"/>
  <c r="AO489" i="4" s="1"/>
  <c r="X490" i="4"/>
  <c r="AO490" i="4" s="1"/>
  <c r="D493" i="4"/>
  <c r="AF493" i="4" s="1"/>
  <c r="M492" i="4"/>
  <c r="U492" i="4" s="1"/>
  <c r="Q492" i="4" s="1"/>
  <c r="P492" i="4" s="1"/>
  <c r="T492" i="4" s="1"/>
  <c r="V492" i="4" s="1"/>
  <c r="R492" i="4"/>
  <c r="Y489" i="4"/>
  <c r="AA489" i="4" s="1"/>
  <c r="Q491" i="4"/>
  <c r="P491" i="4" s="1"/>
  <c r="AW491" i="4" l="1"/>
  <c r="AU491" i="4"/>
  <c r="AV491" i="4"/>
  <c r="AI605" i="4"/>
  <c r="AX490" i="4"/>
  <c r="AP489" i="4"/>
  <c r="AQ489" i="4"/>
  <c r="AR489" i="4"/>
  <c r="AS490" i="4"/>
  <c r="AG492" i="4"/>
  <c r="AT492" i="4" s="1"/>
  <c r="AH492" i="4"/>
  <c r="AJ492" i="4" s="1"/>
  <c r="AE493" i="4"/>
  <c r="T491" i="4"/>
  <c r="V491" i="4" s="1"/>
  <c r="S491" i="4"/>
  <c r="W491" i="4" s="1"/>
  <c r="S492" i="4"/>
  <c r="W492" i="4" s="1"/>
  <c r="Y492" i="4" s="1"/>
  <c r="AA492" i="4" s="1"/>
  <c r="M493" i="4"/>
  <c r="U493" i="4" s="1"/>
  <c r="Q493" i="4" s="1"/>
  <c r="P493" i="4" s="1"/>
  <c r="T493" i="4" s="1"/>
  <c r="V493" i="4" s="1"/>
  <c r="D494" i="4"/>
  <c r="AF494" i="4" s="1"/>
  <c r="R493" i="4"/>
  <c r="AU492" i="4" l="1"/>
  <c r="AV492" i="4"/>
  <c r="AW492" i="4"/>
  <c r="AI606" i="4"/>
  <c r="AX491" i="4"/>
  <c r="AP492" i="4"/>
  <c r="AQ492" i="4"/>
  <c r="AR492" i="4"/>
  <c r="AS489" i="4"/>
  <c r="AG493" i="4"/>
  <c r="AT493" i="4" s="1"/>
  <c r="AH493" i="4"/>
  <c r="AJ493" i="4" s="1"/>
  <c r="Y491" i="4"/>
  <c r="AA491" i="4" s="1"/>
  <c r="AE494" i="4"/>
  <c r="X491" i="4"/>
  <c r="AO491" i="4" s="1"/>
  <c r="X492" i="4"/>
  <c r="AO492" i="4" s="1"/>
  <c r="S493" i="4"/>
  <c r="W493" i="4" s="1"/>
  <c r="Y493" i="4" s="1"/>
  <c r="AA493" i="4" s="1"/>
  <c r="M494" i="4"/>
  <c r="U494" i="4" s="1"/>
  <c r="D495" i="4"/>
  <c r="AF495" i="4" s="1"/>
  <c r="R494" i="4"/>
  <c r="AU493" i="4" l="1"/>
  <c r="AV493" i="4"/>
  <c r="AW493" i="4"/>
  <c r="AI607" i="4"/>
  <c r="AX492" i="4"/>
  <c r="AP491" i="4"/>
  <c r="AQ491" i="4"/>
  <c r="AR491" i="4"/>
  <c r="AP493" i="4"/>
  <c r="AQ493" i="4"/>
  <c r="AR493" i="4"/>
  <c r="AS492" i="4"/>
  <c r="AG494" i="4"/>
  <c r="AT494" i="4" s="1"/>
  <c r="AH494" i="4"/>
  <c r="AJ494" i="4" s="1"/>
  <c r="AE495" i="4"/>
  <c r="X493" i="4"/>
  <c r="AO493" i="4" s="1"/>
  <c r="Q494" i="4"/>
  <c r="P494" i="4" s="1"/>
  <c r="D496" i="4"/>
  <c r="AF496" i="4" s="1"/>
  <c r="M495" i="4"/>
  <c r="U495" i="4" s="1"/>
  <c r="Q495" i="4" s="1"/>
  <c r="P495" i="4" s="1"/>
  <c r="T495" i="4" s="1"/>
  <c r="V495" i="4" s="1"/>
  <c r="R495" i="4"/>
  <c r="AW494" i="4" l="1"/>
  <c r="AU494" i="4"/>
  <c r="AV494" i="4"/>
  <c r="AI608" i="4"/>
  <c r="AX493" i="4"/>
  <c r="AS493" i="4"/>
  <c r="AS491" i="4"/>
  <c r="AG495" i="4"/>
  <c r="AT495" i="4" s="1"/>
  <c r="AH495" i="4"/>
  <c r="AJ495" i="4" s="1"/>
  <c r="AE496" i="4"/>
  <c r="S495" i="4"/>
  <c r="W495" i="4" s="1"/>
  <c r="Y495" i="4" s="1"/>
  <c r="AA495" i="4" s="1"/>
  <c r="D497" i="4"/>
  <c r="AF497" i="4" s="1"/>
  <c r="M496" i="4"/>
  <c r="U496" i="4" s="1"/>
  <c r="Q496" i="4" s="1"/>
  <c r="P496" i="4" s="1"/>
  <c r="T496" i="4" s="1"/>
  <c r="V496" i="4" s="1"/>
  <c r="R496" i="4"/>
  <c r="T494" i="4"/>
  <c r="V494" i="4" s="1"/>
  <c r="S494" i="4"/>
  <c r="W494" i="4" s="1"/>
  <c r="AX494" i="4" l="1"/>
  <c r="AU495" i="4"/>
  <c r="AV495" i="4"/>
  <c r="AW495" i="4"/>
  <c r="AI609" i="4"/>
  <c r="AP495" i="4"/>
  <c r="AQ495" i="4"/>
  <c r="AR495" i="4"/>
  <c r="AG496" i="4"/>
  <c r="AT496" i="4" s="1"/>
  <c r="AH496" i="4"/>
  <c r="AJ496" i="4" s="1"/>
  <c r="Y494" i="4"/>
  <c r="AA494" i="4" s="1"/>
  <c r="AE497" i="4"/>
  <c r="X494" i="4"/>
  <c r="AO494" i="4" s="1"/>
  <c r="X495" i="4"/>
  <c r="AO495" i="4" s="1"/>
  <c r="S496" i="4"/>
  <c r="W496" i="4" s="1"/>
  <c r="Y496" i="4" s="1"/>
  <c r="AA496" i="4" s="1"/>
  <c r="D498" i="4"/>
  <c r="AF498" i="4" s="1"/>
  <c r="M497" i="4"/>
  <c r="U497" i="4" s="1"/>
  <c r="R497" i="4"/>
  <c r="AV496" i="4" l="1"/>
  <c r="AW496" i="4"/>
  <c r="AU496" i="4"/>
  <c r="AX496" i="4" s="1"/>
  <c r="AI610" i="4"/>
  <c r="AX495" i="4"/>
  <c r="AP496" i="4"/>
  <c r="AQ496" i="4"/>
  <c r="AR496" i="4"/>
  <c r="AP494" i="4"/>
  <c r="AQ494" i="4"/>
  <c r="AR494" i="4"/>
  <c r="AS495" i="4"/>
  <c r="AG497" i="4"/>
  <c r="AT497" i="4" s="1"/>
  <c r="AH497" i="4"/>
  <c r="AJ497" i="4" s="1"/>
  <c r="AE498" i="4"/>
  <c r="X496" i="4"/>
  <c r="AO496" i="4" s="1"/>
  <c r="M498" i="4"/>
  <c r="U498" i="4" s="1"/>
  <c r="Q498" i="4" s="1"/>
  <c r="P498" i="4" s="1"/>
  <c r="T498" i="4" s="1"/>
  <c r="V498" i="4" s="1"/>
  <c r="D499" i="4"/>
  <c r="AF499" i="4" s="1"/>
  <c r="R498" i="4"/>
  <c r="Q497" i="4"/>
  <c r="P497" i="4" s="1"/>
  <c r="AU497" i="4" l="1"/>
  <c r="AV497" i="4"/>
  <c r="AW497" i="4"/>
  <c r="AI611" i="4"/>
  <c r="AS494" i="4"/>
  <c r="AS496" i="4"/>
  <c r="AG498" i="4"/>
  <c r="AT498" i="4" s="1"/>
  <c r="AH498" i="4"/>
  <c r="AJ498" i="4" s="1"/>
  <c r="AE499" i="4"/>
  <c r="S498" i="4"/>
  <c r="W498" i="4" s="1"/>
  <c r="Y498" i="4" s="1"/>
  <c r="AA498" i="4" s="1"/>
  <c r="T497" i="4"/>
  <c r="V497" i="4" s="1"/>
  <c r="S497" i="4"/>
  <c r="W497" i="4" s="1"/>
  <c r="M499" i="4"/>
  <c r="U499" i="4" s="1"/>
  <c r="Q499" i="4" s="1"/>
  <c r="P499" i="4" s="1"/>
  <c r="T499" i="4" s="1"/>
  <c r="V499" i="4" s="1"/>
  <c r="D500" i="4"/>
  <c r="AF500" i="4" s="1"/>
  <c r="R499" i="4"/>
  <c r="AU498" i="4" l="1"/>
  <c r="AV498" i="4"/>
  <c r="AW498" i="4"/>
  <c r="AI612" i="4"/>
  <c r="AX497" i="4"/>
  <c r="AP498" i="4"/>
  <c r="AR498" i="4"/>
  <c r="AQ498" i="4"/>
  <c r="AG499" i="4"/>
  <c r="AT499" i="4" s="1"/>
  <c r="AH499" i="4"/>
  <c r="AJ499" i="4" s="1"/>
  <c r="Y497" i="4"/>
  <c r="AA497" i="4" s="1"/>
  <c r="AE500" i="4"/>
  <c r="X498" i="4"/>
  <c r="AO498" i="4" s="1"/>
  <c r="X497" i="4"/>
  <c r="AO497" i="4" s="1"/>
  <c r="S499" i="4"/>
  <c r="W499" i="4" s="1"/>
  <c r="Y499" i="4" s="1"/>
  <c r="AA499" i="4" s="1"/>
  <c r="M500" i="4"/>
  <c r="U500" i="4" s="1"/>
  <c r="Q500" i="4" s="1"/>
  <c r="P500" i="4" s="1"/>
  <c r="T500" i="4" s="1"/>
  <c r="V500" i="4" s="1"/>
  <c r="D501" i="4"/>
  <c r="AF501" i="4" s="1"/>
  <c r="R500" i="4"/>
  <c r="AU499" i="4" l="1"/>
  <c r="AV499" i="4"/>
  <c r="AW499" i="4"/>
  <c r="AI613" i="4"/>
  <c r="AX498" i="4"/>
  <c r="AP499" i="4"/>
  <c r="AQ499" i="4"/>
  <c r="AR499" i="4"/>
  <c r="AQ497" i="4"/>
  <c r="AP497" i="4"/>
  <c r="AR497" i="4"/>
  <c r="AS498" i="4"/>
  <c r="AG500" i="4"/>
  <c r="AT500" i="4" s="1"/>
  <c r="AH500" i="4"/>
  <c r="AJ500" i="4" s="1"/>
  <c r="AE501" i="4"/>
  <c r="X499" i="4"/>
  <c r="AO499" i="4" s="1"/>
  <c r="S500" i="4"/>
  <c r="W500" i="4" s="1"/>
  <c r="Y500" i="4" s="1"/>
  <c r="AA500" i="4" s="1"/>
  <c r="D502" i="4"/>
  <c r="AF502" i="4" s="1"/>
  <c r="M501" i="4"/>
  <c r="U501" i="4" s="1"/>
  <c r="Q501" i="4" s="1"/>
  <c r="P501" i="4" s="1"/>
  <c r="T501" i="4" s="1"/>
  <c r="V501" i="4" s="1"/>
  <c r="R501" i="4"/>
  <c r="AU500" i="4" l="1"/>
  <c r="AV500" i="4"/>
  <c r="AW500" i="4"/>
  <c r="AI614" i="4"/>
  <c r="AX499" i="4"/>
  <c r="AP500" i="4"/>
  <c r="AQ500" i="4"/>
  <c r="AR500" i="4"/>
  <c r="AS497" i="4"/>
  <c r="AS499" i="4"/>
  <c r="AG501" i="4"/>
  <c r="AT501" i="4" s="1"/>
  <c r="AH501" i="4"/>
  <c r="AJ501" i="4" s="1"/>
  <c r="AE502" i="4"/>
  <c r="X500" i="4"/>
  <c r="AO500" i="4" s="1"/>
  <c r="S501" i="4"/>
  <c r="W501" i="4" s="1"/>
  <c r="Y501" i="4" s="1"/>
  <c r="AA501" i="4" s="1"/>
  <c r="D503" i="4"/>
  <c r="AF503" i="4" s="1"/>
  <c r="M502" i="4"/>
  <c r="U502" i="4" s="1"/>
  <c r="Q502" i="4" s="1"/>
  <c r="P502" i="4" s="1"/>
  <c r="T502" i="4" s="1"/>
  <c r="V502" i="4" s="1"/>
  <c r="R502" i="4"/>
  <c r="AU501" i="4" l="1"/>
  <c r="AV501" i="4"/>
  <c r="AW501" i="4"/>
  <c r="AI615" i="4"/>
  <c r="AX500" i="4"/>
  <c r="AP501" i="4"/>
  <c r="AQ501" i="4"/>
  <c r="AR501" i="4"/>
  <c r="AS500" i="4"/>
  <c r="AG502" i="4"/>
  <c r="AT502" i="4" s="1"/>
  <c r="AH502" i="4"/>
  <c r="AJ502" i="4" s="1"/>
  <c r="AE503" i="4"/>
  <c r="X501" i="4"/>
  <c r="AO501" i="4" s="1"/>
  <c r="S502" i="4"/>
  <c r="W502" i="4" s="1"/>
  <c r="Y502" i="4" s="1"/>
  <c r="AA502" i="4" s="1"/>
  <c r="D504" i="4"/>
  <c r="AF504" i="4" s="1"/>
  <c r="M503" i="4"/>
  <c r="U503" i="4" s="1"/>
  <c r="Q503" i="4" s="1"/>
  <c r="P503" i="4" s="1"/>
  <c r="T503" i="4" s="1"/>
  <c r="V503" i="4" s="1"/>
  <c r="R503" i="4"/>
  <c r="AI616" i="4" l="1"/>
  <c r="AV502" i="4"/>
  <c r="AU502" i="4"/>
  <c r="AW502" i="4"/>
  <c r="AX501" i="4"/>
  <c r="AP502" i="4"/>
  <c r="AQ502" i="4"/>
  <c r="AR502" i="4"/>
  <c r="AS501" i="4"/>
  <c r="AG503" i="4"/>
  <c r="AT503" i="4" s="1"/>
  <c r="AH503" i="4"/>
  <c r="AJ503" i="4" s="1"/>
  <c r="AE504" i="4"/>
  <c r="X502" i="4"/>
  <c r="AO502" i="4" s="1"/>
  <c r="S503" i="4"/>
  <c r="W503" i="4" s="1"/>
  <c r="Y503" i="4" s="1"/>
  <c r="AA503" i="4" s="1"/>
  <c r="D505" i="4"/>
  <c r="AF505" i="4" s="1"/>
  <c r="M504" i="4"/>
  <c r="U504" i="4" s="1"/>
  <c r="Q504" i="4" s="1"/>
  <c r="P504" i="4" s="1"/>
  <c r="T504" i="4" s="1"/>
  <c r="V504" i="4" s="1"/>
  <c r="R504" i="4"/>
  <c r="AX502" i="4" l="1"/>
  <c r="AI617" i="4"/>
  <c r="AU503" i="4"/>
  <c r="AV503" i="4"/>
  <c r="AW503" i="4"/>
  <c r="AP503" i="4"/>
  <c r="AQ503" i="4"/>
  <c r="AR503" i="4"/>
  <c r="AS502" i="4"/>
  <c r="AG504" i="4"/>
  <c r="AT504" i="4" s="1"/>
  <c r="AH504" i="4"/>
  <c r="AJ504" i="4" s="1"/>
  <c r="AE505" i="4"/>
  <c r="X503" i="4"/>
  <c r="AO503" i="4" s="1"/>
  <c r="S504" i="4"/>
  <c r="W504" i="4" s="1"/>
  <c r="Y504" i="4" s="1"/>
  <c r="AA504" i="4" s="1"/>
  <c r="D506" i="4"/>
  <c r="AF506" i="4" s="1"/>
  <c r="M505" i="4"/>
  <c r="U505" i="4" s="1"/>
  <c r="Q505" i="4" s="1"/>
  <c r="P505" i="4" s="1"/>
  <c r="T505" i="4" s="1"/>
  <c r="V505" i="4" s="1"/>
  <c r="R505" i="4"/>
  <c r="AU504" i="4" l="1"/>
  <c r="AV504" i="4"/>
  <c r="AW504" i="4"/>
  <c r="AX503" i="4"/>
  <c r="AI618" i="4"/>
  <c r="AQ504" i="4"/>
  <c r="AP504" i="4"/>
  <c r="AR504" i="4"/>
  <c r="AS503" i="4"/>
  <c r="AG505" i="4"/>
  <c r="AT505" i="4" s="1"/>
  <c r="AH505" i="4"/>
  <c r="AJ505" i="4" s="1"/>
  <c r="AE506" i="4"/>
  <c r="X504" i="4"/>
  <c r="AO504" i="4" s="1"/>
  <c r="S505" i="4"/>
  <c r="W505" i="4" s="1"/>
  <c r="Y505" i="4" s="1"/>
  <c r="AA505" i="4" s="1"/>
  <c r="D507" i="4"/>
  <c r="AF507" i="4" s="1"/>
  <c r="M506" i="4"/>
  <c r="U506" i="4" s="1"/>
  <c r="Q506" i="4" s="1"/>
  <c r="P506" i="4" s="1"/>
  <c r="T506" i="4" s="1"/>
  <c r="V506" i="4" s="1"/>
  <c r="R506" i="4"/>
  <c r="AV505" i="4" l="1"/>
  <c r="AW505" i="4"/>
  <c r="AU505" i="4"/>
  <c r="AX505" i="4" s="1"/>
  <c r="AI619" i="4"/>
  <c r="AX504" i="4"/>
  <c r="AP505" i="4"/>
  <c r="AR505" i="4"/>
  <c r="AQ505" i="4"/>
  <c r="AS504" i="4"/>
  <c r="AG506" i="4"/>
  <c r="AT506" i="4" s="1"/>
  <c r="AH506" i="4"/>
  <c r="AJ506" i="4" s="1"/>
  <c r="AE507" i="4"/>
  <c r="X505" i="4"/>
  <c r="AO505" i="4" s="1"/>
  <c r="S506" i="4"/>
  <c r="W506" i="4" s="1"/>
  <c r="Y506" i="4" s="1"/>
  <c r="AA506" i="4" s="1"/>
  <c r="D508" i="4"/>
  <c r="AF508" i="4" s="1"/>
  <c r="M507" i="4"/>
  <c r="U507" i="4" s="1"/>
  <c r="Q507" i="4" s="1"/>
  <c r="P507" i="4" s="1"/>
  <c r="T507" i="4" s="1"/>
  <c r="V507" i="4" s="1"/>
  <c r="R507" i="4"/>
  <c r="AU506" i="4" l="1"/>
  <c r="AV506" i="4"/>
  <c r="AW506" i="4"/>
  <c r="AI620" i="4"/>
  <c r="AP506" i="4"/>
  <c r="AR506" i="4"/>
  <c r="AQ506" i="4"/>
  <c r="AS505" i="4"/>
  <c r="AG507" i="4"/>
  <c r="AT507" i="4" s="1"/>
  <c r="AH507" i="4"/>
  <c r="AJ507" i="4" s="1"/>
  <c r="AE508" i="4"/>
  <c r="X506" i="4"/>
  <c r="AO506" i="4" s="1"/>
  <c r="S507" i="4"/>
  <c r="W507" i="4" s="1"/>
  <c r="Y507" i="4" s="1"/>
  <c r="AA507" i="4" s="1"/>
  <c r="D509" i="4"/>
  <c r="AF509" i="4" s="1"/>
  <c r="M508" i="4"/>
  <c r="U508" i="4" s="1"/>
  <c r="Q508" i="4" s="1"/>
  <c r="P508" i="4" s="1"/>
  <c r="T508" i="4" s="1"/>
  <c r="V508" i="4" s="1"/>
  <c r="R508" i="4"/>
  <c r="AW507" i="4" l="1"/>
  <c r="AU507" i="4"/>
  <c r="AV507" i="4"/>
  <c r="AI621" i="4"/>
  <c r="AX506" i="4"/>
  <c r="AP507" i="4"/>
  <c r="AQ507" i="4"/>
  <c r="AR507" i="4"/>
  <c r="AS506" i="4"/>
  <c r="AG508" i="4"/>
  <c r="AT508" i="4" s="1"/>
  <c r="AH508" i="4"/>
  <c r="AJ508" i="4" s="1"/>
  <c r="AE509" i="4"/>
  <c r="X507" i="4"/>
  <c r="AO507" i="4" s="1"/>
  <c r="S508" i="4"/>
  <c r="W508" i="4" s="1"/>
  <c r="Y508" i="4" s="1"/>
  <c r="AA508" i="4" s="1"/>
  <c r="D510" i="4"/>
  <c r="AF510" i="4" s="1"/>
  <c r="M509" i="4"/>
  <c r="U509" i="4" s="1"/>
  <c r="Q509" i="4" s="1"/>
  <c r="P509" i="4" s="1"/>
  <c r="T509" i="4" s="1"/>
  <c r="V509" i="4" s="1"/>
  <c r="R509" i="4"/>
  <c r="AX507" i="4" l="1"/>
  <c r="AU508" i="4"/>
  <c r="AV508" i="4"/>
  <c r="AW508" i="4"/>
  <c r="AI622" i="4"/>
  <c r="AP508" i="4"/>
  <c r="AQ508" i="4"/>
  <c r="AR508" i="4"/>
  <c r="AS507" i="4"/>
  <c r="AG509" i="4"/>
  <c r="AT509" i="4" s="1"/>
  <c r="AH509" i="4"/>
  <c r="AJ509" i="4" s="1"/>
  <c r="AE510" i="4"/>
  <c r="X508" i="4"/>
  <c r="AO508" i="4" s="1"/>
  <c r="S509" i="4"/>
  <c r="W509" i="4" s="1"/>
  <c r="Y509" i="4" s="1"/>
  <c r="AA509" i="4" s="1"/>
  <c r="D511" i="4"/>
  <c r="AF511" i="4" s="1"/>
  <c r="M510" i="4"/>
  <c r="U510" i="4" s="1"/>
  <c r="R510" i="4"/>
  <c r="AV509" i="4" l="1"/>
  <c r="AW509" i="4"/>
  <c r="AU509" i="4"/>
  <c r="AX509" i="4" s="1"/>
  <c r="AI623" i="4"/>
  <c r="AX508" i="4"/>
  <c r="AP509" i="4"/>
  <c r="AR509" i="4"/>
  <c r="AQ509" i="4"/>
  <c r="AS508" i="4"/>
  <c r="AG510" i="4"/>
  <c r="AT510" i="4" s="1"/>
  <c r="AH510" i="4"/>
  <c r="AJ510" i="4" s="1"/>
  <c r="AE511" i="4"/>
  <c r="X509" i="4"/>
  <c r="AO509" i="4" s="1"/>
  <c r="M511" i="4"/>
  <c r="U511" i="4" s="1"/>
  <c r="Q511" i="4" s="1"/>
  <c r="P511" i="4" s="1"/>
  <c r="T511" i="4" s="1"/>
  <c r="V511" i="4" s="1"/>
  <c r="D512" i="4"/>
  <c r="AF512" i="4" s="1"/>
  <c r="R511" i="4"/>
  <c r="Q510" i="4"/>
  <c r="P510" i="4" s="1"/>
  <c r="AW510" i="4" l="1"/>
  <c r="AU510" i="4"/>
  <c r="AV510" i="4"/>
  <c r="AI624" i="4"/>
  <c r="AS509" i="4"/>
  <c r="AG511" i="4"/>
  <c r="AT511" i="4" s="1"/>
  <c r="AH511" i="4"/>
  <c r="AJ511" i="4" s="1"/>
  <c r="AE512" i="4"/>
  <c r="S511" i="4"/>
  <c r="W511" i="4" s="1"/>
  <c r="Y511" i="4" s="1"/>
  <c r="AA511" i="4" s="1"/>
  <c r="T510" i="4"/>
  <c r="V510" i="4" s="1"/>
  <c r="S510" i="4"/>
  <c r="W510" i="4" s="1"/>
  <c r="D513" i="4"/>
  <c r="AF513" i="4" s="1"/>
  <c r="M512" i="4"/>
  <c r="U512" i="4" s="1"/>
  <c r="R512" i="4"/>
  <c r="AU511" i="4" l="1"/>
  <c r="AV511" i="4"/>
  <c r="AW511" i="4"/>
  <c r="AI625" i="4"/>
  <c r="AX510" i="4"/>
  <c r="AP511" i="4"/>
  <c r="AQ511" i="4"/>
  <c r="AR511" i="4"/>
  <c r="AG512" i="4"/>
  <c r="AT512" i="4" s="1"/>
  <c r="AH512" i="4"/>
  <c r="AJ512" i="4" s="1"/>
  <c r="AE513" i="4"/>
  <c r="X510" i="4"/>
  <c r="AO510" i="4" s="1"/>
  <c r="X511" i="4"/>
  <c r="AO511" i="4" s="1"/>
  <c r="Y510" i="4"/>
  <c r="AA510" i="4" s="1"/>
  <c r="Q512" i="4"/>
  <c r="P512" i="4" s="1"/>
  <c r="M513" i="4"/>
  <c r="U513" i="4" s="1"/>
  <c r="Q513" i="4" s="1"/>
  <c r="P513" i="4" s="1"/>
  <c r="T513" i="4" s="1"/>
  <c r="V513" i="4" s="1"/>
  <c r="D514" i="4"/>
  <c r="AF514" i="4" s="1"/>
  <c r="R513" i="4"/>
  <c r="AU512" i="4" l="1"/>
  <c r="AV512" i="4"/>
  <c r="AW512" i="4"/>
  <c r="AI626" i="4"/>
  <c r="AX511" i="4"/>
  <c r="AP510" i="4"/>
  <c r="AQ510" i="4"/>
  <c r="AR510" i="4"/>
  <c r="AS511" i="4"/>
  <c r="AG513" i="4"/>
  <c r="AT513" i="4" s="1"/>
  <c r="AH513" i="4"/>
  <c r="AJ513" i="4" s="1"/>
  <c r="AE514" i="4"/>
  <c r="S513" i="4"/>
  <c r="W513" i="4" s="1"/>
  <c r="Y513" i="4" s="1"/>
  <c r="AA513" i="4" s="1"/>
  <c r="D515" i="4"/>
  <c r="AF515" i="4" s="1"/>
  <c r="M514" i="4"/>
  <c r="U514" i="4" s="1"/>
  <c r="R514" i="4"/>
  <c r="T512" i="4"/>
  <c r="V512" i="4" s="1"/>
  <c r="S512" i="4"/>
  <c r="W512" i="4" s="1"/>
  <c r="AU513" i="4" l="1"/>
  <c r="AV513" i="4"/>
  <c r="AW513" i="4"/>
  <c r="AI627" i="4"/>
  <c r="AX512" i="4"/>
  <c r="AQ513" i="4"/>
  <c r="AP513" i="4"/>
  <c r="AR513" i="4"/>
  <c r="AS510" i="4"/>
  <c r="AG514" i="4"/>
  <c r="AT514" i="4" s="1"/>
  <c r="AH514" i="4"/>
  <c r="AJ514" i="4" s="1"/>
  <c r="AE515" i="4"/>
  <c r="X512" i="4"/>
  <c r="AO512" i="4" s="1"/>
  <c r="X513" i="4"/>
  <c r="AO513" i="4" s="1"/>
  <c r="Y512" i="4"/>
  <c r="AA512" i="4" s="1"/>
  <c r="Q514" i="4"/>
  <c r="P514" i="4" s="1"/>
  <c r="D516" i="4"/>
  <c r="AF516" i="4" s="1"/>
  <c r="M515" i="4"/>
  <c r="U515" i="4" s="1"/>
  <c r="R515" i="4"/>
  <c r="AI628" i="4" l="1"/>
  <c r="AU514" i="4"/>
  <c r="AV514" i="4"/>
  <c r="AW514" i="4"/>
  <c r="AX513" i="4"/>
  <c r="AP512" i="4"/>
  <c r="AQ512" i="4"/>
  <c r="AR512" i="4"/>
  <c r="AS513" i="4"/>
  <c r="AG515" i="4"/>
  <c r="AT515" i="4" s="1"/>
  <c r="AH515" i="4"/>
  <c r="AJ515" i="4" s="1"/>
  <c r="AE516" i="4"/>
  <c r="Q515" i="4"/>
  <c r="P515" i="4" s="1"/>
  <c r="D517" i="4"/>
  <c r="AF517" i="4" s="1"/>
  <c r="M516" i="4"/>
  <c r="U516" i="4" s="1"/>
  <c r="R516" i="4"/>
  <c r="T514" i="4"/>
  <c r="V514" i="4" s="1"/>
  <c r="S514" i="4"/>
  <c r="W514" i="4" s="1"/>
  <c r="AW515" i="4" l="1"/>
  <c r="AU515" i="4"/>
  <c r="AV515" i="4"/>
  <c r="AX514" i="4"/>
  <c r="AI629" i="4"/>
  <c r="AS512" i="4"/>
  <c r="AG516" i="4"/>
  <c r="AT516" i="4" s="1"/>
  <c r="AH516" i="4"/>
  <c r="AJ516" i="4" s="1"/>
  <c r="AE517" i="4"/>
  <c r="X514" i="4"/>
  <c r="AO514" i="4" s="1"/>
  <c r="Y514" i="4"/>
  <c r="AA514" i="4" s="1"/>
  <c r="M517" i="4"/>
  <c r="U517" i="4" s="1"/>
  <c r="D518" i="4"/>
  <c r="AF518" i="4" s="1"/>
  <c r="R517" i="4"/>
  <c r="Q516" i="4"/>
  <c r="P516" i="4" s="1"/>
  <c r="T515" i="4"/>
  <c r="V515" i="4" s="1"/>
  <c r="S515" i="4"/>
  <c r="W515" i="4" s="1"/>
  <c r="AX515" i="4" l="1"/>
  <c r="AU516" i="4"/>
  <c r="AV516" i="4"/>
  <c r="AW516" i="4"/>
  <c r="AI630" i="4"/>
  <c r="AP514" i="4"/>
  <c r="AR514" i="4"/>
  <c r="AQ514" i="4"/>
  <c r="AG517" i="4"/>
  <c r="AT517" i="4" s="1"/>
  <c r="AH517" i="4"/>
  <c r="AJ517" i="4" s="1"/>
  <c r="AE518" i="4"/>
  <c r="X515" i="4"/>
  <c r="AO515" i="4" s="1"/>
  <c r="Y515" i="4"/>
  <c r="AA515" i="4" s="1"/>
  <c r="D519" i="4"/>
  <c r="AF519" i="4" s="1"/>
  <c r="M518" i="4"/>
  <c r="U518" i="4" s="1"/>
  <c r="R518" i="4"/>
  <c r="T516" i="4"/>
  <c r="V516" i="4" s="1"/>
  <c r="S516" i="4"/>
  <c r="W516" i="4" s="1"/>
  <c r="Q517" i="4"/>
  <c r="P517" i="4" s="1"/>
  <c r="AU517" i="4" l="1"/>
  <c r="AV517" i="4"/>
  <c r="AW517" i="4"/>
  <c r="AI631" i="4"/>
  <c r="AX516" i="4"/>
  <c r="AP515" i="4"/>
  <c r="AQ515" i="4"/>
  <c r="AR515" i="4"/>
  <c r="AS514" i="4"/>
  <c r="AG518" i="4"/>
  <c r="AT518" i="4" s="1"/>
  <c r="AH518" i="4"/>
  <c r="AJ518" i="4" s="1"/>
  <c r="Y516" i="4"/>
  <c r="AA516" i="4" s="1"/>
  <c r="AE519" i="4"/>
  <c r="X516" i="4"/>
  <c r="AO516" i="4" s="1"/>
  <c r="T517" i="4"/>
  <c r="V517" i="4" s="1"/>
  <c r="S517" i="4"/>
  <c r="W517" i="4" s="1"/>
  <c r="Q518" i="4"/>
  <c r="P518" i="4" s="1"/>
  <c r="D520" i="4"/>
  <c r="AF520" i="4" s="1"/>
  <c r="M519" i="4"/>
  <c r="U519" i="4" s="1"/>
  <c r="Q519" i="4" s="1"/>
  <c r="P519" i="4" s="1"/>
  <c r="T519" i="4" s="1"/>
  <c r="V519" i="4" s="1"/>
  <c r="R519" i="4"/>
  <c r="AV518" i="4" l="1"/>
  <c r="AU518" i="4"/>
  <c r="AW518" i="4"/>
  <c r="AI632" i="4"/>
  <c r="AX517" i="4"/>
  <c r="AP516" i="4"/>
  <c r="AQ516" i="4"/>
  <c r="AR516" i="4"/>
  <c r="AS515" i="4"/>
  <c r="AG519" i="4"/>
  <c r="AT519" i="4" s="1"/>
  <c r="AH519" i="4"/>
  <c r="AJ519" i="4" s="1"/>
  <c r="AE520" i="4"/>
  <c r="X517" i="4"/>
  <c r="AO517" i="4" s="1"/>
  <c r="Y517" i="4"/>
  <c r="AA517" i="4" s="1"/>
  <c r="S519" i="4"/>
  <c r="W519" i="4" s="1"/>
  <c r="Y519" i="4" s="1"/>
  <c r="AA519" i="4" s="1"/>
  <c r="D521" i="4"/>
  <c r="AF521" i="4" s="1"/>
  <c r="M520" i="4"/>
  <c r="U520" i="4" s="1"/>
  <c r="R520" i="4"/>
  <c r="T518" i="4"/>
  <c r="V518" i="4" s="1"/>
  <c r="S518" i="4"/>
  <c r="W518" i="4" s="1"/>
  <c r="AX518" i="4" l="1"/>
  <c r="AU519" i="4"/>
  <c r="AV519" i="4"/>
  <c r="AW519" i="4"/>
  <c r="AI633" i="4"/>
  <c r="AP519" i="4"/>
  <c r="AQ519" i="4"/>
  <c r="AR519" i="4"/>
  <c r="AP517" i="4"/>
  <c r="AQ517" i="4"/>
  <c r="AR517" i="4"/>
  <c r="AS516" i="4"/>
  <c r="AG520" i="4"/>
  <c r="AT520" i="4" s="1"/>
  <c r="AH520" i="4"/>
  <c r="AJ520" i="4" s="1"/>
  <c r="AE521" i="4"/>
  <c r="Y518" i="4"/>
  <c r="AA518" i="4" s="1"/>
  <c r="X518" i="4"/>
  <c r="AO518" i="4" s="1"/>
  <c r="X519" i="4"/>
  <c r="AO519" i="4" s="1"/>
  <c r="Q520" i="4"/>
  <c r="P520" i="4" s="1"/>
  <c r="D522" i="4"/>
  <c r="AF522" i="4" s="1"/>
  <c r="M521" i="4"/>
  <c r="U521" i="4" s="1"/>
  <c r="Q521" i="4" s="1"/>
  <c r="P521" i="4" s="1"/>
  <c r="T521" i="4" s="1"/>
  <c r="V521" i="4" s="1"/>
  <c r="R521" i="4"/>
  <c r="AU520" i="4" l="1"/>
  <c r="AV520" i="4"/>
  <c r="AW520" i="4"/>
  <c r="AI634" i="4"/>
  <c r="AX519" i="4"/>
  <c r="AQ518" i="4"/>
  <c r="AR518" i="4"/>
  <c r="AP518" i="4"/>
  <c r="AS517" i="4"/>
  <c r="AS519" i="4"/>
  <c r="AG521" i="4"/>
  <c r="AT521" i="4" s="1"/>
  <c r="AH521" i="4"/>
  <c r="AJ521" i="4" s="1"/>
  <c r="AE522" i="4"/>
  <c r="S521" i="4"/>
  <c r="W521" i="4" s="1"/>
  <c r="Y521" i="4" s="1"/>
  <c r="AA521" i="4" s="1"/>
  <c r="M522" i="4"/>
  <c r="U522" i="4" s="1"/>
  <c r="Q522" i="4" s="1"/>
  <c r="P522" i="4" s="1"/>
  <c r="T522" i="4" s="1"/>
  <c r="V522" i="4" s="1"/>
  <c r="D523" i="4"/>
  <c r="AF523" i="4" s="1"/>
  <c r="R522" i="4"/>
  <c r="T520" i="4"/>
  <c r="V520" i="4" s="1"/>
  <c r="S520" i="4"/>
  <c r="W520" i="4" s="1"/>
  <c r="AV521" i="4" l="1"/>
  <c r="AW521" i="4"/>
  <c r="AU521" i="4"/>
  <c r="AX521" i="4" s="1"/>
  <c r="AI635" i="4"/>
  <c r="AX520" i="4"/>
  <c r="AP521" i="4"/>
  <c r="AQ521" i="4"/>
  <c r="AR521" i="4"/>
  <c r="AS518" i="4"/>
  <c r="AG522" i="4"/>
  <c r="AT522" i="4" s="1"/>
  <c r="AH522" i="4"/>
  <c r="AJ522" i="4" s="1"/>
  <c r="Y520" i="4"/>
  <c r="AA520" i="4" s="1"/>
  <c r="AE523" i="4"/>
  <c r="X520" i="4"/>
  <c r="AO520" i="4" s="1"/>
  <c r="X521" i="4"/>
  <c r="AO521" i="4" s="1"/>
  <c r="S522" i="4"/>
  <c r="W522" i="4" s="1"/>
  <c r="Y522" i="4" s="1"/>
  <c r="AA522" i="4" s="1"/>
  <c r="D524" i="4"/>
  <c r="AF524" i="4" s="1"/>
  <c r="M523" i="4"/>
  <c r="U523" i="4" s="1"/>
  <c r="Q523" i="4" s="1"/>
  <c r="P523" i="4" s="1"/>
  <c r="T523" i="4" s="1"/>
  <c r="V523" i="4" s="1"/>
  <c r="R523" i="4"/>
  <c r="AW522" i="4" l="1"/>
  <c r="AU522" i="4"/>
  <c r="AV522" i="4"/>
  <c r="AI636" i="4"/>
  <c r="AP522" i="4"/>
  <c r="AQ522" i="4"/>
  <c r="AR522" i="4"/>
  <c r="AP520" i="4"/>
  <c r="AQ520" i="4"/>
  <c r="AR520" i="4"/>
  <c r="AS521" i="4"/>
  <c r="AG523" i="4"/>
  <c r="AT523" i="4" s="1"/>
  <c r="AH523" i="4"/>
  <c r="AJ523" i="4" s="1"/>
  <c r="AE524" i="4"/>
  <c r="X522" i="4"/>
  <c r="AO522" i="4" s="1"/>
  <c r="S523" i="4"/>
  <c r="W523" i="4" s="1"/>
  <c r="Y523" i="4" s="1"/>
  <c r="AA523" i="4" s="1"/>
  <c r="M524" i="4"/>
  <c r="U524" i="4" s="1"/>
  <c r="Q524" i="4" s="1"/>
  <c r="P524" i="4" s="1"/>
  <c r="T524" i="4" s="1"/>
  <c r="V524" i="4" s="1"/>
  <c r="D525" i="4"/>
  <c r="AF525" i="4" s="1"/>
  <c r="R524" i="4"/>
  <c r="AX522" i="4" l="1"/>
  <c r="AW523" i="4"/>
  <c r="AU523" i="4"/>
  <c r="AV523" i="4"/>
  <c r="AI637" i="4"/>
  <c r="AP523" i="4"/>
  <c r="AQ523" i="4"/>
  <c r="AR523" i="4"/>
  <c r="AS520" i="4"/>
  <c r="AS522" i="4"/>
  <c r="AG524" i="4"/>
  <c r="AT524" i="4" s="1"/>
  <c r="AH524" i="4"/>
  <c r="AJ524" i="4" s="1"/>
  <c r="AE525" i="4"/>
  <c r="X523" i="4"/>
  <c r="AO523" i="4" s="1"/>
  <c r="S524" i="4"/>
  <c r="W524" i="4" s="1"/>
  <c r="Y524" i="4" s="1"/>
  <c r="AA524" i="4" s="1"/>
  <c r="M525" i="4"/>
  <c r="U525" i="4" s="1"/>
  <c r="Q525" i="4" s="1"/>
  <c r="P525" i="4" s="1"/>
  <c r="T525" i="4" s="1"/>
  <c r="V525" i="4" s="1"/>
  <c r="D526" i="4"/>
  <c r="AF526" i="4" s="1"/>
  <c r="R525" i="4"/>
  <c r="AX523" i="4" l="1"/>
  <c r="AU524" i="4"/>
  <c r="AV524" i="4"/>
  <c r="AW524" i="4"/>
  <c r="AI638" i="4"/>
  <c r="AP524" i="4"/>
  <c r="AQ524" i="4"/>
  <c r="AR524" i="4"/>
  <c r="AS523" i="4"/>
  <c r="AG525" i="4"/>
  <c r="AT525" i="4" s="1"/>
  <c r="AH525" i="4"/>
  <c r="AJ525" i="4" s="1"/>
  <c r="AE526" i="4"/>
  <c r="X524" i="4"/>
  <c r="AO524" i="4" s="1"/>
  <c r="S525" i="4"/>
  <c r="W525" i="4" s="1"/>
  <c r="Y525" i="4" s="1"/>
  <c r="AA525" i="4" s="1"/>
  <c r="D527" i="4"/>
  <c r="AF527" i="4" s="1"/>
  <c r="M526" i="4"/>
  <c r="U526" i="4" s="1"/>
  <c r="Q526" i="4" s="1"/>
  <c r="P526" i="4" s="1"/>
  <c r="T526" i="4" s="1"/>
  <c r="V526" i="4" s="1"/>
  <c r="R526" i="4"/>
  <c r="AU525" i="4" l="1"/>
  <c r="AV525" i="4"/>
  <c r="AW525" i="4"/>
  <c r="AI639" i="4"/>
  <c r="AX524" i="4"/>
  <c r="AP525" i="4"/>
  <c r="AR525" i="4"/>
  <c r="AQ525" i="4"/>
  <c r="AS524" i="4"/>
  <c r="AG526" i="4"/>
  <c r="AT526" i="4" s="1"/>
  <c r="AH526" i="4"/>
  <c r="AJ526" i="4" s="1"/>
  <c r="AE527" i="4"/>
  <c r="X525" i="4"/>
  <c r="AO525" i="4" s="1"/>
  <c r="S526" i="4"/>
  <c r="W526" i="4" s="1"/>
  <c r="Y526" i="4" s="1"/>
  <c r="AA526" i="4" s="1"/>
  <c r="D528" i="4"/>
  <c r="AF528" i="4" s="1"/>
  <c r="M527" i="4"/>
  <c r="U527" i="4" s="1"/>
  <c r="Q527" i="4" s="1"/>
  <c r="P527" i="4" s="1"/>
  <c r="T527" i="4" s="1"/>
  <c r="V527" i="4" s="1"/>
  <c r="R527" i="4"/>
  <c r="AW526" i="4" l="1"/>
  <c r="AU526" i="4"/>
  <c r="AV526" i="4"/>
  <c r="AI640" i="4"/>
  <c r="AX525" i="4"/>
  <c r="AP526" i="4"/>
  <c r="AR526" i="4"/>
  <c r="AQ526" i="4"/>
  <c r="AS525" i="4"/>
  <c r="AG527" i="4"/>
  <c r="AT527" i="4" s="1"/>
  <c r="AH527" i="4"/>
  <c r="AJ527" i="4" s="1"/>
  <c r="AE528" i="4"/>
  <c r="X526" i="4"/>
  <c r="AO526" i="4" s="1"/>
  <c r="S527" i="4"/>
  <c r="W527" i="4" s="1"/>
  <c r="Y527" i="4" s="1"/>
  <c r="AA527" i="4" s="1"/>
  <c r="M528" i="4"/>
  <c r="U528" i="4" s="1"/>
  <c r="Q528" i="4" s="1"/>
  <c r="P528" i="4" s="1"/>
  <c r="T528" i="4" s="1"/>
  <c r="V528" i="4" s="1"/>
  <c r="D529" i="4"/>
  <c r="AF529" i="4" s="1"/>
  <c r="R528" i="4"/>
  <c r="AX526" i="4" l="1"/>
  <c r="AU527" i="4"/>
  <c r="AV527" i="4"/>
  <c r="AW527" i="4"/>
  <c r="AI641" i="4"/>
  <c r="AP527" i="4"/>
  <c r="AQ527" i="4"/>
  <c r="AR527" i="4"/>
  <c r="AS526" i="4"/>
  <c r="AG528" i="4"/>
  <c r="AT528" i="4" s="1"/>
  <c r="AH528" i="4"/>
  <c r="AJ528" i="4" s="1"/>
  <c r="AE529" i="4"/>
  <c r="X527" i="4"/>
  <c r="AO527" i="4" s="1"/>
  <c r="S528" i="4"/>
  <c r="W528" i="4" s="1"/>
  <c r="Y528" i="4" s="1"/>
  <c r="AA528" i="4" s="1"/>
  <c r="D530" i="4"/>
  <c r="AF530" i="4" s="1"/>
  <c r="M529" i="4"/>
  <c r="U529" i="4" s="1"/>
  <c r="Q529" i="4" s="1"/>
  <c r="P529" i="4" s="1"/>
  <c r="T529" i="4" s="1"/>
  <c r="V529" i="4" s="1"/>
  <c r="R529" i="4"/>
  <c r="AU528" i="4" l="1"/>
  <c r="AV528" i="4"/>
  <c r="AW528" i="4"/>
  <c r="AI642" i="4"/>
  <c r="AX527" i="4"/>
  <c r="AP528" i="4"/>
  <c r="AR528" i="4"/>
  <c r="AQ528" i="4"/>
  <c r="AS527" i="4"/>
  <c r="AS528" i="4"/>
  <c r="AG529" i="4"/>
  <c r="AT529" i="4" s="1"/>
  <c r="AH529" i="4"/>
  <c r="AJ529" i="4" s="1"/>
  <c r="AE530" i="4"/>
  <c r="X528" i="4"/>
  <c r="AO528" i="4" s="1"/>
  <c r="S529" i="4"/>
  <c r="W529" i="4" s="1"/>
  <c r="Y529" i="4" s="1"/>
  <c r="AA529" i="4" s="1"/>
  <c r="D531" i="4"/>
  <c r="AF531" i="4" s="1"/>
  <c r="M530" i="4"/>
  <c r="U530" i="4" s="1"/>
  <c r="Q530" i="4" s="1"/>
  <c r="P530" i="4" s="1"/>
  <c r="T530" i="4" s="1"/>
  <c r="V530" i="4" s="1"/>
  <c r="R530" i="4"/>
  <c r="AU529" i="4" l="1"/>
  <c r="AV529" i="4"/>
  <c r="AW529" i="4"/>
  <c r="AI643" i="4"/>
  <c r="AX528" i="4"/>
  <c r="AQ529" i="4"/>
  <c r="AP529" i="4"/>
  <c r="AR529" i="4"/>
  <c r="AG530" i="4"/>
  <c r="AT530" i="4" s="1"/>
  <c r="AH530" i="4"/>
  <c r="AJ530" i="4" s="1"/>
  <c r="AE531" i="4"/>
  <c r="X529" i="4"/>
  <c r="AO529" i="4" s="1"/>
  <c r="S530" i="4"/>
  <c r="W530" i="4" s="1"/>
  <c r="Y530" i="4" s="1"/>
  <c r="AA530" i="4" s="1"/>
  <c r="M531" i="4"/>
  <c r="U531" i="4" s="1"/>
  <c r="D532" i="4"/>
  <c r="AF532" i="4" s="1"/>
  <c r="R531" i="4"/>
  <c r="AU530" i="4" l="1"/>
  <c r="AV530" i="4"/>
  <c r="AW530" i="4"/>
  <c r="AI644" i="4"/>
  <c r="AX529" i="4"/>
  <c r="AP530" i="4"/>
  <c r="AR530" i="4"/>
  <c r="AQ530" i="4"/>
  <c r="AS529" i="4"/>
  <c r="AG531" i="4"/>
  <c r="AT531" i="4" s="1"/>
  <c r="AH531" i="4"/>
  <c r="AJ531" i="4" s="1"/>
  <c r="AE532" i="4"/>
  <c r="X530" i="4"/>
  <c r="AO530" i="4" s="1"/>
  <c r="D533" i="4"/>
  <c r="AF533" i="4" s="1"/>
  <c r="M532" i="4"/>
  <c r="U532" i="4" s="1"/>
  <c r="Q532" i="4" s="1"/>
  <c r="P532" i="4" s="1"/>
  <c r="T532" i="4" s="1"/>
  <c r="V532" i="4" s="1"/>
  <c r="R532" i="4"/>
  <c r="Q531" i="4"/>
  <c r="P531" i="4" s="1"/>
  <c r="AU531" i="4" l="1"/>
  <c r="AV531" i="4"/>
  <c r="AW531" i="4"/>
  <c r="AI645" i="4"/>
  <c r="AX530" i="4"/>
  <c r="AS530" i="4"/>
  <c r="AG532" i="4"/>
  <c r="AT532" i="4" s="1"/>
  <c r="AH532" i="4"/>
  <c r="AJ532" i="4" s="1"/>
  <c r="AE533" i="4"/>
  <c r="T531" i="4"/>
  <c r="V531" i="4" s="1"/>
  <c r="S531" i="4"/>
  <c r="W531" i="4" s="1"/>
  <c r="S532" i="4"/>
  <c r="W532" i="4" s="1"/>
  <c r="Y532" i="4" s="1"/>
  <c r="AA532" i="4" s="1"/>
  <c r="M533" i="4"/>
  <c r="U533" i="4" s="1"/>
  <c r="D534" i="4"/>
  <c r="AF534" i="4" s="1"/>
  <c r="R533" i="4"/>
  <c r="AU532" i="4" l="1"/>
  <c r="AV532" i="4"/>
  <c r="AW532" i="4"/>
  <c r="AI646" i="4"/>
  <c r="AX531" i="4"/>
  <c r="AP532" i="4"/>
  <c r="AR532" i="4"/>
  <c r="AQ532" i="4"/>
  <c r="AG533" i="4"/>
  <c r="AT533" i="4" s="1"/>
  <c r="AH533" i="4"/>
  <c r="AJ533" i="4" s="1"/>
  <c r="AE534" i="4"/>
  <c r="X531" i="4"/>
  <c r="AO531" i="4" s="1"/>
  <c r="X532" i="4"/>
  <c r="AO532" i="4" s="1"/>
  <c r="Y531" i="4"/>
  <c r="AA531" i="4" s="1"/>
  <c r="M534" i="4"/>
  <c r="U534" i="4" s="1"/>
  <c r="D535" i="4"/>
  <c r="AF535" i="4" s="1"/>
  <c r="R534" i="4"/>
  <c r="Q533" i="4"/>
  <c r="P533" i="4" s="1"/>
  <c r="AU533" i="4" l="1"/>
  <c r="AV533" i="4"/>
  <c r="AW533" i="4"/>
  <c r="AI647" i="4"/>
  <c r="AX532" i="4"/>
  <c r="AP531" i="4"/>
  <c r="AR531" i="4"/>
  <c r="AQ531" i="4"/>
  <c r="AS532" i="4"/>
  <c r="AG534" i="4"/>
  <c r="AT534" i="4" s="1"/>
  <c r="AH534" i="4"/>
  <c r="AJ534" i="4" s="1"/>
  <c r="AE535" i="4"/>
  <c r="T533" i="4"/>
  <c r="V533" i="4" s="1"/>
  <c r="S533" i="4"/>
  <c r="W533" i="4" s="1"/>
  <c r="D536" i="4"/>
  <c r="AF536" i="4" s="1"/>
  <c r="M535" i="4"/>
  <c r="U535" i="4" s="1"/>
  <c r="Q535" i="4" s="1"/>
  <c r="P535" i="4" s="1"/>
  <c r="T535" i="4" s="1"/>
  <c r="V535" i="4" s="1"/>
  <c r="R535" i="4"/>
  <c r="Q534" i="4"/>
  <c r="P534" i="4" s="1"/>
  <c r="AV534" i="4" l="1"/>
  <c r="AU534" i="4"/>
  <c r="AW534" i="4"/>
  <c r="AI648" i="4"/>
  <c r="AX533" i="4"/>
  <c r="AS531" i="4"/>
  <c r="Y533" i="4"/>
  <c r="AA533" i="4" s="1"/>
  <c r="AG535" i="4"/>
  <c r="AT535" i="4" s="1"/>
  <c r="AH535" i="4"/>
  <c r="AJ535" i="4" s="1"/>
  <c r="AE536" i="4"/>
  <c r="X533" i="4"/>
  <c r="AO533" i="4" s="1"/>
  <c r="S535" i="4"/>
  <c r="W535" i="4" s="1"/>
  <c r="Y535" i="4" s="1"/>
  <c r="AA535" i="4" s="1"/>
  <c r="T534" i="4"/>
  <c r="V534" i="4" s="1"/>
  <c r="S534" i="4"/>
  <c r="W534" i="4" s="1"/>
  <c r="M536" i="4"/>
  <c r="U536" i="4" s="1"/>
  <c r="Q536" i="4" s="1"/>
  <c r="P536" i="4" s="1"/>
  <c r="T536" i="4" s="1"/>
  <c r="V536" i="4" s="1"/>
  <c r="D537" i="4"/>
  <c r="AF537" i="4" s="1"/>
  <c r="R536" i="4"/>
  <c r="AW535" i="4" l="1"/>
  <c r="AU535" i="4"/>
  <c r="AV535" i="4"/>
  <c r="AI649" i="4"/>
  <c r="AX534" i="4"/>
  <c r="AP535" i="4"/>
  <c r="AQ535" i="4"/>
  <c r="AR535" i="4"/>
  <c r="AP533" i="4"/>
  <c r="AQ533" i="4"/>
  <c r="AR533" i="4"/>
  <c r="AG536" i="4"/>
  <c r="AT536" i="4" s="1"/>
  <c r="AH536" i="4"/>
  <c r="AJ536" i="4" s="1"/>
  <c r="AE537" i="4"/>
  <c r="Y534" i="4"/>
  <c r="AA534" i="4" s="1"/>
  <c r="X534" i="4"/>
  <c r="AO534" i="4" s="1"/>
  <c r="X535" i="4"/>
  <c r="AO535" i="4" s="1"/>
  <c r="M537" i="4"/>
  <c r="U537" i="4" s="1"/>
  <c r="Q537" i="4" s="1"/>
  <c r="P537" i="4" s="1"/>
  <c r="T537" i="4" s="1"/>
  <c r="V537" i="4" s="1"/>
  <c r="D538" i="4"/>
  <c r="AF538" i="4" s="1"/>
  <c r="R537" i="4"/>
  <c r="S536" i="4"/>
  <c r="W536" i="4" s="1"/>
  <c r="Y536" i="4" s="1"/>
  <c r="AA536" i="4" s="1"/>
  <c r="AX535" i="4" l="1"/>
  <c r="AU536" i="4"/>
  <c r="AV536" i="4"/>
  <c r="AW536" i="4"/>
  <c r="AI650" i="4"/>
  <c r="AQ536" i="4"/>
  <c r="AR536" i="4"/>
  <c r="AP536" i="4"/>
  <c r="AQ534" i="4"/>
  <c r="AP534" i="4"/>
  <c r="AR534" i="4"/>
  <c r="AS533" i="4"/>
  <c r="AS535" i="4"/>
  <c r="AG537" i="4"/>
  <c r="AT537" i="4" s="1"/>
  <c r="AH537" i="4"/>
  <c r="AJ537" i="4" s="1"/>
  <c r="AE538" i="4"/>
  <c r="X536" i="4"/>
  <c r="AO536" i="4" s="1"/>
  <c r="S537" i="4"/>
  <c r="W537" i="4" s="1"/>
  <c r="Y537" i="4" s="1"/>
  <c r="AA537" i="4" s="1"/>
  <c r="M538" i="4"/>
  <c r="U538" i="4" s="1"/>
  <c r="Q538" i="4" s="1"/>
  <c r="P538" i="4" s="1"/>
  <c r="T538" i="4" s="1"/>
  <c r="V538" i="4" s="1"/>
  <c r="D539" i="4"/>
  <c r="AF539" i="4" s="1"/>
  <c r="R538" i="4"/>
  <c r="AI651" i="4" l="1"/>
  <c r="AV537" i="4"/>
  <c r="AW537" i="4"/>
  <c r="AU537" i="4"/>
  <c r="AX537" i="4" s="1"/>
  <c r="AX536" i="4"/>
  <c r="AP537" i="4"/>
  <c r="AR537" i="4"/>
  <c r="AQ537" i="4"/>
  <c r="AS534" i="4"/>
  <c r="AS536" i="4"/>
  <c r="AG538" i="4"/>
  <c r="AT538" i="4" s="1"/>
  <c r="AH538" i="4"/>
  <c r="AJ538" i="4" s="1"/>
  <c r="AE539" i="4"/>
  <c r="X537" i="4"/>
  <c r="AO537" i="4" s="1"/>
  <c r="S538" i="4"/>
  <c r="W538" i="4" s="1"/>
  <c r="Y538" i="4" s="1"/>
  <c r="AA538" i="4" s="1"/>
  <c r="M539" i="4"/>
  <c r="U539" i="4" s="1"/>
  <c r="Q539" i="4" s="1"/>
  <c r="P539" i="4" s="1"/>
  <c r="T539" i="4" s="1"/>
  <c r="V539" i="4" s="1"/>
  <c r="D540" i="4"/>
  <c r="AF540" i="4" s="1"/>
  <c r="R539" i="4"/>
  <c r="AU538" i="4" l="1"/>
  <c r="AV538" i="4"/>
  <c r="AW538" i="4"/>
  <c r="AI652" i="4"/>
  <c r="AP538" i="4"/>
  <c r="AR538" i="4"/>
  <c r="AQ538" i="4"/>
  <c r="AS537" i="4"/>
  <c r="AG539" i="4"/>
  <c r="AT539" i="4" s="1"/>
  <c r="AH539" i="4"/>
  <c r="AJ539" i="4" s="1"/>
  <c r="AE540" i="4"/>
  <c r="X538" i="4"/>
  <c r="AO538" i="4" s="1"/>
  <c r="S539" i="4"/>
  <c r="W539" i="4" s="1"/>
  <c r="Y539" i="4" s="1"/>
  <c r="AA539" i="4" s="1"/>
  <c r="M540" i="4"/>
  <c r="U540" i="4" s="1"/>
  <c r="D541" i="4"/>
  <c r="AF541" i="4" s="1"/>
  <c r="R540" i="4"/>
  <c r="AW539" i="4" l="1"/>
  <c r="AU539" i="4"/>
  <c r="AV539" i="4"/>
  <c r="AI653" i="4"/>
  <c r="AX538" i="4"/>
  <c r="AP539" i="4"/>
  <c r="AQ539" i="4"/>
  <c r="AR539" i="4"/>
  <c r="AS538" i="4"/>
  <c r="AG540" i="4"/>
  <c r="AT540" i="4" s="1"/>
  <c r="AH540" i="4"/>
  <c r="AJ540" i="4" s="1"/>
  <c r="AE541" i="4"/>
  <c r="X539" i="4"/>
  <c r="AO539" i="4" s="1"/>
  <c r="Q540" i="4"/>
  <c r="P540" i="4" s="1"/>
  <c r="M541" i="4"/>
  <c r="U541" i="4" s="1"/>
  <c r="Q541" i="4" s="1"/>
  <c r="P541" i="4" s="1"/>
  <c r="T541" i="4" s="1"/>
  <c r="V541" i="4" s="1"/>
  <c r="D542" i="4"/>
  <c r="AF542" i="4" s="1"/>
  <c r="R541" i="4"/>
  <c r="AX539" i="4" l="1"/>
  <c r="AU540" i="4"/>
  <c r="AV540" i="4"/>
  <c r="AW540" i="4"/>
  <c r="AI654" i="4"/>
  <c r="AS539" i="4"/>
  <c r="AG541" i="4"/>
  <c r="AT541" i="4" s="1"/>
  <c r="AH541" i="4"/>
  <c r="AJ541" i="4" s="1"/>
  <c r="AE542" i="4"/>
  <c r="D543" i="4"/>
  <c r="AF543" i="4" s="1"/>
  <c r="M542" i="4"/>
  <c r="U542" i="4" s="1"/>
  <c r="R542" i="4"/>
  <c r="S541" i="4"/>
  <c r="W541" i="4" s="1"/>
  <c r="Y541" i="4" s="1"/>
  <c r="AA541" i="4" s="1"/>
  <c r="T540" i="4"/>
  <c r="V540" i="4" s="1"/>
  <c r="S540" i="4"/>
  <c r="W540" i="4" s="1"/>
  <c r="AU541" i="4" l="1"/>
  <c r="AV541" i="4"/>
  <c r="AW541" i="4"/>
  <c r="AI655" i="4"/>
  <c r="AX540" i="4"/>
  <c r="AP541" i="4"/>
  <c r="AQ541" i="4"/>
  <c r="AR541" i="4"/>
  <c r="AG542" i="4"/>
  <c r="AT542" i="4" s="1"/>
  <c r="AH542" i="4"/>
  <c r="AJ542" i="4" s="1"/>
  <c r="Y540" i="4"/>
  <c r="AA540" i="4" s="1"/>
  <c r="AE543" i="4"/>
  <c r="X540" i="4"/>
  <c r="AO540" i="4" s="1"/>
  <c r="X541" i="4"/>
  <c r="AO541" i="4" s="1"/>
  <c r="Q542" i="4"/>
  <c r="P542" i="4" s="1"/>
  <c r="M543" i="4"/>
  <c r="U543" i="4" s="1"/>
  <c r="Q543" i="4" s="1"/>
  <c r="P543" i="4" s="1"/>
  <c r="T543" i="4" s="1"/>
  <c r="V543" i="4" s="1"/>
  <c r="D544" i="4"/>
  <c r="AF544" i="4" s="1"/>
  <c r="R543" i="4"/>
  <c r="AW542" i="4" l="1"/>
  <c r="AU542" i="4"/>
  <c r="AV542" i="4"/>
  <c r="AI656" i="4"/>
  <c r="AX541" i="4"/>
  <c r="AP540" i="4"/>
  <c r="AQ540" i="4"/>
  <c r="AR540" i="4"/>
  <c r="AS541" i="4"/>
  <c r="AG543" i="4"/>
  <c r="AT543" i="4" s="1"/>
  <c r="AH543" i="4"/>
  <c r="AJ543" i="4" s="1"/>
  <c r="AE544" i="4"/>
  <c r="S543" i="4"/>
  <c r="W543" i="4" s="1"/>
  <c r="Y543" i="4" s="1"/>
  <c r="AA543" i="4" s="1"/>
  <c r="M544" i="4"/>
  <c r="U544" i="4" s="1"/>
  <c r="Q544" i="4" s="1"/>
  <c r="P544" i="4" s="1"/>
  <c r="T544" i="4" s="1"/>
  <c r="V544" i="4" s="1"/>
  <c r="D545" i="4"/>
  <c r="AF545" i="4" s="1"/>
  <c r="R544" i="4"/>
  <c r="T542" i="4"/>
  <c r="V542" i="4" s="1"/>
  <c r="S542" i="4"/>
  <c r="W542" i="4" s="1"/>
  <c r="AX542" i="4" l="1"/>
  <c r="AU543" i="4"/>
  <c r="AV543" i="4"/>
  <c r="AW543" i="4"/>
  <c r="AI657" i="4"/>
  <c r="AP543" i="4"/>
  <c r="AQ543" i="4"/>
  <c r="AR543" i="4"/>
  <c r="AS540" i="4"/>
  <c r="AG544" i="4"/>
  <c r="AT544" i="4" s="1"/>
  <c r="AH544" i="4"/>
  <c r="AJ544" i="4" s="1"/>
  <c r="AE545" i="4"/>
  <c r="X542" i="4"/>
  <c r="AO542" i="4" s="1"/>
  <c r="X543" i="4"/>
  <c r="AO543" i="4" s="1"/>
  <c r="S544" i="4"/>
  <c r="W544" i="4" s="1"/>
  <c r="Y542" i="4"/>
  <c r="AA542" i="4" s="1"/>
  <c r="D546" i="4"/>
  <c r="AF546" i="4" s="1"/>
  <c r="M545" i="4"/>
  <c r="U545" i="4" s="1"/>
  <c r="Q545" i="4" s="1"/>
  <c r="P545" i="4" s="1"/>
  <c r="T545" i="4" s="1"/>
  <c r="V545" i="4" s="1"/>
  <c r="R545" i="4"/>
  <c r="AU544" i="4" l="1"/>
  <c r="AV544" i="4"/>
  <c r="AW544" i="4"/>
  <c r="AI658" i="4"/>
  <c r="AX543" i="4"/>
  <c r="AP542" i="4"/>
  <c r="AQ542" i="4"/>
  <c r="AR542" i="4"/>
  <c r="AS543" i="4"/>
  <c r="AG545" i="4"/>
  <c r="AT545" i="4" s="1"/>
  <c r="AH545" i="4"/>
  <c r="AJ545" i="4" s="1"/>
  <c r="AE546" i="4"/>
  <c r="Y544" i="4"/>
  <c r="AA544" i="4" s="1"/>
  <c r="X544" i="4"/>
  <c r="AO544" i="4" s="1"/>
  <c r="S545" i="4"/>
  <c r="W545" i="4" s="1"/>
  <c r="Y545" i="4" s="1"/>
  <c r="AA545" i="4" s="1"/>
  <c r="D547" i="4"/>
  <c r="AF547" i="4" s="1"/>
  <c r="M546" i="4"/>
  <c r="U546" i="4" s="1"/>
  <c r="Q546" i="4" s="1"/>
  <c r="P546" i="4" s="1"/>
  <c r="T546" i="4" s="1"/>
  <c r="V546" i="4" s="1"/>
  <c r="R546" i="4"/>
  <c r="AU545" i="4" l="1"/>
  <c r="AV545" i="4"/>
  <c r="AW545" i="4"/>
  <c r="AI659" i="4"/>
  <c r="AX544" i="4"/>
  <c r="AP544" i="4"/>
  <c r="AQ544" i="4"/>
  <c r="AR544" i="4"/>
  <c r="AQ545" i="4"/>
  <c r="AP545" i="4"/>
  <c r="AR545" i="4"/>
  <c r="AS542" i="4"/>
  <c r="AG546" i="4"/>
  <c r="AT546" i="4" s="1"/>
  <c r="AH546" i="4"/>
  <c r="AJ546" i="4" s="1"/>
  <c r="AE547" i="4"/>
  <c r="X545" i="4"/>
  <c r="AO545" i="4" s="1"/>
  <c r="S546" i="4"/>
  <c r="W546" i="4" s="1"/>
  <c r="Y546" i="4" s="1"/>
  <c r="AA546" i="4" s="1"/>
  <c r="D548" i="4"/>
  <c r="AF548" i="4" s="1"/>
  <c r="M547" i="4"/>
  <c r="U547" i="4" s="1"/>
  <c r="Q547" i="4" s="1"/>
  <c r="P547" i="4" s="1"/>
  <c r="T547" i="4" s="1"/>
  <c r="V547" i="4" s="1"/>
  <c r="R547" i="4"/>
  <c r="AU546" i="4" l="1"/>
  <c r="AV546" i="4"/>
  <c r="AW546" i="4"/>
  <c r="AI660" i="4"/>
  <c r="AX545" i="4"/>
  <c r="AP546" i="4"/>
  <c r="AR546" i="4"/>
  <c r="AQ546" i="4"/>
  <c r="AS544" i="4"/>
  <c r="AS545" i="4"/>
  <c r="AG547" i="4"/>
  <c r="AT547" i="4" s="1"/>
  <c r="AH547" i="4"/>
  <c r="AJ547" i="4" s="1"/>
  <c r="AE548" i="4"/>
  <c r="X546" i="4"/>
  <c r="AO546" i="4" s="1"/>
  <c r="S547" i="4"/>
  <c r="W547" i="4" s="1"/>
  <c r="Y547" i="4" s="1"/>
  <c r="AA547" i="4" s="1"/>
  <c r="D549" i="4"/>
  <c r="AF549" i="4" s="1"/>
  <c r="M548" i="4"/>
  <c r="U548" i="4" s="1"/>
  <c r="R548" i="4"/>
  <c r="AU547" i="4" l="1"/>
  <c r="AV547" i="4"/>
  <c r="AW547" i="4"/>
  <c r="AI661" i="4"/>
  <c r="AX546" i="4"/>
  <c r="AP547" i="4"/>
  <c r="AQ547" i="4"/>
  <c r="AR547" i="4"/>
  <c r="AS546" i="4"/>
  <c r="AG548" i="4"/>
  <c r="AT548" i="4" s="1"/>
  <c r="AH548" i="4"/>
  <c r="AJ548" i="4" s="1"/>
  <c r="AE549" i="4"/>
  <c r="X547" i="4"/>
  <c r="AO547" i="4" s="1"/>
  <c r="Q548" i="4"/>
  <c r="P548" i="4" s="1"/>
  <c r="M549" i="4"/>
  <c r="U549" i="4" s="1"/>
  <c r="D550" i="4"/>
  <c r="AF550" i="4" s="1"/>
  <c r="R549" i="4"/>
  <c r="AU548" i="4" l="1"/>
  <c r="AV548" i="4"/>
  <c r="AW548" i="4"/>
  <c r="AI662" i="4"/>
  <c r="AX547" i="4"/>
  <c r="AS547" i="4"/>
  <c r="AG549" i="4"/>
  <c r="AT549" i="4" s="1"/>
  <c r="AH549" i="4"/>
  <c r="AJ549" i="4" s="1"/>
  <c r="AE550" i="4"/>
  <c r="M550" i="4"/>
  <c r="U550" i="4" s="1"/>
  <c r="D551" i="4"/>
  <c r="AF551" i="4" s="1"/>
  <c r="R550" i="4"/>
  <c r="Q549" i="4"/>
  <c r="P549" i="4" s="1"/>
  <c r="T548" i="4"/>
  <c r="V548" i="4" s="1"/>
  <c r="S548" i="4"/>
  <c r="W548" i="4" s="1"/>
  <c r="AU549" i="4" l="1"/>
  <c r="AV549" i="4"/>
  <c r="AW549" i="4"/>
  <c r="AI663" i="4"/>
  <c r="AX548" i="4"/>
  <c r="Y548" i="4"/>
  <c r="AA548" i="4" s="1"/>
  <c r="AG550" i="4"/>
  <c r="AT550" i="4" s="1"/>
  <c r="AH550" i="4"/>
  <c r="AJ550" i="4" s="1"/>
  <c r="AE551" i="4"/>
  <c r="X548" i="4"/>
  <c r="AO548" i="4" s="1"/>
  <c r="T549" i="4"/>
  <c r="V549" i="4" s="1"/>
  <c r="S549" i="4"/>
  <c r="W549" i="4" s="1"/>
  <c r="M551" i="4"/>
  <c r="U551" i="4" s="1"/>
  <c r="Q551" i="4" s="1"/>
  <c r="P551" i="4" s="1"/>
  <c r="T551" i="4" s="1"/>
  <c r="V551" i="4" s="1"/>
  <c r="D552" i="4"/>
  <c r="AF552" i="4" s="1"/>
  <c r="R551" i="4"/>
  <c r="Q550" i="4"/>
  <c r="P550" i="4" s="1"/>
  <c r="AV550" i="4" l="1"/>
  <c r="AU550" i="4"/>
  <c r="AW550" i="4"/>
  <c r="AI664" i="4"/>
  <c r="AX549" i="4"/>
  <c r="AP548" i="4"/>
  <c r="AQ548" i="4"/>
  <c r="AR548" i="4"/>
  <c r="Y549" i="4"/>
  <c r="AA549" i="4" s="1"/>
  <c r="AG551" i="4"/>
  <c r="AT551" i="4" s="1"/>
  <c r="AH551" i="4"/>
  <c r="AJ551" i="4" s="1"/>
  <c r="AE552" i="4"/>
  <c r="X549" i="4"/>
  <c r="AO549" i="4" s="1"/>
  <c r="S551" i="4"/>
  <c r="W551" i="4" s="1"/>
  <c r="Y551" i="4" s="1"/>
  <c r="AA551" i="4" s="1"/>
  <c r="T550" i="4"/>
  <c r="V550" i="4" s="1"/>
  <c r="S550" i="4"/>
  <c r="W550" i="4" s="1"/>
  <c r="M552" i="4"/>
  <c r="U552" i="4" s="1"/>
  <c r="D553" i="4"/>
  <c r="AF553" i="4" s="1"/>
  <c r="R552" i="4"/>
  <c r="AX550" i="4" l="1"/>
  <c r="AU551" i="4"/>
  <c r="AV551" i="4"/>
  <c r="AW551" i="4"/>
  <c r="AI665" i="4"/>
  <c r="AP551" i="4"/>
  <c r="AQ551" i="4"/>
  <c r="AR551" i="4"/>
  <c r="AP549" i="4"/>
  <c r="AQ549" i="4"/>
  <c r="AR549" i="4"/>
  <c r="AS548" i="4"/>
  <c r="AG552" i="4"/>
  <c r="AT552" i="4" s="1"/>
  <c r="AH552" i="4"/>
  <c r="AJ552" i="4" s="1"/>
  <c r="AE553" i="4"/>
  <c r="X550" i="4"/>
  <c r="AO550" i="4" s="1"/>
  <c r="X551" i="4"/>
  <c r="AO551" i="4" s="1"/>
  <c r="Y550" i="4"/>
  <c r="AA550" i="4" s="1"/>
  <c r="D554" i="4"/>
  <c r="AF554" i="4" s="1"/>
  <c r="M553" i="4"/>
  <c r="U553" i="4" s="1"/>
  <c r="Q553" i="4" s="1"/>
  <c r="P553" i="4" s="1"/>
  <c r="T553" i="4" s="1"/>
  <c r="V553" i="4" s="1"/>
  <c r="R553" i="4"/>
  <c r="Q552" i="4"/>
  <c r="P552" i="4" s="1"/>
  <c r="AU552" i="4" l="1"/>
  <c r="AV552" i="4"/>
  <c r="AW552" i="4"/>
  <c r="AI666" i="4"/>
  <c r="AX551" i="4"/>
  <c r="AQ550" i="4"/>
  <c r="AP550" i="4"/>
  <c r="AR550" i="4"/>
  <c r="AS549" i="4"/>
  <c r="AS551" i="4"/>
  <c r="AG553" i="4"/>
  <c r="AT553" i="4" s="1"/>
  <c r="AH553" i="4"/>
  <c r="AJ553" i="4" s="1"/>
  <c r="AE554" i="4"/>
  <c r="S553" i="4"/>
  <c r="W553" i="4" s="1"/>
  <c r="Y553" i="4" s="1"/>
  <c r="AA553" i="4" s="1"/>
  <c r="T552" i="4"/>
  <c r="V552" i="4" s="1"/>
  <c r="S552" i="4"/>
  <c r="W552" i="4" s="1"/>
  <c r="M554" i="4"/>
  <c r="U554" i="4" s="1"/>
  <c r="Q554" i="4" s="1"/>
  <c r="P554" i="4" s="1"/>
  <c r="T554" i="4" s="1"/>
  <c r="V554" i="4" s="1"/>
  <c r="D555" i="4"/>
  <c r="AF555" i="4" s="1"/>
  <c r="R554" i="4"/>
  <c r="AV553" i="4" l="1"/>
  <c r="AW553" i="4"/>
  <c r="AU553" i="4"/>
  <c r="AX553" i="4" s="1"/>
  <c r="AI667" i="4"/>
  <c r="AX552" i="4"/>
  <c r="AP553" i="4"/>
  <c r="AR553" i="4"/>
  <c r="AQ553" i="4"/>
  <c r="AS550" i="4"/>
  <c r="AG554" i="4"/>
  <c r="AT554" i="4" s="1"/>
  <c r="AH554" i="4"/>
  <c r="AJ554" i="4" s="1"/>
  <c r="AE555" i="4"/>
  <c r="Y552" i="4"/>
  <c r="AA552" i="4" s="1"/>
  <c r="X552" i="4"/>
  <c r="AO552" i="4" s="1"/>
  <c r="X553" i="4"/>
  <c r="AO553" i="4" s="1"/>
  <c r="S554" i="4"/>
  <c r="W554" i="4" s="1"/>
  <c r="Y554" i="4" s="1"/>
  <c r="AA554" i="4" s="1"/>
  <c r="M555" i="4"/>
  <c r="U555" i="4" s="1"/>
  <c r="Q555" i="4" s="1"/>
  <c r="P555" i="4" s="1"/>
  <c r="T555" i="4" s="1"/>
  <c r="V555" i="4" s="1"/>
  <c r="D556" i="4"/>
  <c r="AF556" i="4" s="1"/>
  <c r="R555" i="4"/>
  <c r="AU554" i="4" l="1"/>
  <c r="AV554" i="4"/>
  <c r="AW554" i="4"/>
  <c r="AI668" i="4"/>
  <c r="AP554" i="4"/>
  <c r="AR554" i="4"/>
  <c r="AQ554" i="4"/>
  <c r="AQ552" i="4"/>
  <c r="AP552" i="4"/>
  <c r="AR552" i="4"/>
  <c r="AS553" i="4"/>
  <c r="AG555" i="4"/>
  <c r="AT555" i="4" s="1"/>
  <c r="AH555" i="4"/>
  <c r="AJ555" i="4" s="1"/>
  <c r="AE556" i="4"/>
  <c r="X554" i="4"/>
  <c r="AO554" i="4" s="1"/>
  <c r="S555" i="4"/>
  <c r="W555" i="4" s="1"/>
  <c r="Y555" i="4" s="1"/>
  <c r="AA555" i="4" s="1"/>
  <c r="M556" i="4"/>
  <c r="U556" i="4" s="1"/>
  <c r="Q556" i="4" s="1"/>
  <c r="P556" i="4" s="1"/>
  <c r="T556" i="4" s="1"/>
  <c r="V556" i="4" s="1"/>
  <c r="D557" i="4"/>
  <c r="AF557" i="4" s="1"/>
  <c r="R556" i="4"/>
  <c r="AW555" i="4" l="1"/>
  <c r="AV555" i="4"/>
  <c r="AU555" i="4"/>
  <c r="AX555" i="4" s="1"/>
  <c r="AI669" i="4"/>
  <c r="AX554" i="4"/>
  <c r="AP555" i="4"/>
  <c r="AR555" i="4"/>
  <c r="AQ555" i="4"/>
  <c r="AS552" i="4"/>
  <c r="AS554" i="4"/>
  <c r="AG556" i="4"/>
  <c r="AT556" i="4" s="1"/>
  <c r="AH556" i="4"/>
  <c r="AJ556" i="4" s="1"/>
  <c r="AE557" i="4"/>
  <c r="X555" i="4"/>
  <c r="AO555" i="4" s="1"/>
  <c r="S556" i="4"/>
  <c r="W556" i="4" s="1"/>
  <c r="Y556" i="4" s="1"/>
  <c r="AA556" i="4" s="1"/>
  <c r="D558" i="4"/>
  <c r="AF558" i="4" s="1"/>
  <c r="M557" i="4"/>
  <c r="U557" i="4" s="1"/>
  <c r="R557" i="4"/>
  <c r="AI670" i="4" l="1"/>
  <c r="AU556" i="4"/>
  <c r="AV556" i="4"/>
  <c r="AW556" i="4"/>
  <c r="AP556" i="4"/>
  <c r="AQ556" i="4"/>
  <c r="AR556" i="4"/>
  <c r="AS555" i="4"/>
  <c r="AG557" i="4"/>
  <c r="AT557" i="4" s="1"/>
  <c r="AH557" i="4"/>
  <c r="AJ557" i="4" s="1"/>
  <c r="AE558" i="4"/>
  <c r="X556" i="4"/>
  <c r="AO556" i="4" s="1"/>
  <c r="Q557" i="4"/>
  <c r="P557" i="4" s="1"/>
  <c r="M558" i="4"/>
  <c r="U558" i="4" s="1"/>
  <c r="Q558" i="4" s="1"/>
  <c r="P558" i="4" s="1"/>
  <c r="T558" i="4" s="1"/>
  <c r="V558" i="4" s="1"/>
  <c r="D559" i="4"/>
  <c r="AF559" i="4" s="1"/>
  <c r="R558" i="4"/>
  <c r="AU557" i="4" l="1"/>
  <c r="AV557" i="4"/>
  <c r="AW557" i="4"/>
  <c r="AX556" i="4"/>
  <c r="AI671" i="4"/>
  <c r="AS556" i="4"/>
  <c r="AG558" i="4"/>
  <c r="AT558" i="4" s="1"/>
  <c r="AH558" i="4"/>
  <c r="AJ558" i="4" s="1"/>
  <c r="AE559" i="4"/>
  <c r="S558" i="4"/>
  <c r="W558" i="4" s="1"/>
  <c r="Y558" i="4" s="1"/>
  <c r="AA558" i="4" s="1"/>
  <c r="M559" i="4"/>
  <c r="U559" i="4" s="1"/>
  <c r="Q559" i="4" s="1"/>
  <c r="P559" i="4" s="1"/>
  <c r="T559" i="4" s="1"/>
  <c r="V559" i="4" s="1"/>
  <c r="D560" i="4"/>
  <c r="AF560" i="4" s="1"/>
  <c r="R559" i="4"/>
  <c r="T557" i="4"/>
  <c r="V557" i="4" s="1"/>
  <c r="S557" i="4"/>
  <c r="W557" i="4" s="1"/>
  <c r="AI672" i="4" l="1"/>
  <c r="AW558" i="4"/>
  <c r="AU558" i="4"/>
  <c r="AV558" i="4"/>
  <c r="AX557" i="4"/>
  <c r="AP558" i="4"/>
  <c r="AQ558" i="4"/>
  <c r="AR558" i="4"/>
  <c r="AG559" i="4"/>
  <c r="AT559" i="4" s="1"/>
  <c r="AH559" i="4"/>
  <c r="AJ559" i="4" s="1"/>
  <c r="AE560" i="4"/>
  <c r="X557" i="4"/>
  <c r="AO557" i="4" s="1"/>
  <c r="X558" i="4"/>
  <c r="AO558" i="4" s="1"/>
  <c r="Y557" i="4"/>
  <c r="AA557" i="4" s="1"/>
  <c r="S559" i="4"/>
  <c r="W559" i="4" s="1"/>
  <c r="Y559" i="4" s="1"/>
  <c r="AA559" i="4" s="1"/>
  <c r="M560" i="4"/>
  <c r="U560" i="4" s="1"/>
  <c r="Q560" i="4" s="1"/>
  <c r="P560" i="4" s="1"/>
  <c r="T560" i="4" s="1"/>
  <c r="V560" i="4" s="1"/>
  <c r="D561" i="4"/>
  <c r="AF561" i="4" s="1"/>
  <c r="R560" i="4"/>
  <c r="AU559" i="4" l="1"/>
  <c r="AV559" i="4"/>
  <c r="AW559" i="4"/>
  <c r="AX558" i="4"/>
  <c r="AI673" i="4"/>
  <c r="AP557" i="4"/>
  <c r="AR557" i="4"/>
  <c r="AQ557" i="4"/>
  <c r="AP559" i="4"/>
  <c r="AR559" i="4"/>
  <c r="AQ559" i="4"/>
  <c r="AS558" i="4"/>
  <c r="AG560" i="4"/>
  <c r="AT560" i="4" s="1"/>
  <c r="AH560" i="4"/>
  <c r="AJ560" i="4" s="1"/>
  <c r="AE561" i="4"/>
  <c r="X559" i="4"/>
  <c r="AO559" i="4" s="1"/>
  <c r="S560" i="4"/>
  <c r="W560" i="4" s="1"/>
  <c r="Y560" i="4" s="1"/>
  <c r="AA560" i="4" s="1"/>
  <c r="D562" i="4"/>
  <c r="AF562" i="4" s="1"/>
  <c r="M561" i="4"/>
  <c r="U561" i="4" s="1"/>
  <c r="R561" i="4"/>
  <c r="AU560" i="4" l="1"/>
  <c r="AV560" i="4"/>
  <c r="AW560" i="4"/>
  <c r="AI674" i="4"/>
  <c r="AX559" i="4"/>
  <c r="AP560" i="4"/>
  <c r="AR560" i="4"/>
  <c r="AQ560" i="4"/>
  <c r="AS559" i="4"/>
  <c r="AS557" i="4"/>
  <c r="AG561" i="4"/>
  <c r="AT561" i="4" s="1"/>
  <c r="AH561" i="4"/>
  <c r="AJ561" i="4" s="1"/>
  <c r="AE562" i="4"/>
  <c r="X560" i="4"/>
  <c r="AO560" i="4" s="1"/>
  <c r="Q561" i="4"/>
  <c r="P561" i="4" s="1"/>
  <c r="M562" i="4"/>
  <c r="U562" i="4" s="1"/>
  <c r="Q562" i="4" s="1"/>
  <c r="P562" i="4" s="1"/>
  <c r="T562" i="4" s="1"/>
  <c r="V562" i="4" s="1"/>
  <c r="D563" i="4"/>
  <c r="AF563" i="4" s="1"/>
  <c r="R562" i="4"/>
  <c r="AU561" i="4" l="1"/>
  <c r="AV561" i="4"/>
  <c r="AW561" i="4"/>
  <c r="AI675" i="4"/>
  <c r="AX560" i="4"/>
  <c r="AS560" i="4"/>
  <c r="AG562" i="4"/>
  <c r="AT562" i="4" s="1"/>
  <c r="AH562" i="4"/>
  <c r="AJ562" i="4" s="1"/>
  <c r="AE563" i="4"/>
  <c r="S562" i="4"/>
  <c r="W562" i="4" s="1"/>
  <c r="Y562" i="4" s="1"/>
  <c r="AA562" i="4" s="1"/>
  <c r="D564" i="4"/>
  <c r="AF564" i="4" s="1"/>
  <c r="M563" i="4"/>
  <c r="U563" i="4" s="1"/>
  <c r="Q563" i="4" s="1"/>
  <c r="P563" i="4" s="1"/>
  <c r="T563" i="4" s="1"/>
  <c r="V563" i="4" s="1"/>
  <c r="R563" i="4"/>
  <c r="T561" i="4"/>
  <c r="V561" i="4" s="1"/>
  <c r="S561" i="4"/>
  <c r="W561" i="4" s="1"/>
  <c r="AU562" i="4" l="1"/>
  <c r="AV562" i="4"/>
  <c r="AW562" i="4"/>
  <c r="AI676" i="4"/>
  <c r="AX561" i="4"/>
  <c r="AP562" i="4"/>
  <c r="AR562" i="4"/>
  <c r="AQ562" i="4"/>
  <c r="AG563" i="4"/>
  <c r="AT563" i="4" s="1"/>
  <c r="AH563" i="4"/>
  <c r="AJ563" i="4" s="1"/>
  <c r="Y561" i="4"/>
  <c r="AA561" i="4" s="1"/>
  <c r="AE564" i="4"/>
  <c r="S563" i="4"/>
  <c r="W563" i="4" s="1"/>
  <c r="Y563" i="4" s="1"/>
  <c r="AA563" i="4" s="1"/>
  <c r="X561" i="4"/>
  <c r="AO561" i="4" s="1"/>
  <c r="X562" i="4"/>
  <c r="AO562" i="4" s="1"/>
  <c r="M564" i="4"/>
  <c r="U564" i="4" s="1"/>
  <c r="Q564" i="4" s="1"/>
  <c r="P564" i="4" s="1"/>
  <c r="T564" i="4" s="1"/>
  <c r="V564" i="4" s="1"/>
  <c r="D565" i="4"/>
  <c r="AF565" i="4" s="1"/>
  <c r="R564" i="4"/>
  <c r="AU563" i="4" l="1"/>
  <c r="AV563" i="4"/>
  <c r="AW563" i="4"/>
  <c r="AI677" i="4"/>
  <c r="AX562" i="4"/>
  <c r="AQ563" i="4"/>
  <c r="AP563" i="4"/>
  <c r="AR563" i="4"/>
  <c r="AQ561" i="4"/>
  <c r="AP561" i="4"/>
  <c r="AR561" i="4"/>
  <c r="AS562" i="4"/>
  <c r="AG564" i="4"/>
  <c r="AT564" i="4" s="1"/>
  <c r="AH564" i="4"/>
  <c r="AJ564" i="4" s="1"/>
  <c r="AE565" i="4"/>
  <c r="X563" i="4"/>
  <c r="AO563" i="4" s="1"/>
  <c r="S564" i="4"/>
  <c r="W564" i="4" s="1"/>
  <c r="Y564" i="4" s="1"/>
  <c r="AA564" i="4" s="1"/>
  <c r="M565" i="4"/>
  <c r="U565" i="4" s="1"/>
  <c r="Q565" i="4" s="1"/>
  <c r="P565" i="4" s="1"/>
  <c r="T565" i="4" s="1"/>
  <c r="V565" i="4" s="1"/>
  <c r="D566" i="4"/>
  <c r="AF566" i="4" s="1"/>
  <c r="R565" i="4"/>
  <c r="AU564" i="4" l="1"/>
  <c r="AV564" i="4"/>
  <c r="AW564" i="4"/>
  <c r="AI678" i="4"/>
  <c r="AX563" i="4"/>
  <c r="AQ564" i="4"/>
  <c r="AP564" i="4"/>
  <c r="AR564" i="4"/>
  <c r="AS561" i="4"/>
  <c r="AS563" i="4"/>
  <c r="AG565" i="4"/>
  <c r="AT565" i="4" s="1"/>
  <c r="AH565" i="4"/>
  <c r="AJ565" i="4" s="1"/>
  <c r="AE566" i="4"/>
  <c r="X564" i="4"/>
  <c r="AO564" i="4" s="1"/>
  <c r="S565" i="4"/>
  <c r="W565" i="4" s="1"/>
  <c r="Y565" i="4" s="1"/>
  <c r="AA565" i="4" s="1"/>
  <c r="M566" i="4"/>
  <c r="U566" i="4" s="1"/>
  <c r="Q566" i="4" s="1"/>
  <c r="P566" i="4" s="1"/>
  <c r="T566" i="4" s="1"/>
  <c r="V566" i="4" s="1"/>
  <c r="D567" i="4"/>
  <c r="AF567" i="4" s="1"/>
  <c r="R566" i="4"/>
  <c r="AI679" i="4" l="1"/>
  <c r="AU565" i="4"/>
  <c r="AV565" i="4"/>
  <c r="AW565" i="4"/>
  <c r="AX564" i="4"/>
  <c r="AP565" i="4"/>
  <c r="AQ565" i="4"/>
  <c r="AR565" i="4"/>
  <c r="AS564" i="4"/>
  <c r="AG566" i="4"/>
  <c r="AT566" i="4" s="1"/>
  <c r="AH566" i="4"/>
  <c r="AJ566" i="4" s="1"/>
  <c r="AE567" i="4"/>
  <c r="X565" i="4"/>
  <c r="AO565" i="4" s="1"/>
  <c r="S566" i="4"/>
  <c r="W566" i="4" s="1"/>
  <c r="Y566" i="4" s="1"/>
  <c r="AA566" i="4" s="1"/>
  <c r="M567" i="4"/>
  <c r="U567" i="4" s="1"/>
  <c r="Q567" i="4" s="1"/>
  <c r="P567" i="4" s="1"/>
  <c r="T567" i="4" s="1"/>
  <c r="V567" i="4" s="1"/>
  <c r="D568" i="4"/>
  <c r="AF568" i="4" s="1"/>
  <c r="R567" i="4"/>
  <c r="AV566" i="4" l="1"/>
  <c r="AU566" i="4"/>
  <c r="AW566" i="4"/>
  <c r="AX565" i="4"/>
  <c r="AI680" i="4"/>
  <c r="AQ566" i="4"/>
  <c r="AR566" i="4"/>
  <c r="AP566" i="4"/>
  <c r="AS565" i="4"/>
  <c r="AG567" i="4"/>
  <c r="AT567" i="4" s="1"/>
  <c r="AH567" i="4"/>
  <c r="AJ567" i="4" s="1"/>
  <c r="AE568" i="4"/>
  <c r="X566" i="4"/>
  <c r="AO566" i="4" s="1"/>
  <c r="S567" i="4"/>
  <c r="W567" i="4" s="1"/>
  <c r="Y567" i="4" s="1"/>
  <c r="AA567" i="4" s="1"/>
  <c r="M568" i="4"/>
  <c r="U568" i="4" s="1"/>
  <c r="Q568" i="4" s="1"/>
  <c r="P568" i="4" s="1"/>
  <c r="T568" i="4" s="1"/>
  <c r="V568" i="4" s="1"/>
  <c r="D569" i="4"/>
  <c r="AF569" i="4" s="1"/>
  <c r="R568" i="4"/>
  <c r="AU567" i="4" l="1"/>
  <c r="AV567" i="4"/>
  <c r="AW567" i="4"/>
  <c r="AI681" i="4"/>
  <c r="AX566" i="4"/>
  <c r="AP567" i="4"/>
  <c r="AQ567" i="4"/>
  <c r="AR567" i="4"/>
  <c r="AS566" i="4"/>
  <c r="AG568" i="4"/>
  <c r="AT568" i="4" s="1"/>
  <c r="AH568" i="4"/>
  <c r="AJ568" i="4" s="1"/>
  <c r="AE569" i="4"/>
  <c r="X567" i="4"/>
  <c r="AO567" i="4" s="1"/>
  <c r="S568" i="4"/>
  <c r="W568" i="4" s="1"/>
  <c r="Y568" i="4" s="1"/>
  <c r="AA568" i="4" s="1"/>
  <c r="M569" i="4"/>
  <c r="U569" i="4" s="1"/>
  <c r="Q569" i="4" s="1"/>
  <c r="P569" i="4" s="1"/>
  <c r="T569" i="4" s="1"/>
  <c r="V569" i="4" s="1"/>
  <c r="D570" i="4"/>
  <c r="AF570" i="4" s="1"/>
  <c r="R569" i="4"/>
  <c r="AV568" i="4" l="1"/>
  <c r="AW568" i="4"/>
  <c r="AU568" i="4"/>
  <c r="AX568" i="4" s="1"/>
  <c r="AI682" i="4"/>
  <c r="AX567" i="4"/>
  <c r="AP568" i="4"/>
  <c r="AQ568" i="4"/>
  <c r="AR568" i="4"/>
  <c r="AS567" i="4"/>
  <c r="AG569" i="4"/>
  <c r="AT569" i="4" s="1"/>
  <c r="AH569" i="4"/>
  <c r="AJ569" i="4" s="1"/>
  <c r="AE570" i="4"/>
  <c r="X568" i="4"/>
  <c r="AO568" i="4" s="1"/>
  <c r="S569" i="4"/>
  <c r="W569" i="4" s="1"/>
  <c r="Y569" i="4" s="1"/>
  <c r="AA569" i="4" s="1"/>
  <c r="M570" i="4"/>
  <c r="U570" i="4" s="1"/>
  <c r="Q570" i="4" s="1"/>
  <c r="P570" i="4" s="1"/>
  <c r="T570" i="4" s="1"/>
  <c r="V570" i="4" s="1"/>
  <c r="D571" i="4"/>
  <c r="AF571" i="4" s="1"/>
  <c r="R570" i="4"/>
  <c r="AV569" i="4" l="1"/>
  <c r="AW569" i="4"/>
  <c r="AU569" i="4"/>
  <c r="AX569" i="4" s="1"/>
  <c r="AI683" i="4"/>
  <c r="AP569" i="4"/>
  <c r="AQ569" i="4"/>
  <c r="AR569" i="4"/>
  <c r="AS568" i="4"/>
  <c r="AG570" i="4"/>
  <c r="AT570" i="4" s="1"/>
  <c r="AH570" i="4"/>
  <c r="AJ570" i="4" s="1"/>
  <c r="AE571" i="4"/>
  <c r="X569" i="4"/>
  <c r="AO569" i="4" s="1"/>
  <c r="S570" i="4"/>
  <c r="W570" i="4" s="1"/>
  <c r="Y570" i="4" s="1"/>
  <c r="AA570" i="4" s="1"/>
  <c r="M571" i="4"/>
  <c r="U571" i="4" s="1"/>
  <c r="Q571" i="4" s="1"/>
  <c r="P571" i="4" s="1"/>
  <c r="T571" i="4" s="1"/>
  <c r="V571" i="4" s="1"/>
  <c r="D572" i="4"/>
  <c r="AF572" i="4" s="1"/>
  <c r="R571" i="4"/>
  <c r="AI684" i="4" l="1"/>
  <c r="AU570" i="4"/>
  <c r="AV570" i="4"/>
  <c r="AW570" i="4"/>
  <c r="AP570" i="4"/>
  <c r="AQ570" i="4"/>
  <c r="AR570" i="4"/>
  <c r="AS569" i="4"/>
  <c r="AG571" i="4"/>
  <c r="AT571" i="4" s="1"/>
  <c r="AH571" i="4"/>
  <c r="AJ571" i="4" s="1"/>
  <c r="AE572" i="4"/>
  <c r="X570" i="4"/>
  <c r="AO570" i="4" s="1"/>
  <c r="S571" i="4"/>
  <c r="W571" i="4" s="1"/>
  <c r="Y571" i="4" s="1"/>
  <c r="AA571" i="4" s="1"/>
  <c r="M572" i="4"/>
  <c r="U572" i="4" s="1"/>
  <c r="Q572" i="4" s="1"/>
  <c r="P572" i="4" s="1"/>
  <c r="T572" i="4" s="1"/>
  <c r="V572" i="4" s="1"/>
  <c r="D573" i="4"/>
  <c r="AF573" i="4" s="1"/>
  <c r="R572" i="4"/>
  <c r="AX570" i="4" l="1"/>
  <c r="AW571" i="4"/>
  <c r="AU571" i="4"/>
  <c r="AV571" i="4"/>
  <c r="AI685" i="4"/>
  <c r="AP571" i="4"/>
  <c r="AR571" i="4"/>
  <c r="AQ571" i="4"/>
  <c r="AS570" i="4"/>
  <c r="AG572" i="4"/>
  <c r="AT572" i="4" s="1"/>
  <c r="AH572" i="4"/>
  <c r="AJ572" i="4" s="1"/>
  <c r="AE573" i="4"/>
  <c r="X571" i="4"/>
  <c r="AO571" i="4" s="1"/>
  <c r="S572" i="4"/>
  <c r="W572" i="4" s="1"/>
  <c r="Y572" i="4" s="1"/>
  <c r="AA572" i="4" s="1"/>
  <c r="M573" i="4"/>
  <c r="U573" i="4" s="1"/>
  <c r="Q573" i="4" s="1"/>
  <c r="P573" i="4" s="1"/>
  <c r="T573" i="4" s="1"/>
  <c r="V573" i="4" s="1"/>
  <c r="D574" i="4"/>
  <c r="AF574" i="4" s="1"/>
  <c r="R573" i="4"/>
  <c r="AU572" i="4" l="1"/>
  <c r="AV572" i="4"/>
  <c r="AW572" i="4"/>
  <c r="AI686" i="4"/>
  <c r="AX571" i="4"/>
  <c r="AP572" i="4"/>
  <c r="AQ572" i="4"/>
  <c r="AR572" i="4"/>
  <c r="AS571" i="4"/>
  <c r="AG573" i="4"/>
  <c r="AT573" i="4" s="1"/>
  <c r="AH573" i="4"/>
  <c r="AJ573" i="4" s="1"/>
  <c r="AE574" i="4"/>
  <c r="X572" i="4"/>
  <c r="AO572" i="4" s="1"/>
  <c r="S573" i="4"/>
  <c r="W573" i="4" s="1"/>
  <c r="Y573" i="4" s="1"/>
  <c r="AA573" i="4" s="1"/>
  <c r="M574" i="4"/>
  <c r="U574" i="4" s="1"/>
  <c r="Q574" i="4" s="1"/>
  <c r="P574" i="4" s="1"/>
  <c r="T574" i="4" s="1"/>
  <c r="V574" i="4" s="1"/>
  <c r="D575" i="4"/>
  <c r="AF575" i="4" s="1"/>
  <c r="R574" i="4"/>
  <c r="AU573" i="4" l="1"/>
  <c r="AV573" i="4"/>
  <c r="AW573" i="4"/>
  <c r="AI687" i="4"/>
  <c r="AX572" i="4"/>
  <c r="AP573" i="4"/>
  <c r="AR573" i="4"/>
  <c r="AQ573" i="4"/>
  <c r="AS572" i="4"/>
  <c r="AG574" i="4"/>
  <c r="AT574" i="4" s="1"/>
  <c r="AH574" i="4"/>
  <c r="AJ574" i="4" s="1"/>
  <c r="AE575" i="4"/>
  <c r="X573" i="4"/>
  <c r="AO573" i="4" s="1"/>
  <c r="S574" i="4"/>
  <c r="W574" i="4" s="1"/>
  <c r="Y574" i="4" s="1"/>
  <c r="AA574" i="4" s="1"/>
  <c r="M575" i="4"/>
  <c r="U575" i="4" s="1"/>
  <c r="Q575" i="4" s="1"/>
  <c r="P575" i="4" s="1"/>
  <c r="T575" i="4" s="1"/>
  <c r="V575" i="4" s="1"/>
  <c r="D576" i="4"/>
  <c r="AF576" i="4" s="1"/>
  <c r="R575" i="4"/>
  <c r="AW574" i="4" l="1"/>
  <c r="AU574" i="4"/>
  <c r="AV574" i="4"/>
  <c r="AI688" i="4"/>
  <c r="AX573" i="4"/>
  <c r="AQ574" i="4"/>
  <c r="AP574" i="4"/>
  <c r="AR574" i="4"/>
  <c r="AS573" i="4"/>
  <c r="AG575" i="4"/>
  <c r="AT575" i="4" s="1"/>
  <c r="AH575" i="4"/>
  <c r="AJ575" i="4" s="1"/>
  <c r="AE576" i="4"/>
  <c r="X574" i="4"/>
  <c r="AO574" i="4" s="1"/>
  <c r="S575" i="4"/>
  <c r="W575" i="4" s="1"/>
  <c r="Y575" i="4" s="1"/>
  <c r="AA575" i="4" s="1"/>
  <c r="M576" i="4"/>
  <c r="U576" i="4" s="1"/>
  <c r="Q576" i="4" s="1"/>
  <c r="P576" i="4" s="1"/>
  <c r="T576" i="4" s="1"/>
  <c r="V576" i="4" s="1"/>
  <c r="D577" i="4"/>
  <c r="AF577" i="4" s="1"/>
  <c r="R576" i="4"/>
  <c r="AX574" i="4" l="1"/>
  <c r="AU575" i="4"/>
  <c r="AV575" i="4"/>
  <c r="AW575" i="4"/>
  <c r="AI689" i="4"/>
  <c r="AP575" i="4"/>
  <c r="AQ575" i="4"/>
  <c r="AR575" i="4"/>
  <c r="AS574" i="4"/>
  <c r="AG576" i="4"/>
  <c r="AT576" i="4" s="1"/>
  <c r="AH576" i="4"/>
  <c r="AJ576" i="4" s="1"/>
  <c r="AE577" i="4"/>
  <c r="X575" i="4"/>
  <c r="AO575" i="4" s="1"/>
  <c r="S576" i="4"/>
  <c r="W576" i="4" s="1"/>
  <c r="Y576" i="4" s="1"/>
  <c r="AA576" i="4" s="1"/>
  <c r="M577" i="4"/>
  <c r="U577" i="4" s="1"/>
  <c r="Q577" i="4" s="1"/>
  <c r="P577" i="4" s="1"/>
  <c r="T577" i="4" s="1"/>
  <c r="V577" i="4" s="1"/>
  <c r="D578" i="4"/>
  <c r="AF578" i="4" s="1"/>
  <c r="R577" i="4"/>
  <c r="AU576" i="4" l="1"/>
  <c r="AV576" i="4"/>
  <c r="AW576" i="4"/>
  <c r="AI690" i="4"/>
  <c r="AX575" i="4"/>
  <c r="AP576" i="4"/>
  <c r="AQ576" i="4"/>
  <c r="AR576" i="4"/>
  <c r="AS575" i="4"/>
  <c r="AG577" i="4"/>
  <c r="AT577" i="4" s="1"/>
  <c r="AH577" i="4"/>
  <c r="AJ577" i="4" s="1"/>
  <c r="AE578" i="4"/>
  <c r="X576" i="4"/>
  <c r="AO576" i="4" s="1"/>
  <c r="S577" i="4"/>
  <c r="W577" i="4" s="1"/>
  <c r="Y577" i="4" s="1"/>
  <c r="AA577" i="4" s="1"/>
  <c r="M578" i="4"/>
  <c r="U578" i="4" s="1"/>
  <c r="Q578" i="4" s="1"/>
  <c r="P578" i="4" s="1"/>
  <c r="T578" i="4" s="1"/>
  <c r="V578" i="4" s="1"/>
  <c r="D579" i="4"/>
  <c r="AF579" i="4" s="1"/>
  <c r="R578" i="4"/>
  <c r="AU577" i="4" l="1"/>
  <c r="AV577" i="4"/>
  <c r="AW577" i="4"/>
  <c r="AI691" i="4"/>
  <c r="AX576" i="4"/>
  <c r="AQ577" i="4"/>
  <c r="AP577" i="4"/>
  <c r="AR577" i="4"/>
  <c r="AS576" i="4"/>
  <c r="AG578" i="4"/>
  <c r="AT578" i="4" s="1"/>
  <c r="AH578" i="4"/>
  <c r="AJ578" i="4" s="1"/>
  <c r="AE579" i="4"/>
  <c r="X577" i="4"/>
  <c r="AO577" i="4" s="1"/>
  <c r="S578" i="4"/>
  <c r="W578" i="4" s="1"/>
  <c r="Y578" i="4" s="1"/>
  <c r="AA578" i="4" s="1"/>
  <c r="M579" i="4"/>
  <c r="U579" i="4" s="1"/>
  <c r="Q579" i="4" s="1"/>
  <c r="P579" i="4" s="1"/>
  <c r="T579" i="4" s="1"/>
  <c r="V579" i="4" s="1"/>
  <c r="D580" i="4"/>
  <c r="AF580" i="4" s="1"/>
  <c r="R579" i="4"/>
  <c r="AU578" i="4" l="1"/>
  <c r="AV578" i="4"/>
  <c r="AW578" i="4"/>
  <c r="AI692" i="4"/>
  <c r="AX577" i="4"/>
  <c r="AP578" i="4"/>
  <c r="AR578" i="4"/>
  <c r="AQ578" i="4"/>
  <c r="AS577" i="4"/>
  <c r="AG579" i="4"/>
  <c r="AT579" i="4" s="1"/>
  <c r="AH579" i="4"/>
  <c r="AJ579" i="4" s="1"/>
  <c r="AE580" i="4"/>
  <c r="X578" i="4"/>
  <c r="AO578" i="4" s="1"/>
  <c r="S579" i="4"/>
  <c r="W579" i="4" s="1"/>
  <c r="Y579" i="4" s="1"/>
  <c r="AA579" i="4" s="1"/>
  <c r="M580" i="4"/>
  <c r="U580" i="4" s="1"/>
  <c r="Q580" i="4" s="1"/>
  <c r="P580" i="4" s="1"/>
  <c r="T580" i="4" s="1"/>
  <c r="V580" i="4" s="1"/>
  <c r="D581" i="4"/>
  <c r="AF581" i="4" s="1"/>
  <c r="R580" i="4"/>
  <c r="AU579" i="4" l="1"/>
  <c r="AV579" i="4"/>
  <c r="AW579" i="4"/>
  <c r="AI693" i="4"/>
  <c r="AX578" i="4"/>
  <c r="AP579" i="4"/>
  <c r="AQ579" i="4"/>
  <c r="AR579" i="4"/>
  <c r="AS578" i="4"/>
  <c r="AG580" i="4"/>
  <c r="AT580" i="4" s="1"/>
  <c r="AH580" i="4"/>
  <c r="AJ580" i="4" s="1"/>
  <c r="AE581" i="4"/>
  <c r="X579" i="4"/>
  <c r="AO579" i="4" s="1"/>
  <c r="S580" i="4"/>
  <c r="W580" i="4" s="1"/>
  <c r="Y580" i="4" s="1"/>
  <c r="AA580" i="4" s="1"/>
  <c r="M581" i="4"/>
  <c r="U581" i="4" s="1"/>
  <c r="Q581" i="4" s="1"/>
  <c r="P581" i="4" s="1"/>
  <c r="T581" i="4" s="1"/>
  <c r="V581" i="4" s="1"/>
  <c r="D582" i="4"/>
  <c r="AF582" i="4" s="1"/>
  <c r="R581" i="4"/>
  <c r="AU580" i="4" l="1"/>
  <c r="AV580" i="4"/>
  <c r="AW580" i="4"/>
  <c r="AI694" i="4"/>
  <c r="AX579" i="4"/>
  <c r="AP580" i="4"/>
  <c r="AQ580" i="4"/>
  <c r="AR580" i="4"/>
  <c r="AS579" i="4"/>
  <c r="AG581" i="4"/>
  <c r="AT581" i="4" s="1"/>
  <c r="AH581" i="4"/>
  <c r="AJ581" i="4" s="1"/>
  <c r="AE582" i="4"/>
  <c r="X580" i="4"/>
  <c r="AO580" i="4" s="1"/>
  <c r="S581" i="4"/>
  <c r="W581" i="4" s="1"/>
  <c r="Y581" i="4" s="1"/>
  <c r="AA581" i="4" s="1"/>
  <c r="M582" i="4"/>
  <c r="U582" i="4" s="1"/>
  <c r="Q582" i="4" s="1"/>
  <c r="P582" i="4" s="1"/>
  <c r="T582" i="4" s="1"/>
  <c r="V582" i="4" s="1"/>
  <c r="D583" i="4"/>
  <c r="AF583" i="4" s="1"/>
  <c r="R582" i="4"/>
  <c r="AI695" i="4" l="1"/>
  <c r="AW581" i="4"/>
  <c r="AU581" i="4"/>
  <c r="AV581" i="4"/>
  <c r="AX580" i="4"/>
  <c r="AP581" i="4"/>
  <c r="AQ581" i="4"/>
  <c r="AR581" i="4"/>
  <c r="AS580" i="4"/>
  <c r="AG582" i="4"/>
  <c r="AT582" i="4" s="1"/>
  <c r="AH582" i="4"/>
  <c r="AJ582" i="4" s="1"/>
  <c r="AE583" i="4"/>
  <c r="X581" i="4"/>
  <c r="AO581" i="4" s="1"/>
  <c r="S582" i="4"/>
  <c r="W582" i="4" s="1"/>
  <c r="Y582" i="4" s="1"/>
  <c r="AA582" i="4" s="1"/>
  <c r="M583" i="4"/>
  <c r="U583" i="4" s="1"/>
  <c r="Q583" i="4" s="1"/>
  <c r="P583" i="4" s="1"/>
  <c r="T583" i="4" s="1"/>
  <c r="V583" i="4" s="1"/>
  <c r="D584" i="4"/>
  <c r="AF584" i="4" s="1"/>
  <c r="R583" i="4"/>
  <c r="AV582" i="4" l="1"/>
  <c r="AU582" i="4"/>
  <c r="AW582" i="4"/>
  <c r="AX581" i="4"/>
  <c r="AI696" i="4"/>
  <c r="AQ582" i="4"/>
  <c r="AP582" i="4"/>
  <c r="AR582" i="4"/>
  <c r="AS581" i="4"/>
  <c r="AG583" i="4"/>
  <c r="AT583" i="4" s="1"/>
  <c r="AH583" i="4"/>
  <c r="AJ583" i="4" s="1"/>
  <c r="AE584" i="4"/>
  <c r="X582" i="4"/>
  <c r="AO582" i="4" s="1"/>
  <c r="S583" i="4"/>
  <c r="W583" i="4" s="1"/>
  <c r="Y583" i="4" s="1"/>
  <c r="AA583" i="4" s="1"/>
  <c r="M584" i="4"/>
  <c r="U584" i="4" s="1"/>
  <c r="Q584" i="4" s="1"/>
  <c r="P584" i="4" s="1"/>
  <c r="T584" i="4" s="1"/>
  <c r="V584" i="4" s="1"/>
  <c r="D585" i="4"/>
  <c r="AF585" i="4" s="1"/>
  <c r="R584" i="4"/>
  <c r="AX582" i="4" l="1"/>
  <c r="AU583" i="4"/>
  <c r="AV583" i="4"/>
  <c r="AW583" i="4"/>
  <c r="AI697" i="4"/>
  <c r="AP583" i="4"/>
  <c r="AQ583" i="4"/>
  <c r="AR583" i="4"/>
  <c r="AS582" i="4"/>
  <c r="AG584" i="4"/>
  <c r="AT584" i="4" s="1"/>
  <c r="AH584" i="4"/>
  <c r="AJ584" i="4" s="1"/>
  <c r="AE585" i="4"/>
  <c r="X583" i="4"/>
  <c r="AO583" i="4" s="1"/>
  <c r="S584" i="4"/>
  <c r="W584" i="4" s="1"/>
  <c r="Y584" i="4" s="1"/>
  <c r="AA584" i="4" s="1"/>
  <c r="M585" i="4"/>
  <c r="U585" i="4" s="1"/>
  <c r="Q585" i="4" s="1"/>
  <c r="P585" i="4" s="1"/>
  <c r="T585" i="4" s="1"/>
  <c r="V585" i="4" s="1"/>
  <c r="D586" i="4"/>
  <c r="AF586" i="4" s="1"/>
  <c r="R585" i="4"/>
  <c r="AU584" i="4" l="1"/>
  <c r="AV584" i="4"/>
  <c r="AW584" i="4"/>
  <c r="AI698" i="4"/>
  <c r="AX583" i="4"/>
  <c r="AQ584" i="4"/>
  <c r="AP584" i="4"/>
  <c r="AR584" i="4"/>
  <c r="AS583" i="4"/>
  <c r="AG585" i="4"/>
  <c r="AT585" i="4" s="1"/>
  <c r="AH585" i="4"/>
  <c r="AJ585" i="4" s="1"/>
  <c r="AE586" i="4"/>
  <c r="X584" i="4"/>
  <c r="AO584" i="4" s="1"/>
  <c r="S585" i="4"/>
  <c r="W585" i="4" s="1"/>
  <c r="Y585" i="4" s="1"/>
  <c r="AA585" i="4" s="1"/>
  <c r="M586" i="4"/>
  <c r="U586" i="4" s="1"/>
  <c r="Q586" i="4" s="1"/>
  <c r="P586" i="4" s="1"/>
  <c r="T586" i="4" s="1"/>
  <c r="V586" i="4" s="1"/>
  <c r="D587" i="4"/>
  <c r="AF587" i="4" s="1"/>
  <c r="R586" i="4"/>
  <c r="AV585" i="4" l="1"/>
  <c r="AW585" i="4"/>
  <c r="AU585" i="4"/>
  <c r="AX585" i="4" s="1"/>
  <c r="AI699" i="4"/>
  <c r="AX584" i="4"/>
  <c r="AP585" i="4"/>
  <c r="AR585" i="4"/>
  <c r="AQ585" i="4"/>
  <c r="AS584" i="4"/>
  <c r="AG586" i="4"/>
  <c r="AT586" i="4" s="1"/>
  <c r="AH586" i="4"/>
  <c r="AJ586" i="4" s="1"/>
  <c r="AE587" i="4"/>
  <c r="X585" i="4"/>
  <c r="AO585" i="4" s="1"/>
  <c r="S586" i="4"/>
  <c r="W586" i="4" s="1"/>
  <c r="Y586" i="4" s="1"/>
  <c r="AA586" i="4" s="1"/>
  <c r="M587" i="4"/>
  <c r="U587" i="4" s="1"/>
  <c r="Q587" i="4" s="1"/>
  <c r="P587" i="4" s="1"/>
  <c r="T587" i="4" s="1"/>
  <c r="V587" i="4" s="1"/>
  <c r="D588" i="4"/>
  <c r="AF588" i="4" s="1"/>
  <c r="R587" i="4"/>
  <c r="AU586" i="4" l="1"/>
  <c r="AV586" i="4"/>
  <c r="AW586" i="4"/>
  <c r="AI700" i="4"/>
  <c r="AP586" i="4"/>
  <c r="AQ586" i="4"/>
  <c r="AR586" i="4"/>
  <c r="AS585" i="4"/>
  <c r="AG587" i="4"/>
  <c r="AT587" i="4" s="1"/>
  <c r="AH587" i="4"/>
  <c r="AJ587" i="4" s="1"/>
  <c r="AE588" i="4"/>
  <c r="X586" i="4"/>
  <c r="AO586" i="4" s="1"/>
  <c r="S587" i="4"/>
  <c r="W587" i="4" s="1"/>
  <c r="Y587" i="4" s="1"/>
  <c r="AA587" i="4" s="1"/>
  <c r="M588" i="4"/>
  <c r="U588" i="4" s="1"/>
  <c r="Q588" i="4" s="1"/>
  <c r="P588" i="4" s="1"/>
  <c r="T588" i="4" s="1"/>
  <c r="V588" i="4" s="1"/>
  <c r="D589" i="4"/>
  <c r="AF589" i="4" s="1"/>
  <c r="R588" i="4"/>
  <c r="AW587" i="4" l="1"/>
  <c r="AU587" i="4"/>
  <c r="AV587" i="4"/>
  <c r="AI701" i="4"/>
  <c r="AX586" i="4"/>
  <c r="AP587" i="4"/>
  <c r="AQ587" i="4"/>
  <c r="AR587" i="4"/>
  <c r="AS586" i="4"/>
  <c r="AG588" i="4"/>
  <c r="AT588" i="4" s="1"/>
  <c r="AH588" i="4"/>
  <c r="AJ588" i="4" s="1"/>
  <c r="AE589" i="4"/>
  <c r="X587" i="4"/>
  <c r="AO587" i="4" s="1"/>
  <c r="S588" i="4"/>
  <c r="W588" i="4" s="1"/>
  <c r="Y588" i="4" s="1"/>
  <c r="AA588" i="4" s="1"/>
  <c r="M589" i="4"/>
  <c r="U589" i="4" s="1"/>
  <c r="Q589" i="4" s="1"/>
  <c r="P589" i="4" s="1"/>
  <c r="T589" i="4" s="1"/>
  <c r="V589" i="4" s="1"/>
  <c r="R589" i="4"/>
  <c r="D590" i="4"/>
  <c r="AF590" i="4" s="1"/>
  <c r="AX587" i="4" l="1"/>
  <c r="AV588" i="4"/>
  <c r="AW588" i="4"/>
  <c r="AU588" i="4"/>
  <c r="AX588" i="4" s="1"/>
  <c r="AI702" i="4"/>
  <c r="AP588" i="4"/>
  <c r="AQ588" i="4"/>
  <c r="AR588" i="4"/>
  <c r="AS587" i="4"/>
  <c r="AG589" i="4"/>
  <c r="AT589" i="4" s="1"/>
  <c r="AH589" i="4"/>
  <c r="AJ589" i="4" s="1"/>
  <c r="AE590" i="4"/>
  <c r="X588" i="4"/>
  <c r="AO588" i="4" s="1"/>
  <c r="M590" i="4"/>
  <c r="U590" i="4" s="1"/>
  <c r="Q590" i="4" s="1"/>
  <c r="P590" i="4" s="1"/>
  <c r="T590" i="4" s="1"/>
  <c r="V590" i="4" s="1"/>
  <c r="R590" i="4"/>
  <c r="D591" i="4"/>
  <c r="AF591" i="4" s="1"/>
  <c r="S589" i="4"/>
  <c r="W589" i="4" s="1"/>
  <c r="Y589" i="4" s="1"/>
  <c r="AA589" i="4" s="1"/>
  <c r="AU589" i="4" l="1"/>
  <c r="AV589" i="4"/>
  <c r="AW589" i="4"/>
  <c r="AI703" i="4"/>
  <c r="AP589" i="4"/>
  <c r="AQ589" i="4"/>
  <c r="AR589" i="4"/>
  <c r="AS588" i="4"/>
  <c r="AG590" i="4"/>
  <c r="AT590" i="4" s="1"/>
  <c r="AH590" i="4"/>
  <c r="AJ590" i="4" s="1"/>
  <c r="AE591" i="4"/>
  <c r="X589" i="4"/>
  <c r="AO589" i="4" s="1"/>
  <c r="S590" i="4"/>
  <c r="W590" i="4" s="1"/>
  <c r="Y590" i="4" s="1"/>
  <c r="AA590" i="4" s="1"/>
  <c r="M591" i="4"/>
  <c r="U591" i="4" s="1"/>
  <c r="Q591" i="4" s="1"/>
  <c r="P591" i="4" s="1"/>
  <c r="T591" i="4" s="1"/>
  <c r="V591" i="4" s="1"/>
  <c r="R591" i="4"/>
  <c r="D592" i="4"/>
  <c r="AF592" i="4" s="1"/>
  <c r="AW590" i="4" l="1"/>
  <c r="AU590" i="4"/>
  <c r="AV590" i="4"/>
  <c r="AI704" i="4"/>
  <c r="AX589" i="4"/>
  <c r="AQ590" i="4"/>
  <c r="AR590" i="4"/>
  <c r="AP590" i="4"/>
  <c r="AS589" i="4"/>
  <c r="AG591" i="4"/>
  <c r="AT591" i="4" s="1"/>
  <c r="AH591" i="4"/>
  <c r="AJ591" i="4" s="1"/>
  <c r="AE592" i="4"/>
  <c r="X590" i="4"/>
  <c r="AO590" i="4" s="1"/>
  <c r="S591" i="4"/>
  <c r="W591" i="4" s="1"/>
  <c r="Y591" i="4" s="1"/>
  <c r="AA591" i="4" s="1"/>
  <c r="M592" i="4"/>
  <c r="U592" i="4" s="1"/>
  <c r="Q592" i="4" s="1"/>
  <c r="P592" i="4" s="1"/>
  <c r="T592" i="4" s="1"/>
  <c r="V592" i="4" s="1"/>
  <c r="D593" i="4"/>
  <c r="AF593" i="4" s="1"/>
  <c r="R592" i="4"/>
  <c r="AX590" i="4" l="1"/>
  <c r="AU591" i="4"/>
  <c r="AV591" i="4"/>
  <c r="AW591" i="4"/>
  <c r="AI705" i="4"/>
  <c r="AP591" i="4"/>
  <c r="AQ591" i="4"/>
  <c r="AR591" i="4"/>
  <c r="AS590" i="4"/>
  <c r="AG592" i="4"/>
  <c r="AT592" i="4" s="1"/>
  <c r="AH592" i="4"/>
  <c r="AJ592" i="4" s="1"/>
  <c r="AE593" i="4"/>
  <c r="X591" i="4"/>
  <c r="AO591" i="4" s="1"/>
  <c r="S592" i="4"/>
  <c r="W592" i="4" s="1"/>
  <c r="Y592" i="4" s="1"/>
  <c r="AA592" i="4" s="1"/>
  <c r="M593" i="4"/>
  <c r="U593" i="4" s="1"/>
  <c r="Q593" i="4" s="1"/>
  <c r="P593" i="4" s="1"/>
  <c r="T593" i="4" s="1"/>
  <c r="V593" i="4" s="1"/>
  <c r="R593" i="4"/>
  <c r="D594" i="4"/>
  <c r="AF594" i="4" s="1"/>
  <c r="AU592" i="4" l="1"/>
  <c r="AV592" i="4"/>
  <c r="AW592" i="4"/>
  <c r="AI706" i="4"/>
  <c r="AX591" i="4"/>
  <c r="AQ592" i="4"/>
  <c r="AP592" i="4"/>
  <c r="AR592" i="4"/>
  <c r="AS591" i="4"/>
  <c r="AG593" i="4"/>
  <c r="AT593" i="4" s="1"/>
  <c r="AH593" i="4"/>
  <c r="AJ593" i="4" s="1"/>
  <c r="AE594" i="4"/>
  <c r="X592" i="4"/>
  <c r="AO592" i="4" s="1"/>
  <c r="S593" i="4"/>
  <c r="W593" i="4" s="1"/>
  <c r="Y593" i="4" s="1"/>
  <c r="AA593" i="4" s="1"/>
  <c r="M594" i="4"/>
  <c r="U594" i="4" s="1"/>
  <c r="Q594" i="4" s="1"/>
  <c r="P594" i="4" s="1"/>
  <c r="T594" i="4" s="1"/>
  <c r="V594" i="4" s="1"/>
  <c r="R594" i="4"/>
  <c r="D595" i="4"/>
  <c r="AF595" i="4" s="1"/>
  <c r="AU593" i="4" l="1"/>
  <c r="AV593" i="4"/>
  <c r="AW593" i="4"/>
  <c r="AI707" i="4"/>
  <c r="AX592" i="4"/>
  <c r="AP593" i="4"/>
  <c r="AQ593" i="4"/>
  <c r="AR593" i="4"/>
  <c r="AS592" i="4"/>
  <c r="AG594" i="4"/>
  <c r="AT594" i="4" s="1"/>
  <c r="AH594" i="4"/>
  <c r="AJ594" i="4" s="1"/>
  <c r="AE595" i="4"/>
  <c r="X593" i="4"/>
  <c r="AO593" i="4" s="1"/>
  <c r="S594" i="4"/>
  <c r="W594" i="4" s="1"/>
  <c r="Y594" i="4" s="1"/>
  <c r="AA594" i="4" s="1"/>
  <c r="M595" i="4"/>
  <c r="U595" i="4" s="1"/>
  <c r="Q595" i="4" s="1"/>
  <c r="P595" i="4" s="1"/>
  <c r="T595" i="4" s="1"/>
  <c r="V595" i="4" s="1"/>
  <c r="R595" i="4"/>
  <c r="D596" i="4"/>
  <c r="AF596" i="4" s="1"/>
  <c r="AW594" i="4" l="1"/>
  <c r="AU594" i="4"/>
  <c r="AV594" i="4"/>
  <c r="AI708" i="4"/>
  <c r="AX593" i="4"/>
  <c r="AR594" i="4"/>
  <c r="AQ594" i="4"/>
  <c r="AP594" i="4"/>
  <c r="AS593" i="4"/>
  <c r="AG595" i="4"/>
  <c r="AT595" i="4" s="1"/>
  <c r="AH595" i="4"/>
  <c r="AJ595" i="4" s="1"/>
  <c r="AE596" i="4"/>
  <c r="X594" i="4"/>
  <c r="AO594" i="4" s="1"/>
  <c r="S595" i="4"/>
  <c r="W595" i="4" s="1"/>
  <c r="Y595" i="4" s="1"/>
  <c r="AA595" i="4" s="1"/>
  <c r="M596" i="4"/>
  <c r="U596" i="4" s="1"/>
  <c r="Q596" i="4" s="1"/>
  <c r="P596" i="4" s="1"/>
  <c r="T596" i="4" s="1"/>
  <c r="V596" i="4" s="1"/>
  <c r="D597" i="4"/>
  <c r="AF597" i="4" s="1"/>
  <c r="R596" i="4"/>
  <c r="AX594" i="4" l="1"/>
  <c r="AU595" i="4"/>
  <c r="AV595" i="4"/>
  <c r="AW595" i="4"/>
  <c r="AI709" i="4"/>
  <c r="AP595" i="4"/>
  <c r="AQ595" i="4"/>
  <c r="AR595" i="4"/>
  <c r="AS594" i="4"/>
  <c r="AG596" i="4"/>
  <c r="AT596" i="4" s="1"/>
  <c r="AH596" i="4"/>
  <c r="AJ596" i="4" s="1"/>
  <c r="AE597" i="4"/>
  <c r="X595" i="4"/>
  <c r="AO595" i="4" s="1"/>
  <c r="S596" i="4"/>
  <c r="W596" i="4" s="1"/>
  <c r="Y596" i="4" s="1"/>
  <c r="AA596" i="4" s="1"/>
  <c r="M597" i="4"/>
  <c r="U597" i="4" s="1"/>
  <c r="Q597" i="4" s="1"/>
  <c r="P597" i="4" s="1"/>
  <c r="T597" i="4" s="1"/>
  <c r="V597" i="4" s="1"/>
  <c r="R597" i="4"/>
  <c r="D598" i="4"/>
  <c r="AF598" i="4" s="1"/>
  <c r="AU596" i="4" l="1"/>
  <c r="AV596" i="4"/>
  <c r="AW596" i="4"/>
  <c r="AI710" i="4"/>
  <c r="AX595" i="4"/>
  <c r="AP596" i="4"/>
  <c r="AQ596" i="4"/>
  <c r="AR596" i="4"/>
  <c r="AS595" i="4"/>
  <c r="AG597" i="4"/>
  <c r="AT597" i="4" s="1"/>
  <c r="AH597" i="4"/>
  <c r="AJ597" i="4" s="1"/>
  <c r="AE598" i="4"/>
  <c r="X596" i="4"/>
  <c r="AO596" i="4" s="1"/>
  <c r="S597" i="4"/>
  <c r="W597" i="4" s="1"/>
  <c r="Y597" i="4" s="1"/>
  <c r="AA597" i="4" s="1"/>
  <c r="M598" i="4"/>
  <c r="U598" i="4" s="1"/>
  <c r="Q598" i="4" s="1"/>
  <c r="P598" i="4" s="1"/>
  <c r="T598" i="4" s="1"/>
  <c r="V598" i="4" s="1"/>
  <c r="R598" i="4"/>
  <c r="D599" i="4"/>
  <c r="AF599" i="4" s="1"/>
  <c r="AI711" i="4" l="1"/>
  <c r="AU597" i="4"/>
  <c r="AV597" i="4"/>
  <c r="AW597" i="4"/>
  <c r="AX596" i="4"/>
  <c r="AQ597" i="4"/>
  <c r="AR597" i="4"/>
  <c r="AP597" i="4"/>
  <c r="AS596" i="4"/>
  <c r="AG598" i="4"/>
  <c r="AT598" i="4" s="1"/>
  <c r="AH598" i="4"/>
  <c r="AJ598" i="4" s="1"/>
  <c r="AE599" i="4"/>
  <c r="X597" i="4"/>
  <c r="AO597" i="4" s="1"/>
  <c r="S598" i="4"/>
  <c r="W598" i="4" s="1"/>
  <c r="Y598" i="4" s="1"/>
  <c r="AA598" i="4" s="1"/>
  <c r="M599" i="4"/>
  <c r="U599" i="4" s="1"/>
  <c r="Q599" i="4" s="1"/>
  <c r="P599" i="4" s="1"/>
  <c r="T599" i="4" s="1"/>
  <c r="V599" i="4" s="1"/>
  <c r="R599" i="4"/>
  <c r="D600" i="4"/>
  <c r="AF600" i="4" s="1"/>
  <c r="AV598" i="4" l="1"/>
  <c r="AU598" i="4"/>
  <c r="AW598" i="4"/>
  <c r="AX597" i="4"/>
  <c r="AI712" i="4"/>
  <c r="AP598" i="4"/>
  <c r="AQ598" i="4"/>
  <c r="AR598" i="4"/>
  <c r="AS597" i="4"/>
  <c r="AG599" i="4"/>
  <c r="AT599" i="4" s="1"/>
  <c r="AH599" i="4"/>
  <c r="AJ599" i="4" s="1"/>
  <c r="AE600" i="4"/>
  <c r="X598" i="4"/>
  <c r="AO598" i="4" s="1"/>
  <c r="S599" i="4"/>
  <c r="W599" i="4" s="1"/>
  <c r="Y599" i="4" s="1"/>
  <c r="AA599" i="4" s="1"/>
  <c r="M600" i="4"/>
  <c r="U600" i="4" s="1"/>
  <c r="Q600" i="4" s="1"/>
  <c r="P600" i="4" s="1"/>
  <c r="T600" i="4" s="1"/>
  <c r="V600" i="4" s="1"/>
  <c r="D601" i="4"/>
  <c r="AF601" i="4" s="1"/>
  <c r="R600" i="4"/>
  <c r="AX598" i="4" l="1"/>
  <c r="AU599" i="4"/>
  <c r="AV599" i="4"/>
  <c r="AW599" i="4"/>
  <c r="AI713" i="4"/>
  <c r="AP599" i="4"/>
  <c r="AQ599" i="4"/>
  <c r="AR599" i="4"/>
  <c r="AS598" i="4"/>
  <c r="AG600" i="4"/>
  <c r="AT600" i="4" s="1"/>
  <c r="AH600" i="4"/>
  <c r="AJ600" i="4" s="1"/>
  <c r="AE601" i="4"/>
  <c r="X599" i="4"/>
  <c r="AO599" i="4" s="1"/>
  <c r="S600" i="4"/>
  <c r="W600" i="4" s="1"/>
  <c r="Y600" i="4" s="1"/>
  <c r="AA600" i="4" s="1"/>
  <c r="M601" i="4"/>
  <c r="U601" i="4" s="1"/>
  <c r="Q601" i="4" s="1"/>
  <c r="P601" i="4" s="1"/>
  <c r="T601" i="4" s="1"/>
  <c r="V601" i="4" s="1"/>
  <c r="R601" i="4"/>
  <c r="D602" i="4"/>
  <c r="AF602" i="4" s="1"/>
  <c r="AU600" i="4" l="1"/>
  <c r="AV600" i="4"/>
  <c r="AW600" i="4"/>
  <c r="AI714" i="4"/>
  <c r="AX599" i="4"/>
  <c r="AP600" i="4"/>
  <c r="AQ600" i="4"/>
  <c r="AR600" i="4"/>
  <c r="AS599" i="4"/>
  <c r="AG601" i="4"/>
  <c r="AT601" i="4" s="1"/>
  <c r="AH601" i="4"/>
  <c r="AJ601" i="4" s="1"/>
  <c r="AE602" i="4"/>
  <c r="X600" i="4"/>
  <c r="AO600" i="4" s="1"/>
  <c r="S601" i="4"/>
  <c r="W601" i="4" s="1"/>
  <c r="Y601" i="4" s="1"/>
  <c r="AA601" i="4" s="1"/>
  <c r="M602" i="4"/>
  <c r="U602" i="4" s="1"/>
  <c r="Q602" i="4" s="1"/>
  <c r="P602" i="4" s="1"/>
  <c r="T602" i="4" s="1"/>
  <c r="V602" i="4" s="1"/>
  <c r="R602" i="4"/>
  <c r="D603" i="4"/>
  <c r="AF603" i="4" s="1"/>
  <c r="AV601" i="4" l="1"/>
  <c r="AW601" i="4"/>
  <c r="AU601" i="4"/>
  <c r="AX601" i="4" s="1"/>
  <c r="AI715" i="4"/>
  <c r="AX600" i="4"/>
  <c r="AP601" i="4"/>
  <c r="AR601" i="4"/>
  <c r="AQ601" i="4"/>
  <c r="AS600" i="4"/>
  <c r="AG602" i="4"/>
  <c r="AT602" i="4" s="1"/>
  <c r="AH602" i="4"/>
  <c r="AJ602" i="4" s="1"/>
  <c r="AE603" i="4"/>
  <c r="X601" i="4"/>
  <c r="AO601" i="4" s="1"/>
  <c r="S602" i="4"/>
  <c r="W602" i="4" s="1"/>
  <c r="Y602" i="4" s="1"/>
  <c r="AA602" i="4" s="1"/>
  <c r="M603" i="4"/>
  <c r="U603" i="4" s="1"/>
  <c r="Q603" i="4" s="1"/>
  <c r="P603" i="4" s="1"/>
  <c r="T603" i="4" s="1"/>
  <c r="V603" i="4" s="1"/>
  <c r="R603" i="4"/>
  <c r="D604" i="4"/>
  <c r="AF604" i="4" s="1"/>
  <c r="AU602" i="4" l="1"/>
  <c r="AV602" i="4"/>
  <c r="AW602" i="4"/>
  <c r="AI716" i="4"/>
  <c r="AP602" i="4"/>
  <c r="AR602" i="4"/>
  <c r="AQ602" i="4"/>
  <c r="AS601" i="4"/>
  <c r="AG603" i="4"/>
  <c r="AT603" i="4" s="1"/>
  <c r="AH603" i="4"/>
  <c r="AJ603" i="4" s="1"/>
  <c r="AE604" i="4"/>
  <c r="X602" i="4"/>
  <c r="AO602" i="4" s="1"/>
  <c r="S603" i="4"/>
  <c r="W603" i="4" s="1"/>
  <c r="Y603" i="4" s="1"/>
  <c r="AA603" i="4" s="1"/>
  <c r="M604" i="4"/>
  <c r="U604" i="4" s="1"/>
  <c r="Q604" i="4" s="1"/>
  <c r="P604" i="4" s="1"/>
  <c r="T604" i="4" s="1"/>
  <c r="V604" i="4" s="1"/>
  <c r="D605" i="4"/>
  <c r="AF605" i="4" s="1"/>
  <c r="R604" i="4"/>
  <c r="AW603" i="4" l="1"/>
  <c r="AU603" i="4"/>
  <c r="AV603" i="4"/>
  <c r="AI717" i="4"/>
  <c r="AX602" i="4"/>
  <c r="AP603" i="4"/>
  <c r="AQ603" i="4"/>
  <c r="AR603" i="4"/>
  <c r="AS602" i="4"/>
  <c r="AG604" i="4"/>
  <c r="AT604" i="4" s="1"/>
  <c r="AH604" i="4"/>
  <c r="AJ604" i="4" s="1"/>
  <c r="AE605" i="4"/>
  <c r="X603" i="4"/>
  <c r="AO603" i="4" s="1"/>
  <c r="S604" i="4"/>
  <c r="W604" i="4" s="1"/>
  <c r="Y604" i="4" s="1"/>
  <c r="AA604" i="4" s="1"/>
  <c r="M605" i="4"/>
  <c r="U605" i="4" s="1"/>
  <c r="R605" i="4"/>
  <c r="D606" i="4"/>
  <c r="AF606" i="4" s="1"/>
  <c r="AX603" i="4" l="1"/>
  <c r="AU604" i="4"/>
  <c r="AV604" i="4"/>
  <c r="AW604" i="4"/>
  <c r="AI718" i="4"/>
  <c r="AP604" i="4"/>
  <c r="AQ604" i="4"/>
  <c r="AR604" i="4"/>
  <c r="AS603" i="4"/>
  <c r="AG605" i="4"/>
  <c r="AT605" i="4" s="1"/>
  <c r="AH605" i="4"/>
  <c r="AJ605" i="4" s="1"/>
  <c r="AE606" i="4"/>
  <c r="X604" i="4"/>
  <c r="AO604" i="4" s="1"/>
  <c r="M606" i="4"/>
  <c r="U606" i="4" s="1"/>
  <c r="Q606" i="4" s="1"/>
  <c r="P606" i="4" s="1"/>
  <c r="T606" i="4" s="1"/>
  <c r="V606" i="4" s="1"/>
  <c r="R606" i="4"/>
  <c r="D607" i="4"/>
  <c r="AF607" i="4" s="1"/>
  <c r="Q605" i="4"/>
  <c r="P605" i="4" s="1"/>
  <c r="AU605" i="4" l="1"/>
  <c r="AV605" i="4"/>
  <c r="AW605" i="4"/>
  <c r="AI719" i="4"/>
  <c r="AX604" i="4"/>
  <c r="AS604" i="4"/>
  <c r="AG606" i="4"/>
  <c r="AT606" i="4" s="1"/>
  <c r="AH606" i="4"/>
  <c r="AJ606" i="4" s="1"/>
  <c r="AE607" i="4"/>
  <c r="S606" i="4"/>
  <c r="W606" i="4" s="1"/>
  <c r="X606" i="4" s="1"/>
  <c r="AO606" i="4" s="1"/>
  <c r="T605" i="4"/>
  <c r="V605" i="4" s="1"/>
  <c r="S605" i="4"/>
  <c r="W605" i="4" s="1"/>
  <c r="M607" i="4"/>
  <c r="U607" i="4" s="1"/>
  <c r="Q607" i="4" s="1"/>
  <c r="P607" i="4" s="1"/>
  <c r="T607" i="4" s="1"/>
  <c r="V607" i="4" s="1"/>
  <c r="R607" i="4"/>
  <c r="D608" i="4"/>
  <c r="AF608" i="4" s="1"/>
  <c r="AW606" i="4" l="1"/>
  <c r="AU606" i="4"/>
  <c r="AV606" i="4"/>
  <c r="AI720" i="4"/>
  <c r="AX605" i="4"/>
  <c r="Y606" i="4"/>
  <c r="AA606" i="4" s="1"/>
  <c r="Y605" i="4"/>
  <c r="AA605" i="4" s="1"/>
  <c r="AG607" i="4"/>
  <c r="AT607" i="4" s="1"/>
  <c r="AH607" i="4"/>
  <c r="AJ607" i="4" s="1"/>
  <c r="AE608" i="4"/>
  <c r="X605" i="4"/>
  <c r="AO605" i="4" s="1"/>
  <c r="S607" i="4"/>
  <c r="W607" i="4" s="1"/>
  <c r="Y607" i="4" s="1"/>
  <c r="AA607" i="4" s="1"/>
  <c r="M608" i="4"/>
  <c r="U608" i="4" s="1"/>
  <c r="Q608" i="4" s="1"/>
  <c r="P608" i="4" s="1"/>
  <c r="T608" i="4" s="1"/>
  <c r="V608" i="4" s="1"/>
  <c r="D609" i="4"/>
  <c r="AF609" i="4" s="1"/>
  <c r="R608" i="4"/>
  <c r="AX606" i="4" l="1"/>
  <c r="AU607" i="4"/>
  <c r="AV607" i="4"/>
  <c r="AW607" i="4"/>
  <c r="AI721" i="4"/>
  <c r="AP607" i="4"/>
  <c r="AQ607" i="4"/>
  <c r="AR607" i="4"/>
  <c r="AP605" i="4"/>
  <c r="AQ605" i="4"/>
  <c r="AR605" i="4"/>
  <c r="AP606" i="4"/>
  <c r="AQ606" i="4"/>
  <c r="AR606" i="4"/>
  <c r="AG608" i="4"/>
  <c r="AT608" i="4" s="1"/>
  <c r="AH608" i="4"/>
  <c r="AJ608" i="4" s="1"/>
  <c r="AE609" i="4"/>
  <c r="X607" i="4"/>
  <c r="AO607" i="4" s="1"/>
  <c r="S608" i="4"/>
  <c r="W608" i="4" s="1"/>
  <c r="Y608" i="4" s="1"/>
  <c r="AA608" i="4" s="1"/>
  <c r="M609" i="4"/>
  <c r="U609" i="4" s="1"/>
  <c r="Q609" i="4" s="1"/>
  <c r="P609" i="4" s="1"/>
  <c r="T609" i="4" s="1"/>
  <c r="V609" i="4" s="1"/>
  <c r="R609" i="4"/>
  <c r="D610" i="4"/>
  <c r="AF610" i="4" s="1"/>
  <c r="AI722" i="4" l="1"/>
  <c r="AU608" i="4"/>
  <c r="AV608" i="4"/>
  <c r="AW608" i="4"/>
  <c r="AX607" i="4"/>
  <c r="AP608" i="4"/>
  <c r="AQ608" i="4"/>
  <c r="AR608" i="4"/>
  <c r="AS606" i="4"/>
  <c r="AS605" i="4"/>
  <c r="AS607" i="4"/>
  <c r="AG609" i="4"/>
  <c r="AT609" i="4" s="1"/>
  <c r="AH609" i="4"/>
  <c r="AJ609" i="4" s="1"/>
  <c r="AE610" i="4"/>
  <c r="X608" i="4"/>
  <c r="AO608" i="4" s="1"/>
  <c r="S609" i="4"/>
  <c r="W609" i="4" s="1"/>
  <c r="Y609" i="4" s="1"/>
  <c r="AA609" i="4" s="1"/>
  <c r="M610" i="4"/>
  <c r="U610" i="4" s="1"/>
  <c r="Q610" i="4" s="1"/>
  <c r="P610" i="4" s="1"/>
  <c r="T610" i="4" s="1"/>
  <c r="V610" i="4" s="1"/>
  <c r="R610" i="4"/>
  <c r="D611" i="4"/>
  <c r="AF611" i="4" s="1"/>
  <c r="AU609" i="4" l="1"/>
  <c r="AV609" i="4"/>
  <c r="AW609" i="4"/>
  <c r="AX608" i="4"/>
  <c r="AI723" i="4"/>
  <c r="AQ609" i="4"/>
  <c r="AP609" i="4"/>
  <c r="AR609" i="4"/>
  <c r="AS608" i="4"/>
  <c r="AG610" i="4"/>
  <c r="AT610" i="4" s="1"/>
  <c r="AH610" i="4"/>
  <c r="AJ610" i="4" s="1"/>
  <c r="AE611" i="4"/>
  <c r="X609" i="4"/>
  <c r="AO609" i="4" s="1"/>
  <c r="M611" i="4"/>
  <c r="U611" i="4" s="1"/>
  <c r="Q611" i="4" s="1"/>
  <c r="P611" i="4" s="1"/>
  <c r="T611" i="4" s="1"/>
  <c r="V611" i="4" s="1"/>
  <c r="R611" i="4"/>
  <c r="D612" i="4"/>
  <c r="AF612" i="4" s="1"/>
  <c r="S610" i="4"/>
  <c r="W610" i="4" s="1"/>
  <c r="Y610" i="4" s="1"/>
  <c r="AA610" i="4" s="1"/>
  <c r="AU610" i="4" l="1"/>
  <c r="AV610" i="4"/>
  <c r="AW610" i="4"/>
  <c r="AI724" i="4"/>
  <c r="AX609" i="4"/>
  <c r="AP610" i="4"/>
  <c r="AR610" i="4"/>
  <c r="AQ610" i="4"/>
  <c r="AS609" i="4"/>
  <c r="AG611" i="4"/>
  <c r="AT611" i="4" s="1"/>
  <c r="AH611" i="4"/>
  <c r="AJ611" i="4" s="1"/>
  <c r="AE612" i="4"/>
  <c r="S611" i="4"/>
  <c r="W611" i="4" s="1"/>
  <c r="Y611" i="4" s="1"/>
  <c r="AA611" i="4" s="1"/>
  <c r="X610" i="4"/>
  <c r="AO610" i="4" s="1"/>
  <c r="M612" i="4"/>
  <c r="U612" i="4" s="1"/>
  <c r="Q612" i="4" s="1"/>
  <c r="P612" i="4" s="1"/>
  <c r="T612" i="4" s="1"/>
  <c r="V612" i="4" s="1"/>
  <c r="D613" i="4"/>
  <c r="AF613" i="4" s="1"/>
  <c r="R612" i="4"/>
  <c r="AU611" i="4" l="1"/>
  <c r="AV611" i="4"/>
  <c r="AW611" i="4"/>
  <c r="AI725" i="4"/>
  <c r="AX610" i="4"/>
  <c r="AP611" i="4"/>
  <c r="AQ611" i="4"/>
  <c r="AR611" i="4"/>
  <c r="AS610" i="4"/>
  <c r="AG612" i="4"/>
  <c r="AT612" i="4" s="1"/>
  <c r="AH612" i="4"/>
  <c r="AJ612" i="4" s="1"/>
  <c r="AE613" i="4"/>
  <c r="X611" i="4"/>
  <c r="AO611" i="4" s="1"/>
  <c r="S612" i="4"/>
  <c r="W612" i="4" s="1"/>
  <c r="Y612" i="4" s="1"/>
  <c r="AA612" i="4" s="1"/>
  <c r="M613" i="4"/>
  <c r="U613" i="4" s="1"/>
  <c r="Q613" i="4" s="1"/>
  <c r="P613" i="4" s="1"/>
  <c r="T613" i="4" s="1"/>
  <c r="V613" i="4" s="1"/>
  <c r="R613" i="4"/>
  <c r="D614" i="4"/>
  <c r="AF614" i="4" s="1"/>
  <c r="AU612" i="4" l="1"/>
  <c r="AV612" i="4"/>
  <c r="AW612" i="4"/>
  <c r="AI726" i="4"/>
  <c r="AX611" i="4"/>
  <c r="AP612" i="4"/>
  <c r="AQ612" i="4"/>
  <c r="AR612" i="4"/>
  <c r="AS611" i="4"/>
  <c r="AG613" i="4"/>
  <c r="AT613" i="4" s="1"/>
  <c r="AH613" i="4"/>
  <c r="AJ613" i="4" s="1"/>
  <c r="AE614" i="4"/>
  <c r="X612" i="4"/>
  <c r="AO612" i="4" s="1"/>
  <c r="S613" i="4"/>
  <c r="W613" i="4" s="1"/>
  <c r="Y613" i="4" s="1"/>
  <c r="AA613" i="4" s="1"/>
  <c r="M614" i="4"/>
  <c r="U614" i="4" s="1"/>
  <c r="Q614" i="4" s="1"/>
  <c r="P614" i="4" s="1"/>
  <c r="T614" i="4" s="1"/>
  <c r="V614" i="4" s="1"/>
  <c r="R614" i="4"/>
  <c r="D615" i="4"/>
  <c r="AF615" i="4" s="1"/>
  <c r="AU613" i="4" l="1"/>
  <c r="AV613" i="4"/>
  <c r="AW613" i="4"/>
  <c r="AI727" i="4"/>
  <c r="AX612" i="4"/>
  <c r="AQ613" i="4"/>
  <c r="AR613" i="4"/>
  <c r="AP613" i="4"/>
  <c r="AS612" i="4"/>
  <c r="AG614" i="4"/>
  <c r="AT614" i="4" s="1"/>
  <c r="AH614" i="4"/>
  <c r="AJ614" i="4" s="1"/>
  <c r="AE615" i="4"/>
  <c r="X613" i="4"/>
  <c r="AO613" i="4" s="1"/>
  <c r="S614" i="4"/>
  <c r="W614" i="4" s="1"/>
  <c r="Y614" i="4" s="1"/>
  <c r="AA614" i="4" s="1"/>
  <c r="M615" i="4"/>
  <c r="U615" i="4" s="1"/>
  <c r="Q615" i="4" s="1"/>
  <c r="P615" i="4" s="1"/>
  <c r="T615" i="4" s="1"/>
  <c r="V615" i="4" s="1"/>
  <c r="R615" i="4"/>
  <c r="D616" i="4"/>
  <c r="AF616" i="4" s="1"/>
  <c r="AV614" i="4" l="1"/>
  <c r="AW614" i="4"/>
  <c r="AU614" i="4"/>
  <c r="AX614" i="4" s="1"/>
  <c r="AI728" i="4"/>
  <c r="AX613" i="4"/>
  <c r="AQ614" i="4"/>
  <c r="AR614" i="4"/>
  <c r="AP614" i="4"/>
  <c r="AS613" i="4"/>
  <c r="AG615" i="4"/>
  <c r="AT615" i="4" s="1"/>
  <c r="AH615" i="4"/>
  <c r="AJ615" i="4" s="1"/>
  <c r="AE616" i="4"/>
  <c r="X614" i="4"/>
  <c r="AO614" i="4" s="1"/>
  <c r="S615" i="4"/>
  <c r="W615" i="4" s="1"/>
  <c r="Y615" i="4" s="1"/>
  <c r="AA615" i="4" s="1"/>
  <c r="M616" i="4"/>
  <c r="U616" i="4" s="1"/>
  <c r="Q616" i="4" s="1"/>
  <c r="P616" i="4" s="1"/>
  <c r="T616" i="4" s="1"/>
  <c r="V616" i="4" s="1"/>
  <c r="D617" i="4"/>
  <c r="AF617" i="4" s="1"/>
  <c r="R616" i="4"/>
  <c r="AU615" i="4" l="1"/>
  <c r="AV615" i="4"/>
  <c r="AW615" i="4"/>
  <c r="AI729" i="4"/>
  <c r="AP615" i="4"/>
  <c r="AQ615" i="4"/>
  <c r="AR615" i="4"/>
  <c r="AS614" i="4"/>
  <c r="AG616" i="4"/>
  <c r="AT616" i="4" s="1"/>
  <c r="AH616" i="4"/>
  <c r="AJ616" i="4" s="1"/>
  <c r="AE617" i="4"/>
  <c r="X615" i="4"/>
  <c r="AO615" i="4" s="1"/>
  <c r="S616" i="4"/>
  <c r="W616" i="4" s="1"/>
  <c r="Y616" i="4" s="1"/>
  <c r="AA616" i="4" s="1"/>
  <c r="M617" i="4"/>
  <c r="U617" i="4" s="1"/>
  <c r="Q617" i="4" s="1"/>
  <c r="P617" i="4" s="1"/>
  <c r="T617" i="4" s="1"/>
  <c r="V617" i="4" s="1"/>
  <c r="D618" i="4"/>
  <c r="AF618" i="4" s="1"/>
  <c r="R617" i="4"/>
  <c r="AU616" i="4" l="1"/>
  <c r="AV616" i="4"/>
  <c r="AW616" i="4"/>
  <c r="AI730" i="4"/>
  <c r="AX615" i="4"/>
  <c r="AP616" i="4"/>
  <c r="AQ616" i="4"/>
  <c r="AR616" i="4"/>
  <c r="AS615" i="4"/>
  <c r="AG617" i="4"/>
  <c r="AT617" i="4" s="1"/>
  <c r="AH617" i="4"/>
  <c r="AJ617" i="4" s="1"/>
  <c r="AE618" i="4"/>
  <c r="X616" i="4"/>
  <c r="AO616" i="4" s="1"/>
  <c r="S617" i="4"/>
  <c r="W617" i="4" s="1"/>
  <c r="Y617" i="4" s="1"/>
  <c r="AA617" i="4" s="1"/>
  <c r="M618" i="4"/>
  <c r="U618" i="4" s="1"/>
  <c r="Q618" i="4" s="1"/>
  <c r="P618" i="4" s="1"/>
  <c r="T618" i="4" s="1"/>
  <c r="V618" i="4" s="1"/>
  <c r="R618" i="4"/>
  <c r="D619" i="4"/>
  <c r="AF619" i="4" s="1"/>
  <c r="AV617" i="4" l="1"/>
  <c r="AW617" i="4"/>
  <c r="AU617" i="4"/>
  <c r="AX617" i="4" s="1"/>
  <c r="AI731" i="4"/>
  <c r="AX616" i="4"/>
  <c r="AP617" i="4"/>
  <c r="AR617" i="4"/>
  <c r="AQ617" i="4"/>
  <c r="AS616" i="4"/>
  <c r="AG618" i="4"/>
  <c r="AT618" i="4" s="1"/>
  <c r="AH618" i="4"/>
  <c r="AJ618" i="4" s="1"/>
  <c r="AE619" i="4"/>
  <c r="X617" i="4"/>
  <c r="AO617" i="4" s="1"/>
  <c r="S618" i="4"/>
  <c r="W618" i="4" s="1"/>
  <c r="Y618" i="4" s="1"/>
  <c r="AA618" i="4" s="1"/>
  <c r="M619" i="4"/>
  <c r="U619" i="4" s="1"/>
  <c r="Q619" i="4" s="1"/>
  <c r="P619" i="4" s="1"/>
  <c r="T619" i="4" s="1"/>
  <c r="V619" i="4" s="1"/>
  <c r="D620" i="4"/>
  <c r="AF620" i="4" s="1"/>
  <c r="R619" i="4"/>
  <c r="AU618" i="4" l="1"/>
  <c r="AV618" i="4"/>
  <c r="AW618" i="4"/>
  <c r="AI732" i="4"/>
  <c r="AP618" i="4"/>
  <c r="AR618" i="4"/>
  <c r="AQ618" i="4"/>
  <c r="AS617" i="4"/>
  <c r="AG619" i="4"/>
  <c r="AT619" i="4" s="1"/>
  <c r="AH619" i="4"/>
  <c r="AJ619" i="4" s="1"/>
  <c r="AE620" i="4"/>
  <c r="X618" i="4"/>
  <c r="AO618" i="4" s="1"/>
  <c r="S619" i="4"/>
  <c r="W619" i="4" s="1"/>
  <c r="Y619" i="4" s="1"/>
  <c r="AA619" i="4" s="1"/>
  <c r="M620" i="4"/>
  <c r="U620" i="4" s="1"/>
  <c r="Q620" i="4" s="1"/>
  <c r="P620" i="4" s="1"/>
  <c r="T620" i="4" s="1"/>
  <c r="V620" i="4" s="1"/>
  <c r="R620" i="4"/>
  <c r="D621" i="4"/>
  <c r="AF621" i="4" s="1"/>
  <c r="AW619" i="4" l="1"/>
  <c r="AU619" i="4"/>
  <c r="AV619" i="4"/>
  <c r="AI733" i="4"/>
  <c r="AX618" i="4"/>
  <c r="AP619" i="4"/>
  <c r="AR619" i="4"/>
  <c r="AQ619" i="4"/>
  <c r="AS618" i="4"/>
  <c r="AG620" i="4"/>
  <c r="AT620" i="4" s="1"/>
  <c r="AH620" i="4"/>
  <c r="AJ620" i="4" s="1"/>
  <c r="AE621" i="4"/>
  <c r="X619" i="4"/>
  <c r="AO619" i="4" s="1"/>
  <c r="S620" i="4"/>
  <c r="W620" i="4" s="1"/>
  <c r="Y620" i="4" s="1"/>
  <c r="AA620" i="4" s="1"/>
  <c r="M621" i="4"/>
  <c r="U621" i="4" s="1"/>
  <c r="Q621" i="4" s="1"/>
  <c r="P621" i="4" s="1"/>
  <c r="T621" i="4" s="1"/>
  <c r="V621" i="4" s="1"/>
  <c r="R621" i="4"/>
  <c r="D622" i="4"/>
  <c r="AF622" i="4" s="1"/>
  <c r="AX619" i="4" l="1"/>
  <c r="AU620" i="4"/>
  <c r="AV620" i="4"/>
  <c r="AW620" i="4"/>
  <c r="AI734" i="4"/>
  <c r="AP620" i="4"/>
  <c r="AQ620" i="4"/>
  <c r="AR620" i="4"/>
  <c r="AS619" i="4"/>
  <c r="AG621" i="4"/>
  <c r="AT621" i="4" s="1"/>
  <c r="AH621" i="4"/>
  <c r="AJ621" i="4" s="1"/>
  <c r="AE622" i="4"/>
  <c r="X620" i="4"/>
  <c r="AO620" i="4" s="1"/>
  <c r="S621" i="4"/>
  <c r="W621" i="4" s="1"/>
  <c r="Y621" i="4" s="1"/>
  <c r="AA621" i="4" s="1"/>
  <c r="D623" i="4"/>
  <c r="AF623" i="4" s="1"/>
  <c r="M622" i="4"/>
  <c r="U622" i="4" s="1"/>
  <c r="Q622" i="4" s="1"/>
  <c r="P622" i="4" s="1"/>
  <c r="T622" i="4" s="1"/>
  <c r="V622" i="4" s="1"/>
  <c r="R622" i="4"/>
  <c r="AU621" i="4" l="1"/>
  <c r="AV621" i="4"/>
  <c r="AW621" i="4"/>
  <c r="AI735" i="4"/>
  <c r="AX620" i="4"/>
  <c r="AP621" i="4"/>
  <c r="AQ621" i="4"/>
  <c r="AR621" i="4"/>
  <c r="AS620" i="4"/>
  <c r="AG622" i="4"/>
  <c r="AT622" i="4" s="1"/>
  <c r="AH622" i="4"/>
  <c r="AJ622" i="4" s="1"/>
  <c r="AE623" i="4"/>
  <c r="X621" i="4"/>
  <c r="AO621" i="4" s="1"/>
  <c r="S622" i="4"/>
  <c r="W622" i="4" s="1"/>
  <c r="Y622" i="4" s="1"/>
  <c r="AA622" i="4" s="1"/>
  <c r="M623" i="4"/>
  <c r="U623" i="4" s="1"/>
  <c r="Q623" i="4" s="1"/>
  <c r="P623" i="4" s="1"/>
  <c r="T623" i="4" s="1"/>
  <c r="V623" i="4" s="1"/>
  <c r="R623" i="4"/>
  <c r="D624" i="4"/>
  <c r="AF624" i="4" s="1"/>
  <c r="AW622" i="4" l="1"/>
  <c r="AU622" i="4"/>
  <c r="AV622" i="4"/>
  <c r="AI736" i="4"/>
  <c r="AX621" i="4"/>
  <c r="AP622" i="4"/>
  <c r="AR622" i="4"/>
  <c r="AQ622" i="4"/>
  <c r="AS621" i="4"/>
  <c r="AG623" i="4"/>
  <c r="AT623" i="4" s="1"/>
  <c r="AH623" i="4"/>
  <c r="AJ623" i="4" s="1"/>
  <c r="AE624" i="4"/>
  <c r="X622" i="4"/>
  <c r="AO622" i="4" s="1"/>
  <c r="S623" i="4"/>
  <c r="W623" i="4" s="1"/>
  <c r="Y623" i="4" s="1"/>
  <c r="AA623" i="4" s="1"/>
  <c r="M624" i="4"/>
  <c r="U624" i="4" s="1"/>
  <c r="Q624" i="4" s="1"/>
  <c r="P624" i="4" s="1"/>
  <c r="T624" i="4" s="1"/>
  <c r="V624" i="4" s="1"/>
  <c r="R624" i="4"/>
  <c r="D625" i="4"/>
  <c r="AF625" i="4" s="1"/>
  <c r="AU623" i="4" l="1"/>
  <c r="AV623" i="4"/>
  <c r="AW623" i="4"/>
  <c r="AI737" i="4"/>
  <c r="AX622" i="4"/>
  <c r="AP623" i="4"/>
  <c r="AR623" i="4"/>
  <c r="AQ623" i="4"/>
  <c r="AS622" i="4"/>
  <c r="AG624" i="4"/>
  <c r="AT624" i="4" s="1"/>
  <c r="AH624" i="4"/>
  <c r="AJ624" i="4" s="1"/>
  <c r="AE625" i="4"/>
  <c r="X623" i="4"/>
  <c r="AO623" i="4" s="1"/>
  <c r="S624" i="4"/>
  <c r="W624" i="4" s="1"/>
  <c r="Y624" i="4" s="1"/>
  <c r="AA624" i="4" s="1"/>
  <c r="R625" i="4"/>
  <c r="D626" i="4"/>
  <c r="AF626" i="4" s="1"/>
  <c r="M625" i="4"/>
  <c r="U625" i="4" s="1"/>
  <c r="Q625" i="4" s="1"/>
  <c r="P625" i="4" s="1"/>
  <c r="T625" i="4" s="1"/>
  <c r="V625" i="4" s="1"/>
  <c r="AU624" i="4" l="1"/>
  <c r="AV624" i="4"/>
  <c r="AW624" i="4"/>
  <c r="AI738" i="4"/>
  <c r="AX623" i="4"/>
  <c r="AP624" i="4"/>
  <c r="AR624" i="4"/>
  <c r="AQ624" i="4"/>
  <c r="AS623" i="4"/>
  <c r="AG625" i="4"/>
  <c r="AT625" i="4" s="1"/>
  <c r="AH625" i="4"/>
  <c r="AJ625" i="4" s="1"/>
  <c r="AE626" i="4"/>
  <c r="X624" i="4"/>
  <c r="AO624" i="4" s="1"/>
  <c r="S625" i="4"/>
  <c r="W625" i="4" s="1"/>
  <c r="Y625" i="4" s="1"/>
  <c r="AA625" i="4" s="1"/>
  <c r="R626" i="4"/>
  <c r="M626" i="4"/>
  <c r="U626" i="4" s="1"/>
  <c r="Q626" i="4" s="1"/>
  <c r="P626" i="4" s="1"/>
  <c r="T626" i="4" s="1"/>
  <c r="V626" i="4" s="1"/>
  <c r="D627" i="4"/>
  <c r="AF627" i="4" s="1"/>
  <c r="AU625" i="4" l="1"/>
  <c r="AV625" i="4"/>
  <c r="AW625" i="4"/>
  <c r="AI739" i="4"/>
  <c r="AX624" i="4"/>
  <c r="AQ625" i="4"/>
  <c r="AP625" i="4"/>
  <c r="AR625" i="4"/>
  <c r="AS624" i="4"/>
  <c r="AG626" i="4"/>
  <c r="AT626" i="4" s="1"/>
  <c r="AH626" i="4"/>
  <c r="AJ626" i="4" s="1"/>
  <c r="AE627" i="4"/>
  <c r="X625" i="4"/>
  <c r="AO625" i="4" s="1"/>
  <c r="D628" i="4"/>
  <c r="AF628" i="4" s="1"/>
  <c r="M627" i="4"/>
  <c r="U627" i="4" s="1"/>
  <c r="Q627" i="4" s="1"/>
  <c r="P627" i="4" s="1"/>
  <c r="T627" i="4" s="1"/>
  <c r="V627" i="4" s="1"/>
  <c r="R627" i="4"/>
  <c r="S626" i="4"/>
  <c r="W626" i="4" s="1"/>
  <c r="Y626" i="4" s="1"/>
  <c r="AA626" i="4" s="1"/>
  <c r="AU626" i="4" l="1"/>
  <c r="AV626" i="4"/>
  <c r="AW626" i="4"/>
  <c r="AI740" i="4"/>
  <c r="AX625" i="4"/>
  <c r="AP626" i="4"/>
  <c r="AR626" i="4"/>
  <c r="AQ626" i="4"/>
  <c r="AS625" i="4"/>
  <c r="AG627" i="4"/>
  <c r="AT627" i="4" s="1"/>
  <c r="AH627" i="4"/>
  <c r="AJ627" i="4" s="1"/>
  <c r="AE628" i="4"/>
  <c r="X626" i="4"/>
  <c r="AO626" i="4" s="1"/>
  <c r="S627" i="4"/>
  <c r="W627" i="4" s="1"/>
  <c r="Y627" i="4" s="1"/>
  <c r="AA627" i="4" s="1"/>
  <c r="M628" i="4"/>
  <c r="U628" i="4" s="1"/>
  <c r="Q628" i="4" s="1"/>
  <c r="P628" i="4" s="1"/>
  <c r="T628" i="4" s="1"/>
  <c r="V628" i="4" s="1"/>
  <c r="D629" i="4"/>
  <c r="AF629" i="4" s="1"/>
  <c r="R628" i="4"/>
  <c r="AV627" i="4" l="1"/>
  <c r="AW627" i="4"/>
  <c r="AU627" i="4"/>
  <c r="AX627" i="4" s="1"/>
  <c r="AI741" i="4"/>
  <c r="AX626" i="4"/>
  <c r="AP627" i="4"/>
  <c r="AQ627" i="4"/>
  <c r="AR627" i="4"/>
  <c r="AS626" i="4"/>
  <c r="AG628" i="4"/>
  <c r="AT628" i="4" s="1"/>
  <c r="AH628" i="4"/>
  <c r="AJ628" i="4" s="1"/>
  <c r="AE629" i="4"/>
  <c r="X627" i="4"/>
  <c r="AO627" i="4" s="1"/>
  <c r="S628" i="4"/>
  <c r="W628" i="4" s="1"/>
  <c r="Y628" i="4" s="1"/>
  <c r="AA628" i="4" s="1"/>
  <c r="D630" i="4"/>
  <c r="AF630" i="4" s="1"/>
  <c r="M629" i="4"/>
  <c r="U629" i="4" s="1"/>
  <c r="Q629" i="4" s="1"/>
  <c r="P629" i="4" s="1"/>
  <c r="T629" i="4" s="1"/>
  <c r="V629" i="4" s="1"/>
  <c r="R629" i="4"/>
  <c r="AU628" i="4" l="1"/>
  <c r="AV628" i="4"/>
  <c r="AW628" i="4"/>
  <c r="AI742" i="4"/>
  <c r="AP628" i="4"/>
  <c r="AQ628" i="4"/>
  <c r="AR628" i="4"/>
  <c r="AS627" i="4"/>
  <c r="AG629" i="4"/>
  <c r="AT629" i="4" s="1"/>
  <c r="AH629" i="4"/>
  <c r="AJ629" i="4" s="1"/>
  <c r="AE630" i="4"/>
  <c r="X628" i="4"/>
  <c r="AO628" i="4" s="1"/>
  <c r="S629" i="4"/>
  <c r="W629" i="4" s="1"/>
  <c r="Y629" i="4" s="1"/>
  <c r="AA629" i="4" s="1"/>
  <c r="M630" i="4"/>
  <c r="U630" i="4" s="1"/>
  <c r="Q630" i="4" s="1"/>
  <c r="P630" i="4" s="1"/>
  <c r="T630" i="4" s="1"/>
  <c r="V630" i="4" s="1"/>
  <c r="D631" i="4"/>
  <c r="AF631" i="4" s="1"/>
  <c r="R630" i="4"/>
  <c r="AU629" i="4" l="1"/>
  <c r="AV629" i="4"/>
  <c r="AW629" i="4"/>
  <c r="AI743" i="4"/>
  <c r="AX628" i="4"/>
  <c r="AP629" i="4"/>
  <c r="AQ629" i="4"/>
  <c r="AR629" i="4"/>
  <c r="AS628" i="4"/>
  <c r="AG630" i="4"/>
  <c r="AT630" i="4" s="1"/>
  <c r="AH630" i="4"/>
  <c r="AJ630" i="4" s="1"/>
  <c r="AE631" i="4"/>
  <c r="X629" i="4"/>
  <c r="AO629" i="4" s="1"/>
  <c r="S630" i="4"/>
  <c r="W630" i="4" s="1"/>
  <c r="Y630" i="4" s="1"/>
  <c r="AA630" i="4" s="1"/>
  <c r="D632" i="4"/>
  <c r="AF632" i="4" s="1"/>
  <c r="R631" i="4"/>
  <c r="M631" i="4"/>
  <c r="U631" i="4" s="1"/>
  <c r="Q631" i="4" s="1"/>
  <c r="P631" i="4" s="1"/>
  <c r="T631" i="4" s="1"/>
  <c r="V631" i="4" s="1"/>
  <c r="AV630" i="4" l="1"/>
  <c r="AU630" i="4"/>
  <c r="AW630" i="4"/>
  <c r="AI744" i="4"/>
  <c r="AX629" i="4"/>
  <c r="AQ630" i="4"/>
  <c r="AP630" i="4"/>
  <c r="AR630" i="4"/>
  <c r="AS629" i="4"/>
  <c r="AG631" i="4"/>
  <c r="AT631" i="4" s="1"/>
  <c r="AH631" i="4"/>
  <c r="AJ631" i="4" s="1"/>
  <c r="AE632" i="4"/>
  <c r="X630" i="4"/>
  <c r="AO630" i="4" s="1"/>
  <c r="S631" i="4"/>
  <c r="W631" i="4" s="1"/>
  <c r="Y631" i="4" s="1"/>
  <c r="AA631" i="4" s="1"/>
  <c r="D633" i="4"/>
  <c r="AF633" i="4" s="1"/>
  <c r="R632" i="4"/>
  <c r="M632" i="4"/>
  <c r="U632" i="4" s="1"/>
  <c r="Q632" i="4" s="1"/>
  <c r="P632" i="4" s="1"/>
  <c r="T632" i="4" s="1"/>
  <c r="V632" i="4" s="1"/>
  <c r="AU631" i="4" l="1"/>
  <c r="AV631" i="4"/>
  <c r="AW631" i="4"/>
  <c r="AI745" i="4"/>
  <c r="AX630" i="4"/>
  <c r="AP631" i="4"/>
  <c r="AQ631" i="4"/>
  <c r="AR631" i="4"/>
  <c r="AS630" i="4"/>
  <c r="AG632" i="4"/>
  <c r="AT632" i="4" s="1"/>
  <c r="AH632" i="4"/>
  <c r="AJ632" i="4" s="1"/>
  <c r="AE633" i="4"/>
  <c r="X631" i="4"/>
  <c r="AO631" i="4" s="1"/>
  <c r="M633" i="4"/>
  <c r="U633" i="4" s="1"/>
  <c r="Q633" i="4" s="1"/>
  <c r="P633" i="4" s="1"/>
  <c r="T633" i="4" s="1"/>
  <c r="V633" i="4" s="1"/>
  <c r="D634" i="4"/>
  <c r="AF634" i="4" s="1"/>
  <c r="R633" i="4"/>
  <c r="S632" i="4"/>
  <c r="W632" i="4" s="1"/>
  <c r="Y632" i="4" s="1"/>
  <c r="AA632" i="4" s="1"/>
  <c r="AU632" i="4" l="1"/>
  <c r="AV632" i="4"/>
  <c r="AW632" i="4"/>
  <c r="AI746" i="4"/>
  <c r="AX631" i="4"/>
  <c r="AQ632" i="4"/>
  <c r="AP632" i="4"/>
  <c r="AR632" i="4"/>
  <c r="AS631" i="4"/>
  <c r="AG633" i="4"/>
  <c r="AT633" i="4" s="1"/>
  <c r="AH633" i="4"/>
  <c r="AJ633" i="4" s="1"/>
  <c r="AE634" i="4"/>
  <c r="X632" i="4"/>
  <c r="AO632" i="4" s="1"/>
  <c r="S633" i="4"/>
  <c r="W633" i="4" s="1"/>
  <c r="Y633" i="4" s="1"/>
  <c r="AA633" i="4" s="1"/>
  <c r="M634" i="4"/>
  <c r="U634" i="4" s="1"/>
  <c r="Q634" i="4" s="1"/>
  <c r="P634" i="4" s="1"/>
  <c r="T634" i="4" s="1"/>
  <c r="V634" i="4" s="1"/>
  <c r="R634" i="4"/>
  <c r="D635" i="4"/>
  <c r="AF635" i="4" s="1"/>
  <c r="AV633" i="4" l="1"/>
  <c r="AW633" i="4"/>
  <c r="AU633" i="4"/>
  <c r="AX633" i="4" s="1"/>
  <c r="AI747" i="4"/>
  <c r="AX632" i="4"/>
  <c r="AP633" i="4"/>
  <c r="AQ633" i="4"/>
  <c r="AR633" i="4"/>
  <c r="AS632" i="4"/>
  <c r="AG634" i="4"/>
  <c r="AT634" i="4" s="1"/>
  <c r="AH634" i="4"/>
  <c r="AJ634" i="4" s="1"/>
  <c r="AE635" i="4"/>
  <c r="X633" i="4"/>
  <c r="AO633" i="4" s="1"/>
  <c r="S634" i="4"/>
  <c r="W634" i="4" s="1"/>
  <c r="Y634" i="4" s="1"/>
  <c r="AA634" i="4" s="1"/>
  <c r="M635" i="4"/>
  <c r="U635" i="4" s="1"/>
  <c r="Q635" i="4" s="1"/>
  <c r="P635" i="4" s="1"/>
  <c r="T635" i="4" s="1"/>
  <c r="V635" i="4" s="1"/>
  <c r="D636" i="4"/>
  <c r="AF636" i="4" s="1"/>
  <c r="R635" i="4"/>
  <c r="AV634" i="4" l="1"/>
  <c r="AW634" i="4"/>
  <c r="AU634" i="4"/>
  <c r="AX634" i="4" s="1"/>
  <c r="AI748" i="4"/>
  <c r="AP634" i="4"/>
  <c r="AQ634" i="4"/>
  <c r="AR634" i="4"/>
  <c r="AS633" i="4"/>
  <c r="AG635" i="4"/>
  <c r="AT635" i="4" s="1"/>
  <c r="AH635" i="4"/>
  <c r="AJ635" i="4" s="1"/>
  <c r="AE636" i="4"/>
  <c r="X634" i="4"/>
  <c r="AO634" i="4" s="1"/>
  <c r="S635" i="4"/>
  <c r="W635" i="4" s="1"/>
  <c r="Y635" i="4" s="1"/>
  <c r="AA635" i="4" s="1"/>
  <c r="R636" i="4"/>
  <c r="M636" i="4"/>
  <c r="U636" i="4" s="1"/>
  <c r="Q636" i="4" s="1"/>
  <c r="P636" i="4" s="1"/>
  <c r="T636" i="4" s="1"/>
  <c r="V636" i="4" s="1"/>
  <c r="D637" i="4"/>
  <c r="AF637" i="4" s="1"/>
  <c r="AW635" i="4" l="1"/>
  <c r="AU635" i="4"/>
  <c r="AV635" i="4"/>
  <c r="AI749" i="4"/>
  <c r="AP635" i="4"/>
  <c r="AQ635" i="4"/>
  <c r="AR635" i="4"/>
  <c r="AS634" i="4"/>
  <c r="AG636" i="4"/>
  <c r="AT636" i="4" s="1"/>
  <c r="AH636" i="4"/>
  <c r="AJ636" i="4" s="1"/>
  <c r="AE637" i="4"/>
  <c r="X635" i="4"/>
  <c r="AO635" i="4" s="1"/>
  <c r="S636" i="4"/>
  <c r="W636" i="4" s="1"/>
  <c r="Y636" i="4" s="1"/>
  <c r="AA636" i="4" s="1"/>
  <c r="R637" i="4"/>
  <c r="M637" i="4"/>
  <c r="U637" i="4" s="1"/>
  <c r="Q637" i="4" s="1"/>
  <c r="P637" i="4" s="1"/>
  <c r="T637" i="4" s="1"/>
  <c r="V637" i="4" s="1"/>
  <c r="D638" i="4"/>
  <c r="AF638" i="4" s="1"/>
  <c r="AX635" i="4" l="1"/>
  <c r="AU636" i="4"/>
  <c r="AV636" i="4"/>
  <c r="AW636" i="4"/>
  <c r="AI750" i="4"/>
  <c r="AP636" i="4"/>
  <c r="AQ636" i="4"/>
  <c r="AR636" i="4"/>
  <c r="AS635" i="4"/>
  <c r="AG637" i="4"/>
  <c r="AT637" i="4" s="1"/>
  <c r="AH637" i="4"/>
  <c r="AJ637" i="4" s="1"/>
  <c r="AE638" i="4"/>
  <c r="X636" i="4"/>
  <c r="AO636" i="4" s="1"/>
  <c r="M638" i="4"/>
  <c r="U638" i="4" s="1"/>
  <c r="Q638" i="4" s="1"/>
  <c r="P638" i="4" s="1"/>
  <c r="T638" i="4" s="1"/>
  <c r="V638" i="4" s="1"/>
  <c r="D639" i="4"/>
  <c r="AF639" i="4" s="1"/>
  <c r="R638" i="4"/>
  <c r="S637" i="4"/>
  <c r="W637" i="4" s="1"/>
  <c r="Y637" i="4" s="1"/>
  <c r="AA637" i="4" s="1"/>
  <c r="AU637" i="4" l="1"/>
  <c r="AV637" i="4"/>
  <c r="AW637" i="4"/>
  <c r="AI751" i="4"/>
  <c r="AX636" i="4"/>
  <c r="AP637" i="4"/>
  <c r="AQ637" i="4"/>
  <c r="AR637" i="4"/>
  <c r="AS636" i="4"/>
  <c r="AG638" i="4"/>
  <c r="AT638" i="4" s="1"/>
  <c r="AH638" i="4"/>
  <c r="AJ638" i="4" s="1"/>
  <c r="AE639" i="4"/>
  <c r="X637" i="4"/>
  <c r="AO637" i="4" s="1"/>
  <c r="S638" i="4"/>
  <c r="W638" i="4" s="1"/>
  <c r="Y638" i="4" s="1"/>
  <c r="AA638" i="4" s="1"/>
  <c r="M639" i="4"/>
  <c r="U639" i="4" s="1"/>
  <c r="Q639" i="4" s="1"/>
  <c r="P639" i="4" s="1"/>
  <c r="T639" i="4" s="1"/>
  <c r="V639" i="4" s="1"/>
  <c r="R639" i="4"/>
  <c r="D640" i="4"/>
  <c r="AF640" i="4" s="1"/>
  <c r="AW638" i="4" l="1"/>
  <c r="AU638" i="4"/>
  <c r="AV638" i="4"/>
  <c r="AI752" i="4"/>
  <c r="AX637" i="4"/>
  <c r="AP638" i="4"/>
  <c r="AQ638" i="4"/>
  <c r="AR638" i="4"/>
  <c r="AS637" i="4"/>
  <c r="AG639" i="4"/>
  <c r="AT639" i="4" s="1"/>
  <c r="AH639" i="4"/>
  <c r="AJ639" i="4" s="1"/>
  <c r="AE640" i="4"/>
  <c r="X638" i="4"/>
  <c r="AO638" i="4" s="1"/>
  <c r="S639" i="4"/>
  <c r="W639" i="4" s="1"/>
  <c r="Y639" i="4" s="1"/>
  <c r="AA639" i="4" s="1"/>
  <c r="D641" i="4"/>
  <c r="AF641" i="4" s="1"/>
  <c r="M640" i="4"/>
  <c r="U640" i="4" s="1"/>
  <c r="Q640" i="4" s="1"/>
  <c r="P640" i="4" s="1"/>
  <c r="T640" i="4" s="1"/>
  <c r="V640" i="4" s="1"/>
  <c r="R640" i="4"/>
  <c r="AX638" i="4" l="1"/>
  <c r="AU639" i="4"/>
  <c r="AV639" i="4"/>
  <c r="AW639" i="4"/>
  <c r="AI753" i="4"/>
  <c r="AP639" i="4"/>
  <c r="AQ639" i="4"/>
  <c r="AR639" i="4"/>
  <c r="AS638" i="4"/>
  <c r="AG640" i="4"/>
  <c r="AT640" i="4" s="1"/>
  <c r="AH640" i="4"/>
  <c r="AJ640" i="4" s="1"/>
  <c r="AE641" i="4"/>
  <c r="X639" i="4"/>
  <c r="AO639" i="4" s="1"/>
  <c r="S640" i="4"/>
  <c r="W640" i="4" s="1"/>
  <c r="Y640" i="4" s="1"/>
  <c r="AA640" i="4" s="1"/>
  <c r="R641" i="4"/>
  <c r="M641" i="4"/>
  <c r="U641" i="4" s="1"/>
  <c r="Q641" i="4" s="1"/>
  <c r="P641" i="4" s="1"/>
  <c r="T641" i="4" s="1"/>
  <c r="V641" i="4" s="1"/>
  <c r="D642" i="4"/>
  <c r="AF642" i="4" s="1"/>
  <c r="AW640" i="4" l="1"/>
  <c r="AU640" i="4"/>
  <c r="AV640" i="4"/>
  <c r="AI754" i="4"/>
  <c r="AX639" i="4"/>
  <c r="AP640" i="4"/>
  <c r="AR640" i="4"/>
  <c r="AQ640" i="4"/>
  <c r="AS639" i="4"/>
  <c r="AG641" i="4"/>
  <c r="AT641" i="4" s="1"/>
  <c r="AH641" i="4"/>
  <c r="AJ641" i="4" s="1"/>
  <c r="AE642" i="4"/>
  <c r="X640" i="4"/>
  <c r="AO640" i="4" s="1"/>
  <c r="S641" i="4"/>
  <c r="W641" i="4" s="1"/>
  <c r="Y641" i="4" s="1"/>
  <c r="AA641" i="4" s="1"/>
  <c r="M642" i="4"/>
  <c r="U642" i="4" s="1"/>
  <c r="Q642" i="4" s="1"/>
  <c r="P642" i="4" s="1"/>
  <c r="T642" i="4" s="1"/>
  <c r="V642" i="4" s="1"/>
  <c r="R642" i="4"/>
  <c r="D643" i="4"/>
  <c r="AF643" i="4" s="1"/>
  <c r="AX640" i="4" l="1"/>
  <c r="AU641" i="4"/>
  <c r="AV641" i="4"/>
  <c r="AW641" i="4"/>
  <c r="AI755" i="4"/>
  <c r="AQ641" i="4"/>
  <c r="AP641" i="4"/>
  <c r="AR641" i="4"/>
  <c r="AS640" i="4"/>
  <c r="AG642" i="4"/>
  <c r="AT642" i="4" s="1"/>
  <c r="AH642" i="4"/>
  <c r="AJ642" i="4" s="1"/>
  <c r="AE643" i="4"/>
  <c r="X641" i="4"/>
  <c r="AO641" i="4" s="1"/>
  <c r="R643" i="4"/>
  <c r="D644" i="4"/>
  <c r="AF644" i="4" s="1"/>
  <c r="M643" i="4"/>
  <c r="U643" i="4" s="1"/>
  <c r="Q643" i="4" s="1"/>
  <c r="P643" i="4" s="1"/>
  <c r="T643" i="4" s="1"/>
  <c r="V643" i="4" s="1"/>
  <c r="S642" i="4"/>
  <c r="W642" i="4" s="1"/>
  <c r="Y642" i="4" s="1"/>
  <c r="AA642" i="4" s="1"/>
  <c r="AU642" i="4" l="1"/>
  <c r="AV642" i="4"/>
  <c r="AW642" i="4"/>
  <c r="AI756" i="4"/>
  <c r="AX641" i="4"/>
  <c r="AR642" i="4"/>
  <c r="AP642" i="4"/>
  <c r="AQ642" i="4"/>
  <c r="AS641" i="4"/>
  <c r="AG643" i="4"/>
  <c r="AT643" i="4" s="1"/>
  <c r="AH643" i="4"/>
  <c r="AJ643" i="4" s="1"/>
  <c r="AE644" i="4"/>
  <c r="X642" i="4"/>
  <c r="AO642" i="4" s="1"/>
  <c r="S643" i="4"/>
  <c r="W643" i="4" s="1"/>
  <c r="Y643" i="4" s="1"/>
  <c r="AA643" i="4" s="1"/>
  <c r="M644" i="4"/>
  <c r="U644" i="4" s="1"/>
  <c r="Q644" i="4" s="1"/>
  <c r="P644" i="4" s="1"/>
  <c r="T644" i="4" s="1"/>
  <c r="V644" i="4" s="1"/>
  <c r="D645" i="4"/>
  <c r="AF645" i="4" s="1"/>
  <c r="R644" i="4"/>
  <c r="AU643" i="4" l="1"/>
  <c r="AV643" i="4"/>
  <c r="AW643" i="4"/>
  <c r="AI757" i="4"/>
  <c r="AX642" i="4"/>
  <c r="AP643" i="4"/>
  <c r="AQ643" i="4"/>
  <c r="AR643" i="4"/>
  <c r="AS642" i="4"/>
  <c r="AG644" i="4"/>
  <c r="AT644" i="4" s="1"/>
  <c r="AH644" i="4"/>
  <c r="AJ644" i="4" s="1"/>
  <c r="AE645" i="4"/>
  <c r="X643" i="4"/>
  <c r="AO643" i="4" s="1"/>
  <c r="S644" i="4"/>
  <c r="W644" i="4" s="1"/>
  <c r="Y644" i="4" s="1"/>
  <c r="AA644" i="4" s="1"/>
  <c r="R645" i="4"/>
  <c r="D646" i="4"/>
  <c r="AF646" i="4" s="1"/>
  <c r="M645" i="4"/>
  <c r="U645" i="4" s="1"/>
  <c r="Q645" i="4" s="1"/>
  <c r="P645" i="4" s="1"/>
  <c r="T645" i="4" s="1"/>
  <c r="V645" i="4" s="1"/>
  <c r="AU644" i="4" l="1"/>
  <c r="AV644" i="4"/>
  <c r="AW644" i="4"/>
  <c r="AI758" i="4"/>
  <c r="AX643" i="4"/>
  <c r="AP644" i="4"/>
  <c r="AQ644" i="4"/>
  <c r="AR644" i="4"/>
  <c r="AS643" i="4"/>
  <c r="AG645" i="4"/>
  <c r="AT645" i="4" s="1"/>
  <c r="AH645" i="4"/>
  <c r="AJ645" i="4" s="1"/>
  <c r="AE646" i="4"/>
  <c r="X644" i="4"/>
  <c r="AO644" i="4" s="1"/>
  <c r="S645" i="4"/>
  <c r="W645" i="4" s="1"/>
  <c r="Y645" i="4" s="1"/>
  <c r="AA645" i="4" s="1"/>
  <c r="D647" i="4"/>
  <c r="AF647" i="4" s="1"/>
  <c r="M646" i="4"/>
  <c r="U646" i="4" s="1"/>
  <c r="Q646" i="4" s="1"/>
  <c r="P646" i="4" s="1"/>
  <c r="T646" i="4" s="1"/>
  <c r="V646" i="4" s="1"/>
  <c r="R646" i="4"/>
  <c r="AU645" i="4" l="1"/>
  <c r="AV645" i="4"/>
  <c r="AW645" i="4"/>
  <c r="AI759" i="4"/>
  <c r="AX644" i="4"/>
  <c r="AP645" i="4"/>
  <c r="AQ645" i="4"/>
  <c r="AR645" i="4"/>
  <c r="AS644" i="4"/>
  <c r="AG646" i="4"/>
  <c r="AT646" i="4" s="1"/>
  <c r="AH646" i="4"/>
  <c r="AJ646" i="4" s="1"/>
  <c r="AE647" i="4"/>
  <c r="X645" i="4"/>
  <c r="AO645" i="4" s="1"/>
  <c r="S646" i="4"/>
  <c r="W646" i="4" s="1"/>
  <c r="Y646" i="4" s="1"/>
  <c r="AA646" i="4" s="1"/>
  <c r="D648" i="4"/>
  <c r="AF648" i="4" s="1"/>
  <c r="M647" i="4"/>
  <c r="U647" i="4" s="1"/>
  <c r="Q647" i="4" s="1"/>
  <c r="P647" i="4" s="1"/>
  <c r="T647" i="4" s="1"/>
  <c r="V647" i="4" s="1"/>
  <c r="R647" i="4"/>
  <c r="AV646" i="4" l="1"/>
  <c r="AU646" i="4"/>
  <c r="AW646" i="4"/>
  <c r="AI760" i="4"/>
  <c r="AX645" i="4"/>
  <c r="AP646" i="4"/>
  <c r="AQ646" i="4"/>
  <c r="AR646" i="4"/>
  <c r="AS645" i="4"/>
  <c r="AG647" i="4"/>
  <c r="AT647" i="4" s="1"/>
  <c r="AH647" i="4"/>
  <c r="AJ647" i="4" s="1"/>
  <c r="AE648" i="4"/>
  <c r="X646" i="4"/>
  <c r="AO646" i="4" s="1"/>
  <c r="S647" i="4"/>
  <c r="W647" i="4" s="1"/>
  <c r="Y647" i="4" s="1"/>
  <c r="AA647" i="4" s="1"/>
  <c r="M648" i="4"/>
  <c r="U648" i="4" s="1"/>
  <c r="Q648" i="4" s="1"/>
  <c r="P648" i="4" s="1"/>
  <c r="T648" i="4" s="1"/>
  <c r="V648" i="4" s="1"/>
  <c r="D649" i="4"/>
  <c r="AF649" i="4" s="1"/>
  <c r="R648" i="4"/>
  <c r="AX646" i="4" l="1"/>
  <c r="AV647" i="4"/>
  <c r="AW647" i="4"/>
  <c r="AU647" i="4"/>
  <c r="AX647" i="4" s="1"/>
  <c r="AI761" i="4"/>
  <c r="AP647" i="4"/>
  <c r="AQ647" i="4"/>
  <c r="AR647" i="4"/>
  <c r="AS646" i="4"/>
  <c r="AG648" i="4"/>
  <c r="AT648" i="4" s="1"/>
  <c r="AH648" i="4"/>
  <c r="AJ648" i="4" s="1"/>
  <c r="AE649" i="4"/>
  <c r="X647" i="4"/>
  <c r="AO647" i="4" s="1"/>
  <c r="S648" i="4"/>
  <c r="W648" i="4" s="1"/>
  <c r="Y648" i="4" s="1"/>
  <c r="AA648" i="4" s="1"/>
  <c r="R649" i="4"/>
  <c r="D650" i="4"/>
  <c r="AF650" i="4" s="1"/>
  <c r="M649" i="4"/>
  <c r="U649" i="4" s="1"/>
  <c r="Q649" i="4" s="1"/>
  <c r="P649" i="4" s="1"/>
  <c r="T649" i="4" s="1"/>
  <c r="V649" i="4" s="1"/>
  <c r="AU648" i="4" l="1"/>
  <c r="AV648" i="4"/>
  <c r="AW648" i="4"/>
  <c r="AI762" i="4"/>
  <c r="AQ648" i="4"/>
  <c r="AP648" i="4"/>
  <c r="AR648" i="4"/>
  <c r="AS647" i="4"/>
  <c r="AG649" i="4"/>
  <c r="AT649" i="4" s="1"/>
  <c r="AH649" i="4"/>
  <c r="AJ649" i="4" s="1"/>
  <c r="AE650" i="4"/>
  <c r="X648" i="4"/>
  <c r="AO648" i="4" s="1"/>
  <c r="S649" i="4"/>
  <c r="W649" i="4" s="1"/>
  <c r="Y649" i="4" s="1"/>
  <c r="AA649" i="4" s="1"/>
  <c r="M650" i="4"/>
  <c r="U650" i="4" s="1"/>
  <c r="Q650" i="4" s="1"/>
  <c r="P650" i="4" s="1"/>
  <c r="T650" i="4" s="1"/>
  <c r="V650" i="4" s="1"/>
  <c r="D651" i="4"/>
  <c r="AF651" i="4" s="1"/>
  <c r="R650" i="4"/>
  <c r="AV649" i="4" l="1"/>
  <c r="AW649" i="4"/>
  <c r="AU649" i="4"/>
  <c r="AI763" i="4"/>
  <c r="AX648" i="4"/>
  <c r="AP649" i="4"/>
  <c r="AR649" i="4"/>
  <c r="AQ649" i="4"/>
  <c r="AS648" i="4"/>
  <c r="AG650" i="4"/>
  <c r="AT650" i="4" s="1"/>
  <c r="AH650" i="4"/>
  <c r="AJ650" i="4" s="1"/>
  <c r="AE651" i="4"/>
  <c r="X649" i="4"/>
  <c r="AO649" i="4" s="1"/>
  <c r="S650" i="4"/>
  <c r="W650" i="4" s="1"/>
  <c r="Y650" i="4" s="1"/>
  <c r="AA650" i="4" s="1"/>
  <c r="D652" i="4"/>
  <c r="AF652" i="4" s="1"/>
  <c r="R651" i="4"/>
  <c r="M651" i="4"/>
  <c r="U651" i="4" s="1"/>
  <c r="Q651" i="4" s="1"/>
  <c r="P651" i="4" s="1"/>
  <c r="T651" i="4" s="1"/>
  <c r="V651" i="4" s="1"/>
  <c r="AU650" i="4" l="1"/>
  <c r="AV650" i="4"/>
  <c r="AW650" i="4"/>
  <c r="AI764" i="4"/>
  <c r="AX649" i="4"/>
  <c r="AP650" i="4"/>
  <c r="AR650" i="4"/>
  <c r="AQ650" i="4"/>
  <c r="AS649" i="4"/>
  <c r="AG651" i="4"/>
  <c r="AT651" i="4" s="1"/>
  <c r="AH651" i="4"/>
  <c r="AJ651" i="4" s="1"/>
  <c r="AE652" i="4"/>
  <c r="X650" i="4"/>
  <c r="AO650" i="4" s="1"/>
  <c r="S651" i="4"/>
  <c r="W651" i="4" s="1"/>
  <c r="Y651" i="4" s="1"/>
  <c r="AA651" i="4" s="1"/>
  <c r="R652" i="4"/>
  <c r="M652" i="4"/>
  <c r="U652" i="4" s="1"/>
  <c r="Q652" i="4" s="1"/>
  <c r="P652" i="4" s="1"/>
  <c r="T652" i="4" s="1"/>
  <c r="V652" i="4" s="1"/>
  <c r="D653" i="4"/>
  <c r="AF653" i="4" s="1"/>
  <c r="AW651" i="4" l="1"/>
  <c r="AU651" i="4"/>
  <c r="AV651" i="4"/>
  <c r="AI765" i="4"/>
  <c r="AX650" i="4"/>
  <c r="AP651" i="4"/>
  <c r="AQ651" i="4"/>
  <c r="AR651" i="4"/>
  <c r="AS650" i="4"/>
  <c r="AG652" i="4"/>
  <c r="AT652" i="4" s="1"/>
  <c r="AH652" i="4"/>
  <c r="AJ652" i="4" s="1"/>
  <c r="AE653" i="4"/>
  <c r="X651" i="4"/>
  <c r="AO651" i="4" s="1"/>
  <c r="M653" i="4"/>
  <c r="U653" i="4" s="1"/>
  <c r="Q653" i="4" s="1"/>
  <c r="P653" i="4" s="1"/>
  <c r="T653" i="4" s="1"/>
  <c r="V653" i="4" s="1"/>
  <c r="R653" i="4"/>
  <c r="D654" i="4"/>
  <c r="AF654" i="4" s="1"/>
  <c r="S652" i="4"/>
  <c r="W652" i="4" s="1"/>
  <c r="Y652" i="4" s="1"/>
  <c r="AA652" i="4" s="1"/>
  <c r="AX651" i="4" l="1"/>
  <c r="AU652" i="4"/>
  <c r="AV652" i="4"/>
  <c r="AW652" i="4"/>
  <c r="AI766" i="4"/>
  <c r="AP652" i="4"/>
  <c r="AQ652" i="4"/>
  <c r="AR652" i="4"/>
  <c r="AS651" i="4"/>
  <c r="AG653" i="4"/>
  <c r="AT653" i="4" s="1"/>
  <c r="AH653" i="4"/>
  <c r="AJ653" i="4" s="1"/>
  <c r="AE654" i="4"/>
  <c r="X652" i="4"/>
  <c r="AO652" i="4" s="1"/>
  <c r="M654" i="4"/>
  <c r="U654" i="4" s="1"/>
  <c r="Q654" i="4" s="1"/>
  <c r="P654" i="4" s="1"/>
  <c r="T654" i="4" s="1"/>
  <c r="V654" i="4" s="1"/>
  <c r="R654" i="4"/>
  <c r="D655" i="4"/>
  <c r="AF655" i="4" s="1"/>
  <c r="S653" i="4"/>
  <c r="W653" i="4" s="1"/>
  <c r="Y653" i="4" s="1"/>
  <c r="AA653" i="4" s="1"/>
  <c r="AW653" i="4" l="1"/>
  <c r="AU653" i="4"/>
  <c r="AV653" i="4"/>
  <c r="AI767" i="4"/>
  <c r="AX652" i="4"/>
  <c r="AP653" i="4"/>
  <c r="AR653" i="4"/>
  <c r="AQ653" i="4"/>
  <c r="AS652" i="4"/>
  <c r="AG654" i="4"/>
  <c r="AT654" i="4" s="1"/>
  <c r="AH654" i="4"/>
  <c r="AJ654" i="4" s="1"/>
  <c r="AE655" i="4"/>
  <c r="S654" i="4"/>
  <c r="W654" i="4" s="1"/>
  <c r="Y654" i="4" s="1"/>
  <c r="AA654" i="4" s="1"/>
  <c r="X653" i="4"/>
  <c r="AO653" i="4" s="1"/>
  <c r="R655" i="4"/>
  <c r="D656" i="4"/>
  <c r="AF656" i="4" s="1"/>
  <c r="M655" i="4"/>
  <c r="U655" i="4" s="1"/>
  <c r="Q655" i="4" s="1"/>
  <c r="P655" i="4" s="1"/>
  <c r="T655" i="4" s="1"/>
  <c r="V655" i="4" s="1"/>
  <c r="AX653" i="4" l="1"/>
  <c r="AW654" i="4"/>
  <c r="AU654" i="4"/>
  <c r="AV654" i="4"/>
  <c r="AI768" i="4"/>
  <c r="AP654" i="4"/>
  <c r="AR654" i="4"/>
  <c r="AQ654" i="4"/>
  <c r="AS653" i="4"/>
  <c r="AG655" i="4"/>
  <c r="AT655" i="4" s="1"/>
  <c r="AH655" i="4"/>
  <c r="AJ655" i="4" s="1"/>
  <c r="AE656" i="4"/>
  <c r="X654" i="4"/>
  <c r="AO654" i="4" s="1"/>
  <c r="S655" i="4"/>
  <c r="W655" i="4" s="1"/>
  <c r="Y655" i="4" s="1"/>
  <c r="AA655" i="4" s="1"/>
  <c r="R656" i="4"/>
  <c r="D657" i="4"/>
  <c r="AF657" i="4" s="1"/>
  <c r="M656" i="4"/>
  <c r="U656" i="4" s="1"/>
  <c r="Q656" i="4" s="1"/>
  <c r="P656" i="4" s="1"/>
  <c r="T656" i="4" s="1"/>
  <c r="V656" i="4" s="1"/>
  <c r="AX654" i="4" l="1"/>
  <c r="AU655" i="4"/>
  <c r="AV655" i="4"/>
  <c r="AW655" i="4"/>
  <c r="AI769" i="4"/>
  <c r="AP655" i="4"/>
  <c r="AQ655" i="4"/>
  <c r="AR655" i="4"/>
  <c r="AS654" i="4"/>
  <c r="AG656" i="4"/>
  <c r="AT656" i="4" s="1"/>
  <c r="AH656" i="4"/>
  <c r="AJ656" i="4" s="1"/>
  <c r="AE657" i="4"/>
  <c r="X655" i="4"/>
  <c r="AO655" i="4" s="1"/>
  <c r="S656" i="4"/>
  <c r="W656" i="4" s="1"/>
  <c r="Y656" i="4" s="1"/>
  <c r="AA656" i="4" s="1"/>
  <c r="M657" i="4"/>
  <c r="U657" i="4" s="1"/>
  <c r="Q657" i="4" s="1"/>
  <c r="P657" i="4" s="1"/>
  <c r="T657" i="4" s="1"/>
  <c r="V657" i="4" s="1"/>
  <c r="R657" i="4"/>
  <c r="D658" i="4"/>
  <c r="AF658" i="4" s="1"/>
  <c r="AI770" i="4" l="1"/>
  <c r="AU656" i="4"/>
  <c r="AV656" i="4"/>
  <c r="AW656" i="4"/>
  <c r="AX655" i="4"/>
  <c r="AP656" i="4"/>
  <c r="AQ656" i="4"/>
  <c r="AR656" i="4"/>
  <c r="AS655" i="4"/>
  <c r="AG657" i="4"/>
  <c r="AT657" i="4" s="1"/>
  <c r="AH657" i="4"/>
  <c r="AJ657" i="4" s="1"/>
  <c r="AE658" i="4"/>
  <c r="X656" i="4"/>
  <c r="AO656" i="4" s="1"/>
  <c r="R658" i="4"/>
  <c r="D659" i="4"/>
  <c r="AF659" i="4" s="1"/>
  <c r="M658" i="4"/>
  <c r="U658" i="4" s="1"/>
  <c r="Q658" i="4" s="1"/>
  <c r="P658" i="4" s="1"/>
  <c r="T658" i="4" s="1"/>
  <c r="V658" i="4" s="1"/>
  <c r="S657" i="4"/>
  <c r="W657" i="4" s="1"/>
  <c r="Y657" i="4" s="1"/>
  <c r="AA657" i="4" s="1"/>
  <c r="AU657" i="4" l="1"/>
  <c r="AV657" i="4"/>
  <c r="AW657" i="4"/>
  <c r="AX656" i="4"/>
  <c r="AI771" i="4"/>
  <c r="AQ657" i="4"/>
  <c r="AP657" i="4"/>
  <c r="AR657" i="4"/>
  <c r="AS656" i="4"/>
  <c r="AG658" i="4"/>
  <c r="AT658" i="4" s="1"/>
  <c r="AH658" i="4"/>
  <c r="AJ658" i="4" s="1"/>
  <c r="AE659" i="4"/>
  <c r="X657" i="4"/>
  <c r="AO657" i="4" s="1"/>
  <c r="S658" i="4"/>
  <c r="W658" i="4" s="1"/>
  <c r="Y658" i="4" s="1"/>
  <c r="AA658" i="4" s="1"/>
  <c r="R659" i="4"/>
  <c r="D660" i="4"/>
  <c r="AF660" i="4" s="1"/>
  <c r="M659" i="4"/>
  <c r="U659" i="4" s="1"/>
  <c r="Q659" i="4" s="1"/>
  <c r="P659" i="4" s="1"/>
  <c r="T659" i="4" s="1"/>
  <c r="V659" i="4" s="1"/>
  <c r="AI772" i="4" l="1"/>
  <c r="AU658" i="4"/>
  <c r="AV658" i="4"/>
  <c r="AW658" i="4"/>
  <c r="AX657" i="4"/>
  <c r="AP658" i="4"/>
  <c r="AR658" i="4"/>
  <c r="AQ658" i="4"/>
  <c r="AS657" i="4"/>
  <c r="AG659" i="4"/>
  <c r="AT659" i="4" s="1"/>
  <c r="AH659" i="4"/>
  <c r="AJ659" i="4" s="1"/>
  <c r="AE660" i="4"/>
  <c r="X658" i="4"/>
  <c r="AO658" i="4" s="1"/>
  <c r="S659" i="4"/>
  <c r="W659" i="4" s="1"/>
  <c r="Y659" i="4" s="1"/>
  <c r="AA659" i="4" s="1"/>
  <c r="R660" i="4"/>
  <c r="M660" i="4"/>
  <c r="U660" i="4" s="1"/>
  <c r="Q660" i="4" s="1"/>
  <c r="P660" i="4" s="1"/>
  <c r="T660" i="4" s="1"/>
  <c r="V660" i="4" s="1"/>
  <c r="D661" i="4"/>
  <c r="AF661" i="4" s="1"/>
  <c r="AU659" i="4" l="1"/>
  <c r="AV659" i="4"/>
  <c r="AW659" i="4"/>
  <c r="AX658" i="4"/>
  <c r="AI773" i="4"/>
  <c r="AP659" i="4"/>
  <c r="AQ659" i="4"/>
  <c r="AR659" i="4"/>
  <c r="AS658" i="4"/>
  <c r="AG660" i="4"/>
  <c r="AT660" i="4" s="1"/>
  <c r="AH660" i="4"/>
  <c r="AJ660" i="4" s="1"/>
  <c r="AE661" i="4"/>
  <c r="X659" i="4"/>
  <c r="AO659" i="4" s="1"/>
  <c r="S660" i="4"/>
  <c r="W660" i="4" s="1"/>
  <c r="Y660" i="4" s="1"/>
  <c r="AA660" i="4" s="1"/>
  <c r="M661" i="4"/>
  <c r="U661" i="4" s="1"/>
  <c r="Q661" i="4" s="1"/>
  <c r="P661" i="4" s="1"/>
  <c r="T661" i="4" s="1"/>
  <c r="V661" i="4" s="1"/>
  <c r="D662" i="4"/>
  <c r="AF662" i="4" s="1"/>
  <c r="R661" i="4"/>
  <c r="AU660" i="4" l="1"/>
  <c r="AV660" i="4"/>
  <c r="AW660" i="4"/>
  <c r="AI774" i="4"/>
  <c r="AX659" i="4"/>
  <c r="AP660" i="4"/>
  <c r="AQ660" i="4"/>
  <c r="AR660" i="4"/>
  <c r="AS659" i="4"/>
  <c r="AG661" i="4"/>
  <c r="AT661" i="4" s="1"/>
  <c r="AH661" i="4"/>
  <c r="AJ661" i="4" s="1"/>
  <c r="AE662" i="4"/>
  <c r="X660" i="4"/>
  <c r="AO660" i="4" s="1"/>
  <c r="S661" i="4"/>
  <c r="W661" i="4" s="1"/>
  <c r="Y661" i="4" s="1"/>
  <c r="AA661" i="4" s="1"/>
  <c r="M662" i="4"/>
  <c r="U662" i="4" s="1"/>
  <c r="Q662" i="4" s="1"/>
  <c r="P662" i="4" s="1"/>
  <c r="T662" i="4" s="1"/>
  <c r="V662" i="4" s="1"/>
  <c r="R662" i="4"/>
  <c r="D663" i="4"/>
  <c r="AF663" i="4" s="1"/>
  <c r="AU661" i="4" l="1"/>
  <c r="AV661" i="4"/>
  <c r="AW661" i="4"/>
  <c r="AI775" i="4"/>
  <c r="AX660" i="4"/>
  <c r="AP661" i="4"/>
  <c r="AQ661" i="4"/>
  <c r="AR661" i="4"/>
  <c r="AS660" i="4"/>
  <c r="AG662" i="4"/>
  <c r="AT662" i="4" s="1"/>
  <c r="AH662" i="4"/>
  <c r="AJ662" i="4" s="1"/>
  <c r="AE663" i="4"/>
  <c r="X661" i="4"/>
  <c r="AO661" i="4" s="1"/>
  <c r="S662" i="4"/>
  <c r="W662" i="4" s="1"/>
  <c r="Y662" i="4" s="1"/>
  <c r="AA662" i="4" s="1"/>
  <c r="M663" i="4"/>
  <c r="U663" i="4" s="1"/>
  <c r="Q663" i="4" s="1"/>
  <c r="P663" i="4" s="1"/>
  <c r="T663" i="4" s="1"/>
  <c r="V663" i="4" s="1"/>
  <c r="R663" i="4"/>
  <c r="D664" i="4"/>
  <c r="AF664" i="4" s="1"/>
  <c r="AV662" i="4" l="1"/>
  <c r="AU662" i="4"/>
  <c r="AW662" i="4"/>
  <c r="AI776" i="4"/>
  <c r="AX661" i="4"/>
  <c r="AQ662" i="4"/>
  <c r="AP662" i="4"/>
  <c r="AR662" i="4"/>
  <c r="AS661" i="4"/>
  <c r="AG663" i="4"/>
  <c r="AT663" i="4" s="1"/>
  <c r="AH663" i="4"/>
  <c r="AJ663" i="4" s="1"/>
  <c r="AE664" i="4"/>
  <c r="X662" i="4"/>
  <c r="AO662" i="4" s="1"/>
  <c r="R664" i="4"/>
  <c r="D665" i="4"/>
  <c r="AF665" i="4" s="1"/>
  <c r="M664" i="4"/>
  <c r="U664" i="4" s="1"/>
  <c r="Q664" i="4" s="1"/>
  <c r="P664" i="4" s="1"/>
  <c r="T664" i="4" s="1"/>
  <c r="V664" i="4" s="1"/>
  <c r="S663" i="4"/>
  <c r="W663" i="4" s="1"/>
  <c r="Y663" i="4" s="1"/>
  <c r="AA663" i="4" s="1"/>
  <c r="AX662" i="4" l="1"/>
  <c r="AU663" i="4"/>
  <c r="AV663" i="4"/>
  <c r="AW663" i="4"/>
  <c r="AI777" i="4"/>
  <c r="AP663" i="4"/>
  <c r="AQ663" i="4"/>
  <c r="AR663" i="4"/>
  <c r="AS662" i="4"/>
  <c r="AG664" i="4"/>
  <c r="AT664" i="4" s="1"/>
  <c r="AH664" i="4"/>
  <c r="AJ664" i="4" s="1"/>
  <c r="AE665" i="4"/>
  <c r="X663" i="4"/>
  <c r="AO663" i="4" s="1"/>
  <c r="S664" i="4"/>
  <c r="W664" i="4" s="1"/>
  <c r="Y664" i="4" s="1"/>
  <c r="AA664" i="4" s="1"/>
  <c r="R665" i="4"/>
  <c r="M665" i="4"/>
  <c r="U665" i="4" s="1"/>
  <c r="Q665" i="4" s="1"/>
  <c r="P665" i="4" s="1"/>
  <c r="T665" i="4" s="1"/>
  <c r="V665" i="4" s="1"/>
  <c r="D666" i="4"/>
  <c r="AF666" i="4" s="1"/>
  <c r="AU664" i="4" l="1"/>
  <c r="AV664" i="4"/>
  <c r="AW664" i="4"/>
  <c r="AI778" i="4"/>
  <c r="AX663" i="4"/>
  <c r="AQ664" i="4"/>
  <c r="AP664" i="4"/>
  <c r="AR664" i="4"/>
  <c r="AS663" i="4"/>
  <c r="AG665" i="4"/>
  <c r="AT665" i="4" s="1"/>
  <c r="AH665" i="4"/>
  <c r="AJ665" i="4" s="1"/>
  <c r="AE666" i="4"/>
  <c r="X664" i="4"/>
  <c r="AO664" i="4" s="1"/>
  <c r="S665" i="4"/>
  <c r="W665" i="4" s="1"/>
  <c r="Y665" i="4" s="1"/>
  <c r="AA665" i="4" s="1"/>
  <c r="R666" i="4"/>
  <c r="M666" i="4"/>
  <c r="U666" i="4" s="1"/>
  <c r="Q666" i="4" s="1"/>
  <c r="P666" i="4" s="1"/>
  <c r="T666" i="4" s="1"/>
  <c r="V666" i="4" s="1"/>
  <c r="D667" i="4"/>
  <c r="AF667" i="4" s="1"/>
  <c r="AV665" i="4" l="1"/>
  <c r="AW665" i="4"/>
  <c r="AU665" i="4"/>
  <c r="AX665" i="4" s="1"/>
  <c r="AI779" i="4"/>
  <c r="AX664" i="4"/>
  <c r="AP665" i="4"/>
  <c r="AR665" i="4"/>
  <c r="AQ665" i="4"/>
  <c r="AS664" i="4"/>
  <c r="AG666" i="4"/>
  <c r="AT666" i="4" s="1"/>
  <c r="AH666" i="4"/>
  <c r="AJ666" i="4" s="1"/>
  <c r="AE667" i="4"/>
  <c r="X665" i="4"/>
  <c r="AO665" i="4" s="1"/>
  <c r="S666" i="4"/>
  <c r="W666" i="4" s="1"/>
  <c r="Y666" i="4" s="1"/>
  <c r="AA666" i="4" s="1"/>
  <c r="M667" i="4"/>
  <c r="U667" i="4" s="1"/>
  <c r="Q667" i="4" s="1"/>
  <c r="P667" i="4" s="1"/>
  <c r="T667" i="4" s="1"/>
  <c r="V667" i="4" s="1"/>
  <c r="R667" i="4"/>
  <c r="D668" i="4"/>
  <c r="AF668" i="4" s="1"/>
  <c r="AU666" i="4" l="1"/>
  <c r="AV666" i="4"/>
  <c r="AW666" i="4"/>
  <c r="AI780" i="4"/>
  <c r="AP666" i="4"/>
  <c r="AR666" i="4"/>
  <c r="AQ666" i="4"/>
  <c r="AS665" i="4"/>
  <c r="AG667" i="4"/>
  <c r="AT667" i="4" s="1"/>
  <c r="AH667" i="4"/>
  <c r="AJ667" i="4" s="1"/>
  <c r="AE668" i="4"/>
  <c r="X666" i="4"/>
  <c r="AO666" i="4" s="1"/>
  <c r="R668" i="4"/>
  <c r="M668" i="4"/>
  <c r="U668" i="4" s="1"/>
  <c r="Q668" i="4" s="1"/>
  <c r="P668" i="4" s="1"/>
  <c r="T668" i="4" s="1"/>
  <c r="V668" i="4" s="1"/>
  <c r="D669" i="4"/>
  <c r="AF669" i="4" s="1"/>
  <c r="S667" i="4"/>
  <c r="W667" i="4" s="1"/>
  <c r="Y667" i="4" s="1"/>
  <c r="AA667" i="4" s="1"/>
  <c r="AW667" i="4" l="1"/>
  <c r="AU667" i="4"/>
  <c r="AV667" i="4"/>
  <c r="AI781" i="4"/>
  <c r="AX666" i="4"/>
  <c r="AP667" i="4"/>
  <c r="AQ667" i="4"/>
  <c r="AR667" i="4"/>
  <c r="AS666" i="4"/>
  <c r="AG668" i="4"/>
  <c r="AT668" i="4" s="1"/>
  <c r="AH668" i="4"/>
  <c r="AJ668" i="4" s="1"/>
  <c r="AE669" i="4"/>
  <c r="X667" i="4"/>
  <c r="AO667" i="4" s="1"/>
  <c r="S668" i="4"/>
  <c r="W668" i="4" s="1"/>
  <c r="Y668" i="4" s="1"/>
  <c r="AA668" i="4" s="1"/>
  <c r="R669" i="4"/>
  <c r="M669" i="4"/>
  <c r="U669" i="4" s="1"/>
  <c r="Q669" i="4" s="1"/>
  <c r="P669" i="4" s="1"/>
  <c r="T669" i="4" s="1"/>
  <c r="V669" i="4" s="1"/>
  <c r="D670" i="4"/>
  <c r="AF670" i="4" s="1"/>
  <c r="AX667" i="4" l="1"/>
  <c r="AU668" i="4"/>
  <c r="AV668" i="4"/>
  <c r="AW668" i="4"/>
  <c r="AI782" i="4"/>
  <c r="AP668" i="4"/>
  <c r="AQ668" i="4"/>
  <c r="AR668" i="4"/>
  <c r="AS667" i="4"/>
  <c r="AG669" i="4"/>
  <c r="AT669" i="4" s="1"/>
  <c r="AH669" i="4"/>
  <c r="AJ669" i="4" s="1"/>
  <c r="AE670" i="4"/>
  <c r="X668" i="4"/>
  <c r="AO668" i="4" s="1"/>
  <c r="R670" i="4"/>
  <c r="D671" i="4"/>
  <c r="AF671" i="4" s="1"/>
  <c r="M670" i="4"/>
  <c r="U670" i="4" s="1"/>
  <c r="Q670" i="4" s="1"/>
  <c r="P670" i="4" s="1"/>
  <c r="T670" i="4" s="1"/>
  <c r="V670" i="4" s="1"/>
  <c r="S669" i="4"/>
  <c r="W669" i="4" s="1"/>
  <c r="Y669" i="4" s="1"/>
  <c r="AA669" i="4" s="1"/>
  <c r="AU669" i="4" l="1"/>
  <c r="AV669" i="4"/>
  <c r="AW669" i="4"/>
  <c r="AI783" i="4"/>
  <c r="AX668" i="4"/>
  <c r="AP669" i="4"/>
  <c r="AR669" i="4"/>
  <c r="AQ669" i="4"/>
  <c r="AS668" i="4"/>
  <c r="AG670" i="4"/>
  <c r="AT670" i="4" s="1"/>
  <c r="AH670" i="4"/>
  <c r="AJ670" i="4" s="1"/>
  <c r="AE671" i="4"/>
  <c r="X669" i="4"/>
  <c r="AO669" i="4" s="1"/>
  <c r="S670" i="4"/>
  <c r="W670" i="4" s="1"/>
  <c r="Y670" i="4" s="1"/>
  <c r="AA670" i="4" s="1"/>
  <c r="D672" i="4"/>
  <c r="AF672" i="4" s="1"/>
  <c r="R671" i="4"/>
  <c r="M671" i="4"/>
  <c r="U671" i="4" s="1"/>
  <c r="Q671" i="4" s="1"/>
  <c r="P671" i="4" s="1"/>
  <c r="T671" i="4" s="1"/>
  <c r="V671" i="4" s="1"/>
  <c r="AW670" i="4" l="1"/>
  <c r="AU670" i="4"/>
  <c r="AV670" i="4"/>
  <c r="AI784" i="4"/>
  <c r="AX669" i="4"/>
  <c r="AP670" i="4"/>
  <c r="AR670" i="4"/>
  <c r="AQ670" i="4"/>
  <c r="AS669" i="4"/>
  <c r="AG671" i="4"/>
  <c r="AT671" i="4" s="1"/>
  <c r="AH671" i="4"/>
  <c r="AJ671" i="4" s="1"/>
  <c r="AE672" i="4"/>
  <c r="X670" i="4"/>
  <c r="AO670" i="4" s="1"/>
  <c r="S671" i="4"/>
  <c r="W671" i="4" s="1"/>
  <c r="Y671" i="4" s="1"/>
  <c r="AA671" i="4" s="1"/>
  <c r="R672" i="4"/>
  <c r="D673" i="4"/>
  <c r="AF673" i="4" s="1"/>
  <c r="M672" i="4"/>
  <c r="U672" i="4" s="1"/>
  <c r="Q672" i="4" s="1"/>
  <c r="P672" i="4" s="1"/>
  <c r="T672" i="4" s="1"/>
  <c r="V672" i="4" s="1"/>
  <c r="AX670" i="4" l="1"/>
  <c r="AU671" i="4"/>
  <c r="AV671" i="4"/>
  <c r="AW671" i="4"/>
  <c r="AI785" i="4"/>
  <c r="AP671" i="4"/>
  <c r="AR671" i="4"/>
  <c r="AQ671" i="4"/>
  <c r="AS670" i="4"/>
  <c r="AG672" i="4"/>
  <c r="AT672" i="4" s="1"/>
  <c r="AH672" i="4"/>
  <c r="AJ672" i="4" s="1"/>
  <c r="AE673" i="4"/>
  <c r="X671" i="4"/>
  <c r="AO671" i="4" s="1"/>
  <c r="S672" i="4"/>
  <c r="W672" i="4" s="1"/>
  <c r="Y672" i="4" s="1"/>
  <c r="AA672" i="4" s="1"/>
  <c r="R673" i="4"/>
  <c r="M673" i="4"/>
  <c r="U673" i="4" s="1"/>
  <c r="Q673" i="4" s="1"/>
  <c r="P673" i="4" s="1"/>
  <c r="T673" i="4" s="1"/>
  <c r="V673" i="4" s="1"/>
  <c r="D674" i="4"/>
  <c r="AF674" i="4" s="1"/>
  <c r="AU672" i="4" l="1"/>
  <c r="AV672" i="4"/>
  <c r="AW672" i="4"/>
  <c r="AI786" i="4"/>
  <c r="AX671" i="4"/>
  <c r="AP672" i="4"/>
  <c r="AR672" i="4"/>
  <c r="AQ672" i="4"/>
  <c r="AS671" i="4"/>
  <c r="AG673" i="4"/>
  <c r="AT673" i="4" s="1"/>
  <c r="AH673" i="4"/>
  <c r="AJ673" i="4" s="1"/>
  <c r="AE674" i="4"/>
  <c r="X672" i="4"/>
  <c r="AO672" i="4" s="1"/>
  <c r="D675" i="4"/>
  <c r="AF675" i="4" s="1"/>
  <c r="R674" i="4"/>
  <c r="M674" i="4"/>
  <c r="U674" i="4" s="1"/>
  <c r="Q674" i="4" s="1"/>
  <c r="P674" i="4" s="1"/>
  <c r="T674" i="4" s="1"/>
  <c r="V674" i="4" s="1"/>
  <c r="S673" i="4"/>
  <c r="W673" i="4" s="1"/>
  <c r="Y673" i="4" s="1"/>
  <c r="AA673" i="4" s="1"/>
  <c r="AU673" i="4" l="1"/>
  <c r="AW673" i="4"/>
  <c r="AV673" i="4"/>
  <c r="AI787" i="4"/>
  <c r="AX672" i="4"/>
  <c r="AQ673" i="4"/>
  <c r="AP673" i="4"/>
  <c r="AR673" i="4"/>
  <c r="AS672" i="4"/>
  <c r="AG674" i="4"/>
  <c r="AT674" i="4" s="1"/>
  <c r="AH674" i="4"/>
  <c r="AJ674" i="4" s="1"/>
  <c r="AE675" i="4"/>
  <c r="X673" i="4"/>
  <c r="AO673" i="4" s="1"/>
  <c r="S674" i="4"/>
  <c r="W674" i="4" s="1"/>
  <c r="Y674" i="4" s="1"/>
  <c r="AA674" i="4" s="1"/>
  <c r="M675" i="4"/>
  <c r="U675" i="4" s="1"/>
  <c r="Q675" i="4" s="1"/>
  <c r="P675" i="4" s="1"/>
  <c r="T675" i="4" s="1"/>
  <c r="V675" i="4" s="1"/>
  <c r="D676" i="4"/>
  <c r="AF676" i="4" s="1"/>
  <c r="R675" i="4"/>
  <c r="AU674" i="4" l="1"/>
  <c r="AV674" i="4"/>
  <c r="AW674" i="4"/>
  <c r="AI788" i="4"/>
  <c r="AX673" i="4"/>
  <c r="AP674" i="4"/>
  <c r="AQ674" i="4"/>
  <c r="AR674" i="4"/>
  <c r="AS673" i="4"/>
  <c r="AG675" i="4"/>
  <c r="AT675" i="4" s="1"/>
  <c r="AH675" i="4"/>
  <c r="AJ675" i="4" s="1"/>
  <c r="AE676" i="4"/>
  <c r="X674" i="4"/>
  <c r="AO674" i="4" s="1"/>
  <c r="S675" i="4"/>
  <c r="W675" i="4" s="1"/>
  <c r="Y675" i="4" s="1"/>
  <c r="AA675" i="4" s="1"/>
  <c r="D677" i="4"/>
  <c r="AF677" i="4" s="1"/>
  <c r="R676" i="4"/>
  <c r="M676" i="4"/>
  <c r="U676" i="4" s="1"/>
  <c r="Q676" i="4" s="1"/>
  <c r="P676" i="4" s="1"/>
  <c r="T676" i="4" s="1"/>
  <c r="V676" i="4" s="1"/>
  <c r="AU675" i="4" l="1"/>
  <c r="AV675" i="4"/>
  <c r="AW675" i="4"/>
  <c r="AI789" i="4"/>
  <c r="AX674" i="4"/>
  <c r="AQ675" i="4"/>
  <c r="AP675" i="4"/>
  <c r="AR675" i="4"/>
  <c r="AS674" i="4"/>
  <c r="AG676" i="4"/>
  <c r="AT676" i="4" s="1"/>
  <c r="AH676" i="4"/>
  <c r="AJ676" i="4" s="1"/>
  <c r="AE677" i="4"/>
  <c r="X675" i="4"/>
  <c r="AO675" i="4" s="1"/>
  <c r="S676" i="4"/>
  <c r="W676" i="4" s="1"/>
  <c r="Y676" i="4" s="1"/>
  <c r="AA676" i="4" s="1"/>
  <c r="R677" i="4"/>
  <c r="M677" i="4"/>
  <c r="U677" i="4" s="1"/>
  <c r="Q677" i="4" s="1"/>
  <c r="P677" i="4" s="1"/>
  <c r="T677" i="4" s="1"/>
  <c r="V677" i="4" s="1"/>
  <c r="D678" i="4"/>
  <c r="AF678" i="4" s="1"/>
  <c r="AU676" i="4" l="1"/>
  <c r="AV676" i="4"/>
  <c r="AW676" i="4"/>
  <c r="AI790" i="4"/>
  <c r="AX675" i="4"/>
  <c r="AP676" i="4"/>
  <c r="AQ676" i="4"/>
  <c r="AR676" i="4"/>
  <c r="AS675" i="4"/>
  <c r="AG677" i="4"/>
  <c r="AT677" i="4" s="1"/>
  <c r="AH677" i="4"/>
  <c r="AJ677" i="4" s="1"/>
  <c r="AE678" i="4"/>
  <c r="X676" i="4"/>
  <c r="AO676" i="4" s="1"/>
  <c r="S677" i="4"/>
  <c r="W677" i="4" s="1"/>
  <c r="Y677" i="4" s="1"/>
  <c r="AA677" i="4" s="1"/>
  <c r="D679" i="4"/>
  <c r="AF679" i="4" s="1"/>
  <c r="M678" i="4"/>
  <c r="U678" i="4" s="1"/>
  <c r="Q678" i="4" s="1"/>
  <c r="P678" i="4" s="1"/>
  <c r="T678" i="4" s="1"/>
  <c r="V678" i="4" s="1"/>
  <c r="R678" i="4"/>
  <c r="AU677" i="4" l="1"/>
  <c r="AV677" i="4"/>
  <c r="AW677" i="4"/>
  <c r="AI791" i="4"/>
  <c r="AX676" i="4"/>
  <c r="AP677" i="4"/>
  <c r="AQ677" i="4"/>
  <c r="AR677" i="4"/>
  <c r="AS676" i="4"/>
  <c r="AG678" i="4"/>
  <c r="AT678" i="4" s="1"/>
  <c r="AH678" i="4"/>
  <c r="AJ678" i="4" s="1"/>
  <c r="AE679" i="4"/>
  <c r="X677" i="4"/>
  <c r="AO677" i="4" s="1"/>
  <c r="S678" i="4"/>
  <c r="W678" i="4" s="1"/>
  <c r="Y678" i="4" s="1"/>
  <c r="AA678" i="4" s="1"/>
  <c r="M679" i="4"/>
  <c r="U679" i="4" s="1"/>
  <c r="Q679" i="4" s="1"/>
  <c r="P679" i="4" s="1"/>
  <c r="T679" i="4" s="1"/>
  <c r="V679" i="4" s="1"/>
  <c r="R679" i="4"/>
  <c r="D680" i="4"/>
  <c r="AF680" i="4" s="1"/>
  <c r="AV678" i="4" l="1"/>
  <c r="AU678" i="4"/>
  <c r="AW678" i="4"/>
  <c r="AI792" i="4"/>
  <c r="AX677" i="4"/>
  <c r="AQ678" i="4"/>
  <c r="AP678" i="4"/>
  <c r="AR678" i="4"/>
  <c r="AS677" i="4"/>
  <c r="AG679" i="4"/>
  <c r="AT679" i="4" s="1"/>
  <c r="AH679" i="4"/>
  <c r="AJ679" i="4" s="1"/>
  <c r="AE680" i="4"/>
  <c r="X678" i="4"/>
  <c r="AO678" i="4" s="1"/>
  <c r="S679" i="4"/>
  <c r="W679" i="4" s="1"/>
  <c r="Y679" i="4" s="1"/>
  <c r="AA679" i="4" s="1"/>
  <c r="M680" i="4"/>
  <c r="U680" i="4" s="1"/>
  <c r="Q680" i="4" s="1"/>
  <c r="P680" i="4" s="1"/>
  <c r="T680" i="4" s="1"/>
  <c r="V680" i="4" s="1"/>
  <c r="D681" i="4"/>
  <c r="AF681" i="4" s="1"/>
  <c r="R680" i="4"/>
  <c r="AX678" i="4" l="1"/>
  <c r="AW679" i="4"/>
  <c r="AU679" i="4"/>
  <c r="AV679" i="4"/>
  <c r="AI793" i="4"/>
  <c r="AP679" i="4"/>
  <c r="AQ679" i="4"/>
  <c r="AR679" i="4"/>
  <c r="AS678" i="4"/>
  <c r="AG680" i="4"/>
  <c r="AT680" i="4" s="1"/>
  <c r="AH680" i="4"/>
  <c r="AJ680" i="4" s="1"/>
  <c r="AE681" i="4"/>
  <c r="X679" i="4"/>
  <c r="AO679" i="4" s="1"/>
  <c r="S680" i="4"/>
  <c r="W680" i="4" s="1"/>
  <c r="Y680" i="4" s="1"/>
  <c r="AA680" i="4" s="1"/>
  <c r="D682" i="4"/>
  <c r="AF682" i="4" s="1"/>
  <c r="M681" i="4"/>
  <c r="U681" i="4" s="1"/>
  <c r="Q681" i="4" s="1"/>
  <c r="P681" i="4" s="1"/>
  <c r="T681" i="4" s="1"/>
  <c r="V681" i="4" s="1"/>
  <c r="R681" i="4"/>
  <c r="AX679" i="4" l="1"/>
  <c r="AU680" i="4"/>
  <c r="AV680" i="4"/>
  <c r="AW680" i="4"/>
  <c r="AI794" i="4"/>
  <c r="AQ680" i="4"/>
  <c r="AP680" i="4"/>
  <c r="AR680" i="4"/>
  <c r="AS679" i="4"/>
  <c r="AG681" i="4"/>
  <c r="AT681" i="4" s="1"/>
  <c r="AH681" i="4"/>
  <c r="AJ681" i="4" s="1"/>
  <c r="AE682" i="4"/>
  <c r="X680" i="4"/>
  <c r="AO680" i="4" s="1"/>
  <c r="S681" i="4"/>
  <c r="W681" i="4" s="1"/>
  <c r="Y681" i="4" s="1"/>
  <c r="AA681" i="4" s="1"/>
  <c r="R682" i="4"/>
  <c r="D683" i="4"/>
  <c r="AF683" i="4" s="1"/>
  <c r="M682" i="4"/>
  <c r="U682" i="4" s="1"/>
  <c r="Q682" i="4" s="1"/>
  <c r="P682" i="4" s="1"/>
  <c r="T682" i="4" s="1"/>
  <c r="V682" i="4" s="1"/>
  <c r="AV681" i="4" l="1"/>
  <c r="AW681" i="4"/>
  <c r="AU681" i="4"/>
  <c r="AX681" i="4" s="1"/>
  <c r="AI795" i="4"/>
  <c r="AX680" i="4"/>
  <c r="AP681" i="4"/>
  <c r="AQ681" i="4"/>
  <c r="AR681" i="4"/>
  <c r="AS680" i="4"/>
  <c r="AG682" i="4"/>
  <c r="AT682" i="4" s="1"/>
  <c r="AH682" i="4"/>
  <c r="AJ682" i="4" s="1"/>
  <c r="AE683" i="4"/>
  <c r="X681" i="4"/>
  <c r="AO681" i="4" s="1"/>
  <c r="S682" i="4"/>
  <c r="W682" i="4" s="1"/>
  <c r="Y682" i="4" s="1"/>
  <c r="AA682" i="4" s="1"/>
  <c r="R683" i="4"/>
  <c r="M683" i="4"/>
  <c r="U683" i="4" s="1"/>
  <c r="Q683" i="4" s="1"/>
  <c r="P683" i="4" s="1"/>
  <c r="T683" i="4" s="1"/>
  <c r="V683" i="4" s="1"/>
  <c r="D684" i="4"/>
  <c r="AF684" i="4" s="1"/>
  <c r="AU682" i="4" l="1"/>
  <c r="AV682" i="4"/>
  <c r="AW682" i="4"/>
  <c r="AI796" i="4"/>
  <c r="AP682" i="4"/>
  <c r="AQ682" i="4"/>
  <c r="AR682" i="4"/>
  <c r="AS681" i="4"/>
  <c r="AG683" i="4"/>
  <c r="AT683" i="4" s="1"/>
  <c r="AH683" i="4"/>
  <c r="AJ683" i="4" s="1"/>
  <c r="AE684" i="4"/>
  <c r="X682" i="4"/>
  <c r="AO682" i="4" s="1"/>
  <c r="R684" i="4"/>
  <c r="M684" i="4"/>
  <c r="U684" i="4" s="1"/>
  <c r="Q684" i="4" s="1"/>
  <c r="P684" i="4" s="1"/>
  <c r="T684" i="4" s="1"/>
  <c r="V684" i="4" s="1"/>
  <c r="D685" i="4"/>
  <c r="AF685" i="4" s="1"/>
  <c r="S683" i="4"/>
  <c r="W683" i="4" s="1"/>
  <c r="Y683" i="4" s="1"/>
  <c r="AA683" i="4" s="1"/>
  <c r="AW683" i="4" l="1"/>
  <c r="AU683" i="4"/>
  <c r="AV683" i="4"/>
  <c r="AI797" i="4"/>
  <c r="AX682" i="4"/>
  <c r="AP683" i="4"/>
  <c r="AQ683" i="4"/>
  <c r="AR683" i="4"/>
  <c r="AS682" i="4"/>
  <c r="AG684" i="4"/>
  <c r="AT684" i="4" s="1"/>
  <c r="AH684" i="4"/>
  <c r="AJ684" i="4" s="1"/>
  <c r="AE685" i="4"/>
  <c r="X683" i="4"/>
  <c r="AO683" i="4" s="1"/>
  <c r="S684" i="4"/>
  <c r="W684" i="4" s="1"/>
  <c r="Y684" i="4" s="1"/>
  <c r="AA684" i="4" s="1"/>
  <c r="D686" i="4"/>
  <c r="AF686" i="4" s="1"/>
  <c r="M685" i="4"/>
  <c r="U685" i="4" s="1"/>
  <c r="Q685" i="4" s="1"/>
  <c r="P685" i="4" s="1"/>
  <c r="T685" i="4" s="1"/>
  <c r="V685" i="4" s="1"/>
  <c r="R685" i="4"/>
  <c r="AX683" i="4" l="1"/>
  <c r="AU684" i="4"/>
  <c r="AV684" i="4"/>
  <c r="AW684" i="4"/>
  <c r="AI798" i="4"/>
  <c r="AP684" i="4"/>
  <c r="AQ684" i="4"/>
  <c r="AR684" i="4"/>
  <c r="AS683" i="4"/>
  <c r="AG685" i="4"/>
  <c r="AT685" i="4" s="1"/>
  <c r="AH685" i="4"/>
  <c r="AJ685" i="4" s="1"/>
  <c r="AE686" i="4"/>
  <c r="X684" i="4"/>
  <c r="AO684" i="4" s="1"/>
  <c r="S685" i="4"/>
  <c r="W685" i="4" s="1"/>
  <c r="Y685" i="4" s="1"/>
  <c r="AA685" i="4" s="1"/>
  <c r="R686" i="4"/>
  <c r="M686" i="4"/>
  <c r="U686" i="4" s="1"/>
  <c r="Q686" i="4" s="1"/>
  <c r="P686" i="4" s="1"/>
  <c r="T686" i="4" s="1"/>
  <c r="V686" i="4" s="1"/>
  <c r="D687" i="4"/>
  <c r="AF687" i="4" s="1"/>
  <c r="AU685" i="4" l="1"/>
  <c r="AV685" i="4"/>
  <c r="AW685" i="4"/>
  <c r="AI799" i="4"/>
  <c r="AX684" i="4"/>
  <c r="AP685" i="4"/>
  <c r="AQ685" i="4"/>
  <c r="AR685" i="4"/>
  <c r="AS684" i="4"/>
  <c r="AG686" i="4"/>
  <c r="AT686" i="4" s="1"/>
  <c r="AH686" i="4"/>
  <c r="AJ686" i="4" s="1"/>
  <c r="AE687" i="4"/>
  <c r="X685" i="4"/>
  <c r="AO685" i="4" s="1"/>
  <c r="M687" i="4"/>
  <c r="U687" i="4" s="1"/>
  <c r="Q687" i="4" s="1"/>
  <c r="P687" i="4" s="1"/>
  <c r="T687" i="4" s="1"/>
  <c r="V687" i="4" s="1"/>
  <c r="R687" i="4"/>
  <c r="D688" i="4"/>
  <c r="AF688" i="4" s="1"/>
  <c r="S686" i="4"/>
  <c r="W686" i="4" s="1"/>
  <c r="Y686" i="4" s="1"/>
  <c r="AA686" i="4" s="1"/>
  <c r="AW686" i="4" l="1"/>
  <c r="AV686" i="4"/>
  <c r="AU686" i="4"/>
  <c r="AX686" i="4" s="1"/>
  <c r="AI800" i="4"/>
  <c r="AX685" i="4"/>
  <c r="AP686" i="4"/>
  <c r="AQ686" i="4"/>
  <c r="AR686" i="4"/>
  <c r="AS685" i="4"/>
  <c r="AG687" i="4"/>
  <c r="AT687" i="4" s="1"/>
  <c r="AH687" i="4"/>
  <c r="AJ687" i="4" s="1"/>
  <c r="AE688" i="4"/>
  <c r="X686" i="4"/>
  <c r="AO686" i="4" s="1"/>
  <c r="S687" i="4"/>
  <c r="W687" i="4" s="1"/>
  <c r="Y687" i="4" s="1"/>
  <c r="AA687" i="4" s="1"/>
  <c r="D689" i="4"/>
  <c r="AF689" i="4" s="1"/>
  <c r="R688" i="4"/>
  <c r="M688" i="4"/>
  <c r="U688" i="4" s="1"/>
  <c r="Q688" i="4" s="1"/>
  <c r="P688" i="4" s="1"/>
  <c r="T688" i="4" s="1"/>
  <c r="V688" i="4" s="1"/>
  <c r="AU687" i="4" l="1"/>
  <c r="AV687" i="4"/>
  <c r="AW687" i="4"/>
  <c r="AI801" i="4"/>
  <c r="AP687" i="4"/>
  <c r="AQ687" i="4"/>
  <c r="AR687" i="4"/>
  <c r="AS686" i="4"/>
  <c r="AG688" i="4"/>
  <c r="AT688" i="4" s="1"/>
  <c r="AH688" i="4"/>
  <c r="AJ688" i="4" s="1"/>
  <c r="AE689" i="4"/>
  <c r="X687" i="4"/>
  <c r="AO687" i="4" s="1"/>
  <c r="S688" i="4"/>
  <c r="W688" i="4" s="1"/>
  <c r="Y688" i="4" s="1"/>
  <c r="AA688" i="4" s="1"/>
  <c r="D690" i="4"/>
  <c r="AF690" i="4" s="1"/>
  <c r="R689" i="4"/>
  <c r="M689" i="4"/>
  <c r="U689" i="4" s="1"/>
  <c r="Q689" i="4" s="1"/>
  <c r="P689" i="4" s="1"/>
  <c r="T689" i="4" s="1"/>
  <c r="V689" i="4" s="1"/>
  <c r="AU688" i="4" l="1"/>
  <c r="AV688" i="4"/>
  <c r="AW688" i="4"/>
  <c r="AI802" i="4"/>
  <c r="AX687" i="4"/>
  <c r="AP688" i="4"/>
  <c r="AQ688" i="4"/>
  <c r="AR688" i="4"/>
  <c r="AS687" i="4"/>
  <c r="AG689" i="4"/>
  <c r="AT689" i="4" s="1"/>
  <c r="AH689" i="4"/>
  <c r="AJ689" i="4" s="1"/>
  <c r="AE690" i="4"/>
  <c r="X688" i="4"/>
  <c r="AO688" i="4" s="1"/>
  <c r="S689" i="4"/>
  <c r="W689" i="4" s="1"/>
  <c r="Y689" i="4" s="1"/>
  <c r="AA689" i="4" s="1"/>
  <c r="M690" i="4"/>
  <c r="U690" i="4" s="1"/>
  <c r="Q690" i="4" s="1"/>
  <c r="P690" i="4" s="1"/>
  <c r="T690" i="4" s="1"/>
  <c r="V690" i="4" s="1"/>
  <c r="R690" i="4"/>
  <c r="D691" i="4"/>
  <c r="AF691" i="4" s="1"/>
  <c r="AU689" i="4" l="1"/>
  <c r="AV689" i="4"/>
  <c r="AW689" i="4"/>
  <c r="AI803" i="4"/>
  <c r="AX688" i="4"/>
  <c r="AQ689" i="4"/>
  <c r="AP689" i="4"/>
  <c r="AR689" i="4"/>
  <c r="AS688" i="4"/>
  <c r="AG690" i="4"/>
  <c r="AT690" i="4" s="1"/>
  <c r="AH690" i="4"/>
  <c r="AJ690" i="4" s="1"/>
  <c r="AE691" i="4"/>
  <c r="X689" i="4"/>
  <c r="AO689" i="4" s="1"/>
  <c r="R691" i="4"/>
  <c r="D692" i="4"/>
  <c r="AF692" i="4" s="1"/>
  <c r="M691" i="4"/>
  <c r="U691" i="4" s="1"/>
  <c r="Q691" i="4" s="1"/>
  <c r="P691" i="4" s="1"/>
  <c r="T691" i="4" s="1"/>
  <c r="V691" i="4" s="1"/>
  <c r="S690" i="4"/>
  <c r="W690" i="4" s="1"/>
  <c r="Y690" i="4" s="1"/>
  <c r="AA690" i="4" s="1"/>
  <c r="AU690" i="4" l="1"/>
  <c r="AV690" i="4"/>
  <c r="AW690" i="4"/>
  <c r="AI804" i="4"/>
  <c r="AX689" i="4"/>
  <c r="AP690" i="4"/>
  <c r="AR690" i="4"/>
  <c r="AQ690" i="4"/>
  <c r="AS689" i="4"/>
  <c r="AG691" i="4"/>
  <c r="AT691" i="4" s="1"/>
  <c r="AH691" i="4"/>
  <c r="AJ691" i="4" s="1"/>
  <c r="AE692" i="4"/>
  <c r="X690" i="4"/>
  <c r="AO690" i="4" s="1"/>
  <c r="S691" i="4"/>
  <c r="W691" i="4" s="1"/>
  <c r="Y691" i="4" s="1"/>
  <c r="AA691" i="4" s="1"/>
  <c r="R692" i="4"/>
  <c r="M692" i="4"/>
  <c r="U692" i="4" s="1"/>
  <c r="Q692" i="4" s="1"/>
  <c r="P692" i="4" s="1"/>
  <c r="T692" i="4" s="1"/>
  <c r="V692" i="4" s="1"/>
  <c r="D693" i="4"/>
  <c r="AF693" i="4" s="1"/>
  <c r="AU691" i="4" l="1"/>
  <c r="AV691" i="4"/>
  <c r="AW691" i="4"/>
  <c r="AI805" i="4"/>
  <c r="AX690" i="4"/>
  <c r="AP691" i="4"/>
  <c r="AQ691" i="4"/>
  <c r="AR691" i="4"/>
  <c r="AS690" i="4"/>
  <c r="AG692" i="4"/>
  <c r="AT692" i="4" s="1"/>
  <c r="AH692" i="4"/>
  <c r="AJ692" i="4" s="1"/>
  <c r="AE693" i="4"/>
  <c r="X691" i="4"/>
  <c r="AO691" i="4" s="1"/>
  <c r="D694" i="4"/>
  <c r="AF694" i="4" s="1"/>
  <c r="R693" i="4"/>
  <c r="M693" i="4"/>
  <c r="U693" i="4" s="1"/>
  <c r="Q693" i="4" s="1"/>
  <c r="P693" i="4" s="1"/>
  <c r="T693" i="4" s="1"/>
  <c r="V693" i="4" s="1"/>
  <c r="S692" i="4"/>
  <c r="W692" i="4" s="1"/>
  <c r="Y692" i="4" s="1"/>
  <c r="AA692" i="4" s="1"/>
  <c r="AU692" i="4" l="1"/>
  <c r="AV692" i="4"/>
  <c r="AW692" i="4"/>
  <c r="AI806" i="4"/>
  <c r="AX691" i="4"/>
  <c r="AP692" i="4"/>
  <c r="AQ692" i="4"/>
  <c r="AR692" i="4"/>
  <c r="AS691" i="4"/>
  <c r="AG693" i="4"/>
  <c r="AT693" i="4" s="1"/>
  <c r="AH693" i="4"/>
  <c r="AJ693" i="4" s="1"/>
  <c r="AE694" i="4"/>
  <c r="X692" i="4"/>
  <c r="AO692" i="4" s="1"/>
  <c r="S693" i="4"/>
  <c r="W693" i="4" s="1"/>
  <c r="Y693" i="4" s="1"/>
  <c r="AA693" i="4" s="1"/>
  <c r="M694" i="4"/>
  <c r="U694" i="4" s="1"/>
  <c r="Q694" i="4" s="1"/>
  <c r="P694" i="4" s="1"/>
  <c r="T694" i="4" s="1"/>
  <c r="V694" i="4" s="1"/>
  <c r="R694" i="4"/>
  <c r="D695" i="4"/>
  <c r="AF695" i="4" s="1"/>
  <c r="AV693" i="4" l="1"/>
  <c r="AW693" i="4"/>
  <c r="AU693" i="4"/>
  <c r="AX693" i="4" s="1"/>
  <c r="AI807" i="4"/>
  <c r="AX692" i="4"/>
  <c r="AP693" i="4"/>
  <c r="AR693" i="4"/>
  <c r="AQ693" i="4"/>
  <c r="AS692" i="4"/>
  <c r="AG694" i="4"/>
  <c r="AT694" i="4" s="1"/>
  <c r="AH694" i="4"/>
  <c r="AJ694" i="4" s="1"/>
  <c r="AE695" i="4"/>
  <c r="X693" i="4"/>
  <c r="AO693" i="4" s="1"/>
  <c r="S694" i="4"/>
  <c r="W694" i="4" s="1"/>
  <c r="Y694" i="4" s="1"/>
  <c r="AA694" i="4" s="1"/>
  <c r="M695" i="4"/>
  <c r="U695" i="4" s="1"/>
  <c r="Q695" i="4" s="1"/>
  <c r="P695" i="4" s="1"/>
  <c r="T695" i="4" s="1"/>
  <c r="V695" i="4" s="1"/>
  <c r="R695" i="4"/>
  <c r="D696" i="4"/>
  <c r="AF696" i="4" s="1"/>
  <c r="AV694" i="4" l="1"/>
  <c r="AU694" i="4"/>
  <c r="AW694" i="4"/>
  <c r="AI808" i="4"/>
  <c r="AQ694" i="4"/>
  <c r="AR694" i="4"/>
  <c r="AP694" i="4"/>
  <c r="AS693" i="4"/>
  <c r="AG695" i="4"/>
  <c r="AT695" i="4" s="1"/>
  <c r="AH695" i="4"/>
  <c r="AJ695" i="4" s="1"/>
  <c r="AE696" i="4"/>
  <c r="X694" i="4"/>
  <c r="AO694" i="4" s="1"/>
  <c r="R696" i="4"/>
  <c r="M696" i="4"/>
  <c r="U696" i="4" s="1"/>
  <c r="Q696" i="4" s="1"/>
  <c r="P696" i="4" s="1"/>
  <c r="T696" i="4" s="1"/>
  <c r="V696" i="4" s="1"/>
  <c r="D697" i="4"/>
  <c r="AF697" i="4" s="1"/>
  <c r="S695" i="4"/>
  <c r="W695" i="4" s="1"/>
  <c r="Y695" i="4" s="1"/>
  <c r="AA695" i="4" s="1"/>
  <c r="AX694" i="4" l="1"/>
  <c r="AU695" i="4"/>
  <c r="AV695" i="4"/>
  <c r="AW695" i="4"/>
  <c r="AI809" i="4"/>
  <c r="AP695" i="4"/>
  <c r="AQ695" i="4"/>
  <c r="AR695" i="4"/>
  <c r="AS694" i="4"/>
  <c r="AG696" i="4"/>
  <c r="AT696" i="4" s="1"/>
  <c r="AH696" i="4"/>
  <c r="AJ696" i="4" s="1"/>
  <c r="AE697" i="4"/>
  <c r="X695" i="4"/>
  <c r="AO695" i="4" s="1"/>
  <c r="S696" i="4"/>
  <c r="W696" i="4" s="1"/>
  <c r="Y696" i="4" s="1"/>
  <c r="AA696" i="4" s="1"/>
  <c r="R697" i="4"/>
  <c r="D698" i="4"/>
  <c r="AF698" i="4" s="1"/>
  <c r="M697" i="4"/>
  <c r="U697" i="4" s="1"/>
  <c r="Q697" i="4" s="1"/>
  <c r="P697" i="4" s="1"/>
  <c r="T697" i="4" s="1"/>
  <c r="V697" i="4" s="1"/>
  <c r="AU696" i="4" l="1"/>
  <c r="AV696" i="4"/>
  <c r="AW696" i="4"/>
  <c r="AI810" i="4"/>
  <c r="AX695" i="4"/>
  <c r="AP696" i="4"/>
  <c r="AQ696" i="4"/>
  <c r="AR696" i="4"/>
  <c r="AS695" i="4"/>
  <c r="AG697" i="4"/>
  <c r="AT697" i="4" s="1"/>
  <c r="AH697" i="4"/>
  <c r="AJ697" i="4" s="1"/>
  <c r="AE698" i="4"/>
  <c r="X696" i="4"/>
  <c r="AO696" i="4" s="1"/>
  <c r="S697" i="4"/>
  <c r="W697" i="4" s="1"/>
  <c r="Y697" i="4" s="1"/>
  <c r="AA697" i="4" s="1"/>
  <c r="R698" i="4"/>
  <c r="M698" i="4"/>
  <c r="U698" i="4" s="1"/>
  <c r="Q698" i="4" s="1"/>
  <c r="P698" i="4" s="1"/>
  <c r="T698" i="4" s="1"/>
  <c r="V698" i="4" s="1"/>
  <c r="D699" i="4"/>
  <c r="AF699" i="4" s="1"/>
  <c r="AV697" i="4" l="1"/>
  <c r="AW697" i="4"/>
  <c r="AU697" i="4"/>
  <c r="AX697" i="4" s="1"/>
  <c r="AI811" i="4"/>
  <c r="AX696" i="4"/>
  <c r="AP697" i="4"/>
  <c r="AR697" i="4"/>
  <c r="AQ697" i="4"/>
  <c r="AS696" i="4"/>
  <c r="AG698" i="4"/>
  <c r="AT698" i="4" s="1"/>
  <c r="AH698" i="4"/>
  <c r="AJ698" i="4" s="1"/>
  <c r="AE699" i="4"/>
  <c r="X697" i="4"/>
  <c r="AO697" i="4" s="1"/>
  <c r="M699" i="4"/>
  <c r="U699" i="4" s="1"/>
  <c r="Q699" i="4" s="1"/>
  <c r="P699" i="4" s="1"/>
  <c r="T699" i="4" s="1"/>
  <c r="V699" i="4" s="1"/>
  <c r="R699" i="4"/>
  <c r="D700" i="4"/>
  <c r="AF700" i="4" s="1"/>
  <c r="S698" i="4"/>
  <c r="W698" i="4" s="1"/>
  <c r="Y698" i="4" s="1"/>
  <c r="AA698" i="4" s="1"/>
  <c r="AU698" i="4" l="1"/>
  <c r="AV698" i="4"/>
  <c r="AW698" i="4"/>
  <c r="AI812" i="4"/>
  <c r="AP698" i="4"/>
  <c r="AQ698" i="4"/>
  <c r="AR698" i="4"/>
  <c r="AS697" i="4"/>
  <c r="AG699" i="4"/>
  <c r="AT699" i="4" s="1"/>
  <c r="AH699" i="4"/>
  <c r="AJ699" i="4" s="1"/>
  <c r="AE700" i="4"/>
  <c r="X698" i="4"/>
  <c r="AO698" i="4" s="1"/>
  <c r="S699" i="4"/>
  <c r="W699" i="4" s="1"/>
  <c r="Y699" i="4" s="1"/>
  <c r="AA699" i="4" s="1"/>
  <c r="R700" i="4"/>
  <c r="M700" i="4"/>
  <c r="U700" i="4" s="1"/>
  <c r="Q700" i="4" s="1"/>
  <c r="P700" i="4" s="1"/>
  <c r="T700" i="4" s="1"/>
  <c r="V700" i="4" s="1"/>
  <c r="D701" i="4"/>
  <c r="AF701" i="4" s="1"/>
  <c r="AW699" i="4" l="1"/>
  <c r="AV699" i="4"/>
  <c r="AU699" i="4"/>
  <c r="AX699" i="4" s="1"/>
  <c r="AI813" i="4"/>
  <c r="AX698" i="4"/>
  <c r="AP699" i="4"/>
  <c r="AR699" i="4"/>
  <c r="AQ699" i="4"/>
  <c r="AS698" i="4"/>
  <c r="AG700" i="4"/>
  <c r="AT700" i="4" s="1"/>
  <c r="AH700" i="4"/>
  <c r="AJ700" i="4" s="1"/>
  <c r="AE701" i="4"/>
  <c r="X699" i="4"/>
  <c r="AO699" i="4" s="1"/>
  <c r="S700" i="4"/>
  <c r="W700" i="4" s="1"/>
  <c r="Y700" i="4" s="1"/>
  <c r="AA700" i="4" s="1"/>
  <c r="R701" i="4"/>
  <c r="M701" i="4"/>
  <c r="U701" i="4" s="1"/>
  <c r="Q701" i="4" s="1"/>
  <c r="P701" i="4" s="1"/>
  <c r="T701" i="4" s="1"/>
  <c r="V701" i="4" s="1"/>
  <c r="D702" i="4"/>
  <c r="AF702" i="4" s="1"/>
  <c r="AU700" i="4" l="1"/>
  <c r="AV700" i="4"/>
  <c r="AW700" i="4"/>
  <c r="AI814" i="4"/>
  <c r="AP700" i="4"/>
  <c r="AQ700" i="4"/>
  <c r="AR700" i="4"/>
  <c r="AS699" i="4"/>
  <c r="AG701" i="4"/>
  <c r="AT701" i="4" s="1"/>
  <c r="AH701" i="4"/>
  <c r="AJ701" i="4" s="1"/>
  <c r="AE702" i="4"/>
  <c r="X700" i="4"/>
  <c r="AO700" i="4" s="1"/>
  <c r="R702" i="4"/>
  <c r="D703" i="4"/>
  <c r="AF703" i="4" s="1"/>
  <c r="M702" i="4"/>
  <c r="U702" i="4" s="1"/>
  <c r="Q702" i="4" s="1"/>
  <c r="P702" i="4" s="1"/>
  <c r="T702" i="4" s="1"/>
  <c r="V702" i="4" s="1"/>
  <c r="S701" i="4"/>
  <c r="W701" i="4" s="1"/>
  <c r="Y701" i="4" s="1"/>
  <c r="AA701" i="4" s="1"/>
  <c r="AU701" i="4" l="1"/>
  <c r="AV701" i="4"/>
  <c r="AW701" i="4"/>
  <c r="AI815" i="4"/>
  <c r="AX700" i="4"/>
  <c r="AP701" i="4"/>
  <c r="AR701" i="4"/>
  <c r="AQ701" i="4"/>
  <c r="AS700" i="4"/>
  <c r="AG702" i="4"/>
  <c r="AT702" i="4" s="1"/>
  <c r="AH702" i="4"/>
  <c r="AJ702" i="4" s="1"/>
  <c r="AE703" i="4"/>
  <c r="X701" i="4"/>
  <c r="AO701" i="4" s="1"/>
  <c r="S702" i="4"/>
  <c r="W702" i="4" s="1"/>
  <c r="Y702" i="4" s="1"/>
  <c r="AA702" i="4" s="1"/>
  <c r="R703" i="4"/>
  <c r="M703" i="4"/>
  <c r="U703" i="4" s="1"/>
  <c r="Q703" i="4" s="1"/>
  <c r="P703" i="4" s="1"/>
  <c r="T703" i="4" s="1"/>
  <c r="V703" i="4" s="1"/>
  <c r="D704" i="4"/>
  <c r="AF704" i="4" s="1"/>
  <c r="AW702" i="4" l="1"/>
  <c r="AU702" i="4"/>
  <c r="AV702" i="4"/>
  <c r="AI816" i="4"/>
  <c r="AX701" i="4"/>
  <c r="AQ702" i="4"/>
  <c r="AP702" i="4"/>
  <c r="AR702" i="4"/>
  <c r="AS701" i="4"/>
  <c r="AG703" i="4"/>
  <c r="AT703" i="4" s="1"/>
  <c r="AH703" i="4"/>
  <c r="AJ703" i="4" s="1"/>
  <c r="AE704" i="4"/>
  <c r="X702" i="4"/>
  <c r="AO702" i="4" s="1"/>
  <c r="D705" i="4"/>
  <c r="AF705" i="4" s="1"/>
  <c r="R704" i="4"/>
  <c r="M704" i="4"/>
  <c r="U704" i="4" s="1"/>
  <c r="Q704" i="4" s="1"/>
  <c r="P704" i="4" s="1"/>
  <c r="T704" i="4" s="1"/>
  <c r="V704" i="4" s="1"/>
  <c r="S703" i="4"/>
  <c r="W703" i="4" s="1"/>
  <c r="Y703" i="4" s="1"/>
  <c r="AA703" i="4" s="1"/>
  <c r="AX702" i="4" l="1"/>
  <c r="AU703" i="4"/>
  <c r="AV703" i="4"/>
  <c r="AW703" i="4"/>
  <c r="AI817" i="4"/>
  <c r="AP703" i="4"/>
  <c r="AQ703" i="4"/>
  <c r="AR703" i="4"/>
  <c r="AS702" i="4"/>
  <c r="AG704" i="4"/>
  <c r="AT704" i="4" s="1"/>
  <c r="AH704" i="4"/>
  <c r="AJ704" i="4" s="1"/>
  <c r="AE705" i="4"/>
  <c r="X703" i="4"/>
  <c r="AO703" i="4" s="1"/>
  <c r="S704" i="4"/>
  <c r="W704" i="4" s="1"/>
  <c r="Y704" i="4" s="1"/>
  <c r="AA704" i="4" s="1"/>
  <c r="R705" i="4"/>
  <c r="M705" i="4"/>
  <c r="U705" i="4" s="1"/>
  <c r="Q705" i="4" s="1"/>
  <c r="P705" i="4" s="1"/>
  <c r="T705" i="4" s="1"/>
  <c r="V705" i="4" s="1"/>
  <c r="D706" i="4"/>
  <c r="AF706" i="4" s="1"/>
  <c r="AI818" i="4" l="1"/>
  <c r="AU704" i="4"/>
  <c r="AV704" i="4"/>
  <c r="AW704" i="4"/>
  <c r="AX703" i="4"/>
  <c r="AP704" i="4"/>
  <c r="AQ704" i="4"/>
  <c r="AR704" i="4"/>
  <c r="AS703" i="4"/>
  <c r="AG705" i="4"/>
  <c r="AT705" i="4" s="1"/>
  <c r="AH705" i="4"/>
  <c r="AJ705" i="4" s="1"/>
  <c r="AE706" i="4"/>
  <c r="X704" i="4"/>
  <c r="AO704" i="4" s="1"/>
  <c r="S705" i="4"/>
  <c r="W705" i="4" s="1"/>
  <c r="Y705" i="4" s="1"/>
  <c r="AA705" i="4" s="1"/>
  <c r="D707" i="4"/>
  <c r="AF707" i="4" s="1"/>
  <c r="M706" i="4"/>
  <c r="U706" i="4" s="1"/>
  <c r="Q706" i="4" s="1"/>
  <c r="P706" i="4" s="1"/>
  <c r="T706" i="4" s="1"/>
  <c r="V706" i="4" s="1"/>
  <c r="R706" i="4"/>
  <c r="AU705" i="4" l="1"/>
  <c r="AV705" i="4"/>
  <c r="AW705" i="4"/>
  <c r="AX704" i="4"/>
  <c r="AI819" i="4"/>
  <c r="AQ705" i="4"/>
  <c r="AP705" i="4"/>
  <c r="AR705" i="4"/>
  <c r="AS704" i="4"/>
  <c r="AG706" i="4"/>
  <c r="AT706" i="4" s="1"/>
  <c r="AH706" i="4"/>
  <c r="AJ706" i="4" s="1"/>
  <c r="AE707" i="4"/>
  <c r="X705" i="4"/>
  <c r="AO705" i="4" s="1"/>
  <c r="S706" i="4"/>
  <c r="W706" i="4" s="1"/>
  <c r="Y706" i="4" s="1"/>
  <c r="AA706" i="4" s="1"/>
  <c r="R707" i="4"/>
  <c r="D708" i="4"/>
  <c r="AF708" i="4" s="1"/>
  <c r="M707" i="4"/>
  <c r="U707" i="4" s="1"/>
  <c r="Q707" i="4" s="1"/>
  <c r="P707" i="4" s="1"/>
  <c r="T707" i="4" s="1"/>
  <c r="V707" i="4" s="1"/>
  <c r="AV706" i="4" l="1"/>
  <c r="AW706" i="4"/>
  <c r="AU706" i="4"/>
  <c r="AX706" i="4" s="1"/>
  <c r="AI820" i="4"/>
  <c r="AX705" i="4"/>
  <c r="AP706" i="4"/>
  <c r="AR706" i="4"/>
  <c r="AQ706" i="4"/>
  <c r="AS705" i="4"/>
  <c r="AG707" i="4"/>
  <c r="AT707" i="4" s="1"/>
  <c r="AH707" i="4"/>
  <c r="AJ707" i="4" s="1"/>
  <c r="AE708" i="4"/>
  <c r="X706" i="4"/>
  <c r="AO706" i="4" s="1"/>
  <c r="S707" i="4"/>
  <c r="W707" i="4" s="1"/>
  <c r="Y707" i="4" s="1"/>
  <c r="AA707" i="4" s="1"/>
  <c r="R708" i="4"/>
  <c r="M708" i="4"/>
  <c r="U708" i="4" s="1"/>
  <c r="Q708" i="4" s="1"/>
  <c r="P708" i="4" s="1"/>
  <c r="T708" i="4" s="1"/>
  <c r="V708" i="4" s="1"/>
  <c r="D709" i="4"/>
  <c r="AF709" i="4" s="1"/>
  <c r="AI821" i="4" l="1"/>
  <c r="AU707" i="4"/>
  <c r="AV707" i="4"/>
  <c r="AW707" i="4"/>
  <c r="AP707" i="4"/>
  <c r="AQ707" i="4"/>
  <c r="AR707" i="4"/>
  <c r="AS706" i="4"/>
  <c r="AG708" i="4"/>
  <c r="AT708" i="4" s="1"/>
  <c r="AH708" i="4"/>
  <c r="AJ708" i="4" s="1"/>
  <c r="AE709" i="4"/>
  <c r="X707" i="4"/>
  <c r="AO707" i="4" s="1"/>
  <c r="S708" i="4"/>
  <c r="W708" i="4" s="1"/>
  <c r="Y708" i="4" s="1"/>
  <c r="AA708" i="4" s="1"/>
  <c r="M709" i="4"/>
  <c r="U709" i="4" s="1"/>
  <c r="Q709" i="4" s="1"/>
  <c r="P709" i="4" s="1"/>
  <c r="T709" i="4" s="1"/>
  <c r="V709" i="4" s="1"/>
  <c r="D710" i="4"/>
  <c r="AF710" i="4" s="1"/>
  <c r="R709" i="4"/>
  <c r="AU708" i="4" l="1"/>
  <c r="AV708" i="4"/>
  <c r="AW708" i="4"/>
  <c r="AX707" i="4"/>
  <c r="AI822" i="4"/>
  <c r="AP708" i="4"/>
  <c r="AQ708" i="4"/>
  <c r="AR708" i="4"/>
  <c r="AS707" i="4"/>
  <c r="AG709" i="4"/>
  <c r="AT709" i="4" s="1"/>
  <c r="AH709" i="4"/>
  <c r="AJ709" i="4" s="1"/>
  <c r="AE710" i="4"/>
  <c r="X708" i="4"/>
  <c r="AO708" i="4" s="1"/>
  <c r="S709" i="4"/>
  <c r="W709" i="4" s="1"/>
  <c r="Y709" i="4" s="1"/>
  <c r="AA709" i="4" s="1"/>
  <c r="R710" i="4"/>
  <c r="D711" i="4"/>
  <c r="AF711" i="4" s="1"/>
  <c r="M710" i="4"/>
  <c r="U710" i="4" s="1"/>
  <c r="Q710" i="4" s="1"/>
  <c r="P710" i="4" s="1"/>
  <c r="T710" i="4" s="1"/>
  <c r="V710" i="4" s="1"/>
  <c r="AU709" i="4" l="1"/>
  <c r="AV709" i="4"/>
  <c r="AW709" i="4"/>
  <c r="AI823" i="4"/>
  <c r="AX708" i="4"/>
  <c r="AP709" i="4"/>
  <c r="AQ709" i="4"/>
  <c r="AR709" i="4"/>
  <c r="AS708" i="4"/>
  <c r="AG710" i="4"/>
  <c r="AT710" i="4" s="1"/>
  <c r="AH710" i="4"/>
  <c r="AJ710" i="4" s="1"/>
  <c r="AE711" i="4"/>
  <c r="X709" i="4"/>
  <c r="AO709" i="4" s="1"/>
  <c r="S710" i="4"/>
  <c r="W710" i="4" s="1"/>
  <c r="Y710" i="4" s="1"/>
  <c r="AA710" i="4" s="1"/>
  <c r="R711" i="4"/>
  <c r="M711" i="4"/>
  <c r="U711" i="4" s="1"/>
  <c r="Q711" i="4" s="1"/>
  <c r="P711" i="4" s="1"/>
  <c r="T711" i="4" s="1"/>
  <c r="V711" i="4" s="1"/>
  <c r="D712" i="4"/>
  <c r="AF712" i="4" s="1"/>
  <c r="AV710" i="4" l="1"/>
  <c r="AU710" i="4"/>
  <c r="AW710" i="4"/>
  <c r="AI824" i="4"/>
  <c r="AX709" i="4"/>
  <c r="AQ710" i="4"/>
  <c r="AP710" i="4"/>
  <c r="AR710" i="4"/>
  <c r="AS709" i="4"/>
  <c r="AG711" i="4"/>
  <c r="AT711" i="4" s="1"/>
  <c r="AH711" i="4"/>
  <c r="AJ711" i="4" s="1"/>
  <c r="AE712" i="4"/>
  <c r="X710" i="4"/>
  <c r="AO710" i="4" s="1"/>
  <c r="D713" i="4"/>
  <c r="AF713" i="4" s="1"/>
  <c r="M712" i="4"/>
  <c r="U712" i="4" s="1"/>
  <c r="Q712" i="4" s="1"/>
  <c r="P712" i="4" s="1"/>
  <c r="T712" i="4" s="1"/>
  <c r="V712" i="4" s="1"/>
  <c r="R712" i="4"/>
  <c r="S711" i="4"/>
  <c r="W711" i="4" s="1"/>
  <c r="Y711" i="4" s="1"/>
  <c r="AA711" i="4" s="1"/>
  <c r="AX710" i="4" l="1"/>
  <c r="AU711" i="4"/>
  <c r="AV711" i="4"/>
  <c r="AW711" i="4"/>
  <c r="AI825" i="4"/>
  <c r="AP711" i="4"/>
  <c r="AQ711" i="4"/>
  <c r="AR711" i="4"/>
  <c r="AS710" i="4"/>
  <c r="AG712" i="4"/>
  <c r="AT712" i="4" s="1"/>
  <c r="AH712" i="4"/>
  <c r="AJ712" i="4" s="1"/>
  <c r="AE713" i="4"/>
  <c r="X711" i="4"/>
  <c r="AO711" i="4" s="1"/>
  <c r="S712" i="4"/>
  <c r="W712" i="4" s="1"/>
  <c r="Y712" i="4" s="1"/>
  <c r="AA712" i="4" s="1"/>
  <c r="R713" i="4"/>
  <c r="M713" i="4"/>
  <c r="U713" i="4" s="1"/>
  <c r="Q713" i="4" s="1"/>
  <c r="P713" i="4" s="1"/>
  <c r="T713" i="4" s="1"/>
  <c r="V713" i="4" s="1"/>
  <c r="D714" i="4"/>
  <c r="AF714" i="4" s="1"/>
  <c r="AW712" i="4" l="1"/>
  <c r="AV712" i="4"/>
  <c r="AU712" i="4"/>
  <c r="AX712" i="4" s="1"/>
  <c r="AI826" i="4"/>
  <c r="AX711" i="4"/>
  <c r="AQ712" i="4"/>
  <c r="AP712" i="4"/>
  <c r="AR712" i="4"/>
  <c r="AS711" i="4"/>
  <c r="AG713" i="4"/>
  <c r="AT713" i="4" s="1"/>
  <c r="AH713" i="4"/>
  <c r="AJ713" i="4" s="1"/>
  <c r="AE714" i="4"/>
  <c r="X712" i="4"/>
  <c r="AO712" i="4" s="1"/>
  <c r="S713" i="4"/>
  <c r="W713" i="4" s="1"/>
  <c r="Y713" i="4" s="1"/>
  <c r="AA713" i="4" s="1"/>
  <c r="R714" i="4"/>
  <c r="M714" i="4"/>
  <c r="U714" i="4" s="1"/>
  <c r="Q714" i="4" s="1"/>
  <c r="P714" i="4" s="1"/>
  <c r="T714" i="4" s="1"/>
  <c r="V714" i="4" s="1"/>
  <c r="D715" i="4"/>
  <c r="AF715" i="4" s="1"/>
  <c r="AV713" i="4" l="1"/>
  <c r="AW713" i="4"/>
  <c r="AU713" i="4"/>
  <c r="AX713" i="4" s="1"/>
  <c r="AI827" i="4"/>
  <c r="AP713" i="4"/>
  <c r="AR713" i="4"/>
  <c r="AQ713" i="4"/>
  <c r="AS712" i="4"/>
  <c r="AG714" i="4"/>
  <c r="AT714" i="4" s="1"/>
  <c r="AH714" i="4"/>
  <c r="AJ714" i="4" s="1"/>
  <c r="AE715" i="4"/>
  <c r="X713" i="4"/>
  <c r="AO713" i="4" s="1"/>
  <c r="R715" i="4"/>
  <c r="M715" i="4"/>
  <c r="U715" i="4" s="1"/>
  <c r="Q715" i="4" s="1"/>
  <c r="P715" i="4" s="1"/>
  <c r="T715" i="4" s="1"/>
  <c r="V715" i="4" s="1"/>
  <c r="D716" i="4"/>
  <c r="AF716" i="4" s="1"/>
  <c r="S714" i="4"/>
  <c r="W714" i="4" s="1"/>
  <c r="Y714" i="4" s="1"/>
  <c r="AA714" i="4" s="1"/>
  <c r="AU714" i="4" l="1"/>
  <c r="AV714" i="4"/>
  <c r="AW714" i="4"/>
  <c r="AI828" i="4"/>
  <c r="AP714" i="4"/>
  <c r="AQ714" i="4"/>
  <c r="AR714" i="4"/>
  <c r="AS713" i="4"/>
  <c r="AG715" i="4"/>
  <c r="AT715" i="4" s="1"/>
  <c r="AH715" i="4"/>
  <c r="AJ715" i="4" s="1"/>
  <c r="AE716" i="4"/>
  <c r="X714" i="4"/>
  <c r="AO714" i="4" s="1"/>
  <c r="S715" i="4"/>
  <c r="W715" i="4" s="1"/>
  <c r="Y715" i="4" s="1"/>
  <c r="AA715" i="4" s="1"/>
  <c r="D717" i="4"/>
  <c r="AF717" i="4" s="1"/>
  <c r="M716" i="4"/>
  <c r="U716" i="4" s="1"/>
  <c r="Q716" i="4" s="1"/>
  <c r="P716" i="4" s="1"/>
  <c r="T716" i="4" s="1"/>
  <c r="V716" i="4" s="1"/>
  <c r="R716" i="4"/>
  <c r="AW715" i="4" l="1"/>
  <c r="AU715" i="4"/>
  <c r="AV715" i="4"/>
  <c r="AI829" i="4"/>
  <c r="AX714" i="4"/>
  <c r="AP715" i="4"/>
  <c r="AQ715" i="4"/>
  <c r="AR715" i="4"/>
  <c r="AS714" i="4"/>
  <c r="AG716" i="4"/>
  <c r="AT716" i="4" s="1"/>
  <c r="AH716" i="4"/>
  <c r="AJ716" i="4" s="1"/>
  <c r="AE717" i="4"/>
  <c r="X715" i="4"/>
  <c r="AO715" i="4" s="1"/>
  <c r="S716" i="4"/>
  <c r="W716" i="4" s="1"/>
  <c r="Y716" i="4" s="1"/>
  <c r="AA716" i="4" s="1"/>
  <c r="D718" i="4"/>
  <c r="AF718" i="4" s="1"/>
  <c r="M717" i="4"/>
  <c r="U717" i="4" s="1"/>
  <c r="Q717" i="4" s="1"/>
  <c r="P717" i="4" s="1"/>
  <c r="T717" i="4" s="1"/>
  <c r="V717" i="4" s="1"/>
  <c r="R717" i="4"/>
  <c r="AU716" i="4" l="1"/>
  <c r="AV716" i="4"/>
  <c r="AW716" i="4"/>
  <c r="AI830" i="4"/>
  <c r="AX715" i="4"/>
  <c r="AP716" i="4"/>
  <c r="AQ716" i="4"/>
  <c r="AR716" i="4"/>
  <c r="AS715" i="4"/>
  <c r="AG717" i="4"/>
  <c r="AT717" i="4" s="1"/>
  <c r="AH717" i="4"/>
  <c r="AJ717" i="4" s="1"/>
  <c r="AE718" i="4"/>
  <c r="X716" i="4"/>
  <c r="AO716" i="4" s="1"/>
  <c r="S717" i="4"/>
  <c r="W717" i="4" s="1"/>
  <c r="Y717" i="4" s="1"/>
  <c r="AA717" i="4" s="1"/>
  <c r="D719" i="4"/>
  <c r="AF719" i="4" s="1"/>
  <c r="M718" i="4"/>
  <c r="U718" i="4" s="1"/>
  <c r="Q718" i="4" s="1"/>
  <c r="P718" i="4" s="1"/>
  <c r="T718" i="4" s="1"/>
  <c r="V718" i="4" s="1"/>
  <c r="R718" i="4"/>
  <c r="AU717" i="4" l="1"/>
  <c r="AV717" i="4"/>
  <c r="AW717" i="4"/>
  <c r="AI831" i="4"/>
  <c r="AX716" i="4"/>
  <c r="AP717" i="4"/>
  <c r="AR717" i="4"/>
  <c r="AQ717" i="4"/>
  <c r="AS716" i="4"/>
  <c r="AG718" i="4"/>
  <c r="AT718" i="4" s="1"/>
  <c r="AH718" i="4"/>
  <c r="AJ718" i="4" s="1"/>
  <c r="AE719" i="4"/>
  <c r="X717" i="4"/>
  <c r="AO717" i="4" s="1"/>
  <c r="S718" i="4"/>
  <c r="W718" i="4" s="1"/>
  <c r="Y718" i="4" s="1"/>
  <c r="AA718" i="4" s="1"/>
  <c r="D720" i="4"/>
  <c r="AF720" i="4" s="1"/>
  <c r="R719" i="4"/>
  <c r="M719" i="4"/>
  <c r="U719" i="4" s="1"/>
  <c r="Q719" i="4" s="1"/>
  <c r="P719" i="4" s="1"/>
  <c r="T719" i="4" s="1"/>
  <c r="V719" i="4" s="1"/>
  <c r="AW718" i="4" l="1"/>
  <c r="AU718" i="4"/>
  <c r="AV718" i="4"/>
  <c r="AI832" i="4"/>
  <c r="AX717" i="4"/>
  <c r="AR718" i="4"/>
  <c r="AP718" i="4"/>
  <c r="AQ718" i="4"/>
  <c r="AS717" i="4"/>
  <c r="AG719" i="4"/>
  <c r="AT719" i="4" s="1"/>
  <c r="AH719" i="4"/>
  <c r="AJ719" i="4" s="1"/>
  <c r="AE720" i="4"/>
  <c r="X718" i="4"/>
  <c r="AO718" i="4" s="1"/>
  <c r="R720" i="4"/>
  <c r="D721" i="4"/>
  <c r="AF721" i="4" s="1"/>
  <c r="M720" i="4"/>
  <c r="U720" i="4" s="1"/>
  <c r="Q720" i="4" s="1"/>
  <c r="P720" i="4" s="1"/>
  <c r="T720" i="4" s="1"/>
  <c r="V720" i="4" s="1"/>
  <c r="S719" i="4"/>
  <c r="W719" i="4" s="1"/>
  <c r="Y719" i="4" s="1"/>
  <c r="AA719" i="4" s="1"/>
  <c r="AX718" i="4" l="1"/>
  <c r="AU719" i="4"/>
  <c r="AW719" i="4"/>
  <c r="AV719" i="4"/>
  <c r="AI833" i="4"/>
  <c r="AP719" i="4"/>
  <c r="AR719" i="4"/>
  <c r="AQ719" i="4"/>
  <c r="AS718" i="4"/>
  <c r="AG720" i="4"/>
  <c r="AT720" i="4" s="1"/>
  <c r="AH720" i="4"/>
  <c r="AJ720" i="4" s="1"/>
  <c r="AE721" i="4"/>
  <c r="X719" i="4"/>
  <c r="AO719" i="4" s="1"/>
  <c r="S720" i="4"/>
  <c r="W720" i="4" s="1"/>
  <c r="Y720" i="4" s="1"/>
  <c r="AA720" i="4" s="1"/>
  <c r="R721" i="4"/>
  <c r="M721" i="4"/>
  <c r="U721" i="4" s="1"/>
  <c r="Q721" i="4" s="1"/>
  <c r="P721" i="4" s="1"/>
  <c r="T721" i="4" s="1"/>
  <c r="V721" i="4" s="1"/>
  <c r="D722" i="4"/>
  <c r="AF722" i="4" s="1"/>
  <c r="AU720" i="4" l="1"/>
  <c r="AV720" i="4"/>
  <c r="AW720" i="4"/>
  <c r="AI834" i="4"/>
  <c r="AX719" i="4"/>
  <c r="AQ720" i="4"/>
  <c r="AR720" i="4"/>
  <c r="AP720" i="4"/>
  <c r="AS719" i="4"/>
  <c r="AG721" i="4"/>
  <c r="AT721" i="4" s="1"/>
  <c r="AH721" i="4"/>
  <c r="AJ721" i="4" s="1"/>
  <c r="AE722" i="4"/>
  <c r="X720" i="4"/>
  <c r="AO720" i="4" s="1"/>
  <c r="M722" i="4"/>
  <c r="U722" i="4" s="1"/>
  <c r="Q722" i="4" s="1"/>
  <c r="P722" i="4" s="1"/>
  <c r="T722" i="4" s="1"/>
  <c r="V722" i="4" s="1"/>
  <c r="D723" i="4"/>
  <c r="AF723" i="4" s="1"/>
  <c r="R722" i="4"/>
  <c r="S721" i="4"/>
  <c r="W721" i="4" s="1"/>
  <c r="Y721" i="4" s="1"/>
  <c r="AA721" i="4" s="1"/>
  <c r="AU721" i="4" l="1"/>
  <c r="AV721" i="4"/>
  <c r="AW721" i="4"/>
  <c r="AI835" i="4"/>
  <c r="AX720" i="4"/>
  <c r="AP721" i="4"/>
  <c r="AQ721" i="4"/>
  <c r="AR721" i="4"/>
  <c r="AS720" i="4"/>
  <c r="AG722" i="4"/>
  <c r="AT722" i="4" s="1"/>
  <c r="AH722" i="4"/>
  <c r="AJ722" i="4" s="1"/>
  <c r="AE723" i="4"/>
  <c r="X721" i="4"/>
  <c r="AO721" i="4" s="1"/>
  <c r="S722" i="4"/>
  <c r="W722" i="4" s="1"/>
  <c r="Y722" i="4" s="1"/>
  <c r="AA722" i="4" s="1"/>
  <c r="D724" i="4"/>
  <c r="AF724" i="4" s="1"/>
  <c r="M723" i="4"/>
  <c r="U723" i="4" s="1"/>
  <c r="Q723" i="4" s="1"/>
  <c r="P723" i="4" s="1"/>
  <c r="T723" i="4" s="1"/>
  <c r="V723" i="4" s="1"/>
  <c r="R723" i="4"/>
  <c r="AU722" i="4" l="1"/>
  <c r="AV722" i="4"/>
  <c r="AW722" i="4"/>
  <c r="AI836" i="4"/>
  <c r="AX721" i="4"/>
  <c r="AP722" i="4"/>
  <c r="AR722" i="4"/>
  <c r="AQ722" i="4"/>
  <c r="AS721" i="4"/>
  <c r="AG723" i="4"/>
  <c r="AT723" i="4" s="1"/>
  <c r="AH723" i="4"/>
  <c r="AJ723" i="4" s="1"/>
  <c r="AE724" i="4"/>
  <c r="X722" i="4"/>
  <c r="AO722" i="4" s="1"/>
  <c r="S723" i="4"/>
  <c r="W723" i="4" s="1"/>
  <c r="Y723" i="4" s="1"/>
  <c r="AA723" i="4" s="1"/>
  <c r="M724" i="4"/>
  <c r="U724" i="4" s="1"/>
  <c r="Q724" i="4" s="1"/>
  <c r="P724" i="4" s="1"/>
  <c r="T724" i="4" s="1"/>
  <c r="V724" i="4" s="1"/>
  <c r="R724" i="4"/>
  <c r="D725" i="4"/>
  <c r="AF725" i="4" s="1"/>
  <c r="AU723" i="4" l="1"/>
  <c r="AV723" i="4"/>
  <c r="AW723" i="4"/>
  <c r="AI837" i="4"/>
  <c r="AX722" i="4"/>
  <c r="AP723" i="4"/>
  <c r="AQ723" i="4"/>
  <c r="AR723" i="4"/>
  <c r="AS722" i="4"/>
  <c r="AG724" i="4"/>
  <c r="AT724" i="4" s="1"/>
  <c r="AH724" i="4"/>
  <c r="AJ724" i="4" s="1"/>
  <c r="AE725" i="4"/>
  <c r="X723" i="4"/>
  <c r="AO723" i="4" s="1"/>
  <c r="S724" i="4"/>
  <c r="W724" i="4" s="1"/>
  <c r="Y724" i="4" s="1"/>
  <c r="AA724" i="4" s="1"/>
  <c r="D726" i="4"/>
  <c r="AF726" i="4" s="1"/>
  <c r="M725" i="4"/>
  <c r="U725" i="4" s="1"/>
  <c r="Q725" i="4" s="1"/>
  <c r="P725" i="4" s="1"/>
  <c r="T725" i="4" s="1"/>
  <c r="V725" i="4" s="1"/>
  <c r="R725" i="4"/>
  <c r="AU724" i="4" l="1"/>
  <c r="AV724" i="4"/>
  <c r="AW724" i="4"/>
  <c r="AI838" i="4"/>
  <c r="AX723" i="4"/>
  <c r="AP724" i="4"/>
  <c r="AQ724" i="4"/>
  <c r="AR724" i="4"/>
  <c r="AS723" i="4"/>
  <c r="AG725" i="4"/>
  <c r="AT725" i="4" s="1"/>
  <c r="AH725" i="4"/>
  <c r="AJ725" i="4" s="1"/>
  <c r="AE726" i="4"/>
  <c r="X724" i="4"/>
  <c r="AO724" i="4" s="1"/>
  <c r="S725" i="4"/>
  <c r="W725" i="4" s="1"/>
  <c r="Y725" i="4" s="1"/>
  <c r="AA725" i="4" s="1"/>
  <c r="M726" i="4"/>
  <c r="U726" i="4" s="1"/>
  <c r="Q726" i="4" s="1"/>
  <c r="P726" i="4" s="1"/>
  <c r="T726" i="4" s="1"/>
  <c r="V726" i="4" s="1"/>
  <c r="R726" i="4"/>
  <c r="D727" i="4"/>
  <c r="AF727" i="4" s="1"/>
  <c r="AU725" i="4" l="1"/>
  <c r="AV725" i="4"/>
  <c r="AW725" i="4"/>
  <c r="AI839" i="4"/>
  <c r="AX724" i="4"/>
  <c r="AQ725" i="4"/>
  <c r="AR725" i="4"/>
  <c r="AP725" i="4"/>
  <c r="AS724" i="4"/>
  <c r="AG726" i="4"/>
  <c r="AT726" i="4" s="1"/>
  <c r="AH726" i="4"/>
  <c r="AJ726" i="4" s="1"/>
  <c r="AE727" i="4"/>
  <c r="X725" i="4"/>
  <c r="AO725" i="4" s="1"/>
  <c r="S726" i="4"/>
  <c r="W726" i="4" s="1"/>
  <c r="Y726" i="4" s="1"/>
  <c r="AA726" i="4" s="1"/>
  <c r="D728" i="4"/>
  <c r="AF728" i="4" s="1"/>
  <c r="M727" i="4"/>
  <c r="U727" i="4" s="1"/>
  <c r="Q727" i="4" s="1"/>
  <c r="P727" i="4" s="1"/>
  <c r="T727" i="4" s="1"/>
  <c r="V727" i="4" s="1"/>
  <c r="R727" i="4"/>
  <c r="AV726" i="4" l="1"/>
  <c r="AU726" i="4"/>
  <c r="AW726" i="4"/>
  <c r="AI840" i="4"/>
  <c r="AX725" i="4"/>
  <c r="AP726" i="4"/>
  <c r="AQ726" i="4"/>
  <c r="AR726" i="4"/>
  <c r="AS725" i="4"/>
  <c r="AG727" i="4"/>
  <c r="AT727" i="4" s="1"/>
  <c r="AH727" i="4"/>
  <c r="AJ727" i="4" s="1"/>
  <c r="AE728" i="4"/>
  <c r="X726" i="4"/>
  <c r="AO726" i="4" s="1"/>
  <c r="S727" i="4"/>
  <c r="W727" i="4" s="1"/>
  <c r="Y727" i="4" s="1"/>
  <c r="AA727" i="4" s="1"/>
  <c r="D729" i="4"/>
  <c r="AF729" i="4" s="1"/>
  <c r="M728" i="4"/>
  <c r="U728" i="4" s="1"/>
  <c r="Q728" i="4" s="1"/>
  <c r="P728" i="4" s="1"/>
  <c r="T728" i="4" s="1"/>
  <c r="V728" i="4" s="1"/>
  <c r="R728" i="4"/>
  <c r="AX726" i="4" l="1"/>
  <c r="AU727" i="4"/>
  <c r="AV727" i="4"/>
  <c r="AW727" i="4"/>
  <c r="AI841" i="4"/>
  <c r="AP727" i="4"/>
  <c r="AQ727" i="4"/>
  <c r="AR727" i="4"/>
  <c r="AS726" i="4"/>
  <c r="AG728" i="4"/>
  <c r="AT728" i="4" s="1"/>
  <c r="AH728" i="4"/>
  <c r="AJ728" i="4" s="1"/>
  <c r="AE729" i="4"/>
  <c r="X727" i="4"/>
  <c r="AO727" i="4" s="1"/>
  <c r="S728" i="4"/>
  <c r="W728" i="4" s="1"/>
  <c r="Y728" i="4" s="1"/>
  <c r="AA728" i="4" s="1"/>
  <c r="D730" i="4"/>
  <c r="AF730" i="4" s="1"/>
  <c r="M729" i="4"/>
  <c r="U729" i="4" s="1"/>
  <c r="Q729" i="4" s="1"/>
  <c r="P729" i="4" s="1"/>
  <c r="T729" i="4" s="1"/>
  <c r="V729" i="4" s="1"/>
  <c r="R729" i="4"/>
  <c r="AU728" i="4" l="1"/>
  <c r="AV728" i="4"/>
  <c r="AW728" i="4"/>
  <c r="AI842" i="4"/>
  <c r="AX727" i="4"/>
  <c r="AP728" i="4"/>
  <c r="AQ728" i="4"/>
  <c r="AR728" i="4"/>
  <c r="AS727" i="4"/>
  <c r="AG729" i="4"/>
  <c r="AT729" i="4" s="1"/>
  <c r="AH729" i="4"/>
  <c r="AJ729" i="4" s="1"/>
  <c r="AE730" i="4"/>
  <c r="X728" i="4"/>
  <c r="AO728" i="4" s="1"/>
  <c r="S729" i="4"/>
  <c r="W729" i="4" s="1"/>
  <c r="Y729" i="4" s="1"/>
  <c r="AA729" i="4" s="1"/>
  <c r="M730" i="4"/>
  <c r="U730" i="4" s="1"/>
  <c r="Q730" i="4" s="1"/>
  <c r="P730" i="4" s="1"/>
  <c r="T730" i="4" s="1"/>
  <c r="V730" i="4" s="1"/>
  <c r="R730" i="4"/>
  <c r="D731" i="4"/>
  <c r="AF731" i="4" s="1"/>
  <c r="AV729" i="4" l="1"/>
  <c r="AW729" i="4"/>
  <c r="AU729" i="4"/>
  <c r="AX729" i="4" s="1"/>
  <c r="AI843" i="4"/>
  <c r="AX728" i="4"/>
  <c r="AP729" i="4"/>
  <c r="AQ729" i="4"/>
  <c r="AR729" i="4"/>
  <c r="AS728" i="4"/>
  <c r="AG730" i="4"/>
  <c r="AT730" i="4" s="1"/>
  <c r="AH730" i="4"/>
  <c r="AJ730" i="4" s="1"/>
  <c r="AE731" i="4"/>
  <c r="X729" i="4"/>
  <c r="AO729" i="4" s="1"/>
  <c r="S730" i="4"/>
  <c r="W730" i="4" s="1"/>
  <c r="Y730" i="4" s="1"/>
  <c r="AA730" i="4" s="1"/>
  <c r="R731" i="4"/>
  <c r="M731" i="4"/>
  <c r="U731" i="4" s="1"/>
  <c r="Q731" i="4" s="1"/>
  <c r="P731" i="4" s="1"/>
  <c r="T731" i="4" s="1"/>
  <c r="V731" i="4" s="1"/>
  <c r="D732" i="4"/>
  <c r="AF732" i="4" s="1"/>
  <c r="AI844" i="4" l="1"/>
  <c r="AU730" i="4"/>
  <c r="AV730" i="4"/>
  <c r="AW730" i="4"/>
  <c r="AP730" i="4"/>
  <c r="AQ730" i="4"/>
  <c r="AR730" i="4"/>
  <c r="AS729" i="4"/>
  <c r="AG731" i="4"/>
  <c r="AT731" i="4" s="1"/>
  <c r="AH731" i="4"/>
  <c r="AJ731" i="4" s="1"/>
  <c r="AE732" i="4"/>
  <c r="X730" i="4"/>
  <c r="AO730" i="4" s="1"/>
  <c r="S731" i="4"/>
  <c r="W731" i="4" s="1"/>
  <c r="Y731" i="4" s="1"/>
  <c r="AA731" i="4" s="1"/>
  <c r="D733" i="4"/>
  <c r="AF733" i="4" s="1"/>
  <c r="R732" i="4"/>
  <c r="M732" i="4"/>
  <c r="U732" i="4" s="1"/>
  <c r="Q732" i="4" s="1"/>
  <c r="P732" i="4" s="1"/>
  <c r="T732" i="4" s="1"/>
  <c r="V732" i="4" s="1"/>
  <c r="AW731" i="4" l="1"/>
  <c r="AU731" i="4"/>
  <c r="AV731" i="4"/>
  <c r="AX730" i="4"/>
  <c r="AI845" i="4"/>
  <c r="AP731" i="4"/>
  <c r="AQ731" i="4"/>
  <c r="AR731" i="4"/>
  <c r="AS730" i="4"/>
  <c r="AG732" i="4"/>
  <c r="AT732" i="4" s="1"/>
  <c r="AH732" i="4"/>
  <c r="AJ732" i="4" s="1"/>
  <c r="AE733" i="4"/>
  <c r="X731" i="4"/>
  <c r="AO731" i="4" s="1"/>
  <c r="R733" i="4"/>
  <c r="M733" i="4"/>
  <c r="U733" i="4" s="1"/>
  <c r="Q733" i="4" s="1"/>
  <c r="P733" i="4" s="1"/>
  <c r="T733" i="4" s="1"/>
  <c r="V733" i="4" s="1"/>
  <c r="D734" i="4"/>
  <c r="AF734" i="4" s="1"/>
  <c r="S732" i="4"/>
  <c r="W732" i="4" s="1"/>
  <c r="Y732" i="4" s="1"/>
  <c r="AA732" i="4" s="1"/>
  <c r="AX731" i="4" l="1"/>
  <c r="AW732" i="4"/>
  <c r="AU732" i="4"/>
  <c r="AV732" i="4"/>
  <c r="AI846" i="4"/>
  <c r="AP732" i="4"/>
  <c r="AQ732" i="4"/>
  <c r="AR732" i="4"/>
  <c r="AS731" i="4"/>
  <c r="AG733" i="4"/>
  <c r="AT733" i="4" s="1"/>
  <c r="AH733" i="4"/>
  <c r="AJ733" i="4" s="1"/>
  <c r="AE734" i="4"/>
  <c r="X732" i="4"/>
  <c r="AO732" i="4" s="1"/>
  <c r="S733" i="4"/>
  <c r="W733" i="4" s="1"/>
  <c r="Y733" i="4" s="1"/>
  <c r="AA733" i="4" s="1"/>
  <c r="M734" i="4"/>
  <c r="U734" i="4" s="1"/>
  <c r="Q734" i="4" s="1"/>
  <c r="P734" i="4" s="1"/>
  <c r="T734" i="4" s="1"/>
  <c r="V734" i="4" s="1"/>
  <c r="D735" i="4"/>
  <c r="AF735" i="4" s="1"/>
  <c r="R734" i="4"/>
  <c r="AX732" i="4" l="1"/>
  <c r="AU733" i="4"/>
  <c r="AV733" i="4"/>
  <c r="AW733" i="4"/>
  <c r="AI847" i="4"/>
  <c r="AP733" i="4"/>
  <c r="AQ733" i="4"/>
  <c r="AR733" i="4"/>
  <c r="AS732" i="4"/>
  <c r="AG734" i="4"/>
  <c r="AT734" i="4" s="1"/>
  <c r="AH734" i="4"/>
  <c r="AJ734" i="4" s="1"/>
  <c r="AE735" i="4"/>
  <c r="X733" i="4"/>
  <c r="AO733" i="4" s="1"/>
  <c r="S734" i="4"/>
  <c r="W734" i="4" s="1"/>
  <c r="Y734" i="4" s="1"/>
  <c r="AA734" i="4" s="1"/>
  <c r="R735" i="4"/>
  <c r="M735" i="4"/>
  <c r="U735" i="4" s="1"/>
  <c r="Q735" i="4" s="1"/>
  <c r="P735" i="4" s="1"/>
  <c r="T735" i="4" s="1"/>
  <c r="V735" i="4" s="1"/>
  <c r="D736" i="4"/>
  <c r="AF736" i="4" s="1"/>
  <c r="AW734" i="4" l="1"/>
  <c r="AU734" i="4"/>
  <c r="AV734" i="4"/>
  <c r="AI848" i="4"/>
  <c r="AX733" i="4"/>
  <c r="AP734" i="4"/>
  <c r="AQ734" i="4"/>
  <c r="AR734" i="4"/>
  <c r="AS733" i="4"/>
  <c r="AG735" i="4"/>
  <c r="AT735" i="4" s="1"/>
  <c r="AH735" i="4"/>
  <c r="AJ735" i="4" s="1"/>
  <c r="AE736" i="4"/>
  <c r="X734" i="4"/>
  <c r="AO734" i="4" s="1"/>
  <c r="M736" i="4"/>
  <c r="U736" i="4" s="1"/>
  <c r="Q736" i="4" s="1"/>
  <c r="P736" i="4" s="1"/>
  <c r="T736" i="4" s="1"/>
  <c r="V736" i="4" s="1"/>
  <c r="D737" i="4"/>
  <c r="AF737" i="4" s="1"/>
  <c r="R736" i="4"/>
  <c r="S735" i="4"/>
  <c r="W735" i="4" s="1"/>
  <c r="Y735" i="4" s="1"/>
  <c r="AA735" i="4" s="1"/>
  <c r="AU735" i="4" l="1"/>
  <c r="AV735" i="4"/>
  <c r="AW735" i="4"/>
  <c r="AI849" i="4"/>
  <c r="AX734" i="4"/>
  <c r="AP735" i="4"/>
  <c r="AQ735" i="4"/>
  <c r="AR735" i="4"/>
  <c r="AS734" i="4"/>
  <c r="AG736" i="4"/>
  <c r="AT736" i="4" s="1"/>
  <c r="AH736" i="4"/>
  <c r="AJ736" i="4" s="1"/>
  <c r="AE737" i="4"/>
  <c r="S736" i="4"/>
  <c r="W736" i="4" s="1"/>
  <c r="Y736" i="4" s="1"/>
  <c r="AA736" i="4" s="1"/>
  <c r="X735" i="4"/>
  <c r="AO735" i="4" s="1"/>
  <c r="M737" i="4"/>
  <c r="U737" i="4" s="1"/>
  <c r="Q737" i="4" s="1"/>
  <c r="P737" i="4" s="1"/>
  <c r="T737" i="4" s="1"/>
  <c r="V737" i="4" s="1"/>
  <c r="D738" i="4"/>
  <c r="AF738" i="4" s="1"/>
  <c r="R737" i="4"/>
  <c r="AU736" i="4" l="1"/>
  <c r="AV736" i="4"/>
  <c r="AW736" i="4"/>
  <c r="AI850" i="4"/>
  <c r="AX735" i="4"/>
  <c r="AP736" i="4"/>
  <c r="AQ736" i="4"/>
  <c r="AR736" i="4"/>
  <c r="AS735" i="4"/>
  <c r="AG737" i="4"/>
  <c r="AT737" i="4" s="1"/>
  <c r="AH737" i="4"/>
  <c r="AJ737" i="4" s="1"/>
  <c r="X736" i="4"/>
  <c r="AO736" i="4" s="1"/>
  <c r="AE738" i="4"/>
  <c r="S737" i="4"/>
  <c r="W737" i="4" s="1"/>
  <c r="Y737" i="4" s="1"/>
  <c r="AA737" i="4" s="1"/>
  <c r="D739" i="4"/>
  <c r="AF739" i="4" s="1"/>
  <c r="R738" i="4"/>
  <c r="M738" i="4"/>
  <c r="U738" i="4" s="1"/>
  <c r="Q738" i="4" s="1"/>
  <c r="P738" i="4" s="1"/>
  <c r="T738" i="4" s="1"/>
  <c r="V738" i="4" s="1"/>
  <c r="AU737" i="4" l="1"/>
  <c r="AV737" i="4"/>
  <c r="AW737" i="4"/>
  <c r="AI851" i="4"/>
  <c r="AX736" i="4"/>
  <c r="AQ737" i="4"/>
  <c r="AP737" i="4"/>
  <c r="AR737" i="4"/>
  <c r="AS736" i="4"/>
  <c r="AG738" i="4"/>
  <c r="AT738" i="4" s="1"/>
  <c r="AH738" i="4"/>
  <c r="AJ738" i="4" s="1"/>
  <c r="AE739" i="4"/>
  <c r="X737" i="4"/>
  <c r="AO737" i="4" s="1"/>
  <c r="S738" i="4"/>
  <c r="W738" i="4" s="1"/>
  <c r="Y738" i="4" s="1"/>
  <c r="AA738" i="4" s="1"/>
  <c r="M739" i="4"/>
  <c r="U739" i="4" s="1"/>
  <c r="Q739" i="4" s="1"/>
  <c r="P739" i="4" s="1"/>
  <c r="T739" i="4" s="1"/>
  <c r="V739" i="4" s="1"/>
  <c r="R739" i="4"/>
  <c r="D740" i="4"/>
  <c r="AF740" i="4" s="1"/>
  <c r="AU738" i="4" l="1"/>
  <c r="AV738" i="4"/>
  <c r="AW738" i="4"/>
  <c r="AI852" i="4"/>
  <c r="AX737" i="4"/>
  <c r="AP738" i="4"/>
  <c r="AR738" i="4"/>
  <c r="AQ738" i="4"/>
  <c r="AS737" i="4"/>
  <c r="AG739" i="4"/>
  <c r="AT739" i="4" s="1"/>
  <c r="AH739" i="4"/>
  <c r="AJ739" i="4" s="1"/>
  <c r="AE740" i="4"/>
  <c r="X738" i="4"/>
  <c r="AO738" i="4" s="1"/>
  <c r="D741" i="4"/>
  <c r="AF741" i="4" s="1"/>
  <c r="M740" i="4"/>
  <c r="U740" i="4" s="1"/>
  <c r="Q740" i="4" s="1"/>
  <c r="P740" i="4" s="1"/>
  <c r="T740" i="4" s="1"/>
  <c r="V740" i="4" s="1"/>
  <c r="R740" i="4"/>
  <c r="S739" i="4"/>
  <c r="W739" i="4" s="1"/>
  <c r="Y739" i="4" s="1"/>
  <c r="AA739" i="4" s="1"/>
  <c r="AU739" i="4" l="1"/>
  <c r="AV739" i="4"/>
  <c r="AW739" i="4"/>
  <c r="AI853" i="4"/>
  <c r="AX738" i="4"/>
  <c r="AP739" i="4"/>
  <c r="AR739" i="4"/>
  <c r="AQ739" i="4"/>
  <c r="AS738" i="4"/>
  <c r="AG740" i="4"/>
  <c r="AT740" i="4" s="1"/>
  <c r="AH740" i="4"/>
  <c r="AJ740" i="4" s="1"/>
  <c r="AE741" i="4"/>
  <c r="X739" i="4"/>
  <c r="AO739" i="4" s="1"/>
  <c r="S740" i="4"/>
  <c r="W740" i="4" s="1"/>
  <c r="Y740" i="4" s="1"/>
  <c r="AA740" i="4" s="1"/>
  <c r="M741" i="4"/>
  <c r="U741" i="4" s="1"/>
  <c r="Q741" i="4" s="1"/>
  <c r="P741" i="4" s="1"/>
  <c r="T741" i="4" s="1"/>
  <c r="V741" i="4" s="1"/>
  <c r="D742" i="4"/>
  <c r="AF742" i="4" s="1"/>
  <c r="R741" i="4"/>
  <c r="AU740" i="4" l="1"/>
  <c r="AV740" i="4"/>
  <c r="AW740" i="4"/>
  <c r="AI854" i="4"/>
  <c r="AX739" i="4"/>
  <c r="AP740" i="4"/>
  <c r="AR740" i="4"/>
  <c r="AQ740" i="4"/>
  <c r="AS739" i="4"/>
  <c r="AG741" i="4"/>
  <c r="AT741" i="4" s="1"/>
  <c r="AH741" i="4"/>
  <c r="AJ741" i="4" s="1"/>
  <c r="AE742" i="4"/>
  <c r="X740" i="4"/>
  <c r="AO740" i="4" s="1"/>
  <c r="S741" i="4"/>
  <c r="W741" i="4" s="1"/>
  <c r="Y741" i="4" s="1"/>
  <c r="AA741" i="4" s="1"/>
  <c r="R742" i="4"/>
  <c r="M742" i="4"/>
  <c r="U742" i="4" s="1"/>
  <c r="Q742" i="4" s="1"/>
  <c r="P742" i="4" s="1"/>
  <c r="T742" i="4" s="1"/>
  <c r="V742" i="4" s="1"/>
  <c r="D743" i="4"/>
  <c r="AF743" i="4" s="1"/>
  <c r="AU741" i="4" l="1"/>
  <c r="AV741" i="4"/>
  <c r="AW741" i="4"/>
  <c r="AI855" i="4"/>
  <c r="AX740" i="4"/>
  <c r="AR741" i="4"/>
  <c r="AQ741" i="4"/>
  <c r="AP741" i="4"/>
  <c r="AS740" i="4"/>
  <c r="AG742" i="4"/>
  <c r="AT742" i="4" s="1"/>
  <c r="AH742" i="4"/>
  <c r="AJ742" i="4" s="1"/>
  <c r="AE743" i="4"/>
  <c r="X741" i="4"/>
  <c r="AO741" i="4" s="1"/>
  <c r="S742" i="4"/>
  <c r="W742" i="4" s="1"/>
  <c r="Y742" i="4" s="1"/>
  <c r="AA742" i="4" s="1"/>
  <c r="D744" i="4"/>
  <c r="AF744" i="4" s="1"/>
  <c r="M743" i="4"/>
  <c r="U743" i="4" s="1"/>
  <c r="Q743" i="4" s="1"/>
  <c r="P743" i="4" s="1"/>
  <c r="T743" i="4" s="1"/>
  <c r="V743" i="4" s="1"/>
  <c r="R743" i="4"/>
  <c r="AV742" i="4" l="1"/>
  <c r="AU742" i="4"/>
  <c r="AW742" i="4"/>
  <c r="AI856" i="4"/>
  <c r="AX741" i="4"/>
  <c r="AQ742" i="4"/>
  <c r="AP742" i="4"/>
  <c r="AR742" i="4"/>
  <c r="AS741" i="4"/>
  <c r="AG743" i="4"/>
  <c r="AT743" i="4" s="1"/>
  <c r="AH743" i="4"/>
  <c r="AJ743" i="4" s="1"/>
  <c r="AE744" i="4"/>
  <c r="X742" i="4"/>
  <c r="AO742" i="4" s="1"/>
  <c r="S743" i="4"/>
  <c r="W743" i="4" s="1"/>
  <c r="Y743" i="4" s="1"/>
  <c r="AA743" i="4" s="1"/>
  <c r="D745" i="4"/>
  <c r="AF745" i="4" s="1"/>
  <c r="M744" i="4"/>
  <c r="U744" i="4" s="1"/>
  <c r="Q744" i="4" s="1"/>
  <c r="P744" i="4" s="1"/>
  <c r="T744" i="4" s="1"/>
  <c r="V744" i="4" s="1"/>
  <c r="R744" i="4"/>
  <c r="AX742" i="4" l="1"/>
  <c r="AU743" i="4"/>
  <c r="AV743" i="4"/>
  <c r="AW743" i="4"/>
  <c r="AI857" i="4"/>
  <c r="AP743" i="4"/>
  <c r="AQ743" i="4"/>
  <c r="AR743" i="4"/>
  <c r="AS742" i="4"/>
  <c r="AG744" i="4"/>
  <c r="AT744" i="4" s="1"/>
  <c r="AH744" i="4"/>
  <c r="AJ744" i="4" s="1"/>
  <c r="AE745" i="4"/>
  <c r="X743" i="4"/>
  <c r="AO743" i="4" s="1"/>
  <c r="S744" i="4"/>
  <c r="W744" i="4" s="1"/>
  <c r="Y744" i="4" s="1"/>
  <c r="AA744" i="4" s="1"/>
  <c r="M745" i="4"/>
  <c r="U745" i="4" s="1"/>
  <c r="Q745" i="4" s="1"/>
  <c r="P745" i="4" s="1"/>
  <c r="T745" i="4" s="1"/>
  <c r="V745" i="4" s="1"/>
  <c r="D746" i="4"/>
  <c r="AF746" i="4" s="1"/>
  <c r="R745" i="4"/>
  <c r="AU744" i="4" l="1"/>
  <c r="AV744" i="4"/>
  <c r="AW744" i="4"/>
  <c r="AI858" i="4"/>
  <c r="AX743" i="4"/>
  <c r="AP744" i="4"/>
  <c r="AQ744" i="4"/>
  <c r="AR744" i="4"/>
  <c r="AS743" i="4"/>
  <c r="AG745" i="4"/>
  <c r="AT745" i="4" s="1"/>
  <c r="AH745" i="4"/>
  <c r="AJ745" i="4" s="1"/>
  <c r="AE746" i="4"/>
  <c r="X744" i="4"/>
  <c r="AO744" i="4" s="1"/>
  <c r="S745" i="4"/>
  <c r="W745" i="4" s="1"/>
  <c r="Y745" i="4" s="1"/>
  <c r="AA745" i="4" s="1"/>
  <c r="M746" i="4"/>
  <c r="U746" i="4" s="1"/>
  <c r="Q746" i="4" s="1"/>
  <c r="P746" i="4" s="1"/>
  <c r="T746" i="4" s="1"/>
  <c r="V746" i="4" s="1"/>
  <c r="D747" i="4"/>
  <c r="AF747" i="4" s="1"/>
  <c r="R746" i="4"/>
  <c r="AV745" i="4" l="1"/>
  <c r="AW745" i="4"/>
  <c r="AU745" i="4"/>
  <c r="AX745" i="4" s="1"/>
  <c r="AI859" i="4"/>
  <c r="AX744" i="4"/>
  <c r="AQ745" i="4"/>
  <c r="AP745" i="4"/>
  <c r="AR745" i="4"/>
  <c r="AS744" i="4"/>
  <c r="AG746" i="4"/>
  <c r="AT746" i="4" s="1"/>
  <c r="AH746" i="4"/>
  <c r="AJ746" i="4" s="1"/>
  <c r="AE747" i="4"/>
  <c r="X745" i="4"/>
  <c r="AO745" i="4" s="1"/>
  <c r="S746" i="4"/>
  <c r="W746" i="4" s="1"/>
  <c r="Y746" i="4" s="1"/>
  <c r="AA746" i="4" s="1"/>
  <c r="M747" i="4"/>
  <c r="U747" i="4" s="1"/>
  <c r="Q747" i="4" s="1"/>
  <c r="P747" i="4" s="1"/>
  <c r="T747" i="4" s="1"/>
  <c r="V747" i="4" s="1"/>
  <c r="D748" i="4"/>
  <c r="AF748" i="4" s="1"/>
  <c r="R747" i="4"/>
  <c r="AU746" i="4" l="1"/>
  <c r="AV746" i="4"/>
  <c r="AW746" i="4"/>
  <c r="AI860" i="4"/>
  <c r="AP746" i="4"/>
  <c r="AR746" i="4"/>
  <c r="AQ746" i="4"/>
  <c r="AS745" i="4"/>
  <c r="AG747" i="4"/>
  <c r="AT747" i="4" s="1"/>
  <c r="AH747" i="4"/>
  <c r="AJ747" i="4" s="1"/>
  <c r="AE748" i="4"/>
  <c r="X746" i="4"/>
  <c r="AO746" i="4" s="1"/>
  <c r="S747" i="4"/>
  <c r="W747" i="4" s="1"/>
  <c r="Y747" i="4" s="1"/>
  <c r="AA747" i="4" s="1"/>
  <c r="R748" i="4"/>
  <c r="M748" i="4"/>
  <c r="U748" i="4" s="1"/>
  <c r="Q748" i="4" s="1"/>
  <c r="P748" i="4" s="1"/>
  <c r="T748" i="4" s="1"/>
  <c r="V748" i="4" s="1"/>
  <c r="D749" i="4"/>
  <c r="AF749" i="4" s="1"/>
  <c r="AW747" i="4" l="1"/>
  <c r="AU747" i="4"/>
  <c r="AV747" i="4"/>
  <c r="AI861" i="4"/>
  <c r="AX746" i="4"/>
  <c r="AP747" i="4"/>
  <c r="AR747" i="4"/>
  <c r="AQ747" i="4"/>
  <c r="AS746" i="4"/>
  <c r="AG748" i="4"/>
  <c r="AT748" i="4" s="1"/>
  <c r="AH748" i="4"/>
  <c r="AJ748" i="4" s="1"/>
  <c r="AE749" i="4"/>
  <c r="X747" i="4"/>
  <c r="AO747" i="4" s="1"/>
  <c r="S748" i="4"/>
  <c r="W748" i="4" s="1"/>
  <c r="Y748" i="4" s="1"/>
  <c r="AA748" i="4" s="1"/>
  <c r="M749" i="4"/>
  <c r="U749" i="4" s="1"/>
  <c r="Q749" i="4" s="1"/>
  <c r="P749" i="4" s="1"/>
  <c r="T749" i="4" s="1"/>
  <c r="V749" i="4" s="1"/>
  <c r="R749" i="4"/>
  <c r="D750" i="4"/>
  <c r="AF750" i="4" s="1"/>
  <c r="AX747" i="4" l="1"/>
  <c r="AU748" i="4"/>
  <c r="AV748" i="4"/>
  <c r="AW748" i="4"/>
  <c r="AI862" i="4"/>
  <c r="AP748" i="4"/>
  <c r="AQ748" i="4"/>
  <c r="AR748" i="4"/>
  <c r="AS747" i="4"/>
  <c r="AG749" i="4"/>
  <c r="AT749" i="4" s="1"/>
  <c r="AH749" i="4"/>
  <c r="AJ749" i="4" s="1"/>
  <c r="AE750" i="4"/>
  <c r="X748" i="4"/>
  <c r="AO748" i="4" s="1"/>
  <c r="D751" i="4"/>
  <c r="AF751" i="4" s="1"/>
  <c r="M750" i="4"/>
  <c r="U750" i="4" s="1"/>
  <c r="Q750" i="4" s="1"/>
  <c r="P750" i="4" s="1"/>
  <c r="T750" i="4" s="1"/>
  <c r="V750" i="4" s="1"/>
  <c r="R750" i="4"/>
  <c r="S749" i="4"/>
  <c r="W749" i="4" s="1"/>
  <c r="Y749" i="4" s="1"/>
  <c r="AA749" i="4" s="1"/>
  <c r="AU749" i="4" l="1"/>
  <c r="AV749" i="4"/>
  <c r="AW749" i="4"/>
  <c r="AI863" i="4"/>
  <c r="AX748" i="4"/>
  <c r="AP749" i="4"/>
  <c r="AQ749" i="4"/>
  <c r="AR749" i="4"/>
  <c r="AS748" i="4"/>
  <c r="AG750" i="4"/>
  <c r="AT750" i="4" s="1"/>
  <c r="AH750" i="4"/>
  <c r="AJ750" i="4" s="1"/>
  <c r="AE751" i="4"/>
  <c r="X749" i="4"/>
  <c r="AO749" i="4" s="1"/>
  <c r="S750" i="4"/>
  <c r="W750" i="4" s="1"/>
  <c r="Y750" i="4" s="1"/>
  <c r="AA750" i="4" s="1"/>
  <c r="M751" i="4"/>
  <c r="U751" i="4" s="1"/>
  <c r="Q751" i="4" s="1"/>
  <c r="P751" i="4" s="1"/>
  <c r="T751" i="4" s="1"/>
  <c r="V751" i="4" s="1"/>
  <c r="D752" i="4"/>
  <c r="AF752" i="4" s="1"/>
  <c r="R751" i="4"/>
  <c r="AW750" i="4" l="1"/>
  <c r="AU750" i="4"/>
  <c r="AV750" i="4"/>
  <c r="AI864" i="4"/>
  <c r="AX749" i="4"/>
  <c r="AP750" i="4"/>
  <c r="AQ750" i="4"/>
  <c r="AR750" i="4"/>
  <c r="AS749" i="4"/>
  <c r="AG751" i="4"/>
  <c r="AT751" i="4" s="1"/>
  <c r="AH751" i="4"/>
  <c r="AJ751" i="4" s="1"/>
  <c r="AE752" i="4"/>
  <c r="X750" i="4"/>
  <c r="AO750" i="4" s="1"/>
  <c r="S751" i="4"/>
  <c r="W751" i="4" s="1"/>
  <c r="Y751" i="4" s="1"/>
  <c r="AA751" i="4" s="1"/>
  <c r="M752" i="4"/>
  <c r="U752" i="4" s="1"/>
  <c r="Q752" i="4" s="1"/>
  <c r="P752" i="4" s="1"/>
  <c r="T752" i="4" s="1"/>
  <c r="V752" i="4" s="1"/>
  <c r="R752" i="4"/>
  <c r="D753" i="4"/>
  <c r="AF753" i="4" s="1"/>
  <c r="AU751" i="4" l="1"/>
  <c r="AV751" i="4"/>
  <c r="AW751" i="4"/>
  <c r="AI865" i="4"/>
  <c r="AX750" i="4"/>
  <c r="AP751" i="4"/>
  <c r="AQ751" i="4"/>
  <c r="AR751" i="4"/>
  <c r="AS750" i="4"/>
  <c r="AG752" i="4"/>
  <c r="AT752" i="4" s="1"/>
  <c r="AH752" i="4"/>
  <c r="AJ752" i="4" s="1"/>
  <c r="AE753" i="4"/>
  <c r="X751" i="4"/>
  <c r="AO751" i="4" s="1"/>
  <c r="S752" i="4"/>
  <c r="W752" i="4" s="1"/>
  <c r="Y752" i="4" s="1"/>
  <c r="AA752" i="4" s="1"/>
  <c r="R753" i="4"/>
  <c r="M753" i="4"/>
  <c r="U753" i="4" s="1"/>
  <c r="Q753" i="4" s="1"/>
  <c r="P753" i="4" s="1"/>
  <c r="T753" i="4" s="1"/>
  <c r="V753" i="4" s="1"/>
  <c r="D754" i="4"/>
  <c r="AF754" i="4" s="1"/>
  <c r="AV752" i="4" l="1"/>
  <c r="AW752" i="4"/>
  <c r="AU752" i="4"/>
  <c r="AX752" i="4" s="1"/>
  <c r="AI866" i="4"/>
  <c r="AX751" i="4"/>
  <c r="AP752" i="4"/>
  <c r="AQ752" i="4"/>
  <c r="AR752" i="4"/>
  <c r="AS751" i="4"/>
  <c r="AG753" i="4"/>
  <c r="AT753" i="4" s="1"/>
  <c r="AH753" i="4"/>
  <c r="AJ753" i="4" s="1"/>
  <c r="AE754" i="4"/>
  <c r="X752" i="4"/>
  <c r="AO752" i="4" s="1"/>
  <c r="S753" i="4"/>
  <c r="W753" i="4" s="1"/>
  <c r="Y753" i="4" s="1"/>
  <c r="AA753" i="4" s="1"/>
  <c r="D755" i="4"/>
  <c r="AF755" i="4" s="1"/>
  <c r="R754" i="4"/>
  <c r="M754" i="4"/>
  <c r="U754" i="4" s="1"/>
  <c r="Q754" i="4" s="1"/>
  <c r="P754" i="4" s="1"/>
  <c r="T754" i="4" s="1"/>
  <c r="V754" i="4" s="1"/>
  <c r="AU753" i="4" l="1"/>
  <c r="AV753" i="4"/>
  <c r="AW753" i="4"/>
  <c r="AI867" i="4"/>
  <c r="AQ753" i="4"/>
  <c r="AP753" i="4"/>
  <c r="AR753" i="4"/>
  <c r="AS752" i="4"/>
  <c r="AG754" i="4"/>
  <c r="AT754" i="4" s="1"/>
  <c r="AH754" i="4"/>
  <c r="AJ754" i="4" s="1"/>
  <c r="AE755" i="4"/>
  <c r="X753" i="4"/>
  <c r="AO753" i="4" s="1"/>
  <c r="S754" i="4"/>
  <c r="W754" i="4" s="1"/>
  <c r="Y754" i="4" s="1"/>
  <c r="AA754" i="4" s="1"/>
  <c r="M755" i="4"/>
  <c r="U755" i="4" s="1"/>
  <c r="Q755" i="4" s="1"/>
  <c r="P755" i="4" s="1"/>
  <c r="T755" i="4" s="1"/>
  <c r="V755" i="4" s="1"/>
  <c r="D756" i="4"/>
  <c r="AF756" i="4" s="1"/>
  <c r="R755" i="4"/>
  <c r="AU754" i="4" l="1"/>
  <c r="AV754" i="4"/>
  <c r="AW754" i="4"/>
  <c r="AI868" i="4"/>
  <c r="AX753" i="4"/>
  <c r="AP754" i="4"/>
  <c r="AR754" i="4"/>
  <c r="AQ754" i="4"/>
  <c r="AS753" i="4"/>
  <c r="AG755" i="4"/>
  <c r="AT755" i="4" s="1"/>
  <c r="AH755" i="4"/>
  <c r="AJ755" i="4" s="1"/>
  <c r="AE756" i="4"/>
  <c r="X754" i="4"/>
  <c r="AO754" i="4" s="1"/>
  <c r="S755" i="4"/>
  <c r="W755" i="4" s="1"/>
  <c r="Y755" i="4" s="1"/>
  <c r="AA755" i="4" s="1"/>
  <c r="M756" i="4"/>
  <c r="U756" i="4" s="1"/>
  <c r="Q756" i="4" s="1"/>
  <c r="P756" i="4" s="1"/>
  <c r="T756" i="4" s="1"/>
  <c r="V756" i="4" s="1"/>
  <c r="D757" i="4"/>
  <c r="AF757" i="4" s="1"/>
  <c r="R756" i="4"/>
  <c r="AU755" i="4" l="1"/>
  <c r="AV755" i="4"/>
  <c r="AW755" i="4"/>
  <c r="AI869" i="4"/>
  <c r="AX754" i="4"/>
  <c r="AP755" i="4"/>
  <c r="AQ755" i="4"/>
  <c r="AR755" i="4"/>
  <c r="AS754" i="4"/>
  <c r="AG756" i="4"/>
  <c r="AT756" i="4" s="1"/>
  <c r="AH756" i="4"/>
  <c r="AJ756" i="4" s="1"/>
  <c r="AE757" i="4"/>
  <c r="X755" i="4"/>
  <c r="AO755" i="4" s="1"/>
  <c r="S756" i="4"/>
  <c r="W756" i="4" s="1"/>
  <c r="Y756" i="4" s="1"/>
  <c r="AA756" i="4" s="1"/>
  <c r="D758" i="4"/>
  <c r="AF758" i="4" s="1"/>
  <c r="R757" i="4"/>
  <c r="M757" i="4"/>
  <c r="U757" i="4" s="1"/>
  <c r="Q757" i="4" s="1"/>
  <c r="P757" i="4" s="1"/>
  <c r="T757" i="4" s="1"/>
  <c r="V757" i="4" s="1"/>
  <c r="AU756" i="4" l="1"/>
  <c r="AV756" i="4"/>
  <c r="AW756" i="4"/>
  <c r="AI870" i="4"/>
  <c r="AX755" i="4"/>
  <c r="AP756" i="4"/>
  <c r="AQ756" i="4"/>
  <c r="AR756" i="4"/>
  <c r="AS755" i="4"/>
  <c r="AG757" i="4"/>
  <c r="AT757" i="4" s="1"/>
  <c r="AH757" i="4"/>
  <c r="AJ757" i="4" s="1"/>
  <c r="AE758" i="4"/>
  <c r="X756" i="4"/>
  <c r="AO756" i="4" s="1"/>
  <c r="S757" i="4"/>
  <c r="W757" i="4" s="1"/>
  <c r="Y757" i="4" s="1"/>
  <c r="AA757" i="4" s="1"/>
  <c r="M758" i="4"/>
  <c r="U758" i="4" s="1"/>
  <c r="Q758" i="4" s="1"/>
  <c r="P758" i="4" s="1"/>
  <c r="T758" i="4" s="1"/>
  <c r="V758" i="4" s="1"/>
  <c r="D759" i="4"/>
  <c r="AF759" i="4" s="1"/>
  <c r="R758" i="4"/>
  <c r="AU757" i="4" l="1"/>
  <c r="AV757" i="4"/>
  <c r="AW757" i="4"/>
  <c r="AI871" i="4"/>
  <c r="AX756" i="4"/>
  <c r="AP757" i="4"/>
  <c r="AQ757" i="4"/>
  <c r="AR757" i="4"/>
  <c r="AS756" i="4"/>
  <c r="AG758" i="4"/>
  <c r="AT758" i="4" s="1"/>
  <c r="AH758" i="4"/>
  <c r="AJ758" i="4" s="1"/>
  <c r="AE759" i="4"/>
  <c r="X757" i="4"/>
  <c r="AO757" i="4" s="1"/>
  <c r="S758" i="4"/>
  <c r="W758" i="4" s="1"/>
  <c r="Y758" i="4" s="1"/>
  <c r="AA758" i="4" s="1"/>
  <c r="M759" i="4"/>
  <c r="U759" i="4" s="1"/>
  <c r="Q759" i="4" s="1"/>
  <c r="P759" i="4" s="1"/>
  <c r="T759" i="4" s="1"/>
  <c r="V759" i="4" s="1"/>
  <c r="D760" i="4"/>
  <c r="AF760" i="4" s="1"/>
  <c r="R759" i="4"/>
  <c r="AV758" i="4" l="1"/>
  <c r="AU758" i="4"/>
  <c r="AW758" i="4"/>
  <c r="AI872" i="4"/>
  <c r="AX757" i="4"/>
  <c r="AQ758" i="4"/>
  <c r="AP758" i="4"/>
  <c r="AR758" i="4"/>
  <c r="AS757" i="4"/>
  <c r="AG759" i="4"/>
  <c r="AT759" i="4" s="1"/>
  <c r="AH759" i="4"/>
  <c r="AJ759" i="4" s="1"/>
  <c r="AE760" i="4"/>
  <c r="X758" i="4"/>
  <c r="AO758" i="4" s="1"/>
  <c r="S759" i="4"/>
  <c r="W759" i="4" s="1"/>
  <c r="Y759" i="4" s="1"/>
  <c r="AA759" i="4" s="1"/>
  <c r="M760" i="4"/>
  <c r="U760" i="4" s="1"/>
  <c r="Q760" i="4" s="1"/>
  <c r="P760" i="4" s="1"/>
  <c r="T760" i="4" s="1"/>
  <c r="V760" i="4" s="1"/>
  <c r="R760" i="4"/>
  <c r="D761" i="4"/>
  <c r="AF761" i="4" s="1"/>
  <c r="AX758" i="4" l="1"/>
  <c r="AU759" i="4"/>
  <c r="AV759" i="4"/>
  <c r="AW759" i="4"/>
  <c r="AI873" i="4"/>
  <c r="AP759" i="4"/>
  <c r="AQ759" i="4"/>
  <c r="AR759" i="4"/>
  <c r="AS758" i="4"/>
  <c r="AG760" i="4"/>
  <c r="AT760" i="4" s="1"/>
  <c r="AH760" i="4"/>
  <c r="AJ760" i="4" s="1"/>
  <c r="AE761" i="4"/>
  <c r="X759" i="4"/>
  <c r="AO759" i="4" s="1"/>
  <c r="M761" i="4"/>
  <c r="U761" i="4" s="1"/>
  <c r="Q761" i="4" s="1"/>
  <c r="P761" i="4" s="1"/>
  <c r="T761" i="4" s="1"/>
  <c r="V761" i="4" s="1"/>
  <c r="D762" i="4"/>
  <c r="AF762" i="4" s="1"/>
  <c r="R761" i="4"/>
  <c r="S760" i="4"/>
  <c r="W760" i="4" s="1"/>
  <c r="Y760" i="4" s="1"/>
  <c r="AA760" i="4" s="1"/>
  <c r="AU760" i="4" l="1"/>
  <c r="AV760" i="4"/>
  <c r="AW760" i="4"/>
  <c r="AI874" i="4"/>
  <c r="AX759" i="4"/>
  <c r="AQ760" i="4"/>
  <c r="AP760" i="4"/>
  <c r="AR760" i="4"/>
  <c r="AS759" i="4"/>
  <c r="AG761" i="4"/>
  <c r="AT761" i="4" s="1"/>
  <c r="AH761" i="4"/>
  <c r="AJ761" i="4" s="1"/>
  <c r="AE762" i="4"/>
  <c r="S761" i="4"/>
  <c r="W761" i="4" s="1"/>
  <c r="Y761" i="4" s="1"/>
  <c r="AA761" i="4" s="1"/>
  <c r="X760" i="4"/>
  <c r="AO760" i="4" s="1"/>
  <c r="D763" i="4"/>
  <c r="AF763" i="4" s="1"/>
  <c r="R762" i="4"/>
  <c r="M762" i="4"/>
  <c r="U762" i="4" s="1"/>
  <c r="Q762" i="4" s="1"/>
  <c r="P762" i="4" s="1"/>
  <c r="T762" i="4" s="1"/>
  <c r="V762" i="4" s="1"/>
  <c r="AV761" i="4" l="1"/>
  <c r="AW761" i="4"/>
  <c r="AU761" i="4"/>
  <c r="AX761" i="4" s="1"/>
  <c r="AI875" i="4"/>
  <c r="AX760" i="4"/>
  <c r="AP761" i="4"/>
  <c r="AR761" i="4"/>
  <c r="AQ761" i="4"/>
  <c r="AS760" i="4"/>
  <c r="AG762" i="4"/>
  <c r="AT762" i="4" s="1"/>
  <c r="AH762" i="4"/>
  <c r="AJ762" i="4" s="1"/>
  <c r="AE763" i="4"/>
  <c r="X761" i="4"/>
  <c r="AO761" i="4" s="1"/>
  <c r="S762" i="4"/>
  <c r="W762" i="4" s="1"/>
  <c r="Y762" i="4" s="1"/>
  <c r="AA762" i="4" s="1"/>
  <c r="M763" i="4"/>
  <c r="U763" i="4" s="1"/>
  <c r="Q763" i="4" s="1"/>
  <c r="P763" i="4" s="1"/>
  <c r="T763" i="4" s="1"/>
  <c r="V763" i="4" s="1"/>
  <c r="D764" i="4"/>
  <c r="AF764" i="4" s="1"/>
  <c r="R763" i="4"/>
  <c r="AU762" i="4" l="1"/>
  <c r="AV762" i="4"/>
  <c r="AW762" i="4"/>
  <c r="AI876" i="4"/>
  <c r="AP762" i="4"/>
  <c r="AR762" i="4"/>
  <c r="AQ762" i="4"/>
  <c r="AS761" i="4"/>
  <c r="AG763" i="4"/>
  <c r="AT763" i="4" s="1"/>
  <c r="AH763" i="4"/>
  <c r="AJ763" i="4" s="1"/>
  <c r="AE764" i="4"/>
  <c r="X762" i="4"/>
  <c r="AO762" i="4" s="1"/>
  <c r="S763" i="4"/>
  <c r="W763" i="4" s="1"/>
  <c r="Y763" i="4" s="1"/>
  <c r="AA763" i="4" s="1"/>
  <c r="D765" i="4"/>
  <c r="AF765" i="4" s="1"/>
  <c r="M764" i="4"/>
  <c r="U764" i="4" s="1"/>
  <c r="Q764" i="4" s="1"/>
  <c r="P764" i="4" s="1"/>
  <c r="T764" i="4" s="1"/>
  <c r="V764" i="4" s="1"/>
  <c r="R764" i="4"/>
  <c r="AW763" i="4" l="1"/>
  <c r="AU763" i="4"/>
  <c r="AV763" i="4"/>
  <c r="AI877" i="4"/>
  <c r="AX762" i="4"/>
  <c r="AP763" i="4"/>
  <c r="AR763" i="4"/>
  <c r="AQ763" i="4"/>
  <c r="AS762" i="4"/>
  <c r="AG764" i="4"/>
  <c r="AT764" i="4" s="1"/>
  <c r="AH764" i="4"/>
  <c r="AJ764" i="4" s="1"/>
  <c r="AE765" i="4"/>
  <c r="X763" i="4"/>
  <c r="AO763" i="4" s="1"/>
  <c r="S764" i="4"/>
  <c r="W764" i="4" s="1"/>
  <c r="Y764" i="4" s="1"/>
  <c r="AA764" i="4" s="1"/>
  <c r="M765" i="4"/>
  <c r="U765" i="4" s="1"/>
  <c r="Q765" i="4" s="1"/>
  <c r="P765" i="4" s="1"/>
  <c r="T765" i="4" s="1"/>
  <c r="V765" i="4" s="1"/>
  <c r="R765" i="4"/>
  <c r="D766" i="4"/>
  <c r="AF766" i="4" s="1"/>
  <c r="AX763" i="4" l="1"/>
  <c r="AU764" i="4"/>
  <c r="AV764" i="4"/>
  <c r="AW764" i="4"/>
  <c r="AI878" i="4"/>
  <c r="AP764" i="4"/>
  <c r="AQ764" i="4"/>
  <c r="AR764" i="4"/>
  <c r="AS763" i="4"/>
  <c r="AG765" i="4"/>
  <c r="AT765" i="4" s="1"/>
  <c r="AH765" i="4"/>
  <c r="AJ765" i="4" s="1"/>
  <c r="AE766" i="4"/>
  <c r="X764" i="4"/>
  <c r="AO764" i="4" s="1"/>
  <c r="S765" i="4"/>
  <c r="W765" i="4" s="1"/>
  <c r="Y765" i="4" s="1"/>
  <c r="AA765" i="4" s="1"/>
  <c r="R766" i="4"/>
  <c r="D767" i="4"/>
  <c r="AF767" i="4" s="1"/>
  <c r="M766" i="4"/>
  <c r="U766" i="4" s="1"/>
  <c r="Q766" i="4" s="1"/>
  <c r="P766" i="4" s="1"/>
  <c r="T766" i="4" s="1"/>
  <c r="V766" i="4" s="1"/>
  <c r="AV765" i="4" l="1"/>
  <c r="AW765" i="4"/>
  <c r="AU765" i="4"/>
  <c r="AX765" i="4" s="1"/>
  <c r="AI879" i="4"/>
  <c r="AX764" i="4"/>
  <c r="AP765" i="4"/>
  <c r="AR765" i="4"/>
  <c r="AQ765" i="4"/>
  <c r="AS764" i="4"/>
  <c r="AG766" i="4"/>
  <c r="AT766" i="4" s="1"/>
  <c r="AH766" i="4"/>
  <c r="AJ766" i="4" s="1"/>
  <c r="AE767" i="4"/>
  <c r="X765" i="4"/>
  <c r="AO765" i="4" s="1"/>
  <c r="S766" i="4"/>
  <c r="W766" i="4" s="1"/>
  <c r="Y766" i="4" s="1"/>
  <c r="AA766" i="4" s="1"/>
  <c r="M767" i="4"/>
  <c r="U767" i="4" s="1"/>
  <c r="Q767" i="4" s="1"/>
  <c r="P767" i="4" s="1"/>
  <c r="T767" i="4" s="1"/>
  <c r="V767" i="4" s="1"/>
  <c r="R767" i="4"/>
  <c r="D768" i="4"/>
  <c r="AF768" i="4" s="1"/>
  <c r="AW766" i="4" l="1"/>
  <c r="AU766" i="4"/>
  <c r="AV766" i="4"/>
  <c r="AI880" i="4"/>
  <c r="AP766" i="4"/>
  <c r="AR766" i="4"/>
  <c r="AQ766" i="4"/>
  <c r="AS765" i="4"/>
  <c r="AG767" i="4"/>
  <c r="AT767" i="4" s="1"/>
  <c r="AH767" i="4"/>
  <c r="AJ767" i="4" s="1"/>
  <c r="AE768" i="4"/>
  <c r="X766" i="4"/>
  <c r="AO766" i="4" s="1"/>
  <c r="S767" i="4"/>
  <c r="W767" i="4" s="1"/>
  <c r="Y767" i="4" s="1"/>
  <c r="AA767" i="4" s="1"/>
  <c r="M768" i="4"/>
  <c r="U768" i="4" s="1"/>
  <c r="Q768" i="4" s="1"/>
  <c r="P768" i="4" s="1"/>
  <c r="T768" i="4" s="1"/>
  <c r="V768" i="4" s="1"/>
  <c r="R768" i="4"/>
  <c r="D769" i="4"/>
  <c r="AF769" i="4" s="1"/>
  <c r="AX766" i="4" l="1"/>
  <c r="AU767" i="4"/>
  <c r="AV767" i="4"/>
  <c r="AW767" i="4"/>
  <c r="AI881" i="4"/>
  <c r="AP767" i="4"/>
  <c r="AQ767" i="4"/>
  <c r="AR767" i="4"/>
  <c r="AS766" i="4"/>
  <c r="AG768" i="4"/>
  <c r="AT768" i="4" s="1"/>
  <c r="AH768" i="4"/>
  <c r="AJ768" i="4" s="1"/>
  <c r="AE769" i="4"/>
  <c r="X767" i="4"/>
  <c r="AO767" i="4" s="1"/>
  <c r="S768" i="4"/>
  <c r="W768" i="4" s="1"/>
  <c r="Y768" i="4" s="1"/>
  <c r="AA768" i="4" s="1"/>
  <c r="D770" i="4"/>
  <c r="AF770" i="4" s="1"/>
  <c r="R769" i="4"/>
  <c r="M769" i="4"/>
  <c r="U769" i="4" s="1"/>
  <c r="Q769" i="4" s="1"/>
  <c r="P769" i="4" s="1"/>
  <c r="T769" i="4" s="1"/>
  <c r="V769" i="4" s="1"/>
  <c r="AU768" i="4" l="1"/>
  <c r="AV768" i="4"/>
  <c r="AW768" i="4"/>
  <c r="AI882" i="4"/>
  <c r="AX767" i="4"/>
  <c r="AP768" i="4"/>
  <c r="AQ768" i="4"/>
  <c r="AR768" i="4"/>
  <c r="AS767" i="4"/>
  <c r="AG769" i="4"/>
  <c r="AT769" i="4" s="1"/>
  <c r="AH769" i="4"/>
  <c r="AJ769" i="4" s="1"/>
  <c r="AE770" i="4"/>
  <c r="X768" i="4"/>
  <c r="AO768" i="4" s="1"/>
  <c r="S769" i="4"/>
  <c r="W769" i="4" s="1"/>
  <c r="Y769" i="4" s="1"/>
  <c r="AA769" i="4" s="1"/>
  <c r="D771" i="4"/>
  <c r="AF771" i="4" s="1"/>
  <c r="M770" i="4"/>
  <c r="U770" i="4" s="1"/>
  <c r="Q770" i="4" s="1"/>
  <c r="P770" i="4" s="1"/>
  <c r="T770" i="4" s="1"/>
  <c r="V770" i="4" s="1"/>
  <c r="R770" i="4"/>
  <c r="AU769" i="4" l="1"/>
  <c r="AV769" i="4"/>
  <c r="AW769" i="4"/>
  <c r="AI883" i="4"/>
  <c r="AX768" i="4"/>
  <c r="AQ769" i="4"/>
  <c r="AP769" i="4"/>
  <c r="AR769" i="4"/>
  <c r="AS768" i="4"/>
  <c r="AG770" i="4"/>
  <c r="AT770" i="4" s="1"/>
  <c r="AH770" i="4"/>
  <c r="AJ770" i="4" s="1"/>
  <c r="AE771" i="4"/>
  <c r="X769" i="4"/>
  <c r="AO769" i="4" s="1"/>
  <c r="S770" i="4"/>
  <c r="W770" i="4" s="1"/>
  <c r="Y770" i="4" s="1"/>
  <c r="AA770" i="4" s="1"/>
  <c r="M771" i="4"/>
  <c r="U771" i="4" s="1"/>
  <c r="Q771" i="4" s="1"/>
  <c r="P771" i="4" s="1"/>
  <c r="T771" i="4" s="1"/>
  <c r="V771" i="4" s="1"/>
  <c r="D772" i="4"/>
  <c r="AF772" i="4" s="1"/>
  <c r="R771" i="4"/>
  <c r="AU770" i="4" l="1"/>
  <c r="AV770" i="4"/>
  <c r="AW770" i="4"/>
  <c r="AI884" i="4"/>
  <c r="AX769" i="4"/>
  <c r="AR770" i="4"/>
  <c r="AP770" i="4"/>
  <c r="AQ770" i="4"/>
  <c r="AS769" i="4"/>
  <c r="AG771" i="4"/>
  <c r="AT771" i="4" s="1"/>
  <c r="AH771" i="4"/>
  <c r="AJ771" i="4" s="1"/>
  <c r="AE772" i="4"/>
  <c r="X770" i="4"/>
  <c r="AO770" i="4" s="1"/>
  <c r="S771" i="4"/>
  <c r="W771" i="4" s="1"/>
  <c r="Y771" i="4" s="1"/>
  <c r="AA771" i="4" s="1"/>
  <c r="R772" i="4"/>
  <c r="M772" i="4"/>
  <c r="U772" i="4" s="1"/>
  <c r="Q772" i="4" s="1"/>
  <c r="P772" i="4" s="1"/>
  <c r="T772" i="4" s="1"/>
  <c r="V772" i="4" s="1"/>
  <c r="D773" i="4"/>
  <c r="AF773" i="4" s="1"/>
  <c r="AW771" i="4" l="1"/>
  <c r="AU771" i="4"/>
  <c r="AV771" i="4"/>
  <c r="AI885" i="4"/>
  <c r="AX770" i="4"/>
  <c r="AP771" i="4"/>
  <c r="AQ771" i="4"/>
  <c r="AR771" i="4"/>
  <c r="AS770" i="4"/>
  <c r="AG772" i="4"/>
  <c r="AT772" i="4" s="1"/>
  <c r="AH772" i="4"/>
  <c r="AJ772" i="4" s="1"/>
  <c r="AE773" i="4"/>
  <c r="X771" i="4"/>
  <c r="AO771" i="4" s="1"/>
  <c r="S772" i="4"/>
  <c r="W772" i="4" s="1"/>
  <c r="Y772" i="4" s="1"/>
  <c r="AA772" i="4" s="1"/>
  <c r="M773" i="4"/>
  <c r="U773" i="4" s="1"/>
  <c r="Q773" i="4" s="1"/>
  <c r="P773" i="4" s="1"/>
  <c r="T773" i="4" s="1"/>
  <c r="V773" i="4" s="1"/>
  <c r="R773" i="4"/>
  <c r="D774" i="4"/>
  <c r="AF774" i="4" s="1"/>
  <c r="AU772" i="4" l="1"/>
  <c r="AV772" i="4"/>
  <c r="AW772" i="4"/>
  <c r="AI886" i="4"/>
  <c r="AX771" i="4"/>
  <c r="AQ772" i="4"/>
  <c r="AP772" i="4"/>
  <c r="AR772" i="4"/>
  <c r="AS771" i="4"/>
  <c r="AG773" i="4"/>
  <c r="AT773" i="4" s="1"/>
  <c r="AH773" i="4"/>
  <c r="AJ773" i="4" s="1"/>
  <c r="AE774" i="4"/>
  <c r="X772" i="4"/>
  <c r="AO772" i="4" s="1"/>
  <c r="M774" i="4"/>
  <c r="U774" i="4" s="1"/>
  <c r="Q774" i="4" s="1"/>
  <c r="P774" i="4" s="1"/>
  <c r="T774" i="4" s="1"/>
  <c r="V774" i="4" s="1"/>
  <c r="R774" i="4"/>
  <c r="D775" i="4"/>
  <c r="AF775" i="4" s="1"/>
  <c r="S773" i="4"/>
  <c r="W773" i="4" s="1"/>
  <c r="Y773" i="4" s="1"/>
  <c r="AA773" i="4" s="1"/>
  <c r="AU773" i="4" l="1"/>
  <c r="AV773" i="4"/>
  <c r="AW773" i="4"/>
  <c r="AI887" i="4"/>
  <c r="AX772" i="4"/>
  <c r="AP773" i="4"/>
  <c r="AQ773" i="4"/>
  <c r="AR773" i="4"/>
  <c r="AS772" i="4"/>
  <c r="AG774" i="4"/>
  <c r="AT774" i="4" s="1"/>
  <c r="AH774" i="4"/>
  <c r="AJ774" i="4" s="1"/>
  <c r="AE775" i="4"/>
  <c r="S774" i="4"/>
  <c r="W774" i="4" s="1"/>
  <c r="Y774" i="4" s="1"/>
  <c r="AA774" i="4" s="1"/>
  <c r="X773" i="4"/>
  <c r="AO773" i="4" s="1"/>
  <c r="D776" i="4"/>
  <c r="AF776" i="4" s="1"/>
  <c r="R775" i="4"/>
  <c r="M775" i="4"/>
  <c r="U775" i="4" s="1"/>
  <c r="Q775" i="4" s="1"/>
  <c r="P775" i="4" s="1"/>
  <c r="T775" i="4" s="1"/>
  <c r="V775" i="4" s="1"/>
  <c r="AV774" i="4" l="1"/>
  <c r="AU774" i="4"/>
  <c r="AW774" i="4"/>
  <c r="AI888" i="4"/>
  <c r="AX773" i="4"/>
  <c r="AP774" i="4"/>
  <c r="AQ774" i="4"/>
  <c r="AR774" i="4"/>
  <c r="AS773" i="4"/>
  <c r="AG775" i="4"/>
  <c r="AT775" i="4" s="1"/>
  <c r="AH775" i="4"/>
  <c r="AJ775" i="4" s="1"/>
  <c r="AE776" i="4"/>
  <c r="X774" i="4"/>
  <c r="AO774" i="4" s="1"/>
  <c r="S775" i="4"/>
  <c r="W775" i="4" s="1"/>
  <c r="Y775" i="4" s="1"/>
  <c r="AA775" i="4" s="1"/>
  <c r="D777" i="4"/>
  <c r="AF777" i="4" s="1"/>
  <c r="M776" i="4"/>
  <c r="U776" i="4" s="1"/>
  <c r="Q776" i="4" s="1"/>
  <c r="P776" i="4" s="1"/>
  <c r="T776" i="4" s="1"/>
  <c r="V776" i="4" s="1"/>
  <c r="R776" i="4"/>
  <c r="AU775" i="4" l="1"/>
  <c r="AV775" i="4"/>
  <c r="AW775" i="4"/>
  <c r="AI889" i="4"/>
  <c r="AX774" i="4"/>
  <c r="AP775" i="4"/>
  <c r="AQ775" i="4"/>
  <c r="AR775" i="4"/>
  <c r="AS774" i="4"/>
  <c r="AG776" i="4"/>
  <c r="AT776" i="4" s="1"/>
  <c r="AH776" i="4"/>
  <c r="AJ776" i="4" s="1"/>
  <c r="AE777" i="4"/>
  <c r="X775" i="4"/>
  <c r="AO775" i="4" s="1"/>
  <c r="S776" i="4"/>
  <c r="W776" i="4" s="1"/>
  <c r="Y776" i="4" s="1"/>
  <c r="AA776" i="4" s="1"/>
  <c r="D778" i="4"/>
  <c r="AF778" i="4" s="1"/>
  <c r="M777" i="4"/>
  <c r="U777" i="4" s="1"/>
  <c r="Q777" i="4" s="1"/>
  <c r="P777" i="4" s="1"/>
  <c r="T777" i="4" s="1"/>
  <c r="V777" i="4" s="1"/>
  <c r="R777" i="4"/>
  <c r="AU776" i="4" l="1"/>
  <c r="AV776" i="4"/>
  <c r="AW776" i="4"/>
  <c r="AI890" i="4"/>
  <c r="AX775" i="4"/>
  <c r="AQ776" i="4"/>
  <c r="AR776" i="4"/>
  <c r="AP776" i="4"/>
  <c r="AS775" i="4"/>
  <c r="AG777" i="4"/>
  <c r="AT777" i="4" s="1"/>
  <c r="AH777" i="4"/>
  <c r="AJ777" i="4" s="1"/>
  <c r="AE778" i="4"/>
  <c r="X776" i="4"/>
  <c r="AO776" i="4" s="1"/>
  <c r="S777" i="4"/>
  <c r="W777" i="4" s="1"/>
  <c r="Y777" i="4" s="1"/>
  <c r="AA777" i="4" s="1"/>
  <c r="R778" i="4"/>
  <c r="M778" i="4"/>
  <c r="U778" i="4" s="1"/>
  <c r="Q778" i="4" s="1"/>
  <c r="P778" i="4" s="1"/>
  <c r="T778" i="4" s="1"/>
  <c r="V778" i="4" s="1"/>
  <c r="D779" i="4"/>
  <c r="AF779" i="4" s="1"/>
  <c r="AV777" i="4" l="1"/>
  <c r="AW777" i="4"/>
  <c r="AU777" i="4"/>
  <c r="AX777" i="4" s="1"/>
  <c r="AI891" i="4"/>
  <c r="AX776" i="4"/>
  <c r="AP777" i="4"/>
  <c r="AQ777" i="4"/>
  <c r="AR777" i="4"/>
  <c r="AS776" i="4"/>
  <c r="AG778" i="4"/>
  <c r="AT778" i="4" s="1"/>
  <c r="AH778" i="4"/>
  <c r="AJ778" i="4" s="1"/>
  <c r="AE779" i="4"/>
  <c r="X777" i="4"/>
  <c r="AO777" i="4" s="1"/>
  <c r="D780" i="4"/>
  <c r="AF780" i="4" s="1"/>
  <c r="M779" i="4"/>
  <c r="U779" i="4" s="1"/>
  <c r="Q779" i="4" s="1"/>
  <c r="P779" i="4" s="1"/>
  <c r="T779" i="4" s="1"/>
  <c r="V779" i="4" s="1"/>
  <c r="R779" i="4"/>
  <c r="S778" i="4"/>
  <c r="W778" i="4" s="1"/>
  <c r="Y778" i="4" s="1"/>
  <c r="AA778" i="4" s="1"/>
  <c r="AI892" i="4" l="1"/>
  <c r="AW778" i="4"/>
  <c r="AV778" i="4"/>
  <c r="AU778" i="4"/>
  <c r="AX778" i="4" s="1"/>
  <c r="AP778" i="4"/>
  <c r="AQ778" i="4"/>
  <c r="AR778" i="4"/>
  <c r="AS777" i="4"/>
  <c r="AG779" i="4"/>
  <c r="AT779" i="4" s="1"/>
  <c r="AH779" i="4"/>
  <c r="AJ779" i="4" s="1"/>
  <c r="AE780" i="4"/>
  <c r="X778" i="4"/>
  <c r="AO778" i="4" s="1"/>
  <c r="S779" i="4"/>
  <c r="W779" i="4" s="1"/>
  <c r="Y779" i="4" s="1"/>
  <c r="AA779" i="4" s="1"/>
  <c r="D781" i="4"/>
  <c r="AF781" i="4" s="1"/>
  <c r="R780" i="4"/>
  <c r="M780" i="4"/>
  <c r="U780" i="4" s="1"/>
  <c r="Q780" i="4" s="1"/>
  <c r="P780" i="4" s="1"/>
  <c r="T780" i="4" s="1"/>
  <c r="V780" i="4" s="1"/>
  <c r="AW779" i="4" l="1"/>
  <c r="AU779" i="4"/>
  <c r="AV779" i="4"/>
  <c r="AI893" i="4"/>
  <c r="AP779" i="4"/>
  <c r="AQ779" i="4"/>
  <c r="AR779" i="4"/>
  <c r="AS778" i="4"/>
  <c r="AG780" i="4"/>
  <c r="AT780" i="4" s="1"/>
  <c r="AH780" i="4"/>
  <c r="AJ780" i="4" s="1"/>
  <c r="AE781" i="4"/>
  <c r="X779" i="4"/>
  <c r="AO779" i="4" s="1"/>
  <c r="S780" i="4"/>
  <c r="W780" i="4" s="1"/>
  <c r="Y780" i="4" s="1"/>
  <c r="AA780" i="4" s="1"/>
  <c r="M781" i="4"/>
  <c r="U781" i="4" s="1"/>
  <c r="Q781" i="4" s="1"/>
  <c r="P781" i="4" s="1"/>
  <c r="T781" i="4" s="1"/>
  <c r="V781" i="4" s="1"/>
  <c r="D782" i="4"/>
  <c r="AF782" i="4" s="1"/>
  <c r="R781" i="4"/>
  <c r="AU780" i="4" l="1"/>
  <c r="AV780" i="4"/>
  <c r="AW780" i="4"/>
  <c r="AI894" i="4"/>
  <c r="AX779" i="4"/>
  <c r="AP780" i="4"/>
  <c r="AQ780" i="4"/>
  <c r="AR780" i="4"/>
  <c r="AS779" i="4"/>
  <c r="AG781" i="4"/>
  <c r="AT781" i="4" s="1"/>
  <c r="AH781" i="4"/>
  <c r="AJ781" i="4" s="1"/>
  <c r="AE782" i="4"/>
  <c r="X780" i="4"/>
  <c r="AO780" i="4" s="1"/>
  <c r="S781" i="4"/>
  <c r="W781" i="4" s="1"/>
  <c r="Y781" i="4" s="1"/>
  <c r="AA781" i="4" s="1"/>
  <c r="D783" i="4"/>
  <c r="AF783" i="4" s="1"/>
  <c r="M782" i="4"/>
  <c r="U782" i="4" s="1"/>
  <c r="Q782" i="4" s="1"/>
  <c r="P782" i="4" s="1"/>
  <c r="T782" i="4" s="1"/>
  <c r="V782" i="4" s="1"/>
  <c r="R782" i="4"/>
  <c r="AI895" i="4" l="1"/>
  <c r="AU781" i="4"/>
  <c r="AV781" i="4"/>
  <c r="AW781" i="4"/>
  <c r="AX780" i="4"/>
  <c r="AP781" i="4"/>
  <c r="AR781" i="4"/>
  <c r="AQ781" i="4"/>
  <c r="AS780" i="4"/>
  <c r="AG782" i="4"/>
  <c r="AT782" i="4" s="1"/>
  <c r="AH782" i="4"/>
  <c r="AJ782" i="4" s="1"/>
  <c r="AE783" i="4"/>
  <c r="X781" i="4"/>
  <c r="AO781" i="4" s="1"/>
  <c r="S782" i="4"/>
  <c r="W782" i="4" s="1"/>
  <c r="Y782" i="4" s="1"/>
  <c r="AA782" i="4" s="1"/>
  <c r="D784" i="4"/>
  <c r="AF784" i="4" s="1"/>
  <c r="M783" i="4"/>
  <c r="U783" i="4" s="1"/>
  <c r="Q783" i="4" s="1"/>
  <c r="P783" i="4" s="1"/>
  <c r="T783" i="4" s="1"/>
  <c r="V783" i="4" s="1"/>
  <c r="R783" i="4"/>
  <c r="AW782" i="4" l="1"/>
  <c r="AU782" i="4"/>
  <c r="AV782" i="4"/>
  <c r="AX781" i="4"/>
  <c r="AI896" i="4"/>
  <c r="AP782" i="4"/>
  <c r="AR782" i="4"/>
  <c r="AQ782" i="4"/>
  <c r="AS781" i="4"/>
  <c r="AG783" i="4"/>
  <c r="AT783" i="4" s="1"/>
  <c r="AH783" i="4"/>
  <c r="AJ783" i="4" s="1"/>
  <c r="AE784" i="4"/>
  <c r="X782" i="4"/>
  <c r="AO782" i="4" s="1"/>
  <c r="S783" i="4"/>
  <c r="W783" i="4" s="1"/>
  <c r="Y783" i="4" s="1"/>
  <c r="AA783" i="4" s="1"/>
  <c r="D785" i="4"/>
  <c r="AF785" i="4" s="1"/>
  <c r="M784" i="4"/>
  <c r="U784" i="4" s="1"/>
  <c r="Q784" i="4" s="1"/>
  <c r="P784" i="4" s="1"/>
  <c r="T784" i="4" s="1"/>
  <c r="V784" i="4" s="1"/>
  <c r="R784" i="4"/>
  <c r="AI897" i="4" l="1"/>
  <c r="AU783" i="4"/>
  <c r="AV783" i="4"/>
  <c r="AW783" i="4"/>
  <c r="AX782" i="4"/>
  <c r="AP783" i="4"/>
  <c r="AQ783" i="4"/>
  <c r="AR783" i="4"/>
  <c r="AS782" i="4"/>
  <c r="AG784" i="4"/>
  <c r="AT784" i="4" s="1"/>
  <c r="AH784" i="4"/>
  <c r="AJ784" i="4" s="1"/>
  <c r="AE785" i="4"/>
  <c r="X783" i="4"/>
  <c r="AO783" i="4" s="1"/>
  <c r="S784" i="4"/>
  <c r="W784" i="4" s="1"/>
  <c r="Y784" i="4" s="1"/>
  <c r="AA784" i="4" s="1"/>
  <c r="R785" i="4"/>
  <c r="M785" i="4"/>
  <c r="U785" i="4" s="1"/>
  <c r="Q785" i="4" s="1"/>
  <c r="P785" i="4" s="1"/>
  <c r="T785" i="4" s="1"/>
  <c r="V785" i="4" s="1"/>
  <c r="D786" i="4"/>
  <c r="AF786" i="4" s="1"/>
  <c r="AU784" i="4" l="1"/>
  <c r="AV784" i="4"/>
  <c r="AW784" i="4"/>
  <c r="AX783" i="4"/>
  <c r="AI898" i="4"/>
  <c r="AP784" i="4"/>
  <c r="AR784" i="4"/>
  <c r="AQ784" i="4"/>
  <c r="AS784" i="4" s="1"/>
  <c r="AS783" i="4"/>
  <c r="AG785" i="4"/>
  <c r="AT785" i="4" s="1"/>
  <c r="AH785" i="4"/>
  <c r="AJ785" i="4" s="1"/>
  <c r="AE786" i="4"/>
  <c r="X784" i="4"/>
  <c r="AO784" i="4" s="1"/>
  <c r="R786" i="4"/>
  <c r="M786" i="4"/>
  <c r="U786" i="4" s="1"/>
  <c r="Q786" i="4" s="1"/>
  <c r="P786" i="4" s="1"/>
  <c r="T786" i="4" s="1"/>
  <c r="V786" i="4" s="1"/>
  <c r="D787" i="4"/>
  <c r="AF787" i="4" s="1"/>
  <c r="S785" i="4"/>
  <c r="W785" i="4" s="1"/>
  <c r="Y785" i="4" s="1"/>
  <c r="AA785" i="4" s="1"/>
  <c r="AU785" i="4" l="1"/>
  <c r="AV785" i="4"/>
  <c r="AW785" i="4"/>
  <c r="AI899" i="4"/>
  <c r="AX784" i="4"/>
  <c r="AQ785" i="4"/>
  <c r="AP785" i="4"/>
  <c r="AR785" i="4"/>
  <c r="AG786" i="4"/>
  <c r="AT786" i="4" s="1"/>
  <c r="AH786" i="4"/>
  <c r="AJ786" i="4" s="1"/>
  <c r="AE787" i="4"/>
  <c r="X785" i="4"/>
  <c r="AO785" i="4" s="1"/>
  <c r="S786" i="4"/>
  <c r="W786" i="4" s="1"/>
  <c r="Y786" i="4" s="1"/>
  <c r="AA786" i="4" s="1"/>
  <c r="D788" i="4"/>
  <c r="AF788" i="4" s="1"/>
  <c r="R787" i="4"/>
  <c r="M787" i="4"/>
  <c r="U787" i="4" s="1"/>
  <c r="Q787" i="4" s="1"/>
  <c r="P787" i="4" s="1"/>
  <c r="T787" i="4" s="1"/>
  <c r="V787" i="4" s="1"/>
  <c r="AU786" i="4" l="1"/>
  <c r="AV786" i="4"/>
  <c r="AW786" i="4"/>
  <c r="AI900" i="4"/>
  <c r="AX785" i="4"/>
  <c r="AP786" i="4"/>
  <c r="AR786" i="4"/>
  <c r="AQ786" i="4"/>
  <c r="AS785" i="4"/>
  <c r="AG787" i="4"/>
  <c r="AT787" i="4" s="1"/>
  <c r="AH787" i="4"/>
  <c r="AJ787" i="4" s="1"/>
  <c r="AE788" i="4"/>
  <c r="X786" i="4"/>
  <c r="AO786" i="4" s="1"/>
  <c r="S787" i="4"/>
  <c r="W787" i="4" s="1"/>
  <c r="Y787" i="4" s="1"/>
  <c r="AA787" i="4" s="1"/>
  <c r="M788" i="4"/>
  <c r="U788" i="4" s="1"/>
  <c r="Q788" i="4" s="1"/>
  <c r="P788" i="4" s="1"/>
  <c r="T788" i="4" s="1"/>
  <c r="V788" i="4" s="1"/>
  <c r="R788" i="4"/>
  <c r="D789" i="4"/>
  <c r="AF789" i="4" s="1"/>
  <c r="AU787" i="4" l="1"/>
  <c r="AV787" i="4"/>
  <c r="AW787" i="4"/>
  <c r="AI901" i="4"/>
  <c r="AX786" i="4"/>
  <c r="AP787" i="4"/>
  <c r="AR787" i="4"/>
  <c r="AQ787" i="4"/>
  <c r="AS786" i="4"/>
  <c r="AG788" i="4"/>
  <c r="AT788" i="4" s="1"/>
  <c r="AH788" i="4"/>
  <c r="AJ788" i="4" s="1"/>
  <c r="AE789" i="4"/>
  <c r="X787" i="4"/>
  <c r="AO787" i="4" s="1"/>
  <c r="S788" i="4"/>
  <c r="W788" i="4" s="1"/>
  <c r="Y788" i="4" s="1"/>
  <c r="AA788" i="4" s="1"/>
  <c r="M789" i="4"/>
  <c r="U789" i="4" s="1"/>
  <c r="Q789" i="4" s="1"/>
  <c r="P789" i="4" s="1"/>
  <c r="T789" i="4" s="1"/>
  <c r="V789" i="4" s="1"/>
  <c r="D790" i="4"/>
  <c r="AF790" i="4" s="1"/>
  <c r="R789" i="4"/>
  <c r="AI902" i="4" l="1"/>
  <c r="AU788" i="4"/>
  <c r="AV788" i="4"/>
  <c r="AW788" i="4"/>
  <c r="AX787" i="4"/>
  <c r="AP788" i="4"/>
  <c r="AR788" i="4"/>
  <c r="AQ788" i="4"/>
  <c r="AS787" i="4"/>
  <c r="AG789" i="4"/>
  <c r="AT789" i="4" s="1"/>
  <c r="AH789" i="4"/>
  <c r="AJ789" i="4" s="1"/>
  <c r="AE790" i="4"/>
  <c r="X788" i="4"/>
  <c r="AO788" i="4" s="1"/>
  <c r="S789" i="4"/>
  <c r="W789" i="4" s="1"/>
  <c r="Y789" i="4" s="1"/>
  <c r="AA789" i="4" s="1"/>
  <c r="R790" i="4"/>
  <c r="D791" i="4"/>
  <c r="AF791" i="4" s="1"/>
  <c r="M790" i="4"/>
  <c r="U790" i="4" s="1"/>
  <c r="Q790" i="4" s="1"/>
  <c r="P790" i="4" s="1"/>
  <c r="T790" i="4" s="1"/>
  <c r="V790" i="4" s="1"/>
  <c r="AU789" i="4" l="1"/>
  <c r="AV789" i="4"/>
  <c r="AW789" i="4"/>
  <c r="AX788" i="4"/>
  <c r="AI903" i="4"/>
  <c r="AP789" i="4"/>
  <c r="AQ789" i="4"/>
  <c r="AR789" i="4"/>
  <c r="AS788" i="4"/>
  <c r="AG790" i="4"/>
  <c r="AT790" i="4" s="1"/>
  <c r="AH790" i="4"/>
  <c r="AJ790" i="4" s="1"/>
  <c r="AE791" i="4"/>
  <c r="X789" i="4"/>
  <c r="AO789" i="4" s="1"/>
  <c r="S790" i="4"/>
  <c r="W790" i="4" s="1"/>
  <c r="Y790" i="4" s="1"/>
  <c r="AA790" i="4" s="1"/>
  <c r="R791" i="4"/>
  <c r="D792" i="4"/>
  <c r="AF792" i="4" s="1"/>
  <c r="M791" i="4"/>
  <c r="U791" i="4" s="1"/>
  <c r="Q791" i="4" s="1"/>
  <c r="P791" i="4" s="1"/>
  <c r="T791" i="4" s="1"/>
  <c r="V791" i="4" s="1"/>
  <c r="AV790" i="4" l="1"/>
  <c r="AU790" i="4"/>
  <c r="AW790" i="4"/>
  <c r="AI904" i="4"/>
  <c r="AX789" i="4"/>
  <c r="AQ790" i="4"/>
  <c r="AP790" i="4"/>
  <c r="AR790" i="4"/>
  <c r="AS789" i="4"/>
  <c r="AG791" i="4"/>
  <c r="AT791" i="4" s="1"/>
  <c r="AH791" i="4"/>
  <c r="AJ791" i="4" s="1"/>
  <c r="AE792" i="4"/>
  <c r="X790" i="4"/>
  <c r="AO790" i="4" s="1"/>
  <c r="S791" i="4"/>
  <c r="W791" i="4" s="1"/>
  <c r="Y791" i="4" s="1"/>
  <c r="AA791" i="4" s="1"/>
  <c r="M792" i="4"/>
  <c r="U792" i="4" s="1"/>
  <c r="Q792" i="4" s="1"/>
  <c r="P792" i="4" s="1"/>
  <c r="T792" i="4" s="1"/>
  <c r="V792" i="4" s="1"/>
  <c r="D793" i="4"/>
  <c r="AF793" i="4" s="1"/>
  <c r="R792" i="4"/>
  <c r="AX790" i="4" l="1"/>
  <c r="AW791" i="4"/>
  <c r="AU791" i="4"/>
  <c r="AV791" i="4"/>
  <c r="AI905" i="4"/>
  <c r="AP791" i="4"/>
  <c r="AQ791" i="4"/>
  <c r="AR791" i="4"/>
  <c r="AS790" i="4"/>
  <c r="AG792" i="4"/>
  <c r="AT792" i="4" s="1"/>
  <c r="AH792" i="4"/>
  <c r="AJ792" i="4" s="1"/>
  <c r="AE793" i="4"/>
  <c r="X791" i="4"/>
  <c r="AO791" i="4" s="1"/>
  <c r="S792" i="4"/>
  <c r="W792" i="4" s="1"/>
  <c r="Y792" i="4" s="1"/>
  <c r="AA792" i="4" s="1"/>
  <c r="R793" i="4"/>
  <c r="D794" i="4"/>
  <c r="AF794" i="4" s="1"/>
  <c r="M793" i="4"/>
  <c r="U793" i="4" s="1"/>
  <c r="Q793" i="4" s="1"/>
  <c r="P793" i="4" s="1"/>
  <c r="T793" i="4" s="1"/>
  <c r="V793" i="4" s="1"/>
  <c r="AX791" i="4" l="1"/>
  <c r="AU792" i="4"/>
  <c r="AV792" i="4"/>
  <c r="AW792" i="4"/>
  <c r="AI906" i="4"/>
  <c r="AQ792" i="4"/>
  <c r="AR792" i="4"/>
  <c r="AP792" i="4"/>
  <c r="AS791" i="4"/>
  <c r="AG793" i="4"/>
  <c r="AT793" i="4" s="1"/>
  <c r="AH793" i="4"/>
  <c r="AJ793" i="4" s="1"/>
  <c r="AE794" i="4"/>
  <c r="X792" i="4"/>
  <c r="AO792" i="4" s="1"/>
  <c r="S793" i="4"/>
  <c r="W793" i="4" s="1"/>
  <c r="Y793" i="4" s="1"/>
  <c r="AA793" i="4" s="1"/>
  <c r="M794" i="4"/>
  <c r="U794" i="4" s="1"/>
  <c r="Q794" i="4" s="1"/>
  <c r="P794" i="4" s="1"/>
  <c r="T794" i="4" s="1"/>
  <c r="V794" i="4" s="1"/>
  <c r="R794" i="4"/>
  <c r="D795" i="4"/>
  <c r="AF795" i="4" s="1"/>
  <c r="AV793" i="4" l="1"/>
  <c r="AW793" i="4"/>
  <c r="AU793" i="4"/>
  <c r="AX793" i="4" s="1"/>
  <c r="AI907" i="4"/>
  <c r="AX792" i="4"/>
  <c r="AR793" i="4"/>
  <c r="AP793" i="4"/>
  <c r="AQ793" i="4"/>
  <c r="AS792" i="4"/>
  <c r="AG794" i="4"/>
  <c r="AT794" i="4" s="1"/>
  <c r="AH794" i="4"/>
  <c r="AJ794" i="4" s="1"/>
  <c r="AE795" i="4"/>
  <c r="X793" i="4"/>
  <c r="AO793" i="4" s="1"/>
  <c r="S794" i="4"/>
  <c r="W794" i="4" s="1"/>
  <c r="Y794" i="4" s="1"/>
  <c r="AA794" i="4" s="1"/>
  <c r="R795" i="4"/>
  <c r="D796" i="4"/>
  <c r="AF796" i="4" s="1"/>
  <c r="M795" i="4"/>
  <c r="U795" i="4" s="1"/>
  <c r="Q795" i="4" s="1"/>
  <c r="P795" i="4" s="1"/>
  <c r="T795" i="4" s="1"/>
  <c r="V795" i="4" s="1"/>
  <c r="AU794" i="4" l="1"/>
  <c r="AV794" i="4"/>
  <c r="AW794" i="4"/>
  <c r="AI908" i="4"/>
  <c r="AP794" i="4"/>
  <c r="AQ794" i="4"/>
  <c r="AR794" i="4"/>
  <c r="AS793" i="4"/>
  <c r="AG795" i="4"/>
  <c r="AT795" i="4" s="1"/>
  <c r="AH795" i="4"/>
  <c r="AJ795" i="4" s="1"/>
  <c r="AE796" i="4"/>
  <c r="X794" i="4"/>
  <c r="AO794" i="4" s="1"/>
  <c r="S795" i="4"/>
  <c r="W795" i="4" s="1"/>
  <c r="Y795" i="4" s="1"/>
  <c r="AA795" i="4" s="1"/>
  <c r="M796" i="4"/>
  <c r="U796" i="4" s="1"/>
  <c r="Q796" i="4" s="1"/>
  <c r="P796" i="4" s="1"/>
  <c r="T796" i="4" s="1"/>
  <c r="V796" i="4" s="1"/>
  <c r="D797" i="4"/>
  <c r="AF797" i="4" s="1"/>
  <c r="R796" i="4"/>
  <c r="AI909" i="4" l="1"/>
  <c r="AW795" i="4"/>
  <c r="AU795" i="4"/>
  <c r="AV795" i="4"/>
  <c r="AX794" i="4"/>
  <c r="AP795" i="4"/>
  <c r="AQ795" i="4"/>
  <c r="AR795" i="4"/>
  <c r="AS794" i="4"/>
  <c r="AG796" i="4"/>
  <c r="AT796" i="4" s="1"/>
  <c r="AH796" i="4"/>
  <c r="AJ796" i="4" s="1"/>
  <c r="AE797" i="4"/>
  <c r="X795" i="4"/>
  <c r="AO795" i="4" s="1"/>
  <c r="S796" i="4"/>
  <c r="W796" i="4" s="1"/>
  <c r="Y796" i="4" s="1"/>
  <c r="AA796" i="4" s="1"/>
  <c r="D798" i="4"/>
  <c r="AF798" i="4" s="1"/>
  <c r="M797" i="4"/>
  <c r="U797" i="4" s="1"/>
  <c r="Q797" i="4" s="1"/>
  <c r="P797" i="4" s="1"/>
  <c r="T797" i="4" s="1"/>
  <c r="V797" i="4" s="1"/>
  <c r="R797" i="4"/>
  <c r="AU796" i="4" l="1"/>
  <c r="AV796" i="4"/>
  <c r="AW796" i="4"/>
  <c r="AX795" i="4"/>
  <c r="AI910" i="4"/>
  <c r="AP796" i="4"/>
  <c r="AQ796" i="4"/>
  <c r="AR796" i="4"/>
  <c r="AS795" i="4"/>
  <c r="AG797" i="4"/>
  <c r="AT797" i="4" s="1"/>
  <c r="AH797" i="4"/>
  <c r="AJ797" i="4" s="1"/>
  <c r="AE798" i="4"/>
  <c r="X796" i="4"/>
  <c r="AO796" i="4" s="1"/>
  <c r="S797" i="4"/>
  <c r="W797" i="4" s="1"/>
  <c r="Y797" i="4" s="1"/>
  <c r="AA797" i="4" s="1"/>
  <c r="R798" i="4"/>
  <c r="M798" i="4"/>
  <c r="U798" i="4" s="1"/>
  <c r="Q798" i="4" s="1"/>
  <c r="P798" i="4" s="1"/>
  <c r="T798" i="4" s="1"/>
  <c r="V798" i="4" s="1"/>
  <c r="D799" i="4"/>
  <c r="AF799" i="4" s="1"/>
  <c r="AU797" i="4" l="1"/>
  <c r="AV797" i="4"/>
  <c r="AW797" i="4"/>
  <c r="AI911" i="4"/>
  <c r="AX796" i="4"/>
  <c r="AP797" i="4"/>
  <c r="AQ797" i="4"/>
  <c r="AR797" i="4"/>
  <c r="AS796" i="4"/>
  <c r="AG798" i="4"/>
  <c r="AT798" i="4" s="1"/>
  <c r="AH798" i="4"/>
  <c r="AJ798" i="4" s="1"/>
  <c r="AE799" i="4"/>
  <c r="X797" i="4"/>
  <c r="AO797" i="4" s="1"/>
  <c r="S798" i="4"/>
  <c r="W798" i="4" s="1"/>
  <c r="Y798" i="4" s="1"/>
  <c r="AA798" i="4" s="1"/>
  <c r="M799" i="4"/>
  <c r="U799" i="4" s="1"/>
  <c r="Q799" i="4" s="1"/>
  <c r="P799" i="4" s="1"/>
  <c r="T799" i="4" s="1"/>
  <c r="V799" i="4" s="1"/>
  <c r="R799" i="4"/>
  <c r="D800" i="4"/>
  <c r="AF800" i="4" s="1"/>
  <c r="AW798" i="4" l="1"/>
  <c r="AU798" i="4"/>
  <c r="AV798" i="4"/>
  <c r="AI912" i="4"/>
  <c r="AX797" i="4"/>
  <c r="AP798" i="4"/>
  <c r="AQ798" i="4"/>
  <c r="AR798" i="4"/>
  <c r="AS797" i="4"/>
  <c r="AG799" i="4"/>
  <c r="AT799" i="4" s="1"/>
  <c r="AH799" i="4"/>
  <c r="AJ799" i="4" s="1"/>
  <c r="AE800" i="4"/>
  <c r="X798" i="4"/>
  <c r="AO798" i="4" s="1"/>
  <c r="R800" i="4"/>
  <c r="M800" i="4"/>
  <c r="U800" i="4" s="1"/>
  <c r="Q800" i="4" s="1"/>
  <c r="P800" i="4" s="1"/>
  <c r="T800" i="4" s="1"/>
  <c r="V800" i="4" s="1"/>
  <c r="D801" i="4"/>
  <c r="AF801" i="4" s="1"/>
  <c r="S799" i="4"/>
  <c r="W799" i="4" s="1"/>
  <c r="Y799" i="4" s="1"/>
  <c r="AA799" i="4" s="1"/>
  <c r="AX798" i="4" l="1"/>
  <c r="AU799" i="4"/>
  <c r="AV799" i="4"/>
  <c r="AW799" i="4"/>
  <c r="AI913" i="4"/>
  <c r="AP799" i="4"/>
  <c r="AQ799" i="4"/>
  <c r="AR799" i="4"/>
  <c r="AS798" i="4"/>
  <c r="AG800" i="4"/>
  <c r="AT800" i="4" s="1"/>
  <c r="AH800" i="4"/>
  <c r="AJ800" i="4" s="1"/>
  <c r="AE801" i="4"/>
  <c r="X799" i="4"/>
  <c r="AO799" i="4" s="1"/>
  <c r="S800" i="4"/>
  <c r="W800" i="4" s="1"/>
  <c r="Y800" i="4" s="1"/>
  <c r="AA800" i="4" s="1"/>
  <c r="R801" i="4"/>
  <c r="M801" i="4"/>
  <c r="U801" i="4" s="1"/>
  <c r="Q801" i="4" s="1"/>
  <c r="P801" i="4" s="1"/>
  <c r="T801" i="4" s="1"/>
  <c r="V801" i="4" s="1"/>
  <c r="D802" i="4"/>
  <c r="AF802" i="4" s="1"/>
  <c r="AU800" i="4" l="1"/>
  <c r="AV800" i="4"/>
  <c r="AW800" i="4"/>
  <c r="AI914" i="4"/>
  <c r="AX799" i="4"/>
  <c r="AQ800" i="4"/>
  <c r="AP800" i="4"/>
  <c r="AR800" i="4"/>
  <c r="AS799" i="4"/>
  <c r="AG801" i="4"/>
  <c r="AT801" i="4" s="1"/>
  <c r="AH801" i="4"/>
  <c r="AJ801" i="4" s="1"/>
  <c r="AE802" i="4"/>
  <c r="X800" i="4"/>
  <c r="AO800" i="4" s="1"/>
  <c r="D803" i="4"/>
  <c r="AF803" i="4" s="1"/>
  <c r="M802" i="4"/>
  <c r="U802" i="4" s="1"/>
  <c r="Q802" i="4" s="1"/>
  <c r="P802" i="4" s="1"/>
  <c r="T802" i="4" s="1"/>
  <c r="V802" i="4" s="1"/>
  <c r="R802" i="4"/>
  <c r="S801" i="4"/>
  <c r="W801" i="4" s="1"/>
  <c r="Y801" i="4" s="1"/>
  <c r="AA801" i="4" s="1"/>
  <c r="AU801" i="4" l="1"/>
  <c r="AV801" i="4"/>
  <c r="AW801" i="4"/>
  <c r="AI915" i="4"/>
  <c r="AX800" i="4"/>
  <c r="AQ801" i="4"/>
  <c r="AP801" i="4"/>
  <c r="AR801" i="4"/>
  <c r="AS800" i="4"/>
  <c r="AG802" i="4"/>
  <c r="AT802" i="4" s="1"/>
  <c r="AH802" i="4"/>
  <c r="AJ802" i="4" s="1"/>
  <c r="AE803" i="4"/>
  <c r="X801" i="4"/>
  <c r="AO801" i="4" s="1"/>
  <c r="S802" i="4"/>
  <c r="W802" i="4" s="1"/>
  <c r="Y802" i="4" s="1"/>
  <c r="AA802" i="4" s="1"/>
  <c r="D804" i="4"/>
  <c r="AF804" i="4" s="1"/>
  <c r="R803" i="4"/>
  <c r="M803" i="4"/>
  <c r="U803" i="4" s="1"/>
  <c r="Q803" i="4" s="1"/>
  <c r="P803" i="4" s="1"/>
  <c r="T803" i="4" s="1"/>
  <c r="V803" i="4" s="1"/>
  <c r="AU802" i="4" l="1"/>
  <c r="AV802" i="4"/>
  <c r="AW802" i="4"/>
  <c r="AI916" i="4"/>
  <c r="AX801" i="4"/>
  <c r="AP802" i="4"/>
  <c r="AR802" i="4"/>
  <c r="AQ802" i="4"/>
  <c r="AS801" i="4"/>
  <c r="AG803" i="4"/>
  <c r="AT803" i="4" s="1"/>
  <c r="AH803" i="4"/>
  <c r="AJ803" i="4" s="1"/>
  <c r="AE804" i="4"/>
  <c r="X802" i="4"/>
  <c r="AO802" i="4" s="1"/>
  <c r="S803" i="4"/>
  <c r="W803" i="4" s="1"/>
  <c r="Y803" i="4" s="1"/>
  <c r="AA803" i="4" s="1"/>
  <c r="D805" i="4"/>
  <c r="AF805" i="4" s="1"/>
  <c r="M804" i="4"/>
  <c r="U804" i="4" s="1"/>
  <c r="Q804" i="4" s="1"/>
  <c r="P804" i="4" s="1"/>
  <c r="T804" i="4" s="1"/>
  <c r="V804" i="4" s="1"/>
  <c r="R804" i="4"/>
  <c r="AU803" i="4" l="1"/>
  <c r="AV803" i="4"/>
  <c r="AW803" i="4"/>
  <c r="AI917" i="4"/>
  <c r="AX802" i="4"/>
  <c r="AR803" i="4"/>
  <c r="AQ803" i="4"/>
  <c r="AP803" i="4"/>
  <c r="AS802" i="4"/>
  <c r="AG804" i="4"/>
  <c r="AT804" i="4" s="1"/>
  <c r="AH804" i="4"/>
  <c r="AJ804" i="4" s="1"/>
  <c r="AE805" i="4"/>
  <c r="X803" i="4"/>
  <c r="AO803" i="4" s="1"/>
  <c r="S804" i="4"/>
  <c r="W804" i="4" s="1"/>
  <c r="Y804" i="4" s="1"/>
  <c r="AA804" i="4" s="1"/>
  <c r="R805" i="4"/>
  <c r="D806" i="4"/>
  <c r="AF806" i="4" s="1"/>
  <c r="M805" i="4"/>
  <c r="U805" i="4" s="1"/>
  <c r="Q805" i="4" s="1"/>
  <c r="P805" i="4" s="1"/>
  <c r="T805" i="4" s="1"/>
  <c r="V805" i="4" s="1"/>
  <c r="AU804" i="4" l="1"/>
  <c r="AV804" i="4"/>
  <c r="AW804" i="4"/>
  <c r="AI918" i="4"/>
  <c r="AX803" i="4"/>
  <c r="AP804" i="4"/>
  <c r="AR804" i="4"/>
  <c r="AQ804" i="4"/>
  <c r="AS803" i="4"/>
  <c r="AG805" i="4"/>
  <c r="AT805" i="4" s="1"/>
  <c r="AH805" i="4"/>
  <c r="AJ805" i="4" s="1"/>
  <c r="AE806" i="4"/>
  <c r="X804" i="4"/>
  <c r="AO804" i="4" s="1"/>
  <c r="S805" i="4"/>
  <c r="W805" i="4" s="1"/>
  <c r="Y805" i="4" s="1"/>
  <c r="AA805" i="4" s="1"/>
  <c r="R806" i="4"/>
  <c r="D807" i="4"/>
  <c r="AF807" i="4" s="1"/>
  <c r="M806" i="4"/>
  <c r="U806" i="4" s="1"/>
  <c r="Q806" i="4" s="1"/>
  <c r="P806" i="4" s="1"/>
  <c r="T806" i="4" s="1"/>
  <c r="V806" i="4" s="1"/>
  <c r="AU805" i="4" l="1"/>
  <c r="AV805" i="4"/>
  <c r="AW805" i="4"/>
  <c r="AI919" i="4"/>
  <c r="AX804" i="4"/>
  <c r="AP805" i="4"/>
  <c r="AQ805" i="4"/>
  <c r="AR805" i="4"/>
  <c r="AS804" i="4"/>
  <c r="AG806" i="4"/>
  <c r="AT806" i="4" s="1"/>
  <c r="AH806" i="4"/>
  <c r="AJ806" i="4" s="1"/>
  <c r="AE807" i="4"/>
  <c r="X805" i="4"/>
  <c r="AO805" i="4" s="1"/>
  <c r="S806" i="4"/>
  <c r="W806" i="4" s="1"/>
  <c r="Y806" i="4" s="1"/>
  <c r="AA806" i="4" s="1"/>
  <c r="D808" i="4"/>
  <c r="AF808" i="4" s="1"/>
  <c r="R807" i="4"/>
  <c r="M807" i="4"/>
  <c r="U807" i="4" s="1"/>
  <c r="Q807" i="4" s="1"/>
  <c r="P807" i="4" s="1"/>
  <c r="T807" i="4" s="1"/>
  <c r="V807" i="4" s="1"/>
  <c r="AV806" i="4" l="1"/>
  <c r="AU806" i="4"/>
  <c r="AW806" i="4"/>
  <c r="AI920" i="4"/>
  <c r="AX805" i="4"/>
  <c r="AQ806" i="4"/>
  <c r="AP806" i="4"/>
  <c r="AR806" i="4"/>
  <c r="AS805" i="4"/>
  <c r="AG807" i="4"/>
  <c r="AT807" i="4" s="1"/>
  <c r="AH807" i="4"/>
  <c r="AJ807" i="4" s="1"/>
  <c r="AE808" i="4"/>
  <c r="X806" i="4"/>
  <c r="AO806" i="4" s="1"/>
  <c r="S807" i="4"/>
  <c r="W807" i="4" s="1"/>
  <c r="Y807" i="4" s="1"/>
  <c r="AA807" i="4" s="1"/>
  <c r="D809" i="4"/>
  <c r="AF809" i="4" s="1"/>
  <c r="R808" i="4"/>
  <c r="M808" i="4"/>
  <c r="U808" i="4" s="1"/>
  <c r="Q808" i="4" s="1"/>
  <c r="P808" i="4" s="1"/>
  <c r="T808" i="4" s="1"/>
  <c r="V808" i="4" s="1"/>
  <c r="AX806" i="4" l="1"/>
  <c r="AU807" i="4"/>
  <c r="AV807" i="4"/>
  <c r="AW807" i="4"/>
  <c r="AI921" i="4"/>
  <c r="AP807" i="4"/>
  <c r="AQ807" i="4"/>
  <c r="AR807" i="4"/>
  <c r="AS806" i="4"/>
  <c r="AG808" i="4"/>
  <c r="AT808" i="4" s="1"/>
  <c r="AH808" i="4"/>
  <c r="AJ808" i="4" s="1"/>
  <c r="AE809" i="4"/>
  <c r="X807" i="4"/>
  <c r="AO807" i="4" s="1"/>
  <c r="S808" i="4"/>
  <c r="W808" i="4" s="1"/>
  <c r="Y808" i="4" s="1"/>
  <c r="AA808" i="4" s="1"/>
  <c r="D810" i="4"/>
  <c r="AF810" i="4" s="1"/>
  <c r="M809" i="4"/>
  <c r="U809" i="4" s="1"/>
  <c r="Q809" i="4" s="1"/>
  <c r="P809" i="4" s="1"/>
  <c r="T809" i="4" s="1"/>
  <c r="V809" i="4" s="1"/>
  <c r="R809" i="4"/>
  <c r="AI922" i="4" l="1"/>
  <c r="AU808" i="4"/>
  <c r="AV808" i="4"/>
  <c r="AW808" i="4"/>
  <c r="AX807" i="4"/>
  <c r="AQ808" i="4"/>
  <c r="AP808" i="4"/>
  <c r="AR808" i="4"/>
  <c r="AS807" i="4"/>
  <c r="AG809" i="4"/>
  <c r="AT809" i="4" s="1"/>
  <c r="AH809" i="4"/>
  <c r="AJ809" i="4" s="1"/>
  <c r="AE810" i="4"/>
  <c r="X808" i="4"/>
  <c r="AO808" i="4" s="1"/>
  <c r="S809" i="4"/>
  <c r="W809" i="4" s="1"/>
  <c r="Y809" i="4" s="1"/>
  <c r="AA809" i="4" s="1"/>
  <c r="D811" i="4"/>
  <c r="AF811" i="4" s="1"/>
  <c r="R810" i="4"/>
  <c r="M810" i="4"/>
  <c r="U810" i="4" s="1"/>
  <c r="Q810" i="4" s="1"/>
  <c r="P810" i="4" s="1"/>
  <c r="T810" i="4" s="1"/>
  <c r="V810" i="4" s="1"/>
  <c r="AV809" i="4" l="1"/>
  <c r="AW809" i="4"/>
  <c r="AU809" i="4"/>
  <c r="AX809" i="4" s="1"/>
  <c r="AX808" i="4"/>
  <c r="AI923" i="4"/>
  <c r="AP809" i="4"/>
  <c r="AR809" i="4"/>
  <c r="AQ809" i="4"/>
  <c r="AS808" i="4"/>
  <c r="AG810" i="4"/>
  <c r="AT810" i="4" s="1"/>
  <c r="AH810" i="4"/>
  <c r="AJ810" i="4" s="1"/>
  <c r="AE811" i="4"/>
  <c r="X809" i="4"/>
  <c r="AO809" i="4" s="1"/>
  <c r="D812" i="4"/>
  <c r="AF812" i="4" s="1"/>
  <c r="R811" i="4"/>
  <c r="M811" i="4"/>
  <c r="U811" i="4" s="1"/>
  <c r="Q811" i="4" s="1"/>
  <c r="P811" i="4" s="1"/>
  <c r="T811" i="4" s="1"/>
  <c r="V811" i="4" s="1"/>
  <c r="S810" i="4"/>
  <c r="W810" i="4" s="1"/>
  <c r="Y810" i="4" s="1"/>
  <c r="AA810" i="4" s="1"/>
  <c r="AI924" i="4" l="1"/>
  <c r="AU810" i="4"/>
  <c r="AV810" i="4"/>
  <c r="AW810" i="4"/>
  <c r="AP810" i="4"/>
  <c r="AR810" i="4"/>
  <c r="AQ810" i="4"/>
  <c r="AS809" i="4"/>
  <c r="AG811" i="4"/>
  <c r="AT811" i="4" s="1"/>
  <c r="AH811" i="4"/>
  <c r="AJ811" i="4" s="1"/>
  <c r="AE812" i="4"/>
  <c r="X810" i="4"/>
  <c r="AO810" i="4" s="1"/>
  <c r="S811" i="4"/>
  <c r="W811" i="4" s="1"/>
  <c r="Y811" i="4" s="1"/>
  <c r="AA811" i="4" s="1"/>
  <c r="D813" i="4"/>
  <c r="AF813" i="4" s="1"/>
  <c r="R812" i="4"/>
  <c r="M812" i="4"/>
  <c r="U812" i="4" s="1"/>
  <c r="Q812" i="4" s="1"/>
  <c r="P812" i="4" s="1"/>
  <c r="T812" i="4" s="1"/>
  <c r="V812" i="4" s="1"/>
  <c r="AW811" i="4" l="1"/>
  <c r="AV811" i="4"/>
  <c r="AU811" i="4"/>
  <c r="AX810" i="4"/>
  <c r="AI925" i="4"/>
  <c r="AP811" i="4"/>
  <c r="AR811" i="4"/>
  <c r="AQ811" i="4"/>
  <c r="AS810" i="4"/>
  <c r="AG812" i="4"/>
  <c r="AT812" i="4" s="1"/>
  <c r="AH812" i="4"/>
  <c r="AJ812" i="4" s="1"/>
  <c r="AE813" i="4"/>
  <c r="X811" i="4"/>
  <c r="AO811" i="4" s="1"/>
  <c r="S812" i="4"/>
  <c r="W812" i="4" s="1"/>
  <c r="Y812" i="4" s="1"/>
  <c r="AA812" i="4" s="1"/>
  <c r="M813" i="4"/>
  <c r="U813" i="4" s="1"/>
  <c r="Q813" i="4" s="1"/>
  <c r="P813" i="4" s="1"/>
  <c r="T813" i="4" s="1"/>
  <c r="V813" i="4" s="1"/>
  <c r="R813" i="4"/>
  <c r="D814" i="4"/>
  <c r="AF814" i="4" s="1"/>
  <c r="AX811" i="4" l="1"/>
  <c r="AI926" i="4"/>
  <c r="AU812" i="4"/>
  <c r="AV812" i="4"/>
  <c r="AW812" i="4"/>
  <c r="AP812" i="4"/>
  <c r="AQ812" i="4"/>
  <c r="AR812" i="4"/>
  <c r="AS811" i="4"/>
  <c r="AG813" i="4"/>
  <c r="AT813" i="4" s="1"/>
  <c r="AH813" i="4"/>
  <c r="AJ813" i="4" s="1"/>
  <c r="AE814" i="4"/>
  <c r="X812" i="4"/>
  <c r="AO812" i="4" s="1"/>
  <c r="S813" i="4"/>
  <c r="W813" i="4" s="1"/>
  <c r="Y813" i="4" s="1"/>
  <c r="AA813" i="4" s="1"/>
  <c r="R814" i="4"/>
  <c r="M814" i="4"/>
  <c r="U814" i="4" s="1"/>
  <c r="Q814" i="4" s="1"/>
  <c r="P814" i="4" s="1"/>
  <c r="T814" i="4" s="1"/>
  <c r="V814" i="4" s="1"/>
  <c r="D815" i="4"/>
  <c r="AF815" i="4" s="1"/>
  <c r="AU813" i="4" l="1"/>
  <c r="AV813" i="4"/>
  <c r="AW813" i="4"/>
  <c r="AX812" i="4"/>
  <c r="AI927" i="4"/>
  <c r="AP813" i="4"/>
  <c r="AR813" i="4"/>
  <c r="AQ813" i="4"/>
  <c r="AS812" i="4"/>
  <c r="AG814" i="4"/>
  <c r="AT814" i="4" s="1"/>
  <c r="AH814" i="4"/>
  <c r="AJ814" i="4" s="1"/>
  <c r="AE815" i="4"/>
  <c r="X813" i="4"/>
  <c r="AO813" i="4" s="1"/>
  <c r="M815" i="4"/>
  <c r="U815" i="4" s="1"/>
  <c r="Q815" i="4" s="1"/>
  <c r="P815" i="4" s="1"/>
  <c r="T815" i="4" s="1"/>
  <c r="V815" i="4" s="1"/>
  <c r="R815" i="4"/>
  <c r="D816" i="4"/>
  <c r="AF816" i="4" s="1"/>
  <c r="S814" i="4"/>
  <c r="W814" i="4" s="1"/>
  <c r="Y814" i="4" s="1"/>
  <c r="AA814" i="4" s="1"/>
  <c r="AI928" i="4" l="1"/>
  <c r="AW814" i="4"/>
  <c r="AU814" i="4"/>
  <c r="AV814" i="4"/>
  <c r="AX813" i="4"/>
  <c r="AP814" i="4"/>
  <c r="AQ814" i="4"/>
  <c r="AR814" i="4"/>
  <c r="AS813" i="4"/>
  <c r="AG815" i="4"/>
  <c r="AT815" i="4" s="1"/>
  <c r="AH815" i="4"/>
  <c r="AJ815" i="4" s="1"/>
  <c r="AE816" i="4"/>
  <c r="X814" i="4"/>
  <c r="AO814" i="4" s="1"/>
  <c r="S815" i="4"/>
  <c r="W815" i="4" s="1"/>
  <c r="Y815" i="4" s="1"/>
  <c r="AA815" i="4" s="1"/>
  <c r="R816" i="4"/>
  <c r="D817" i="4"/>
  <c r="AF817" i="4" s="1"/>
  <c r="M816" i="4"/>
  <c r="U816" i="4" s="1"/>
  <c r="Q816" i="4" s="1"/>
  <c r="P816" i="4" s="1"/>
  <c r="T816" i="4" s="1"/>
  <c r="V816" i="4" s="1"/>
  <c r="AX814" i="4" l="1"/>
  <c r="AU815" i="4"/>
  <c r="AV815" i="4"/>
  <c r="AW815" i="4"/>
  <c r="AI929" i="4"/>
  <c r="AP815" i="4"/>
  <c r="AQ815" i="4"/>
  <c r="AR815" i="4"/>
  <c r="AS814" i="4"/>
  <c r="AG816" i="4"/>
  <c r="AT816" i="4" s="1"/>
  <c r="AH816" i="4"/>
  <c r="AJ816" i="4" s="1"/>
  <c r="AE817" i="4"/>
  <c r="X815" i="4"/>
  <c r="AO815" i="4" s="1"/>
  <c r="S816" i="4"/>
  <c r="W816" i="4" s="1"/>
  <c r="Y816" i="4" s="1"/>
  <c r="AA816" i="4" s="1"/>
  <c r="R817" i="4"/>
  <c r="M817" i="4"/>
  <c r="U817" i="4" s="1"/>
  <c r="Q817" i="4" s="1"/>
  <c r="P817" i="4" s="1"/>
  <c r="T817" i="4" s="1"/>
  <c r="V817" i="4" s="1"/>
  <c r="D818" i="4"/>
  <c r="AF818" i="4" s="1"/>
  <c r="AU816" i="4" l="1"/>
  <c r="AV816" i="4"/>
  <c r="AW816" i="4"/>
  <c r="AX815" i="4"/>
  <c r="AI930" i="4"/>
  <c r="AP816" i="4"/>
  <c r="AQ816" i="4"/>
  <c r="AR816" i="4"/>
  <c r="AS815" i="4"/>
  <c r="AG817" i="4"/>
  <c r="AT817" i="4" s="1"/>
  <c r="AH817" i="4"/>
  <c r="AJ817" i="4" s="1"/>
  <c r="AE818" i="4"/>
  <c r="X816" i="4"/>
  <c r="AO816" i="4" s="1"/>
  <c r="M818" i="4"/>
  <c r="U818" i="4" s="1"/>
  <c r="Q818" i="4" s="1"/>
  <c r="P818" i="4" s="1"/>
  <c r="T818" i="4" s="1"/>
  <c r="V818" i="4" s="1"/>
  <c r="D819" i="4"/>
  <c r="AF819" i="4" s="1"/>
  <c r="R818" i="4"/>
  <c r="S817" i="4"/>
  <c r="W817" i="4" s="1"/>
  <c r="Y817" i="4" s="1"/>
  <c r="AA817" i="4" s="1"/>
  <c r="AU817" i="4" l="1"/>
  <c r="AV817" i="4"/>
  <c r="AW817" i="4"/>
  <c r="AI931" i="4"/>
  <c r="AX816" i="4"/>
  <c r="AQ817" i="4"/>
  <c r="AP817" i="4"/>
  <c r="AR817" i="4"/>
  <c r="AS816" i="4"/>
  <c r="AG818" i="4"/>
  <c r="AT818" i="4" s="1"/>
  <c r="AH818" i="4"/>
  <c r="AJ818" i="4" s="1"/>
  <c r="AE819" i="4"/>
  <c r="X817" i="4"/>
  <c r="AO817" i="4" s="1"/>
  <c r="S818" i="4"/>
  <c r="W818" i="4" s="1"/>
  <c r="Y818" i="4" s="1"/>
  <c r="AA818" i="4" s="1"/>
  <c r="M819" i="4"/>
  <c r="U819" i="4" s="1"/>
  <c r="Q819" i="4" s="1"/>
  <c r="P819" i="4" s="1"/>
  <c r="T819" i="4" s="1"/>
  <c r="V819" i="4" s="1"/>
  <c r="D820" i="4"/>
  <c r="AF820" i="4" s="1"/>
  <c r="R819" i="4"/>
  <c r="AU818" i="4" l="1"/>
  <c r="AV818" i="4"/>
  <c r="AW818" i="4"/>
  <c r="AI932" i="4"/>
  <c r="AX817" i="4"/>
  <c r="AP818" i="4"/>
  <c r="AR818" i="4"/>
  <c r="AQ818" i="4"/>
  <c r="AS817" i="4"/>
  <c r="AG819" i="4"/>
  <c r="AT819" i="4" s="1"/>
  <c r="AH819" i="4"/>
  <c r="AJ819" i="4" s="1"/>
  <c r="AE820" i="4"/>
  <c r="X818" i="4"/>
  <c r="AO818" i="4" s="1"/>
  <c r="S819" i="4"/>
  <c r="W819" i="4" s="1"/>
  <c r="Y819" i="4" s="1"/>
  <c r="AA819" i="4" s="1"/>
  <c r="D821" i="4"/>
  <c r="AF821" i="4" s="1"/>
  <c r="M820" i="4"/>
  <c r="U820" i="4" s="1"/>
  <c r="Q820" i="4" s="1"/>
  <c r="P820" i="4" s="1"/>
  <c r="T820" i="4" s="1"/>
  <c r="V820" i="4" s="1"/>
  <c r="R820" i="4"/>
  <c r="AU819" i="4" l="1"/>
  <c r="AV819" i="4"/>
  <c r="AW819" i="4"/>
  <c r="AI933" i="4"/>
  <c r="AX818" i="4"/>
  <c r="AQ819" i="4"/>
  <c r="AP819" i="4"/>
  <c r="AR819" i="4"/>
  <c r="AS818" i="4"/>
  <c r="AG820" i="4"/>
  <c r="AT820" i="4" s="1"/>
  <c r="AH820" i="4"/>
  <c r="AJ820" i="4" s="1"/>
  <c r="AE821" i="4"/>
  <c r="X819" i="4"/>
  <c r="AO819" i="4" s="1"/>
  <c r="S820" i="4"/>
  <c r="W820" i="4" s="1"/>
  <c r="Y820" i="4" s="1"/>
  <c r="AA820" i="4" s="1"/>
  <c r="M821" i="4"/>
  <c r="U821" i="4" s="1"/>
  <c r="Q821" i="4" s="1"/>
  <c r="P821" i="4" s="1"/>
  <c r="T821" i="4" s="1"/>
  <c r="V821" i="4" s="1"/>
  <c r="D822" i="4"/>
  <c r="AF822" i="4" s="1"/>
  <c r="R821" i="4"/>
  <c r="AU820" i="4" l="1"/>
  <c r="AV820" i="4"/>
  <c r="AW820" i="4"/>
  <c r="AI934" i="4"/>
  <c r="AX819" i="4"/>
  <c r="AQ820" i="4"/>
  <c r="AR820" i="4"/>
  <c r="AP820" i="4"/>
  <c r="AS819" i="4"/>
  <c r="AG821" i="4"/>
  <c r="AT821" i="4" s="1"/>
  <c r="AH821" i="4"/>
  <c r="AJ821" i="4" s="1"/>
  <c r="AE822" i="4"/>
  <c r="X820" i="4"/>
  <c r="AO820" i="4" s="1"/>
  <c r="S821" i="4"/>
  <c r="W821" i="4" s="1"/>
  <c r="Y821" i="4" s="1"/>
  <c r="AA821" i="4" s="1"/>
  <c r="M822" i="4"/>
  <c r="U822" i="4" s="1"/>
  <c r="Q822" i="4" s="1"/>
  <c r="P822" i="4" s="1"/>
  <c r="T822" i="4" s="1"/>
  <c r="V822" i="4" s="1"/>
  <c r="D823" i="4"/>
  <c r="AF823" i="4" s="1"/>
  <c r="R822" i="4"/>
  <c r="AU821" i="4" l="1"/>
  <c r="AV821" i="4"/>
  <c r="AW821" i="4"/>
  <c r="AI935" i="4"/>
  <c r="AX820" i="4"/>
  <c r="AP821" i="4"/>
  <c r="AQ821" i="4"/>
  <c r="AR821" i="4"/>
  <c r="AS820" i="4"/>
  <c r="AG822" i="4"/>
  <c r="AT822" i="4" s="1"/>
  <c r="AH822" i="4"/>
  <c r="AJ822" i="4" s="1"/>
  <c r="AE823" i="4"/>
  <c r="X821" i="4"/>
  <c r="AO821" i="4" s="1"/>
  <c r="S822" i="4"/>
  <c r="W822" i="4" s="1"/>
  <c r="Y822" i="4" s="1"/>
  <c r="AA822" i="4" s="1"/>
  <c r="R823" i="4"/>
  <c r="M823" i="4"/>
  <c r="U823" i="4" s="1"/>
  <c r="Q823" i="4" s="1"/>
  <c r="P823" i="4" s="1"/>
  <c r="T823" i="4" s="1"/>
  <c r="V823" i="4" s="1"/>
  <c r="D824" i="4"/>
  <c r="AF824" i="4" s="1"/>
  <c r="AV822" i="4" l="1"/>
  <c r="AU822" i="4"/>
  <c r="AW822" i="4"/>
  <c r="AI936" i="4"/>
  <c r="AX821" i="4"/>
  <c r="AQ822" i="4"/>
  <c r="AP822" i="4"/>
  <c r="AR822" i="4"/>
  <c r="AS821" i="4"/>
  <c r="AG823" i="4"/>
  <c r="AT823" i="4" s="1"/>
  <c r="AH823" i="4"/>
  <c r="AJ823" i="4" s="1"/>
  <c r="AE824" i="4"/>
  <c r="X822" i="4"/>
  <c r="AO822" i="4" s="1"/>
  <c r="S823" i="4"/>
  <c r="W823" i="4" s="1"/>
  <c r="Y823" i="4" s="1"/>
  <c r="AA823" i="4" s="1"/>
  <c r="M824" i="4"/>
  <c r="U824" i="4" s="1"/>
  <c r="Q824" i="4" s="1"/>
  <c r="P824" i="4" s="1"/>
  <c r="T824" i="4" s="1"/>
  <c r="V824" i="4" s="1"/>
  <c r="D825" i="4"/>
  <c r="AF825" i="4" s="1"/>
  <c r="R824" i="4"/>
  <c r="AX822" i="4" l="1"/>
  <c r="AU823" i="4"/>
  <c r="AV823" i="4"/>
  <c r="AW823" i="4"/>
  <c r="AI937" i="4"/>
  <c r="AP823" i="4"/>
  <c r="AQ823" i="4"/>
  <c r="AR823" i="4"/>
  <c r="AS822" i="4"/>
  <c r="AG824" i="4"/>
  <c r="AT824" i="4" s="1"/>
  <c r="AH824" i="4"/>
  <c r="AJ824" i="4" s="1"/>
  <c r="AE825" i="4"/>
  <c r="X823" i="4"/>
  <c r="AO823" i="4" s="1"/>
  <c r="S824" i="4"/>
  <c r="W824" i="4" s="1"/>
  <c r="Y824" i="4" s="1"/>
  <c r="AA824" i="4" s="1"/>
  <c r="R825" i="4"/>
  <c r="M825" i="4"/>
  <c r="U825" i="4" s="1"/>
  <c r="Q825" i="4" s="1"/>
  <c r="P825" i="4" s="1"/>
  <c r="T825" i="4" s="1"/>
  <c r="V825" i="4" s="1"/>
  <c r="D826" i="4"/>
  <c r="AF826" i="4" s="1"/>
  <c r="AV824" i="4" l="1"/>
  <c r="AW824" i="4"/>
  <c r="AU824" i="4"/>
  <c r="AX824" i="4" s="1"/>
  <c r="AI938" i="4"/>
  <c r="AX823" i="4"/>
  <c r="AP824" i="4"/>
  <c r="AQ824" i="4"/>
  <c r="AR824" i="4"/>
  <c r="AS823" i="4"/>
  <c r="AG825" i="4"/>
  <c r="AT825" i="4" s="1"/>
  <c r="AH825" i="4"/>
  <c r="AJ825" i="4" s="1"/>
  <c r="AE826" i="4"/>
  <c r="X824" i="4"/>
  <c r="AO824" i="4" s="1"/>
  <c r="M826" i="4"/>
  <c r="U826" i="4" s="1"/>
  <c r="Q826" i="4" s="1"/>
  <c r="P826" i="4" s="1"/>
  <c r="T826" i="4" s="1"/>
  <c r="V826" i="4" s="1"/>
  <c r="D827" i="4"/>
  <c r="AF827" i="4" s="1"/>
  <c r="R826" i="4"/>
  <c r="S825" i="4"/>
  <c r="W825" i="4" s="1"/>
  <c r="Y825" i="4" s="1"/>
  <c r="AA825" i="4" s="1"/>
  <c r="AV825" i="4" l="1"/>
  <c r="AW825" i="4"/>
  <c r="AU825" i="4"/>
  <c r="AX825" i="4" s="1"/>
  <c r="AI939" i="4"/>
  <c r="AP825" i="4"/>
  <c r="AQ825" i="4"/>
  <c r="AR825" i="4"/>
  <c r="AS824" i="4"/>
  <c r="AG826" i="4"/>
  <c r="AT826" i="4" s="1"/>
  <c r="AH826" i="4"/>
  <c r="AJ826" i="4" s="1"/>
  <c r="AE827" i="4"/>
  <c r="X825" i="4"/>
  <c r="AO825" i="4" s="1"/>
  <c r="S826" i="4"/>
  <c r="W826" i="4" s="1"/>
  <c r="Y826" i="4" s="1"/>
  <c r="AA826" i="4" s="1"/>
  <c r="D828" i="4"/>
  <c r="AF828" i="4" s="1"/>
  <c r="M827" i="4"/>
  <c r="U827" i="4" s="1"/>
  <c r="Q827" i="4" s="1"/>
  <c r="P827" i="4" s="1"/>
  <c r="T827" i="4" s="1"/>
  <c r="V827" i="4" s="1"/>
  <c r="R827" i="4"/>
  <c r="AU826" i="4" l="1"/>
  <c r="AV826" i="4"/>
  <c r="AW826" i="4"/>
  <c r="AI940" i="4"/>
  <c r="AP826" i="4"/>
  <c r="AQ826" i="4"/>
  <c r="AR826" i="4"/>
  <c r="AS825" i="4"/>
  <c r="AG827" i="4"/>
  <c r="AT827" i="4" s="1"/>
  <c r="AH827" i="4"/>
  <c r="AJ827" i="4" s="1"/>
  <c r="AE828" i="4"/>
  <c r="X826" i="4"/>
  <c r="AO826" i="4" s="1"/>
  <c r="S827" i="4"/>
  <c r="W827" i="4" s="1"/>
  <c r="Y827" i="4" s="1"/>
  <c r="AA827" i="4" s="1"/>
  <c r="D829" i="4"/>
  <c r="AF829" i="4" s="1"/>
  <c r="R828" i="4"/>
  <c r="M828" i="4"/>
  <c r="U828" i="4" s="1"/>
  <c r="Q828" i="4" s="1"/>
  <c r="P828" i="4" s="1"/>
  <c r="T828" i="4" s="1"/>
  <c r="V828" i="4" s="1"/>
  <c r="AW827" i="4" l="1"/>
  <c r="AU827" i="4"/>
  <c r="AV827" i="4"/>
  <c r="AI941" i="4"/>
  <c r="AX826" i="4"/>
  <c r="AP827" i="4"/>
  <c r="AQ827" i="4"/>
  <c r="AR827" i="4"/>
  <c r="AS826" i="4"/>
  <c r="AG828" i="4"/>
  <c r="AT828" i="4" s="1"/>
  <c r="AH828" i="4"/>
  <c r="AJ828" i="4" s="1"/>
  <c r="AE829" i="4"/>
  <c r="X827" i="4"/>
  <c r="AO827" i="4" s="1"/>
  <c r="S828" i="4"/>
  <c r="W828" i="4" s="1"/>
  <c r="Y828" i="4" s="1"/>
  <c r="AA828" i="4" s="1"/>
  <c r="D830" i="4"/>
  <c r="AF830" i="4" s="1"/>
  <c r="R829" i="4"/>
  <c r="M829" i="4"/>
  <c r="U829" i="4" s="1"/>
  <c r="Q829" i="4" s="1"/>
  <c r="P829" i="4" s="1"/>
  <c r="T829" i="4" s="1"/>
  <c r="V829" i="4" s="1"/>
  <c r="AX827" i="4" l="1"/>
  <c r="AU828" i="4"/>
  <c r="AV828" i="4"/>
  <c r="AW828" i="4"/>
  <c r="AI942" i="4"/>
  <c r="AP828" i="4"/>
  <c r="AQ828" i="4"/>
  <c r="AR828" i="4"/>
  <c r="AS827" i="4"/>
  <c r="AG829" i="4"/>
  <c r="AT829" i="4" s="1"/>
  <c r="AH829" i="4"/>
  <c r="AJ829" i="4" s="1"/>
  <c r="AE830" i="4"/>
  <c r="X828" i="4"/>
  <c r="AO828" i="4" s="1"/>
  <c r="S829" i="4"/>
  <c r="W829" i="4" s="1"/>
  <c r="Y829" i="4" s="1"/>
  <c r="AA829" i="4" s="1"/>
  <c r="R830" i="4"/>
  <c r="D831" i="4"/>
  <c r="AF831" i="4" s="1"/>
  <c r="M830" i="4"/>
  <c r="U830" i="4" s="1"/>
  <c r="Q830" i="4" s="1"/>
  <c r="P830" i="4" s="1"/>
  <c r="T830" i="4" s="1"/>
  <c r="V830" i="4" s="1"/>
  <c r="AU829" i="4" l="1"/>
  <c r="AV829" i="4"/>
  <c r="AW829" i="4"/>
  <c r="AI943" i="4"/>
  <c r="AX828" i="4"/>
  <c r="AP829" i="4"/>
  <c r="AQ829" i="4"/>
  <c r="AR829" i="4"/>
  <c r="AS828" i="4"/>
  <c r="AG830" i="4"/>
  <c r="AT830" i="4" s="1"/>
  <c r="AH830" i="4"/>
  <c r="AJ830" i="4" s="1"/>
  <c r="AE831" i="4"/>
  <c r="X829" i="4"/>
  <c r="AO829" i="4" s="1"/>
  <c r="S830" i="4"/>
  <c r="W830" i="4" s="1"/>
  <c r="Y830" i="4" s="1"/>
  <c r="AA830" i="4" s="1"/>
  <c r="R831" i="4"/>
  <c r="M831" i="4"/>
  <c r="U831" i="4" s="1"/>
  <c r="Q831" i="4" s="1"/>
  <c r="P831" i="4" s="1"/>
  <c r="T831" i="4" s="1"/>
  <c r="V831" i="4" s="1"/>
  <c r="D832" i="4"/>
  <c r="AF832" i="4" s="1"/>
  <c r="AW830" i="4" l="1"/>
  <c r="AU830" i="4"/>
  <c r="AV830" i="4"/>
  <c r="AI944" i="4"/>
  <c r="AX829" i="4"/>
  <c r="AQ830" i="4"/>
  <c r="AP830" i="4"/>
  <c r="AR830" i="4"/>
  <c r="AS829" i="4"/>
  <c r="AG831" i="4"/>
  <c r="AT831" i="4" s="1"/>
  <c r="AH831" i="4"/>
  <c r="AJ831" i="4" s="1"/>
  <c r="AE832" i="4"/>
  <c r="X830" i="4"/>
  <c r="AO830" i="4" s="1"/>
  <c r="M832" i="4"/>
  <c r="U832" i="4" s="1"/>
  <c r="Q832" i="4" s="1"/>
  <c r="P832" i="4" s="1"/>
  <c r="T832" i="4" s="1"/>
  <c r="V832" i="4" s="1"/>
  <c r="R832" i="4"/>
  <c r="D833" i="4"/>
  <c r="AF833" i="4" s="1"/>
  <c r="S831" i="4"/>
  <c r="W831" i="4" s="1"/>
  <c r="Y831" i="4" s="1"/>
  <c r="AA831" i="4" s="1"/>
  <c r="AU831" i="4" l="1"/>
  <c r="AV831" i="4"/>
  <c r="AW831" i="4"/>
  <c r="AX830" i="4"/>
  <c r="AI945" i="4"/>
  <c r="AP831" i="4"/>
  <c r="AQ831" i="4"/>
  <c r="AR831" i="4"/>
  <c r="AS830" i="4"/>
  <c r="AG832" i="4"/>
  <c r="AT832" i="4" s="1"/>
  <c r="AH832" i="4"/>
  <c r="AJ832" i="4" s="1"/>
  <c r="AE833" i="4"/>
  <c r="X831" i="4"/>
  <c r="AO831" i="4" s="1"/>
  <c r="S832" i="4"/>
  <c r="W832" i="4" s="1"/>
  <c r="Y832" i="4" s="1"/>
  <c r="AA832" i="4" s="1"/>
  <c r="D834" i="4"/>
  <c r="AF834" i="4" s="1"/>
  <c r="R833" i="4"/>
  <c r="M833" i="4"/>
  <c r="U833" i="4" s="1"/>
  <c r="Q833" i="4" s="1"/>
  <c r="P833" i="4" s="1"/>
  <c r="T833" i="4" s="1"/>
  <c r="V833" i="4" s="1"/>
  <c r="AU832" i="4" l="1"/>
  <c r="AV832" i="4"/>
  <c r="AW832" i="4"/>
  <c r="AI946" i="4"/>
  <c r="AX831" i="4"/>
  <c r="AP832" i="4"/>
  <c r="AQ832" i="4"/>
  <c r="AR832" i="4"/>
  <c r="AS831" i="4"/>
  <c r="AG833" i="4"/>
  <c r="AT833" i="4" s="1"/>
  <c r="AH833" i="4"/>
  <c r="AJ833" i="4" s="1"/>
  <c r="AE834" i="4"/>
  <c r="X832" i="4"/>
  <c r="AO832" i="4" s="1"/>
  <c r="S833" i="4"/>
  <c r="W833" i="4" s="1"/>
  <c r="Y833" i="4" s="1"/>
  <c r="AA833" i="4" s="1"/>
  <c r="D835" i="4"/>
  <c r="AF835" i="4" s="1"/>
  <c r="M834" i="4"/>
  <c r="U834" i="4" s="1"/>
  <c r="Q834" i="4" s="1"/>
  <c r="P834" i="4" s="1"/>
  <c r="T834" i="4" s="1"/>
  <c r="V834" i="4" s="1"/>
  <c r="R834" i="4"/>
  <c r="AU833" i="4" l="1"/>
  <c r="AV833" i="4"/>
  <c r="AW833" i="4"/>
  <c r="AI947" i="4"/>
  <c r="AX832" i="4"/>
  <c r="AQ833" i="4"/>
  <c r="AP833" i="4"/>
  <c r="AR833" i="4"/>
  <c r="AS832" i="4"/>
  <c r="AG834" i="4"/>
  <c r="AT834" i="4" s="1"/>
  <c r="AH834" i="4"/>
  <c r="AJ834" i="4" s="1"/>
  <c r="AE835" i="4"/>
  <c r="X833" i="4"/>
  <c r="AO833" i="4" s="1"/>
  <c r="S834" i="4"/>
  <c r="W834" i="4" s="1"/>
  <c r="Y834" i="4" s="1"/>
  <c r="AA834" i="4" s="1"/>
  <c r="M835" i="4"/>
  <c r="U835" i="4" s="1"/>
  <c r="Q835" i="4" s="1"/>
  <c r="P835" i="4" s="1"/>
  <c r="T835" i="4" s="1"/>
  <c r="V835" i="4" s="1"/>
  <c r="R835" i="4"/>
  <c r="D836" i="4"/>
  <c r="AF836" i="4" s="1"/>
  <c r="AU834" i="4" l="1"/>
  <c r="AV834" i="4"/>
  <c r="AW834" i="4"/>
  <c r="AI948" i="4"/>
  <c r="AX833" i="4"/>
  <c r="AP834" i="4"/>
  <c r="AR834" i="4"/>
  <c r="AQ834" i="4"/>
  <c r="AS833" i="4"/>
  <c r="AG835" i="4"/>
  <c r="AT835" i="4" s="1"/>
  <c r="AH835" i="4"/>
  <c r="AJ835" i="4" s="1"/>
  <c r="AE836" i="4"/>
  <c r="X834" i="4"/>
  <c r="AO834" i="4" s="1"/>
  <c r="D837" i="4"/>
  <c r="AF837" i="4" s="1"/>
  <c r="R836" i="4"/>
  <c r="M836" i="4"/>
  <c r="U836" i="4" s="1"/>
  <c r="Q836" i="4" s="1"/>
  <c r="P836" i="4" s="1"/>
  <c r="T836" i="4" s="1"/>
  <c r="V836" i="4" s="1"/>
  <c r="S835" i="4"/>
  <c r="W835" i="4" s="1"/>
  <c r="Y835" i="4" s="1"/>
  <c r="AA835" i="4" s="1"/>
  <c r="AU835" i="4" l="1"/>
  <c r="AV835" i="4"/>
  <c r="AW835" i="4"/>
  <c r="AI949" i="4"/>
  <c r="AX834" i="4"/>
  <c r="AP835" i="4"/>
  <c r="AQ835" i="4"/>
  <c r="AR835" i="4"/>
  <c r="AS834" i="4"/>
  <c r="AG836" i="4"/>
  <c r="AT836" i="4" s="1"/>
  <c r="AH836" i="4"/>
  <c r="AJ836" i="4" s="1"/>
  <c r="AE837" i="4"/>
  <c r="X835" i="4"/>
  <c r="AO835" i="4" s="1"/>
  <c r="S836" i="4"/>
  <c r="W836" i="4" s="1"/>
  <c r="Y836" i="4" s="1"/>
  <c r="AA836" i="4" s="1"/>
  <c r="D838" i="4"/>
  <c r="AF838" i="4" s="1"/>
  <c r="M837" i="4"/>
  <c r="U837" i="4" s="1"/>
  <c r="Q837" i="4" s="1"/>
  <c r="P837" i="4" s="1"/>
  <c r="T837" i="4" s="1"/>
  <c r="V837" i="4" s="1"/>
  <c r="R837" i="4"/>
  <c r="AU836" i="4" l="1"/>
  <c r="AV836" i="4"/>
  <c r="AW836" i="4"/>
  <c r="AI950" i="4"/>
  <c r="AX835" i="4"/>
  <c r="AP836" i="4"/>
  <c r="AQ836" i="4"/>
  <c r="AR836" i="4"/>
  <c r="AS835" i="4"/>
  <c r="AG837" i="4"/>
  <c r="AT837" i="4" s="1"/>
  <c r="AH837" i="4"/>
  <c r="AJ837" i="4" s="1"/>
  <c r="AE838" i="4"/>
  <c r="X836" i="4"/>
  <c r="AO836" i="4" s="1"/>
  <c r="S837" i="4"/>
  <c r="W837" i="4" s="1"/>
  <c r="Y837" i="4" s="1"/>
  <c r="AA837" i="4" s="1"/>
  <c r="D839" i="4"/>
  <c r="AF839" i="4" s="1"/>
  <c r="R838" i="4"/>
  <c r="M838" i="4"/>
  <c r="U838" i="4" s="1"/>
  <c r="Q838" i="4" s="1"/>
  <c r="P838" i="4" s="1"/>
  <c r="T838" i="4" s="1"/>
  <c r="V838" i="4" s="1"/>
  <c r="AW837" i="4" l="1"/>
  <c r="AU837" i="4"/>
  <c r="AV837" i="4"/>
  <c r="AI951" i="4"/>
  <c r="AX836" i="4"/>
  <c r="AP837" i="4"/>
  <c r="AQ837" i="4"/>
  <c r="AR837" i="4"/>
  <c r="AS836" i="4"/>
  <c r="AG838" i="4"/>
  <c r="AT838" i="4" s="1"/>
  <c r="AH838" i="4"/>
  <c r="AJ838" i="4" s="1"/>
  <c r="AE839" i="4"/>
  <c r="X837" i="4"/>
  <c r="AO837" i="4" s="1"/>
  <c r="S838" i="4"/>
  <c r="W838" i="4" s="1"/>
  <c r="Y838" i="4" s="1"/>
  <c r="AA838" i="4" s="1"/>
  <c r="M839" i="4"/>
  <c r="U839" i="4" s="1"/>
  <c r="Q839" i="4" s="1"/>
  <c r="P839" i="4" s="1"/>
  <c r="T839" i="4" s="1"/>
  <c r="V839" i="4" s="1"/>
  <c r="D840" i="4"/>
  <c r="AF840" i="4" s="1"/>
  <c r="R839" i="4"/>
  <c r="AX837" i="4" l="1"/>
  <c r="AV838" i="4"/>
  <c r="AU838" i="4"/>
  <c r="AW838" i="4"/>
  <c r="AI952" i="4"/>
  <c r="AQ838" i="4"/>
  <c r="AP838" i="4"/>
  <c r="AR838" i="4"/>
  <c r="AS837" i="4"/>
  <c r="AG839" i="4"/>
  <c r="AT839" i="4" s="1"/>
  <c r="AH839" i="4"/>
  <c r="AJ839" i="4" s="1"/>
  <c r="AE840" i="4"/>
  <c r="X838" i="4"/>
  <c r="AO838" i="4" s="1"/>
  <c r="S839" i="4"/>
  <c r="W839" i="4" s="1"/>
  <c r="Y839" i="4" s="1"/>
  <c r="AA839" i="4" s="1"/>
  <c r="R840" i="4"/>
  <c r="D841" i="4"/>
  <c r="AF841" i="4" s="1"/>
  <c r="M840" i="4"/>
  <c r="U840" i="4" s="1"/>
  <c r="Q840" i="4" s="1"/>
  <c r="P840" i="4" s="1"/>
  <c r="T840" i="4" s="1"/>
  <c r="V840" i="4" s="1"/>
  <c r="AX838" i="4" l="1"/>
  <c r="AU839" i="4"/>
  <c r="AV839" i="4"/>
  <c r="AW839" i="4"/>
  <c r="AI953" i="4"/>
  <c r="AP839" i="4"/>
  <c r="AQ839" i="4"/>
  <c r="AR839" i="4"/>
  <c r="AS838" i="4"/>
  <c r="AG840" i="4"/>
  <c r="AT840" i="4" s="1"/>
  <c r="AH840" i="4"/>
  <c r="AJ840" i="4" s="1"/>
  <c r="AE841" i="4"/>
  <c r="X839" i="4"/>
  <c r="AO839" i="4" s="1"/>
  <c r="S840" i="4"/>
  <c r="W840" i="4" s="1"/>
  <c r="Y840" i="4" s="1"/>
  <c r="AA840" i="4" s="1"/>
  <c r="D842" i="4"/>
  <c r="AF842" i="4" s="1"/>
  <c r="R841" i="4"/>
  <c r="M841" i="4"/>
  <c r="U841" i="4" s="1"/>
  <c r="Q841" i="4" s="1"/>
  <c r="P841" i="4" s="1"/>
  <c r="T841" i="4" s="1"/>
  <c r="V841" i="4" s="1"/>
  <c r="AU840" i="4" l="1"/>
  <c r="AV840" i="4"/>
  <c r="AW840" i="4"/>
  <c r="AI954" i="4"/>
  <c r="AX839" i="4"/>
  <c r="AQ840" i="4"/>
  <c r="AP840" i="4"/>
  <c r="AR840" i="4"/>
  <c r="AS839" i="4"/>
  <c r="AG841" i="4"/>
  <c r="AT841" i="4" s="1"/>
  <c r="AH841" i="4"/>
  <c r="AJ841" i="4" s="1"/>
  <c r="AE842" i="4"/>
  <c r="X840" i="4"/>
  <c r="AO840" i="4" s="1"/>
  <c r="S841" i="4"/>
  <c r="W841" i="4" s="1"/>
  <c r="Y841" i="4" s="1"/>
  <c r="AA841" i="4" s="1"/>
  <c r="R842" i="4"/>
  <c r="M842" i="4"/>
  <c r="U842" i="4" s="1"/>
  <c r="Q842" i="4" s="1"/>
  <c r="P842" i="4" s="1"/>
  <c r="T842" i="4" s="1"/>
  <c r="V842" i="4" s="1"/>
  <c r="D843" i="4"/>
  <c r="AF843" i="4" s="1"/>
  <c r="AV841" i="4" l="1"/>
  <c r="AW841" i="4"/>
  <c r="AU841" i="4"/>
  <c r="AX841" i="4" s="1"/>
  <c r="AI955" i="4"/>
  <c r="AX840" i="4"/>
  <c r="AP841" i="4"/>
  <c r="AR841" i="4"/>
  <c r="AQ841" i="4"/>
  <c r="AS840" i="4"/>
  <c r="AG842" i="4"/>
  <c r="AT842" i="4" s="1"/>
  <c r="AH842" i="4"/>
  <c r="AJ842" i="4" s="1"/>
  <c r="AE843" i="4"/>
  <c r="X841" i="4"/>
  <c r="AO841" i="4" s="1"/>
  <c r="D844" i="4"/>
  <c r="AF844" i="4" s="1"/>
  <c r="R843" i="4"/>
  <c r="M843" i="4"/>
  <c r="U843" i="4" s="1"/>
  <c r="Q843" i="4" s="1"/>
  <c r="P843" i="4" s="1"/>
  <c r="T843" i="4" s="1"/>
  <c r="V843" i="4" s="1"/>
  <c r="S842" i="4"/>
  <c r="W842" i="4" s="1"/>
  <c r="Y842" i="4" s="1"/>
  <c r="AA842" i="4" s="1"/>
  <c r="AU842" i="4" l="1"/>
  <c r="AV842" i="4"/>
  <c r="AW842" i="4"/>
  <c r="AI956" i="4"/>
  <c r="AP842" i="4"/>
  <c r="AQ842" i="4"/>
  <c r="AR842" i="4"/>
  <c r="AS841" i="4"/>
  <c r="AG843" i="4"/>
  <c r="AT843" i="4" s="1"/>
  <c r="AH843" i="4"/>
  <c r="AJ843" i="4" s="1"/>
  <c r="AE844" i="4"/>
  <c r="X842" i="4"/>
  <c r="AO842" i="4" s="1"/>
  <c r="S843" i="4"/>
  <c r="W843" i="4" s="1"/>
  <c r="Y843" i="4" s="1"/>
  <c r="AA843" i="4" s="1"/>
  <c r="D845" i="4"/>
  <c r="AF845" i="4" s="1"/>
  <c r="R844" i="4"/>
  <c r="M844" i="4"/>
  <c r="U844" i="4" s="1"/>
  <c r="Q844" i="4" s="1"/>
  <c r="P844" i="4" s="1"/>
  <c r="T844" i="4" s="1"/>
  <c r="V844" i="4" s="1"/>
  <c r="AW843" i="4" l="1"/>
  <c r="AU843" i="4"/>
  <c r="AV843" i="4"/>
  <c r="AI957" i="4"/>
  <c r="AX842" i="4"/>
  <c r="AP843" i="4"/>
  <c r="AQ843" i="4"/>
  <c r="AR843" i="4"/>
  <c r="AS842" i="4"/>
  <c r="AG844" i="4"/>
  <c r="AT844" i="4" s="1"/>
  <c r="AH844" i="4"/>
  <c r="AJ844" i="4" s="1"/>
  <c r="AE845" i="4"/>
  <c r="X843" i="4"/>
  <c r="AO843" i="4" s="1"/>
  <c r="S844" i="4"/>
  <c r="W844" i="4" s="1"/>
  <c r="Y844" i="4" s="1"/>
  <c r="AA844" i="4" s="1"/>
  <c r="M845" i="4"/>
  <c r="U845" i="4" s="1"/>
  <c r="Q845" i="4" s="1"/>
  <c r="P845" i="4" s="1"/>
  <c r="T845" i="4" s="1"/>
  <c r="V845" i="4" s="1"/>
  <c r="R845" i="4"/>
  <c r="D846" i="4"/>
  <c r="AF846" i="4" s="1"/>
  <c r="AX843" i="4" l="1"/>
  <c r="AV844" i="4"/>
  <c r="AW844" i="4"/>
  <c r="AU844" i="4"/>
  <c r="AI958" i="4"/>
  <c r="AP844" i="4"/>
  <c r="AQ844" i="4"/>
  <c r="AR844" i="4"/>
  <c r="AS843" i="4"/>
  <c r="AG845" i="4"/>
  <c r="AT845" i="4" s="1"/>
  <c r="AH845" i="4"/>
  <c r="AJ845" i="4" s="1"/>
  <c r="AE846" i="4"/>
  <c r="X844" i="4"/>
  <c r="AO844" i="4" s="1"/>
  <c r="R846" i="4"/>
  <c r="M846" i="4"/>
  <c r="U846" i="4" s="1"/>
  <c r="Q846" i="4" s="1"/>
  <c r="P846" i="4" s="1"/>
  <c r="T846" i="4" s="1"/>
  <c r="V846" i="4" s="1"/>
  <c r="D847" i="4"/>
  <c r="AF847" i="4" s="1"/>
  <c r="S845" i="4"/>
  <c r="W845" i="4" s="1"/>
  <c r="Y845" i="4" s="1"/>
  <c r="AA845" i="4" s="1"/>
  <c r="AX844" i="4" l="1"/>
  <c r="AU845" i="4"/>
  <c r="AV845" i="4"/>
  <c r="AW845" i="4"/>
  <c r="AI959" i="4"/>
  <c r="AP845" i="4"/>
  <c r="AQ845" i="4"/>
  <c r="AR845" i="4"/>
  <c r="AS844" i="4"/>
  <c r="AG846" i="4"/>
  <c r="AT846" i="4" s="1"/>
  <c r="AH846" i="4"/>
  <c r="AJ846" i="4" s="1"/>
  <c r="AE847" i="4"/>
  <c r="X845" i="4"/>
  <c r="AO845" i="4" s="1"/>
  <c r="S846" i="4"/>
  <c r="W846" i="4" s="1"/>
  <c r="Y846" i="4" s="1"/>
  <c r="AA846" i="4" s="1"/>
  <c r="M847" i="4"/>
  <c r="U847" i="4" s="1"/>
  <c r="Q847" i="4" s="1"/>
  <c r="P847" i="4" s="1"/>
  <c r="T847" i="4" s="1"/>
  <c r="V847" i="4" s="1"/>
  <c r="R847" i="4"/>
  <c r="D848" i="4"/>
  <c r="AF848" i="4" s="1"/>
  <c r="AW846" i="4" l="1"/>
  <c r="AU846" i="4"/>
  <c r="AV846" i="4"/>
  <c r="AI960" i="4"/>
  <c r="AX845" i="4"/>
  <c r="AQ846" i="4"/>
  <c r="AP846" i="4"/>
  <c r="AR846" i="4"/>
  <c r="AS845" i="4"/>
  <c r="AG847" i="4"/>
  <c r="AT847" i="4" s="1"/>
  <c r="AH847" i="4"/>
  <c r="AJ847" i="4" s="1"/>
  <c r="AE848" i="4"/>
  <c r="X846" i="4"/>
  <c r="AO846" i="4" s="1"/>
  <c r="M848" i="4"/>
  <c r="U848" i="4" s="1"/>
  <c r="Q848" i="4" s="1"/>
  <c r="P848" i="4" s="1"/>
  <c r="T848" i="4" s="1"/>
  <c r="V848" i="4" s="1"/>
  <c r="D849" i="4"/>
  <c r="AF849" i="4" s="1"/>
  <c r="R848" i="4"/>
  <c r="S847" i="4"/>
  <c r="W847" i="4" s="1"/>
  <c r="Y847" i="4" s="1"/>
  <c r="AA847" i="4" s="1"/>
  <c r="AX846" i="4" l="1"/>
  <c r="AU847" i="4"/>
  <c r="AV847" i="4"/>
  <c r="AW847" i="4"/>
  <c r="AI961" i="4"/>
  <c r="AP847" i="4"/>
  <c r="AQ847" i="4"/>
  <c r="AR847" i="4"/>
  <c r="AS846" i="4"/>
  <c r="AG848" i="4"/>
  <c r="AT848" i="4" s="1"/>
  <c r="AH848" i="4"/>
  <c r="AJ848" i="4" s="1"/>
  <c r="AE849" i="4"/>
  <c r="X847" i="4"/>
  <c r="AO847" i="4" s="1"/>
  <c r="S848" i="4"/>
  <c r="W848" i="4" s="1"/>
  <c r="Y848" i="4" s="1"/>
  <c r="AA848" i="4" s="1"/>
  <c r="R849" i="4"/>
  <c r="D850" i="4"/>
  <c r="AF850" i="4" s="1"/>
  <c r="M849" i="4"/>
  <c r="U849" i="4" s="1"/>
  <c r="Q849" i="4" s="1"/>
  <c r="P849" i="4" s="1"/>
  <c r="T849" i="4" s="1"/>
  <c r="V849" i="4" s="1"/>
  <c r="AU848" i="4" l="1"/>
  <c r="AV848" i="4"/>
  <c r="AW848" i="4"/>
  <c r="AI962" i="4"/>
  <c r="AX847" i="4"/>
  <c r="AP848" i="4"/>
  <c r="AQ848" i="4"/>
  <c r="AR848" i="4"/>
  <c r="AS847" i="4"/>
  <c r="AG849" i="4"/>
  <c r="AT849" i="4" s="1"/>
  <c r="AH849" i="4"/>
  <c r="AJ849" i="4" s="1"/>
  <c r="AE850" i="4"/>
  <c r="X848" i="4"/>
  <c r="AO848" i="4" s="1"/>
  <c r="S849" i="4"/>
  <c r="W849" i="4" s="1"/>
  <c r="Y849" i="4" s="1"/>
  <c r="AA849" i="4" s="1"/>
  <c r="M850" i="4"/>
  <c r="U850" i="4" s="1"/>
  <c r="Q850" i="4" s="1"/>
  <c r="P850" i="4" s="1"/>
  <c r="T850" i="4" s="1"/>
  <c r="V850" i="4" s="1"/>
  <c r="R850" i="4"/>
  <c r="D851" i="4"/>
  <c r="AF851" i="4" s="1"/>
  <c r="AU849" i="4" l="1"/>
  <c r="AV849" i="4"/>
  <c r="AW849" i="4"/>
  <c r="AI963" i="4"/>
  <c r="AX848" i="4"/>
  <c r="AP849" i="4"/>
  <c r="AQ849" i="4"/>
  <c r="AR849" i="4"/>
  <c r="AS848" i="4"/>
  <c r="AG850" i="4"/>
  <c r="AT850" i="4" s="1"/>
  <c r="AH850" i="4"/>
  <c r="AJ850" i="4" s="1"/>
  <c r="AE851" i="4"/>
  <c r="X849" i="4"/>
  <c r="AO849" i="4" s="1"/>
  <c r="S850" i="4"/>
  <c r="W850" i="4" s="1"/>
  <c r="X850" i="4" s="1"/>
  <c r="AO850" i="4" s="1"/>
  <c r="R851" i="4"/>
  <c r="M851" i="4"/>
  <c r="U851" i="4" s="1"/>
  <c r="Q851" i="4" s="1"/>
  <c r="P851" i="4" s="1"/>
  <c r="T851" i="4" s="1"/>
  <c r="V851" i="4" s="1"/>
  <c r="D852" i="4"/>
  <c r="AF852" i="4" s="1"/>
  <c r="AW850" i="4" l="1"/>
  <c r="AU850" i="4"/>
  <c r="AV850" i="4"/>
  <c r="AI964" i="4"/>
  <c r="AX849" i="4"/>
  <c r="AS849" i="4"/>
  <c r="AG851" i="4"/>
  <c r="AT851" i="4" s="1"/>
  <c r="AH851" i="4"/>
  <c r="AJ851" i="4" s="1"/>
  <c r="AE852" i="4"/>
  <c r="Y850" i="4"/>
  <c r="AA850" i="4" s="1"/>
  <c r="S851" i="4"/>
  <c r="W851" i="4" s="1"/>
  <c r="Y851" i="4" s="1"/>
  <c r="AA851" i="4" s="1"/>
  <c r="R852" i="4"/>
  <c r="M852" i="4"/>
  <c r="U852" i="4" s="1"/>
  <c r="Q852" i="4" s="1"/>
  <c r="P852" i="4" s="1"/>
  <c r="T852" i="4" s="1"/>
  <c r="V852" i="4" s="1"/>
  <c r="D853" i="4"/>
  <c r="AF853" i="4" s="1"/>
  <c r="AX850" i="4" l="1"/>
  <c r="AU851" i="4"/>
  <c r="AV851" i="4"/>
  <c r="AW851" i="4"/>
  <c r="AI965" i="4"/>
  <c r="AP851" i="4"/>
  <c r="AR851" i="4"/>
  <c r="AQ851" i="4"/>
  <c r="AR850" i="4"/>
  <c r="AP850" i="4"/>
  <c r="AQ850" i="4"/>
  <c r="AG852" i="4"/>
  <c r="AT852" i="4" s="1"/>
  <c r="AH852" i="4"/>
  <c r="AJ852" i="4" s="1"/>
  <c r="AE853" i="4"/>
  <c r="X851" i="4"/>
  <c r="AO851" i="4" s="1"/>
  <c r="D854" i="4"/>
  <c r="AF854" i="4" s="1"/>
  <c r="M853" i="4"/>
  <c r="U853" i="4" s="1"/>
  <c r="Q853" i="4" s="1"/>
  <c r="P853" i="4" s="1"/>
  <c r="T853" i="4" s="1"/>
  <c r="V853" i="4" s="1"/>
  <c r="R853" i="4"/>
  <c r="S852" i="4"/>
  <c r="W852" i="4" s="1"/>
  <c r="Y852" i="4" s="1"/>
  <c r="AA852" i="4" s="1"/>
  <c r="AU852" i="4" l="1"/>
  <c r="AV852" i="4"/>
  <c r="AW852" i="4"/>
  <c r="AI966" i="4"/>
  <c r="AX851" i="4"/>
  <c r="AP852" i="4"/>
  <c r="AQ852" i="4"/>
  <c r="AR852" i="4"/>
  <c r="AS850" i="4"/>
  <c r="AS851" i="4"/>
  <c r="AG853" i="4"/>
  <c r="AT853" i="4" s="1"/>
  <c r="AH853" i="4"/>
  <c r="AJ853" i="4" s="1"/>
  <c r="AE854" i="4"/>
  <c r="X852" i="4"/>
  <c r="AO852" i="4" s="1"/>
  <c r="S853" i="4"/>
  <c r="W853" i="4" s="1"/>
  <c r="Y853" i="4" s="1"/>
  <c r="AA853" i="4" s="1"/>
  <c r="M854" i="4"/>
  <c r="U854" i="4" s="1"/>
  <c r="Q854" i="4" s="1"/>
  <c r="P854" i="4" s="1"/>
  <c r="T854" i="4" s="1"/>
  <c r="V854" i="4" s="1"/>
  <c r="D855" i="4"/>
  <c r="AF855" i="4" s="1"/>
  <c r="R854" i="4"/>
  <c r="AU853" i="4" l="1"/>
  <c r="AV853" i="4"/>
  <c r="AW853" i="4"/>
  <c r="AI967" i="4"/>
  <c r="AX852" i="4"/>
  <c r="AP853" i="4"/>
  <c r="AR853" i="4"/>
  <c r="AQ853" i="4"/>
  <c r="AS852" i="4"/>
  <c r="AG854" i="4"/>
  <c r="AT854" i="4" s="1"/>
  <c r="AH854" i="4"/>
  <c r="AJ854" i="4" s="1"/>
  <c r="AE855" i="4"/>
  <c r="X853" i="4"/>
  <c r="AO853" i="4" s="1"/>
  <c r="S854" i="4"/>
  <c r="W854" i="4" s="1"/>
  <c r="Y854" i="4" s="1"/>
  <c r="AA854" i="4" s="1"/>
  <c r="R855" i="4"/>
  <c r="M855" i="4"/>
  <c r="U855" i="4" s="1"/>
  <c r="Q855" i="4" s="1"/>
  <c r="P855" i="4" s="1"/>
  <c r="T855" i="4" s="1"/>
  <c r="V855" i="4" s="1"/>
  <c r="D856" i="4"/>
  <c r="AF856" i="4" s="1"/>
  <c r="AI968" i="4" l="1"/>
  <c r="AV854" i="4"/>
  <c r="AU854" i="4"/>
  <c r="AW854" i="4"/>
  <c r="AX853" i="4"/>
  <c r="AP854" i="4"/>
  <c r="AQ854" i="4"/>
  <c r="AR854" i="4"/>
  <c r="AS853" i="4"/>
  <c r="AG855" i="4"/>
  <c r="AT855" i="4" s="1"/>
  <c r="AH855" i="4"/>
  <c r="AJ855" i="4" s="1"/>
  <c r="AE856" i="4"/>
  <c r="X854" i="4"/>
  <c r="AO854" i="4" s="1"/>
  <c r="S855" i="4"/>
  <c r="W855" i="4" s="1"/>
  <c r="Y855" i="4" s="1"/>
  <c r="AA855" i="4" s="1"/>
  <c r="D857" i="4"/>
  <c r="AF857" i="4" s="1"/>
  <c r="R856" i="4"/>
  <c r="M856" i="4"/>
  <c r="U856" i="4" s="1"/>
  <c r="Q856" i="4" s="1"/>
  <c r="P856" i="4" s="1"/>
  <c r="T856" i="4" s="1"/>
  <c r="V856" i="4" s="1"/>
  <c r="AX854" i="4" l="1"/>
  <c r="AU855" i="4"/>
  <c r="AV855" i="4"/>
  <c r="AW855" i="4"/>
  <c r="AI969" i="4"/>
  <c r="AP855" i="4"/>
  <c r="AQ855" i="4"/>
  <c r="AR855" i="4"/>
  <c r="AS854" i="4"/>
  <c r="AG856" i="4"/>
  <c r="AT856" i="4" s="1"/>
  <c r="AH856" i="4"/>
  <c r="AJ856" i="4" s="1"/>
  <c r="AE857" i="4"/>
  <c r="X855" i="4"/>
  <c r="AO855" i="4" s="1"/>
  <c r="D858" i="4"/>
  <c r="AF858" i="4" s="1"/>
  <c r="M857" i="4"/>
  <c r="U857" i="4" s="1"/>
  <c r="Q857" i="4" s="1"/>
  <c r="P857" i="4" s="1"/>
  <c r="T857" i="4" s="1"/>
  <c r="V857" i="4" s="1"/>
  <c r="R857" i="4"/>
  <c r="S856" i="4"/>
  <c r="W856" i="4" s="1"/>
  <c r="Y856" i="4" s="1"/>
  <c r="AA856" i="4" s="1"/>
  <c r="AW856" i="4" l="1"/>
  <c r="AU856" i="4"/>
  <c r="AV856" i="4"/>
  <c r="AI970" i="4"/>
  <c r="AX855" i="4"/>
  <c r="AP856" i="4"/>
  <c r="AQ856" i="4"/>
  <c r="AR856" i="4"/>
  <c r="AS855" i="4"/>
  <c r="AG857" i="4"/>
  <c r="AT857" i="4" s="1"/>
  <c r="AH857" i="4"/>
  <c r="AJ857" i="4" s="1"/>
  <c r="AE858" i="4"/>
  <c r="X856" i="4"/>
  <c r="AO856" i="4" s="1"/>
  <c r="S857" i="4"/>
  <c r="W857" i="4" s="1"/>
  <c r="Y857" i="4" s="1"/>
  <c r="AA857" i="4" s="1"/>
  <c r="M858" i="4"/>
  <c r="U858" i="4" s="1"/>
  <c r="Q858" i="4" s="1"/>
  <c r="P858" i="4" s="1"/>
  <c r="T858" i="4" s="1"/>
  <c r="V858" i="4" s="1"/>
  <c r="R858" i="4"/>
  <c r="D859" i="4"/>
  <c r="AF859" i="4" s="1"/>
  <c r="AX856" i="4" l="1"/>
  <c r="AV857" i="4"/>
  <c r="AW857" i="4"/>
  <c r="AU857" i="4"/>
  <c r="AX857" i="4" s="1"/>
  <c r="AI971" i="4"/>
  <c r="AP857" i="4"/>
  <c r="AR857" i="4"/>
  <c r="AQ857" i="4"/>
  <c r="AS856" i="4"/>
  <c r="AG858" i="4"/>
  <c r="AT858" i="4" s="1"/>
  <c r="AH858" i="4"/>
  <c r="AJ858" i="4" s="1"/>
  <c r="AE859" i="4"/>
  <c r="X857" i="4"/>
  <c r="AO857" i="4" s="1"/>
  <c r="S858" i="4"/>
  <c r="W858" i="4" s="1"/>
  <c r="Y858" i="4" s="1"/>
  <c r="AA858" i="4" s="1"/>
  <c r="D860" i="4"/>
  <c r="AF860" i="4" s="1"/>
  <c r="R859" i="4"/>
  <c r="M859" i="4"/>
  <c r="U859" i="4" s="1"/>
  <c r="Q859" i="4" s="1"/>
  <c r="P859" i="4" s="1"/>
  <c r="T859" i="4" s="1"/>
  <c r="V859" i="4" s="1"/>
  <c r="AU858" i="4" l="1"/>
  <c r="AV858" i="4"/>
  <c r="AW858" i="4"/>
  <c r="AI972" i="4"/>
  <c r="AP858" i="4"/>
  <c r="AR858" i="4"/>
  <c r="AQ858" i="4"/>
  <c r="AS857" i="4"/>
  <c r="AG859" i="4"/>
  <c r="AT859" i="4" s="1"/>
  <c r="AH859" i="4"/>
  <c r="AJ859" i="4" s="1"/>
  <c r="AE860" i="4"/>
  <c r="X858" i="4"/>
  <c r="AO858" i="4" s="1"/>
  <c r="S859" i="4"/>
  <c r="W859" i="4" s="1"/>
  <c r="Y859" i="4" s="1"/>
  <c r="AA859" i="4" s="1"/>
  <c r="D861" i="4"/>
  <c r="AF861" i="4" s="1"/>
  <c r="R860" i="4"/>
  <c r="M860" i="4"/>
  <c r="U860" i="4" s="1"/>
  <c r="Q860" i="4" s="1"/>
  <c r="P860" i="4" s="1"/>
  <c r="T860" i="4" s="1"/>
  <c r="V860" i="4" s="1"/>
  <c r="AW859" i="4" l="1"/>
  <c r="AU859" i="4"/>
  <c r="AV859" i="4"/>
  <c r="AI973" i="4"/>
  <c r="AX858" i="4"/>
  <c r="AP859" i="4"/>
  <c r="AR859" i="4"/>
  <c r="AQ859" i="4"/>
  <c r="AS858" i="4"/>
  <c r="AG860" i="4"/>
  <c r="AT860" i="4" s="1"/>
  <c r="AH860" i="4"/>
  <c r="AJ860" i="4" s="1"/>
  <c r="AE861" i="4"/>
  <c r="X859" i="4"/>
  <c r="AO859" i="4" s="1"/>
  <c r="S860" i="4"/>
  <c r="W860" i="4" s="1"/>
  <c r="Y860" i="4" s="1"/>
  <c r="AA860" i="4" s="1"/>
  <c r="M861" i="4"/>
  <c r="U861" i="4" s="1"/>
  <c r="Q861" i="4" s="1"/>
  <c r="P861" i="4" s="1"/>
  <c r="T861" i="4" s="1"/>
  <c r="V861" i="4" s="1"/>
  <c r="R861" i="4"/>
  <c r="D862" i="4"/>
  <c r="AF862" i="4" s="1"/>
  <c r="AX859" i="4" l="1"/>
  <c r="AU860" i="4"/>
  <c r="AV860" i="4"/>
  <c r="AW860" i="4"/>
  <c r="AI974" i="4"/>
  <c r="AP860" i="4"/>
  <c r="AQ860" i="4"/>
  <c r="AR860" i="4"/>
  <c r="AS859" i="4"/>
  <c r="AG861" i="4"/>
  <c r="AT861" i="4" s="1"/>
  <c r="AH861" i="4"/>
  <c r="AJ861" i="4" s="1"/>
  <c r="AE862" i="4"/>
  <c r="X860" i="4"/>
  <c r="AO860" i="4" s="1"/>
  <c r="R862" i="4"/>
  <c r="D863" i="4"/>
  <c r="AF863" i="4" s="1"/>
  <c r="M862" i="4"/>
  <c r="U862" i="4" s="1"/>
  <c r="Q862" i="4" s="1"/>
  <c r="P862" i="4" s="1"/>
  <c r="T862" i="4" s="1"/>
  <c r="V862" i="4" s="1"/>
  <c r="S861" i="4"/>
  <c r="W861" i="4" s="1"/>
  <c r="Y861" i="4" s="1"/>
  <c r="AA861" i="4" s="1"/>
  <c r="AU861" i="4" l="1"/>
  <c r="AV861" i="4"/>
  <c r="AW861" i="4"/>
  <c r="AI975" i="4"/>
  <c r="AX860" i="4"/>
  <c r="AP861" i="4"/>
  <c r="AQ861" i="4"/>
  <c r="AR861" i="4"/>
  <c r="AS860" i="4"/>
  <c r="AG862" i="4"/>
  <c r="AT862" i="4" s="1"/>
  <c r="AH862" i="4"/>
  <c r="AJ862" i="4" s="1"/>
  <c r="AE863" i="4"/>
  <c r="X861" i="4"/>
  <c r="AO861" i="4" s="1"/>
  <c r="S862" i="4"/>
  <c r="W862" i="4" s="1"/>
  <c r="Y862" i="4" s="1"/>
  <c r="AA862" i="4" s="1"/>
  <c r="M863" i="4"/>
  <c r="U863" i="4" s="1"/>
  <c r="Q863" i="4" s="1"/>
  <c r="P863" i="4" s="1"/>
  <c r="T863" i="4" s="1"/>
  <c r="V863" i="4" s="1"/>
  <c r="D864" i="4"/>
  <c r="AF864" i="4" s="1"/>
  <c r="R863" i="4"/>
  <c r="AW862" i="4" l="1"/>
  <c r="AU862" i="4"/>
  <c r="AV862" i="4"/>
  <c r="AI976" i="4"/>
  <c r="AX861" i="4"/>
  <c r="AP862" i="4"/>
  <c r="AQ862" i="4"/>
  <c r="AR862" i="4"/>
  <c r="AS861" i="4"/>
  <c r="AG863" i="4"/>
  <c r="AT863" i="4" s="1"/>
  <c r="AH863" i="4"/>
  <c r="AJ863" i="4" s="1"/>
  <c r="AE864" i="4"/>
  <c r="X862" i="4"/>
  <c r="AO862" i="4" s="1"/>
  <c r="S863" i="4"/>
  <c r="W863" i="4" s="1"/>
  <c r="Y863" i="4" s="1"/>
  <c r="AA863" i="4" s="1"/>
  <c r="R864" i="4"/>
  <c r="D865" i="4"/>
  <c r="AF865" i="4" s="1"/>
  <c r="M864" i="4"/>
  <c r="U864" i="4" s="1"/>
  <c r="Q864" i="4" s="1"/>
  <c r="P864" i="4" s="1"/>
  <c r="T864" i="4" s="1"/>
  <c r="V864" i="4" s="1"/>
  <c r="AX862" i="4" l="1"/>
  <c r="AU863" i="4"/>
  <c r="AV863" i="4"/>
  <c r="AW863" i="4"/>
  <c r="AI977" i="4"/>
  <c r="AP863" i="4"/>
  <c r="AQ863" i="4"/>
  <c r="AR863" i="4"/>
  <c r="AS862" i="4"/>
  <c r="AG864" i="4"/>
  <c r="AT864" i="4" s="1"/>
  <c r="AH864" i="4"/>
  <c r="AJ864" i="4" s="1"/>
  <c r="AE865" i="4"/>
  <c r="X863" i="4"/>
  <c r="AO863" i="4" s="1"/>
  <c r="S864" i="4"/>
  <c r="W864" i="4" s="1"/>
  <c r="Y864" i="4" s="1"/>
  <c r="AA864" i="4" s="1"/>
  <c r="M865" i="4"/>
  <c r="U865" i="4" s="1"/>
  <c r="Q865" i="4" s="1"/>
  <c r="P865" i="4" s="1"/>
  <c r="T865" i="4" s="1"/>
  <c r="V865" i="4" s="1"/>
  <c r="R865" i="4"/>
  <c r="D866" i="4"/>
  <c r="AF866" i="4" s="1"/>
  <c r="AU864" i="4" l="1"/>
  <c r="AV864" i="4"/>
  <c r="AW864" i="4"/>
  <c r="AI978" i="4"/>
  <c r="AX863" i="4"/>
  <c r="AP864" i="4"/>
  <c r="AQ864" i="4"/>
  <c r="AR864" i="4"/>
  <c r="AS863" i="4"/>
  <c r="AG865" i="4"/>
  <c r="AT865" i="4" s="1"/>
  <c r="AH865" i="4"/>
  <c r="AJ865" i="4" s="1"/>
  <c r="AE866" i="4"/>
  <c r="X864" i="4"/>
  <c r="AO864" i="4" s="1"/>
  <c r="R866" i="4"/>
  <c r="M866" i="4"/>
  <c r="U866" i="4" s="1"/>
  <c r="Q866" i="4" s="1"/>
  <c r="P866" i="4" s="1"/>
  <c r="T866" i="4" s="1"/>
  <c r="V866" i="4" s="1"/>
  <c r="D867" i="4"/>
  <c r="AF867" i="4" s="1"/>
  <c r="S865" i="4"/>
  <c r="W865" i="4" s="1"/>
  <c r="Y865" i="4" s="1"/>
  <c r="AA865" i="4" s="1"/>
  <c r="AU865" i="4" l="1"/>
  <c r="AV865" i="4"/>
  <c r="AW865" i="4"/>
  <c r="AI979" i="4"/>
  <c r="AX864" i="4"/>
  <c r="AQ865" i="4"/>
  <c r="AP865" i="4"/>
  <c r="AR865" i="4"/>
  <c r="AS864" i="4"/>
  <c r="AG866" i="4"/>
  <c r="AT866" i="4" s="1"/>
  <c r="AH866" i="4"/>
  <c r="AJ866" i="4" s="1"/>
  <c r="AE867" i="4"/>
  <c r="X865" i="4"/>
  <c r="AO865" i="4" s="1"/>
  <c r="S866" i="4"/>
  <c r="W866" i="4" s="1"/>
  <c r="Y866" i="4" s="1"/>
  <c r="AA866" i="4" s="1"/>
  <c r="D868" i="4"/>
  <c r="AF868" i="4" s="1"/>
  <c r="R867" i="4"/>
  <c r="M867" i="4"/>
  <c r="U867" i="4" s="1"/>
  <c r="Q867" i="4" s="1"/>
  <c r="P867" i="4" s="1"/>
  <c r="T867" i="4" s="1"/>
  <c r="V867" i="4" s="1"/>
  <c r="AU866" i="4" l="1"/>
  <c r="AV866" i="4"/>
  <c r="AW866" i="4"/>
  <c r="AI980" i="4"/>
  <c r="AX865" i="4"/>
  <c r="AP866" i="4"/>
  <c r="AR866" i="4"/>
  <c r="AQ866" i="4"/>
  <c r="AS865" i="4"/>
  <c r="AG867" i="4"/>
  <c r="AT867" i="4" s="1"/>
  <c r="AH867" i="4"/>
  <c r="AJ867" i="4" s="1"/>
  <c r="AE868" i="4"/>
  <c r="X866" i="4"/>
  <c r="AO866" i="4" s="1"/>
  <c r="S867" i="4"/>
  <c r="W867" i="4" s="1"/>
  <c r="Y867" i="4" s="1"/>
  <c r="AA867" i="4" s="1"/>
  <c r="M868" i="4"/>
  <c r="U868" i="4" s="1"/>
  <c r="Q868" i="4" s="1"/>
  <c r="P868" i="4" s="1"/>
  <c r="T868" i="4" s="1"/>
  <c r="V868" i="4" s="1"/>
  <c r="R868" i="4"/>
  <c r="D869" i="4"/>
  <c r="AF869" i="4" s="1"/>
  <c r="AU867" i="4" l="1"/>
  <c r="AV867" i="4"/>
  <c r="AW867" i="4"/>
  <c r="AI981" i="4"/>
  <c r="AX866" i="4"/>
  <c r="AP867" i="4"/>
  <c r="AQ867" i="4"/>
  <c r="AR867" i="4"/>
  <c r="AS866" i="4"/>
  <c r="AG868" i="4"/>
  <c r="AT868" i="4" s="1"/>
  <c r="AH868" i="4"/>
  <c r="AJ868" i="4" s="1"/>
  <c r="AE869" i="4"/>
  <c r="X867" i="4"/>
  <c r="AO867" i="4" s="1"/>
  <c r="R869" i="4"/>
  <c r="D870" i="4"/>
  <c r="AF870" i="4" s="1"/>
  <c r="M869" i="4"/>
  <c r="U869" i="4" s="1"/>
  <c r="Q869" i="4" s="1"/>
  <c r="P869" i="4" s="1"/>
  <c r="T869" i="4" s="1"/>
  <c r="V869" i="4" s="1"/>
  <c r="S868" i="4"/>
  <c r="W868" i="4" s="1"/>
  <c r="Y868" i="4" s="1"/>
  <c r="AA868" i="4" s="1"/>
  <c r="AU868" i="4" l="1"/>
  <c r="AV868" i="4"/>
  <c r="AW868" i="4"/>
  <c r="AI982" i="4"/>
  <c r="AX867" i="4"/>
  <c r="AP868" i="4"/>
  <c r="AQ868" i="4"/>
  <c r="AR868" i="4"/>
  <c r="AS867" i="4"/>
  <c r="AG869" i="4"/>
  <c r="AT869" i="4" s="1"/>
  <c r="AH869" i="4"/>
  <c r="AJ869" i="4" s="1"/>
  <c r="AE870" i="4"/>
  <c r="X868" i="4"/>
  <c r="AO868" i="4" s="1"/>
  <c r="S869" i="4"/>
  <c r="W869" i="4" s="1"/>
  <c r="Y869" i="4" s="1"/>
  <c r="AA869" i="4" s="1"/>
  <c r="M870" i="4"/>
  <c r="U870" i="4" s="1"/>
  <c r="Q870" i="4" s="1"/>
  <c r="P870" i="4" s="1"/>
  <c r="T870" i="4" s="1"/>
  <c r="V870" i="4" s="1"/>
  <c r="R870" i="4"/>
  <c r="D871" i="4"/>
  <c r="AF871" i="4" s="1"/>
  <c r="AX868" i="4" l="1"/>
  <c r="AU869" i="4"/>
  <c r="AV869" i="4"/>
  <c r="AW869" i="4"/>
  <c r="AI983" i="4"/>
  <c r="AP869" i="4"/>
  <c r="AQ869" i="4"/>
  <c r="AR869" i="4"/>
  <c r="AS868" i="4"/>
  <c r="AG870" i="4"/>
  <c r="AT870" i="4" s="1"/>
  <c r="AH870" i="4"/>
  <c r="AJ870" i="4" s="1"/>
  <c r="AE871" i="4"/>
  <c r="X869" i="4"/>
  <c r="AO869" i="4" s="1"/>
  <c r="R871" i="4"/>
  <c r="D872" i="4"/>
  <c r="AF872" i="4" s="1"/>
  <c r="M871" i="4"/>
  <c r="U871" i="4" s="1"/>
  <c r="Q871" i="4" s="1"/>
  <c r="P871" i="4" s="1"/>
  <c r="T871" i="4" s="1"/>
  <c r="V871" i="4" s="1"/>
  <c r="S870" i="4"/>
  <c r="W870" i="4" s="1"/>
  <c r="Y870" i="4" s="1"/>
  <c r="AA870" i="4" s="1"/>
  <c r="AV870" i="4" l="1"/>
  <c r="AW870" i="4"/>
  <c r="AU870" i="4"/>
  <c r="AX870" i="4" s="1"/>
  <c r="AI984" i="4"/>
  <c r="AX869" i="4"/>
  <c r="AP870" i="4"/>
  <c r="AQ870" i="4"/>
  <c r="AR870" i="4"/>
  <c r="AS869" i="4"/>
  <c r="AG871" i="4"/>
  <c r="AT871" i="4" s="1"/>
  <c r="AH871" i="4"/>
  <c r="AJ871" i="4" s="1"/>
  <c r="AE872" i="4"/>
  <c r="X870" i="4"/>
  <c r="AO870" i="4" s="1"/>
  <c r="S871" i="4"/>
  <c r="W871" i="4" s="1"/>
  <c r="Y871" i="4" s="1"/>
  <c r="AA871" i="4" s="1"/>
  <c r="D873" i="4"/>
  <c r="AF873" i="4" s="1"/>
  <c r="M872" i="4"/>
  <c r="U872" i="4" s="1"/>
  <c r="Q872" i="4" s="1"/>
  <c r="P872" i="4" s="1"/>
  <c r="T872" i="4" s="1"/>
  <c r="V872" i="4" s="1"/>
  <c r="R872" i="4"/>
  <c r="AU871" i="4" l="1"/>
  <c r="AV871" i="4"/>
  <c r="AW871" i="4"/>
  <c r="AI985" i="4"/>
  <c r="AP871" i="4"/>
  <c r="AQ871" i="4"/>
  <c r="AR871" i="4"/>
  <c r="AS870" i="4"/>
  <c r="AG872" i="4"/>
  <c r="AT872" i="4" s="1"/>
  <c r="AH872" i="4"/>
  <c r="AJ872" i="4" s="1"/>
  <c r="AE873" i="4"/>
  <c r="X871" i="4"/>
  <c r="AO871" i="4" s="1"/>
  <c r="S872" i="4"/>
  <c r="W872" i="4" s="1"/>
  <c r="Y872" i="4" s="1"/>
  <c r="AA872" i="4" s="1"/>
  <c r="D874" i="4"/>
  <c r="AF874" i="4" s="1"/>
  <c r="R873" i="4"/>
  <c r="M873" i="4"/>
  <c r="U873" i="4" s="1"/>
  <c r="Q873" i="4" s="1"/>
  <c r="P873" i="4" s="1"/>
  <c r="T873" i="4" s="1"/>
  <c r="V873" i="4" s="1"/>
  <c r="AU872" i="4" l="1"/>
  <c r="AV872" i="4"/>
  <c r="AW872" i="4"/>
  <c r="AI986" i="4"/>
  <c r="AX871" i="4"/>
  <c r="AP872" i="4"/>
  <c r="AQ872" i="4"/>
  <c r="AR872" i="4"/>
  <c r="AS871" i="4"/>
  <c r="AG873" i="4"/>
  <c r="AT873" i="4" s="1"/>
  <c r="AH873" i="4"/>
  <c r="AJ873" i="4" s="1"/>
  <c r="AE874" i="4"/>
  <c r="X872" i="4"/>
  <c r="AO872" i="4" s="1"/>
  <c r="S873" i="4"/>
  <c r="W873" i="4" s="1"/>
  <c r="Y873" i="4" s="1"/>
  <c r="AA873" i="4" s="1"/>
  <c r="D875" i="4"/>
  <c r="AF875" i="4" s="1"/>
  <c r="M874" i="4"/>
  <c r="U874" i="4" s="1"/>
  <c r="Q874" i="4" s="1"/>
  <c r="P874" i="4" s="1"/>
  <c r="T874" i="4" s="1"/>
  <c r="V874" i="4" s="1"/>
  <c r="R874" i="4"/>
  <c r="AV873" i="4" l="1"/>
  <c r="AW873" i="4"/>
  <c r="AU873" i="4"/>
  <c r="AX873" i="4" s="1"/>
  <c r="AI987" i="4"/>
  <c r="AX872" i="4"/>
  <c r="AR873" i="4"/>
  <c r="AP873" i="4"/>
  <c r="AQ873" i="4"/>
  <c r="AS872" i="4"/>
  <c r="AG874" i="4"/>
  <c r="AT874" i="4" s="1"/>
  <c r="AH874" i="4"/>
  <c r="AJ874" i="4" s="1"/>
  <c r="AE875" i="4"/>
  <c r="X873" i="4"/>
  <c r="AO873" i="4" s="1"/>
  <c r="S874" i="4"/>
  <c r="W874" i="4" s="1"/>
  <c r="Y874" i="4" s="1"/>
  <c r="AA874" i="4" s="1"/>
  <c r="D876" i="4"/>
  <c r="AF876" i="4" s="1"/>
  <c r="M875" i="4"/>
  <c r="U875" i="4" s="1"/>
  <c r="Q875" i="4" s="1"/>
  <c r="P875" i="4" s="1"/>
  <c r="T875" i="4" s="1"/>
  <c r="V875" i="4" s="1"/>
  <c r="R875" i="4"/>
  <c r="AU874" i="4" l="1"/>
  <c r="AV874" i="4"/>
  <c r="AW874" i="4"/>
  <c r="AI988" i="4"/>
  <c r="AP874" i="4"/>
  <c r="AQ874" i="4"/>
  <c r="AR874" i="4"/>
  <c r="AS873" i="4"/>
  <c r="AG875" i="4"/>
  <c r="AT875" i="4" s="1"/>
  <c r="AH875" i="4"/>
  <c r="AJ875" i="4" s="1"/>
  <c r="AE876" i="4"/>
  <c r="X874" i="4"/>
  <c r="AO874" i="4" s="1"/>
  <c r="S875" i="4"/>
  <c r="W875" i="4" s="1"/>
  <c r="Y875" i="4" s="1"/>
  <c r="AA875" i="4" s="1"/>
  <c r="R876" i="4"/>
  <c r="M876" i="4"/>
  <c r="U876" i="4" s="1"/>
  <c r="Q876" i="4" s="1"/>
  <c r="P876" i="4" s="1"/>
  <c r="T876" i="4" s="1"/>
  <c r="V876" i="4" s="1"/>
  <c r="D877" i="4"/>
  <c r="AF877" i="4" s="1"/>
  <c r="AW875" i="4" l="1"/>
  <c r="AU875" i="4"/>
  <c r="AV875" i="4"/>
  <c r="AI989" i="4"/>
  <c r="AX874" i="4"/>
  <c r="AP875" i="4"/>
  <c r="AQ875" i="4"/>
  <c r="AR875" i="4"/>
  <c r="AS874" i="4"/>
  <c r="AG876" i="4"/>
  <c r="AT876" i="4" s="1"/>
  <c r="AH876" i="4"/>
  <c r="AJ876" i="4" s="1"/>
  <c r="AE877" i="4"/>
  <c r="X875" i="4"/>
  <c r="AO875" i="4" s="1"/>
  <c r="M877" i="4"/>
  <c r="U877" i="4" s="1"/>
  <c r="Q877" i="4" s="1"/>
  <c r="P877" i="4" s="1"/>
  <c r="T877" i="4" s="1"/>
  <c r="V877" i="4" s="1"/>
  <c r="R877" i="4"/>
  <c r="D878" i="4"/>
  <c r="AF878" i="4" s="1"/>
  <c r="S876" i="4"/>
  <c r="W876" i="4" s="1"/>
  <c r="Y876" i="4" s="1"/>
  <c r="AA876" i="4" s="1"/>
  <c r="AX875" i="4" l="1"/>
  <c r="AW876" i="4"/>
  <c r="AU876" i="4"/>
  <c r="AV876" i="4"/>
  <c r="AI990" i="4"/>
  <c r="AP876" i="4"/>
  <c r="AQ876" i="4"/>
  <c r="AR876" i="4"/>
  <c r="AS875" i="4"/>
  <c r="AG877" i="4"/>
  <c r="AT877" i="4" s="1"/>
  <c r="AH877" i="4"/>
  <c r="AJ877" i="4" s="1"/>
  <c r="AE878" i="4"/>
  <c r="X876" i="4"/>
  <c r="AO876" i="4" s="1"/>
  <c r="S877" i="4"/>
  <c r="W877" i="4" s="1"/>
  <c r="Y877" i="4" s="1"/>
  <c r="AA877" i="4" s="1"/>
  <c r="D879" i="4"/>
  <c r="AF879" i="4" s="1"/>
  <c r="R878" i="4"/>
  <c r="M878" i="4"/>
  <c r="U878" i="4" s="1"/>
  <c r="Q878" i="4" s="1"/>
  <c r="P878" i="4" s="1"/>
  <c r="T878" i="4" s="1"/>
  <c r="V878" i="4" s="1"/>
  <c r="AX876" i="4" l="1"/>
  <c r="AU877" i="4"/>
  <c r="AV877" i="4"/>
  <c r="AW877" i="4"/>
  <c r="AI991" i="4"/>
  <c r="AP877" i="4"/>
  <c r="AQ877" i="4"/>
  <c r="AR877" i="4"/>
  <c r="AS876" i="4"/>
  <c r="AG878" i="4"/>
  <c r="AT878" i="4" s="1"/>
  <c r="AH878" i="4"/>
  <c r="AJ878" i="4" s="1"/>
  <c r="AE879" i="4"/>
  <c r="X877" i="4"/>
  <c r="AO877" i="4" s="1"/>
  <c r="S878" i="4"/>
  <c r="W878" i="4" s="1"/>
  <c r="Y878" i="4" s="1"/>
  <c r="AA878" i="4" s="1"/>
  <c r="M879" i="4"/>
  <c r="U879" i="4" s="1"/>
  <c r="Q879" i="4" s="1"/>
  <c r="P879" i="4" s="1"/>
  <c r="T879" i="4" s="1"/>
  <c r="V879" i="4" s="1"/>
  <c r="D880" i="4"/>
  <c r="AF880" i="4" s="1"/>
  <c r="R879" i="4"/>
  <c r="AW878" i="4" l="1"/>
  <c r="AU878" i="4"/>
  <c r="AV878" i="4"/>
  <c r="AI992" i="4"/>
  <c r="AX877" i="4"/>
  <c r="AP878" i="4"/>
  <c r="AQ878" i="4"/>
  <c r="AR878" i="4"/>
  <c r="AS877" i="4"/>
  <c r="AG879" i="4"/>
  <c r="AT879" i="4" s="1"/>
  <c r="AH879" i="4"/>
  <c r="AJ879" i="4" s="1"/>
  <c r="AE880" i="4"/>
  <c r="X878" i="4"/>
  <c r="AO878" i="4" s="1"/>
  <c r="S879" i="4"/>
  <c r="W879" i="4" s="1"/>
  <c r="Y879" i="4" s="1"/>
  <c r="AA879" i="4" s="1"/>
  <c r="D881" i="4"/>
  <c r="AF881" i="4" s="1"/>
  <c r="M880" i="4"/>
  <c r="U880" i="4" s="1"/>
  <c r="Q880" i="4" s="1"/>
  <c r="P880" i="4" s="1"/>
  <c r="T880" i="4" s="1"/>
  <c r="V880" i="4" s="1"/>
  <c r="R880" i="4"/>
  <c r="AX878" i="4" l="1"/>
  <c r="AU879" i="4"/>
  <c r="AV879" i="4"/>
  <c r="AW879" i="4"/>
  <c r="AI993" i="4"/>
  <c r="AP879" i="4"/>
  <c r="AQ879" i="4"/>
  <c r="AR879" i="4"/>
  <c r="AS878" i="4"/>
  <c r="AG880" i="4"/>
  <c r="AT880" i="4" s="1"/>
  <c r="AH880" i="4"/>
  <c r="AJ880" i="4" s="1"/>
  <c r="AE881" i="4"/>
  <c r="X879" i="4"/>
  <c r="AO879" i="4" s="1"/>
  <c r="S880" i="4"/>
  <c r="W880" i="4" s="1"/>
  <c r="Y880" i="4" s="1"/>
  <c r="AA880" i="4" s="1"/>
  <c r="D882" i="4"/>
  <c r="AF882" i="4" s="1"/>
  <c r="R881" i="4"/>
  <c r="M881" i="4"/>
  <c r="U881" i="4" s="1"/>
  <c r="Q881" i="4" s="1"/>
  <c r="P881" i="4" s="1"/>
  <c r="T881" i="4" s="1"/>
  <c r="V881" i="4" s="1"/>
  <c r="AU880" i="4" l="1"/>
  <c r="AV880" i="4"/>
  <c r="AW880" i="4"/>
  <c r="AI994" i="4"/>
  <c r="AX879" i="4"/>
  <c r="AP880" i="4"/>
  <c r="AQ880" i="4"/>
  <c r="AR880" i="4"/>
  <c r="AS879" i="4"/>
  <c r="AG881" i="4"/>
  <c r="AT881" i="4" s="1"/>
  <c r="AH881" i="4"/>
  <c r="AJ881" i="4" s="1"/>
  <c r="AE882" i="4"/>
  <c r="X880" i="4"/>
  <c r="AO880" i="4" s="1"/>
  <c r="S881" i="4"/>
  <c r="W881" i="4" s="1"/>
  <c r="Y881" i="4" s="1"/>
  <c r="AA881" i="4" s="1"/>
  <c r="R882" i="4"/>
  <c r="D883" i="4"/>
  <c r="AF883" i="4" s="1"/>
  <c r="M882" i="4"/>
  <c r="U882" i="4" s="1"/>
  <c r="Q882" i="4" s="1"/>
  <c r="P882" i="4" s="1"/>
  <c r="T882" i="4" s="1"/>
  <c r="V882" i="4" s="1"/>
  <c r="AU881" i="4" l="1"/>
  <c r="AV881" i="4"/>
  <c r="AW881" i="4"/>
  <c r="AI995" i="4"/>
  <c r="AX880" i="4"/>
  <c r="AQ881" i="4"/>
  <c r="AP881" i="4"/>
  <c r="AR881" i="4"/>
  <c r="AS880" i="4"/>
  <c r="AG882" i="4"/>
  <c r="AT882" i="4" s="1"/>
  <c r="AH882" i="4"/>
  <c r="AJ882" i="4" s="1"/>
  <c r="AE883" i="4"/>
  <c r="X881" i="4"/>
  <c r="AO881" i="4" s="1"/>
  <c r="S882" i="4"/>
  <c r="W882" i="4" s="1"/>
  <c r="Y882" i="4" s="1"/>
  <c r="AA882" i="4" s="1"/>
  <c r="R883" i="4"/>
  <c r="M883" i="4"/>
  <c r="U883" i="4" s="1"/>
  <c r="Q883" i="4" s="1"/>
  <c r="P883" i="4" s="1"/>
  <c r="T883" i="4" s="1"/>
  <c r="V883" i="4" s="1"/>
  <c r="D884" i="4"/>
  <c r="AF884" i="4" s="1"/>
  <c r="AU882" i="4" l="1"/>
  <c r="AV882" i="4"/>
  <c r="AW882" i="4"/>
  <c r="AI996" i="4"/>
  <c r="AX881" i="4"/>
  <c r="AP882" i="4"/>
  <c r="AQ882" i="4"/>
  <c r="AR882" i="4"/>
  <c r="AS881" i="4"/>
  <c r="AG883" i="4"/>
  <c r="AT883" i="4" s="1"/>
  <c r="AH883" i="4"/>
  <c r="AJ883" i="4" s="1"/>
  <c r="AE884" i="4"/>
  <c r="X882" i="4"/>
  <c r="AO882" i="4" s="1"/>
  <c r="M884" i="4"/>
  <c r="U884" i="4" s="1"/>
  <c r="Q884" i="4" s="1"/>
  <c r="P884" i="4" s="1"/>
  <c r="T884" i="4" s="1"/>
  <c r="V884" i="4" s="1"/>
  <c r="R884" i="4"/>
  <c r="D885" i="4"/>
  <c r="AF885" i="4" s="1"/>
  <c r="S883" i="4"/>
  <c r="W883" i="4" s="1"/>
  <c r="Y883" i="4" s="1"/>
  <c r="AA883" i="4" s="1"/>
  <c r="AV883" i="4" l="1"/>
  <c r="AW883" i="4"/>
  <c r="AU883" i="4"/>
  <c r="AX883" i="4" s="1"/>
  <c r="AI997" i="4"/>
  <c r="AX882" i="4"/>
  <c r="AP883" i="4"/>
  <c r="AQ883" i="4"/>
  <c r="AR883" i="4"/>
  <c r="AS882" i="4"/>
  <c r="AG884" i="4"/>
  <c r="AT884" i="4" s="1"/>
  <c r="AH884" i="4"/>
  <c r="AJ884" i="4" s="1"/>
  <c r="AE885" i="4"/>
  <c r="X883" i="4"/>
  <c r="AO883" i="4" s="1"/>
  <c r="S884" i="4"/>
  <c r="W884" i="4" s="1"/>
  <c r="Y884" i="4" s="1"/>
  <c r="AA884" i="4" s="1"/>
  <c r="M885" i="4"/>
  <c r="U885" i="4" s="1"/>
  <c r="Q885" i="4" s="1"/>
  <c r="P885" i="4" s="1"/>
  <c r="T885" i="4" s="1"/>
  <c r="V885" i="4" s="1"/>
  <c r="D886" i="4"/>
  <c r="AF886" i="4" s="1"/>
  <c r="R885" i="4"/>
  <c r="AU884" i="4" l="1"/>
  <c r="AV884" i="4"/>
  <c r="AW884" i="4"/>
  <c r="AI998" i="4"/>
  <c r="AP884" i="4"/>
  <c r="AQ884" i="4"/>
  <c r="AR884" i="4"/>
  <c r="AS883" i="4"/>
  <c r="AG885" i="4"/>
  <c r="AT885" i="4" s="1"/>
  <c r="AH885" i="4"/>
  <c r="AJ885" i="4" s="1"/>
  <c r="AE886" i="4"/>
  <c r="X884" i="4"/>
  <c r="AO884" i="4" s="1"/>
  <c r="S885" i="4"/>
  <c r="W885" i="4" s="1"/>
  <c r="Y885" i="4" s="1"/>
  <c r="AA885" i="4" s="1"/>
  <c r="D887" i="4"/>
  <c r="AF887" i="4" s="1"/>
  <c r="R886" i="4"/>
  <c r="M886" i="4"/>
  <c r="U886" i="4" s="1"/>
  <c r="Q886" i="4" s="1"/>
  <c r="P886" i="4" s="1"/>
  <c r="T886" i="4" s="1"/>
  <c r="V886" i="4" s="1"/>
  <c r="AU885" i="4" l="1"/>
  <c r="AV885" i="4"/>
  <c r="AW885" i="4"/>
  <c r="AI999" i="4"/>
  <c r="AX884" i="4"/>
  <c r="AP885" i="4"/>
  <c r="AQ885" i="4"/>
  <c r="AR885" i="4"/>
  <c r="AS884" i="4"/>
  <c r="AG886" i="4"/>
  <c r="AT886" i="4" s="1"/>
  <c r="AH886" i="4"/>
  <c r="AJ886" i="4" s="1"/>
  <c r="AE887" i="4"/>
  <c r="X885" i="4"/>
  <c r="AO885" i="4" s="1"/>
  <c r="S886" i="4"/>
  <c r="W886" i="4" s="1"/>
  <c r="Y886" i="4" s="1"/>
  <c r="AA886" i="4" s="1"/>
  <c r="R887" i="4"/>
  <c r="M887" i="4"/>
  <c r="U887" i="4" s="1"/>
  <c r="Q887" i="4" s="1"/>
  <c r="P887" i="4" s="1"/>
  <c r="T887" i="4" s="1"/>
  <c r="V887" i="4" s="1"/>
  <c r="D888" i="4"/>
  <c r="AF888" i="4" s="1"/>
  <c r="AV886" i="4" l="1"/>
  <c r="AU886" i="4"/>
  <c r="AW886" i="4"/>
  <c r="AI1000" i="4"/>
  <c r="AX885" i="4"/>
  <c r="AP886" i="4"/>
  <c r="AQ886" i="4"/>
  <c r="AR886" i="4"/>
  <c r="AS885" i="4"/>
  <c r="AG887" i="4"/>
  <c r="AT887" i="4" s="1"/>
  <c r="AH887" i="4"/>
  <c r="AJ887" i="4" s="1"/>
  <c r="AE888" i="4"/>
  <c r="X886" i="4"/>
  <c r="AO886" i="4" s="1"/>
  <c r="S887" i="4"/>
  <c r="W887" i="4" s="1"/>
  <c r="Y887" i="4" s="1"/>
  <c r="AA887" i="4" s="1"/>
  <c r="M888" i="4"/>
  <c r="U888" i="4" s="1"/>
  <c r="Q888" i="4" s="1"/>
  <c r="P888" i="4" s="1"/>
  <c r="T888" i="4" s="1"/>
  <c r="V888" i="4" s="1"/>
  <c r="D889" i="4"/>
  <c r="AF889" i="4" s="1"/>
  <c r="R888" i="4"/>
  <c r="AX886" i="4" l="1"/>
  <c r="AU887" i="4"/>
  <c r="AV887" i="4"/>
  <c r="AW887" i="4"/>
  <c r="AI1001" i="4"/>
  <c r="AP887" i="4"/>
  <c r="AQ887" i="4"/>
  <c r="AR887" i="4"/>
  <c r="AS886" i="4"/>
  <c r="AG888" i="4"/>
  <c r="AT888" i="4" s="1"/>
  <c r="AH888" i="4"/>
  <c r="AJ888" i="4" s="1"/>
  <c r="AE889" i="4"/>
  <c r="X887" i="4"/>
  <c r="AO887" i="4" s="1"/>
  <c r="S888" i="4"/>
  <c r="W888" i="4" s="1"/>
  <c r="Y888" i="4" s="1"/>
  <c r="AA888" i="4" s="1"/>
  <c r="M889" i="4"/>
  <c r="U889" i="4" s="1"/>
  <c r="Q889" i="4" s="1"/>
  <c r="P889" i="4" s="1"/>
  <c r="T889" i="4" s="1"/>
  <c r="V889" i="4" s="1"/>
  <c r="R889" i="4"/>
  <c r="D890" i="4"/>
  <c r="AF890" i="4" s="1"/>
  <c r="AU888" i="4" l="1"/>
  <c r="AV888" i="4"/>
  <c r="AW888" i="4"/>
  <c r="AI1002" i="4"/>
  <c r="AX887" i="4"/>
  <c r="AQ888" i="4"/>
  <c r="AP888" i="4"/>
  <c r="AR888" i="4"/>
  <c r="AS887" i="4"/>
  <c r="AG889" i="4"/>
  <c r="AT889" i="4" s="1"/>
  <c r="AH889" i="4"/>
  <c r="AJ889" i="4" s="1"/>
  <c r="AE890" i="4"/>
  <c r="X888" i="4"/>
  <c r="AO888" i="4" s="1"/>
  <c r="S889" i="4"/>
  <c r="W889" i="4" s="1"/>
  <c r="Y889" i="4" s="1"/>
  <c r="AA889" i="4" s="1"/>
  <c r="R890" i="4"/>
  <c r="M890" i="4"/>
  <c r="U890" i="4" s="1"/>
  <c r="Q890" i="4" s="1"/>
  <c r="P890" i="4" s="1"/>
  <c r="T890" i="4" s="1"/>
  <c r="V890" i="4" s="1"/>
  <c r="D891" i="4"/>
  <c r="AF891" i="4" s="1"/>
  <c r="AV889" i="4" l="1"/>
  <c r="AW889" i="4"/>
  <c r="AU889" i="4"/>
  <c r="AX889" i="4" s="1"/>
  <c r="AI1003" i="4"/>
  <c r="AX888" i="4"/>
  <c r="AP889" i="4"/>
  <c r="AQ889" i="4"/>
  <c r="AR889" i="4"/>
  <c r="AS888" i="4"/>
  <c r="AG890" i="4"/>
  <c r="AT890" i="4" s="1"/>
  <c r="AH890" i="4"/>
  <c r="AJ890" i="4" s="1"/>
  <c r="AE891" i="4"/>
  <c r="X889" i="4"/>
  <c r="AO889" i="4" s="1"/>
  <c r="S890" i="4"/>
  <c r="W890" i="4" s="1"/>
  <c r="Y890" i="4" s="1"/>
  <c r="AA890" i="4" s="1"/>
  <c r="M891" i="4"/>
  <c r="U891" i="4" s="1"/>
  <c r="Q891" i="4" s="1"/>
  <c r="P891" i="4" s="1"/>
  <c r="T891" i="4" s="1"/>
  <c r="V891" i="4" s="1"/>
  <c r="D892" i="4"/>
  <c r="AF892" i="4" s="1"/>
  <c r="R891" i="4"/>
  <c r="AV890" i="4" l="1"/>
  <c r="AW890" i="4"/>
  <c r="AU890" i="4"/>
  <c r="AX890" i="4" s="1"/>
  <c r="AI1004" i="4"/>
  <c r="AP890" i="4"/>
  <c r="AQ890" i="4"/>
  <c r="AR890" i="4"/>
  <c r="AS889" i="4"/>
  <c r="AG891" i="4"/>
  <c r="AT891" i="4" s="1"/>
  <c r="AH891" i="4"/>
  <c r="AJ891" i="4" s="1"/>
  <c r="AE892" i="4"/>
  <c r="X890" i="4"/>
  <c r="AO890" i="4" s="1"/>
  <c r="S891" i="4"/>
  <c r="W891" i="4" s="1"/>
  <c r="Y891" i="4" s="1"/>
  <c r="AA891" i="4" s="1"/>
  <c r="M892" i="4"/>
  <c r="U892" i="4" s="1"/>
  <c r="Q892" i="4" s="1"/>
  <c r="P892" i="4" s="1"/>
  <c r="T892" i="4" s="1"/>
  <c r="V892" i="4" s="1"/>
  <c r="R892" i="4"/>
  <c r="D893" i="4"/>
  <c r="AF893" i="4" s="1"/>
  <c r="AI1005" i="4" l="1"/>
  <c r="AW891" i="4"/>
  <c r="AU891" i="4"/>
  <c r="AV891" i="4"/>
  <c r="AP891" i="4"/>
  <c r="AQ891" i="4"/>
  <c r="AR891" i="4"/>
  <c r="AS890" i="4"/>
  <c r="AG892" i="4"/>
  <c r="AT892" i="4" s="1"/>
  <c r="AH892" i="4"/>
  <c r="AJ892" i="4" s="1"/>
  <c r="AE893" i="4"/>
  <c r="X891" i="4"/>
  <c r="AO891" i="4" s="1"/>
  <c r="M893" i="4"/>
  <c r="U893" i="4" s="1"/>
  <c r="Q893" i="4" s="1"/>
  <c r="P893" i="4" s="1"/>
  <c r="T893" i="4" s="1"/>
  <c r="V893" i="4" s="1"/>
  <c r="R893" i="4"/>
  <c r="D894" i="4"/>
  <c r="AF894" i="4" s="1"/>
  <c r="S892" i="4"/>
  <c r="W892" i="4" s="1"/>
  <c r="Y892" i="4" s="1"/>
  <c r="AA892" i="4" s="1"/>
  <c r="AU892" i="4" l="1"/>
  <c r="AV892" i="4"/>
  <c r="AW892" i="4"/>
  <c r="AX891" i="4"/>
  <c r="AI1006" i="4"/>
  <c r="AP892" i="4"/>
  <c r="AQ892" i="4"/>
  <c r="AR892" i="4"/>
  <c r="AS891" i="4"/>
  <c r="AG893" i="4"/>
  <c r="AT893" i="4" s="1"/>
  <c r="AH893" i="4"/>
  <c r="AJ893" i="4" s="1"/>
  <c r="AE894" i="4"/>
  <c r="S893" i="4"/>
  <c r="W893" i="4" s="1"/>
  <c r="Y893" i="4" s="1"/>
  <c r="AA893" i="4" s="1"/>
  <c r="X892" i="4"/>
  <c r="AO892" i="4" s="1"/>
  <c r="D895" i="4"/>
  <c r="AF895" i="4" s="1"/>
  <c r="R894" i="4"/>
  <c r="M894" i="4"/>
  <c r="U894" i="4" s="1"/>
  <c r="Q894" i="4" s="1"/>
  <c r="P894" i="4" s="1"/>
  <c r="T894" i="4" s="1"/>
  <c r="V894" i="4" s="1"/>
  <c r="AU893" i="4" l="1"/>
  <c r="AV893" i="4"/>
  <c r="AW893" i="4"/>
  <c r="AX892" i="4"/>
  <c r="AP893" i="4"/>
  <c r="AQ893" i="4"/>
  <c r="AR893" i="4"/>
  <c r="AS892" i="4"/>
  <c r="AG894" i="4"/>
  <c r="AT894" i="4" s="1"/>
  <c r="AH894" i="4"/>
  <c r="AJ894" i="4" s="1"/>
  <c r="AE895" i="4"/>
  <c r="X893" i="4"/>
  <c r="AO893" i="4" s="1"/>
  <c r="S894" i="4"/>
  <c r="W894" i="4" s="1"/>
  <c r="Y894" i="4" s="1"/>
  <c r="AA894" i="4" s="1"/>
  <c r="M895" i="4"/>
  <c r="U895" i="4" s="1"/>
  <c r="Q895" i="4" s="1"/>
  <c r="P895" i="4" s="1"/>
  <c r="T895" i="4" s="1"/>
  <c r="V895" i="4" s="1"/>
  <c r="D896" i="4"/>
  <c r="AF896" i="4" s="1"/>
  <c r="R895" i="4"/>
  <c r="AW894" i="4" l="1"/>
  <c r="AU894" i="4"/>
  <c r="AV894" i="4"/>
  <c r="AX893" i="4"/>
  <c r="AP894" i="4"/>
  <c r="AR894" i="4"/>
  <c r="AQ894" i="4"/>
  <c r="AS893" i="4"/>
  <c r="AG895" i="4"/>
  <c r="AT895" i="4" s="1"/>
  <c r="AH895" i="4"/>
  <c r="AJ895" i="4" s="1"/>
  <c r="AE896" i="4"/>
  <c r="X894" i="4"/>
  <c r="AO894" i="4" s="1"/>
  <c r="S895" i="4"/>
  <c r="W895" i="4" s="1"/>
  <c r="Y895" i="4" s="1"/>
  <c r="AA895" i="4" s="1"/>
  <c r="R896" i="4"/>
  <c r="M896" i="4"/>
  <c r="U896" i="4" s="1"/>
  <c r="Q896" i="4" s="1"/>
  <c r="P896" i="4" s="1"/>
  <c r="T896" i="4" s="1"/>
  <c r="V896" i="4" s="1"/>
  <c r="D897" i="4"/>
  <c r="AF897" i="4" s="1"/>
  <c r="AU895" i="4" l="1"/>
  <c r="AV895" i="4"/>
  <c r="AW895" i="4"/>
  <c r="AX894" i="4"/>
  <c r="AP895" i="4"/>
  <c r="AR895" i="4"/>
  <c r="AQ895" i="4"/>
  <c r="AS894" i="4"/>
  <c r="AG896" i="4"/>
  <c r="AT896" i="4" s="1"/>
  <c r="AH896" i="4"/>
  <c r="AJ896" i="4" s="1"/>
  <c r="AE897" i="4"/>
  <c r="X895" i="4"/>
  <c r="AO895" i="4" s="1"/>
  <c r="S896" i="4"/>
  <c r="W896" i="4" s="1"/>
  <c r="Y896" i="4" s="1"/>
  <c r="AA896" i="4" s="1"/>
  <c r="M897" i="4"/>
  <c r="U897" i="4" s="1"/>
  <c r="Q897" i="4" s="1"/>
  <c r="P897" i="4" s="1"/>
  <c r="T897" i="4" s="1"/>
  <c r="V897" i="4" s="1"/>
  <c r="D898" i="4"/>
  <c r="AF898" i="4" s="1"/>
  <c r="R897" i="4"/>
  <c r="AW896" i="4" l="1"/>
  <c r="AV896" i="4"/>
  <c r="AU896" i="4"/>
  <c r="AX896" i="4" s="1"/>
  <c r="AX895" i="4"/>
  <c r="AP896" i="4"/>
  <c r="AQ896" i="4"/>
  <c r="AR896" i="4"/>
  <c r="AS895" i="4"/>
  <c r="AG897" i="4"/>
  <c r="AT897" i="4" s="1"/>
  <c r="AH897" i="4"/>
  <c r="AJ897" i="4" s="1"/>
  <c r="AE898" i="4"/>
  <c r="X896" i="4"/>
  <c r="AO896" i="4" s="1"/>
  <c r="S897" i="4"/>
  <c r="W897" i="4" s="1"/>
  <c r="Y897" i="4" s="1"/>
  <c r="AA897" i="4" s="1"/>
  <c r="R898" i="4"/>
  <c r="D899" i="4"/>
  <c r="AF899" i="4" s="1"/>
  <c r="M898" i="4"/>
  <c r="U898" i="4" s="1"/>
  <c r="Q898" i="4" s="1"/>
  <c r="P898" i="4" s="1"/>
  <c r="T898" i="4" s="1"/>
  <c r="V898" i="4" s="1"/>
  <c r="AU897" i="4" l="1"/>
  <c r="AV897" i="4"/>
  <c r="AW897" i="4"/>
  <c r="AQ897" i="4"/>
  <c r="AP897" i="4"/>
  <c r="AR897" i="4"/>
  <c r="AS896" i="4"/>
  <c r="AG898" i="4"/>
  <c r="AT898" i="4" s="1"/>
  <c r="AH898" i="4"/>
  <c r="AJ898" i="4" s="1"/>
  <c r="AE899" i="4"/>
  <c r="X897" i="4"/>
  <c r="AO897" i="4" s="1"/>
  <c r="S898" i="4"/>
  <c r="W898" i="4" s="1"/>
  <c r="Y898" i="4" s="1"/>
  <c r="AA898" i="4" s="1"/>
  <c r="M899" i="4"/>
  <c r="U899" i="4" s="1"/>
  <c r="Q899" i="4" s="1"/>
  <c r="P899" i="4" s="1"/>
  <c r="T899" i="4" s="1"/>
  <c r="V899" i="4" s="1"/>
  <c r="R899" i="4"/>
  <c r="D900" i="4"/>
  <c r="AF900" i="4" s="1"/>
  <c r="AU898" i="4" l="1"/>
  <c r="AV898" i="4"/>
  <c r="AW898" i="4"/>
  <c r="AX897" i="4"/>
  <c r="AR898" i="4"/>
  <c r="AP898" i="4"/>
  <c r="AQ898" i="4"/>
  <c r="AS897" i="4"/>
  <c r="AG899" i="4"/>
  <c r="AT899" i="4" s="1"/>
  <c r="AH899" i="4"/>
  <c r="AJ899" i="4" s="1"/>
  <c r="AE900" i="4"/>
  <c r="X898" i="4"/>
  <c r="AO898" i="4" s="1"/>
  <c r="M900" i="4"/>
  <c r="U900" i="4" s="1"/>
  <c r="Q900" i="4" s="1"/>
  <c r="P900" i="4" s="1"/>
  <c r="T900" i="4" s="1"/>
  <c r="V900" i="4" s="1"/>
  <c r="D901" i="4"/>
  <c r="AF901" i="4" s="1"/>
  <c r="R900" i="4"/>
  <c r="S899" i="4"/>
  <c r="W899" i="4" s="1"/>
  <c r="Y899" i="4" s="1"/>
  <c r="AA899" i="4" s="1"/>
  <c r="AX898" i="4" l="1"/>
  <c r="AU899" i="4"/>
  <c r="AV899" i="4"/>
  <c r="AW899" i="4"/>
  <c r="AP899" i="4"/>
  <c r="AR899" i="4"/>
  <c r="AQ899" i="4"/>
  <c r="AS898" i="4"/>
  <c r="AG900" i="4"/>
  <c r="AT900" i="4" s="1"/>
  <c r="AH900" i="4"/>
  <c r="AJ900" i="4" s="1"/>
  <c r="AE901" i="4"/>
  <c r="S900" i="4"/>
  <c r="W900" i="4" s="1"/>
  <c r="Y900" i="4" s="1"/>
  <c r="AA900" i="4" s="1"/>
  <c r="X899" i="4"/>
  <c r="AO899" i="4" s="1"/>
  <c r="R901" i="4"/>
  <c r="M901" i="4"/>
  <c r="U901" i="4" s="1"/>
  <c r="Q901" i="4" s="1"/>
  <c r="P901" i="4" s="1"/>
  <c r="T901" i="4" s="1"/>
  <c r="V901" i="4" s="1"/>
  <c r="D902" i="4"/>
  <c r="AF902" i="4" s="1"/>
  <c r="AU900" i="4" l="1"/>
  <c r="AV900" i="4"/>
  <c r="AW900" i="4"/>
  <c r="AX899" i="4"/>
  <c r="AP900" i="4"/>
  <c r="AR900" i="4"/>
  <c r="AQ900" i="4"/>
  <c r="AS899" i="4"/>
  <c r="AG901" i="4"/>
  <c r="AT901" i="4" s="1"/>
  <c r="AH901" i="4"/>
  <c r="AJ901" i="4" s="1"/>
  <c r="AE902" i="4"/>
  <c r="X900" i="4"/>
  <c r="AO900" i="4" s="1"/>
  <c r="S901" i="4"/>
  <c r="W901" i="4" s="1"/>
  <c r="Y901" i="4" s="1"/>
  <c r="AA901" i="4" s="1"/>
  <c r="D903" i="4"/>
  <c r="AF903" i="4" s="1"/>
  <c r="R902" i="4"/>
  <c r="M902" i="4"/>
  <c r="U902" i="4" s="1"/>
  <c r="Q902" i="4" s="1"/>
  <c r="P902" i="4" s="1"/>
  <c r="T902" i="4" s="1"/>
  <c r="V902" i="4" s="1"/>
  <c r="AU901" i="4" l="1"/>
  <c r="AV901" i="4"/>
  <c r="AW901" i="4"/>
  <c r="AX900" i="4"/>
  <c r="AP901" i="4"/>
  <c r="AR901" i="4"/>
  <c r="AQ901" i="4"/>
  <c r="AS900" i="4"/>
  <c r="AG902" i="4"/>
  <c r="AT902" i="4" s="1"/>
  <c r="AH902" i="4"/>
  <c r="AJ902" i="4" s="1"/>
  <c r="AE903" i="4"/>
  <c r="X901" i="4"/>
  <c r="AO901" i="4" s="1"/>
  <c r="S902" i="4"/>
  <c r="W902" i="4" s="1"/>
  <c r="Y902" i="4" s="1"/>
  <c r="AA902" i="4" s="1"/>
  <c r="M903" i="4"/>
  <c r="U903" i="4" s="1"/>
  <c r="Q903" i="4" s="1"/>
  <c r="P903" i="4" s="1"/>
  <c r="T903" i="4" s="1"/>
  <c r="V903" i="4" s="1"/>
  <c r="D904" i="4"/>
  <c r="AF904" i="4" s="1"/>
  <c r="R903" i="4"/>
  <c r="AV902" i="4" l="1"/>
  <c r="AU902" i="4"/>
  <c r="AW902" i="4"/>
  <c r="AX901" i="4"/>
  <c r="AP902" i="4"/>
  <c r="AQ902" i="4"/>
  <c r="AR902" i="4"/>
  <c r="AS901" i="4"/>
  <c r="AG903" i="4"/>
  <c r="AT903" i="4" s="1"/>
  <c r="AH903" i="4"/>
  <c r="AJ903" i="4" s="1"/>
  <c r="AE904" i="4"/>
  <c r="X902" i="4"/>
  <c r="AO902" i="4" s="1"/>
  <c r="S903" i="4"/>
  <c r="W903" i="4" s="1"/>
  <c r="Y903" i="4" s="1"/>
  <c r="AA903" i="4" s="1"/>
  <c r="M904" i="4"/>
  <c r="U904" i="4" s="1"/>
  <c r="Q904" i="4" s="1"/>
  <c r="P904" i="4" s="1"/>
  <c r="T904" i="4" s="1"/>
  <c r="V904" i="4" s="1"/>
  <c r="R904" i="4"/>
  <c r="D905" i="4"/>
  <c r="AF905" i="4" s="1"/>
  <c r="AV903" i="4" l="1"/>
  <c r="AW903" i="4"/>
  <c r="AU903" i="4"/>
  <c r="AX903" i="4" s="1"/>
  <c r="AX902" i="4"/>
  <c r="AP903" i="4"/>
  <c r="AQ903" i="4"/>
  <c r="AR903" i="4"/>
  <c r="AS902" i="4"/>
  <c r="AG904" i="4"/>
  <c r="AT904" i="4" s="1"/>
  <c r="AH904" i="4"/>
  <c r="AJ904" i="4" s="1"/>
  <c r="AE905" i="4"/>
  <c r="X903" i="4"/>
  <c r="AO903" i="4" s="1"/>
  <c r="M905" i="4"/>
  <c r="U905" i="4" s="1"/>
  <c r="Q905" i="4" s="1"/>
  <c r="P905" i="4" s="1"/>
  <c r="T905" i="4" s="1"/>
  <c r="V905" i="4" s="1"/>
  <c r="R905" i="4"/>
  <c r="D906" i="4"/>
  <c r="AF906" i="4" s="1"/>
  <c r="S904" i="4"/>
  <c r="W904" i="4" s="1"/>
  <c r="Y904" i="4" s="1"/>
  <c r="AA904" i="4" s="1"/>
  <c r="AU904" i="4" l="1"/>
  <c r="AV904" i="4"/>
  <c r="AW904" i="4"/>
  <c r="AQ904" i="4"/>
  <c r="AP904" i="4"/>
  <c r="AR904" i="4"/>
  <c r="AS903" i="4"/>
  <c r="AG905" i="4"/>
  <c r="AT905" i="4" s="1"/>
  <c r="AH905" i="4"/>
  <c r="AJ905" i="4" s="1"/>
  <c r="AE906" i="4"/>
  <c r="X904" i="4"/>
  <c r="AO904" i="4" s="1"/>
  <c r="S905" i="4"/>
  <c r="W905" i="4" s="1"/>
  <c r="Y905" i="4" s="1"/>
  <c r="AA905" i="4" s="1"/>
  <c r="D907" i="4"/>
  <c r="AF907" i="4" s="1"/>
  <c r="R906" i="4"/>
  <c r="M906" i="4"/>
  <c r="U906" i="4" s="1"/>
  <c r="Q906" i="4" s="1"/>
  <c r="P906" i="4" s="1"/>
  <c r="T906" i="4" s="1"/>
  <c r="V906" i="4" s="1"/>
  <c r="AV905" i="4" l="1"/>
  <c r="AW905" i="4"/>
  <c r="AU905" i="4"/>
  <c r="AX905" i="4" s="1"/>
  <c r="AX904" i="4"/>
  <c r="AP905" i="4"/>
  <c r="AQ905" i="4"/>
  <c r="AR905" i="4"/>
  <c r="AS904" i="4"/>
  <c r="AG906" i="4"/>
  <c r="AT906" i="4" s="1"/>
  <c r="AH906" i="4"/>
  <c r="AJ906" i="4" s="1"/>
  <c r="AE907" i="4"/>
  <c r="X905" i="4"/>
  <c r="AO905" i="4" s="1"/>
  <c r="S906" i="4"/>
  <c r="W906" i="4" s="1"/>
  <c r="Y906" i="4" s="1"/>
  <c r="AA906" i="4" s="1"/>
  <c r="R907" i="4"/>
  <c r="M907" i="4"/>
  <c r="U907" i="4" s="1"/>
  <c r="Q907" i="4" s="1"/>
  <c r="P907" i="4" s="1"/>
  <c r="T907" i="4" s="1"/>
  <c r="V907" i="4" s="1"/>
  <c r="D908" i="4"/>
  <c r="AF908" i="4" s="1"/>
  <c r="AU906" i="4" l="1"/>
  <c r="AV906" i="4"/>
  <c r="AW906" i="4"/>
  <c r="AP906" i="4"/>
  <c r="AQ906" i="4"/>
  <c r="AR906" i="4"/>
  <c r="AS905" i="4"/>
  <c r="AG907" i="4"/>
  <c r="AT907" i="4" s="1"/>
  <c r="AH907" i="4"/>
  <c r="AJ907" i="4" s="1"/>
  <c r="AE908" i="4"/>
  <c r="X906" i="4"/>
  <c r="AO906" i="4" s="1"/>
  <c r="R908" i="4"/>
  <c r="D909" i="4"/>
  <c r="AF909" i="4" s="1"/>
  <c r="M908" i="4"/>
  <c r="U908" i="4" s="1"/>
  <c r="Q908" i="4" s="1"/>
  <c r="P908" i="4" s="1"/>
  <c r="T908" i="4" s="1"/>
  <c r="V908" i="4" s="1"/>
  <c r="S907" i="4"/>
  <c r="W907" i="4" s="1"/>
  <c r="Y907" i="4" s="1"/>
  <c r="AA907" i="4" s="1"/>
  <c r="AW907" i="4" l="1"/>
  <c r="AU907" i="4"/>
  <c r="AV907" i="4"/>
  <c r="AX906" i="4"/>
  <c r="AP907" i="4"/>
  <c r="AQ907" i="4"/>
  <c r="AR907" i="4"/>
  <c r="AS906" i="4"/>
  <c r="AG908" i="4"/>
  <c r="AT908" i="4" s="1"/>
  <c r="AH908" i="4"/>
  <c r="AJ908" i="4" s="1"/>
  <c r="AE909" i="4"/>
  <c r="X907" i="4"/>
  <c r="AO907" i="4" s="1"/>
  <c r="S908" i="4"/>
  <c r="W908" i="4" s="1"/>
  <c r="Y908" i="4" s="1"/>
  <c r="AA908" i="4" s="1"/>
  <c r="D910" i="4"/>
  <c r="AF910" i="4" s="1"/>
  <c r="R909" i="4"/>
  <c r="M909" i="4"/>
  <c r="U909" i="4" s="1"/>
  <c r="Q909" i="4" s="1"/>
  <c r="P909" i="4" s="1"/>
  <c r="T909" i="4" s="1"/>
  <c r="V909" i="4" s="1"/>
  <c r="AU908" i="4" l="1"/>
  <c r="AV908" i="4"/>
  <c r="AW908" i="4"/>
  <c r="AX907" i="4"/>
  <c r="AP908" i="4"/>
  <c r="AQ908" i="4"/>
  <c r="AR908" i="4"/>
  <c r="AS907" i="4"/>
  <c r="AG909" i="4"/>
  <c r="AT909" i="4" s="1"/>
  <c r="AH909" i="4"/>
  <c r="AJ909" i="4" s="1"/>
  <c r="AE910" i="4"/>
  <c r="X908" i="4"/>
  <c r="AO908" i="4" s="1"/>
  <c r="S909" i="4"/>
  <c r="W909" i="4" s="1"/>
  <c r="Y909" i="4" s="1"/>
  <c r="AA909" i="4" s="1"/>
  <c r="D911" i="4"/>
  <c r="AF911" i="4" s="1"/>
  <c r="R910" i="4"/>
  <c r="M910" i="4"/>
  <c r="U910" i="4" s="1"/>
  <c r="Q910" i="4" s="1"/>
  <c r="P910" i="4" s="1"/>
  <c r="T910" i="4" s="1"/>
  <c r="V910" i="4" s="1"/>
  <c r="AW909" i="4" l="1"/>
  <c r="AV909" i="4"/>
  <c r="AU909" i="4"/>
  <c r="AX909" i="4" s="1"/>
  <c r="AX908" i="4"/>
  <c r="AP909" i="4"/>
  <c r="AQ909" i="4"/>
  <c r="AR909" i="4"/>
  <c r="AS908" i="4"/>
  <c r="AG910" i="4"/>
  <c r="AT910" i="4" s="1"/>
  <c r="AH910" i="4"/>
  <c r="AJ910" i="4" s="1"/>
  <c r="AE911" i="4"/>
  <c r="X909" i="4"/>
  <c r="AO909" i="4" s="1"/>
  <c r="M911" i="4"/>
  <c r="U911" i="4" s="1"/>
  <c r="Q911" i="4" s="1"/>
  <c r="P911" i="4" s="1"/>
  <c r="T911" i="4" s="1"/>
  <c r="V911" i="4" s="1"/>
  <c r="R911" i="4"/>
  <c r="D912" i="4"/>
  <c r="AF912" i="4" s="1"/>
  <c r="S910" i="4"/>
  <c r="W910" i="4" s="1"/>
  <c r="Y910" i="4" s="1"/>
  <c r="AA910" i="4" s="1"/>
  <c r="AW910" i="4" l="1"/>
  <c r="AU910" i="4"/>
  <c r="AV910" i="4"/>
  <c r="AP910" i="4"/>
  <c r="AQ910" i="4"/>
  <c r="AR910" i="4"/>
  <c r="AS909" i="4"/>
  <c r="AG911" i="4"/>
  <c r="AT911" i="4" s="1"/>
  <c r="AH911" i="4"/>
  <c r="AJ911" i="4" s="1"/>
  <c r="AE912" i="4"/>
  <c r="X910" i="4"/>
  <c r="AO910" i="4" s="1"/>
  <c r="S911" i="4"/>
  <c r="W911" i="4" s="1"/>
  <c r="Y911" i="4" s="1"/>
  <c r="AA911" i="4" s="1"/>
  <c r="M912" i="4"/>
  <c r="U912" i="4" s="1"/>
  <c r="Q912" i="4" s="1"/>
  <c r="P912" i="4" s="1"/>
  <c r="T912" i="4" s="1"/>
  <c r="V912" i="4" s="1"/>
  <c r="R912" i="4"/>
  <c r="D913" i="4"/>
  <c r="AF913" i="4" s="1"/>
  <c r="AU911" i="4" l="1"/>
  <c r="AV911" i="4"/>
  <c r="AW911" i="4"/>
  <c r="AX910" i="4"/>
  <c r="AP911" i="4"/>
  <c r="AQ911" i="4"/>
  <c r="AR911" i="4"/>
  <c r="AS910" i="4"/>
  <c r="AG912" i="4"/>
  <c r="AT912" i="4" s="1"/>
  <c r="AH912" i="4"/>
  <c r="AJ912" i="4" s="1"/>
  <c r="AE913" i="4"/>
  <c r="X911" i="4"/>
  <c r="AO911" i="4" s="1"/>
  <c r="S912" i="4"/>
  <c r="W912" i="4" s="1"/>
  <c r="Y912" i="4" s="1"/>
  <c r="AA912" i="4" s="1"/>
  <c r="D914" i="4"/>
  <c r="AF914" i="4" s="1"/>
  <c r="R913" i="4"/>
  <c r="M913" i="4"/>
  <c r="U913" i="4" s="1"/>
  <c r="Q913" i="4" s="1"/>
  <c r="P913" i="4" s="1"/>
  <c r="T913" i="4" s="1"/>
  <c r="V913" i="4" s="1"/>
  <c r="AU912" i="4" l="1"/>
  <c r="AV912" i="4"/>
  <c r="AW912" i="4"/>
  <c r="AX911" i="4"/>
  <c r="AP912" i="4"/>
  <c r="AQ912" i="4"/>
  <c r="AR912" i="4"/>
  <c r="AS911" i="4"/>
  <c r="AG913" i="4"/>
  <c r="AT913" i="4" s="1"/>
  <c r="AH913" i="4"/>
  <c r="AJ913" i="4" s="1"/>
  <c r="AE914" i="4"/>
  <c r="X912" i="4"/>
  <c r="AO912" i="4" s="1"/>
  <c r="S913" i="4"/>
  <c r="W913" i="4" s="1"/>
  <c r="Y913" i="4" s="1"/>
  <c r="AA913" i="4" s="1"/>
  <c r="D915" i="4"/>
  <c r="AF915" i="4" s="1"/>
  <c r="M914" i="4"/>
  <c r="U914" i="4" s="1"/>
  <c r="Q914" i="4" s="1"/>
  <c r="P914" i="4" s="1"/>
  <c r="T914" i="4" s="1"/>
  <c r="V914" i="4" s="1"/>
  <c r="R914" i="4"/>
  <c r="AU913" i="4" l="1"/>
  <c r="AV913" i="4"/>
  <c r="AW913" i="4"/>
  <c r="AX912" i="4"/>
  <c r="AQ913" i="4"/>
  <c r="AP913" i="4"/>
  <c r="AR913" i="4"/>
  <c r="AS912" i="4"/>
  <c r="AG914" i="4"/>
  <c r="AT914" i="4" s="1"/>
  <c r="AH914" i="4"/>
  <c r="AJ914" i="4" s="1"/>
  <c r="AE915" i="4"/>
  <c r="X913" i="4"/>
  <c r="AO913" i="4" s="1"/>
  <c r="S914" i="4"/>
  <c r="W914" i="4" s="1"/>
  <c r="Y914" i="4" s="1"/>
  <c r="AA914" i="4" s="1"/>
  <c r="D916" i="4"/>
  <c r="AF916" i="4" s="1"/>
  <c r="M915" i="4"/>
  <c r="U915" i="4" s="1"/>
  <c r="Q915" i="4" s="1"/>
  <c r="P915" i="4" s="1"/>
  <c r="T915" i="4" s="1"/>
  <c r="V915" i="4" s="1"/>
  <c r="R915" i="4"/>
  <c r="AU914" i="4" l="1"/>
  <c r="AV914" i="4"/>
  <c r="AW914" i="4"/>
  <c r="AX913" i="4"/>
  <c r="AP914" i="4"/>
  <c r="AR914" i="4"/>
  <c r="AQ914" i="4"/>
  <c r="AS913" i="4"/>
  <c r="AG915" i="4"/>
  <c r="AT915" i="4" s="1"/>
  <c r="AH915" i="4"/>
  <c r="AJ915" i="4" s="1"/>
  <c r="AE916" i="4"/>
  <c r="X914" i="4"/>
  <c r="AO914" i="4" s="1"/>
  <c r="S915" i="4"/>
  <c r="W915" i="4" s="1"/>
  <c r="Y915" i="4" s="1"/>
  <c r="AA915" i="4" s="1"/>
  <c r="D917" i="4"/>
  <c r="AF917" i="4" s="1"/>
  <c r="R916" i="4"/>
  <c r="M916" i="4"/>
  <c r="U916" i="4" s="1"/>
  <c r="Q916" i="4" s="1"/>
  <c r="P916" i="4" s="1"/>
  <c r="T916" i="4" s="1"/>
  <c r="V916" i="4" s="1"/>
  <c r="AU915" i="4" l="1"/>
  <c r="AV915" i="4"/>
  <c r="AW915" i="4"/>
  <c r="AX914" i="4"/>
  <c r="AP915" i="4"/>
  <c r="AQ915" i="4"/>
  <c r="AR915" i="4"/>
  <c r="AS914" i="4"/>
  <c r="AG916" i="4"/>
  <c r="AT916" i="4" s="1"/>
  <c r="AH916" i="4"/>
  <c r="AJ916" i="4" s="1"/>
  <c r="AE917" i="4"/>
  <c r="X915" i="4"/>
  <c r="AO915" i="4" s="1"/>
  <c r="S916" i="4"/>
  <c r="W916" i="4" s="1"/>
  <c r="Y916" i="4" s="1"/>
  <c r="AA916" i="4" s="1"/>
  <c r="D918" i="4"/>
  <c r="AF918" i="4" s="1"/>
  <c r="M917" i="4"/>
  <c r="U917" i="4" s="1"/>
  <c r="Q917" i="4" s="1"/>
  <c r="P917" i="4" s="1"/>
  <c r="T917" i="4" s="1"/>
  <c r="V917" i="4" s="1"/>
  <c r="R917" i="4"/>
  <c r="AU916" i="4" l="1"/>
  <c r="AV916" i="4"/>
  <c r="AW916" i="4"/>
  <c r="AX915" i="4"/>
  <c r="AP916" i="4"/>
  <c r="AQ916" i="4"/>
  <c r="AR916" i="4"/>
  <c r="AS915" i="4"/>
  <c r="AG917" i="4"/>
  <c r="AT917" i="4" s="1"/>
  <c r="AH917" i="4"/>
  <c r="AJ917" i="4" s="1"/>
  <c r="AE918" i="4"/>
  <c r="X916" i="4"/>
  <c r="AO916" i="4" s="1"/>
  <c r="S917" i="4"/>
  <c r="W917" i="4" s="1"/>
  <c r="Y917" i="4" s="1"/>
  <c r="AA917" i="4" s="1"/>
  <c r="D919" i="4"/>
  <c r="AF919" i="4" s="1"/>
  <c r="R918" i="4"/>
  <c r="M918" i="4"/>
  <c r="U918" i="4" s="1"/>
  <c r="Q918" i="4" s="1"/>
  <c r="P918" i="4" s="1"/>
  <c r="T918" i="4" s="1"/>
  <c r="V918" i="4" s="1"/>
  <c r="AU917" i="4" l="1"/>
  <c r="AV917" i="4"/>
  <c r="AW917" i="4"/>
  <c r="AX916" i="4"/>
  <c r="AP917" i="4"/>
  <c r="AQ917" i="4"/>
  <c r="AR917" i="4"/>
  <c r="AS916" i="4"/>
  <c r="AG918" i="4"/>
  <c r="AT918" i="4" s="1"/>
  <c r="AH918" i="4"/>
  <c r="AJ918" i="4" s="1"/>
  <c r="AE919" i="4"/>
  <c r="X917" i="4"/>
  <c r="AO917" i="4" s="1"/>
  <c r="S918" i="4"/>
  <c r="W918" i="4" s="1"/>
  <c r="Y918" i="4" s="1"/>
  <c r="AA918" i="4" s="1"/>
  <c r="M919" i="4"/>
  <c r="U919" i="4" s="1"/>
  <c r="Q919" i="4" s="1"/>
  <c r="P919" i="4" s="1"/>
  <c r="T919" i="4" s="1"/>
  <c r="V919" i="4" s="1"/>
  <c r="R919" i="4"/>
  <c r="D920" i="4"/>
  <c r="AF920" i="4" s="1"/>
  <c r="AV918" i="4" l="1"/>
  <c r="AU918" i="4"/>
  <c r="AW918" i="4"/>
  <c r="AX917" i="4"/>
  <c r="AP918" i="4"/>
  <c r="AQ918" i="4"/>
  <c r="AR918" i="4"/>
  <c r="AS917" i="4"/>
  <c r="AG919" i="4"/>
  <c r="AT919" i="4" s="1"/>
  <c r="AH919" i="4"/>
  <c r="AJ919" i="4" s="1"/>
  <c r="AE920" i="4"/>
  <c r="X918" i="4"/>
  <c r="AO918" i="4" s="1"/>
  <c r="S919" i="4"/>
  <c r="W919" i="4" s="1"/>
  <c r="Y919" i="4" s="1"/>
  <c r="AA919" i="4" s="1"/>
  <c r="R920" i="4"/>
  <c r="M920" i="4"/>
  <c r="U920" i="4" s="1"/>
  <c r="Q920" i="4" s="1"/>
  <c r="P920" i="4" s="1"/>
  <c r="T920" i="4" s="1"/>
  <c r="V920" i="4" s="1"/>
  <c r="D921" i="4"/>
  <c r="AF921" i="4" s="1"/>
  <c r="AU919" i="4" l="1"/>
  <c r="AV919" i="4"/>
  <c r="AW919" i="4"/>
  <c r="AX918" i="4"/>
  <c r="AP919" i="4"/>
  <c r="AQ919" i="4"/>
  <c r="AR919" i="4"/>
  <c r="AS918" i="4"/>
  <c r="AG920" i="4"/>
  <c r="AT920" i="4" s="1"/>
  <c r="AH920" i="4"/>
  <c r="AJ920" i="4" s="1"/>
  <c r="AE921" i="4"/>
  <c r="X919" i="4"/>
  <c r="AO919" i="4" s="1"/>
  <c r="R921" i="4"/>
  <c r="D922" i="4"/>
  <c r="AF922" i="4" s="1"/>
  <c r="M921" i="4"/>
  <c r="U921" i="4" s="1"/>
  <c r="Q921" i="4" s="1"/>
  <c r="P921" i="4" s="1"/>
  <c r="T921" i="4" s="1"/>
  <c r="V921" i="4" s="1"/>
  <c r="S920" i="4"/>
  <c r="W920" i="4" s="1"/>
  <c r="Y920" i="4" s="1"/>
  <c r="AA920" i="4" s="1"/>
  <c r="AU920" i="4" l="1"/>
  <c r="AV920" i="4"/>
  <c r="AW920" i="4"/>
  <c r="AX919" i="4"/>
  <c r="AQ920" i="4"/>
  <c r="AR920" i="4"/>
  <c r="AP920" i="4"/>
  <c r="AS919" i="4"/>
  <c r="AG921" i="4"/>
  <c r="AT921" i="4" s="1"/>
  <c r="AH921" i="4"/>
  <c r="AJ921" i="4" s="1"/>
  <c r="AE922" i="4"/>
  <c r="X920" i="4"/>
  <c r="AO920" i="4" s="1"/>
  <c r="S921" i="4"/>
  <c r="W921" i="4" s="1"/>
  <c r="Y921" i="4" s="1"/>
  <c r="AA921" i="4" s="1"/>
  <c r="D923" i="4"/>
  <c r="AF923" i="4" s="1"/>
  <c r="M922" i="4"/>
  <c r="U922" i="4" s="1"/>
  <c r="Q922" i="4" s="1"/>
  <c r="P922" i="4" s="1"/>
  <c r="T922" i="4" s="1"/>
  <c r="V922" i="4" s="1"/>
  <c r="R922" i="4"/>
  <c r="AV921" i="4" l="1"/>
  <c r="AW921" i="4"/>
  <c r="AU921" i="4"/>
  <c r="AX921" i="4" s="1"/>
  <c r="AX920" i="4"/>
  <c r="AQ921" i="4"/>
  <c r="AP921" i="4"/>
  <c r="AR921" i="4"/>
  <c r="AS920" i="4"/>
  <c r="AG922" i="4"/>
  <c r="AT922" i="4" s="1"/>
  <c r="AH922" i="4"/>
  <c r="AJ922" i="4" s="1"/>
  <c r="AE923" i="4"/>
  <c r="X921" i="4"/>
  <c r="AO921" i="4" s="1"/>
  <c r="S922" i="4"/>
  <c r="W922" i="4" s="1"/>
  <c r="Y922" i="4" s="1"/>
  <c r="AA922" i="4" s="1"/>
  <c r="R923" i="4"/>
  <c r="D924" i="4"/>
  <c r="AF924" i="4" s="1"/>
  <c r="M923" i="4"/>
  <c r="U923" i="4" s="1"/>
  <c r="Q923" i="4" s="1"/>
  <c r="P923" i="4" s="1"/>
  <c r="T923" i="4" s="1"/>
  <c r="V923" i="4" s="1"/>
  <c r="AU922" i="4" l="1"/>
  <c r="AV922" i="4"/>
  <c r="AW922" i="4"/>
  <c r="AP922" i="4"/>
  <c r="AQ922" i="4"/>
  <c r="AR922" i="4"/>
  <c r="AS921" i="4"/>
  <c r="AG923" i="4"/>
  <c r="AT923" i="4" s="1"/>
  <c r="AH923" i="4"/>
  <c r="AJ923" i="4" s="1"/>
  <c r="AE924" i="4"/>
  <c r="X922" i="4"/>
  <c r="AO922" i="4" s="1"/>
  <c r="S923" i="4"/>
  <c r="W923" i="4" s="1"/>
  <c r="Y923" i="4" s="1"/>
  <c r="AA923" i="4" s="1"/>
  <c r="R924" i="4"/>
  <c r="M924" i="4"/>
  <c r="U924" i="4" s="1"/>
  <c r="Q924" i="4" s="1"/>
  <c r="P924" i="4" s="1"/>
  <c r="T924" i="4" s="1"/>
  <c r="V924" i="4" s="1"/>
  <c r="D925" i="4"/>
  <c r="AF925" i="4" s="1"/>
  <c r="AW923" i="4" l="1"/>
  <c r="AU923" i="4"/>
  <c r="AV923" i="4"/>
  <c r="AX922" i="4"/>
  <c r="AP923" i="4"/>
  <c r="AQ923" i="4"/>
  <c r="AR923" i="4"/>
  <c r="AS922" i="4"/>
  <c r="AG924" i="4"/>
  <c r="AT924" i="4" s="1"/>
  <c r="AH924" i="4"/>
  <c r="AJ924" i="4" s="1"/>
  <c r="AE925" i="4"/>
  <c r="X923" i="4"/>
  <c r="AO923" i="4" s="1"/>
  <c r="R925" i="4"/>
  <c r="M925" i="4"/>
  <c r="U925" i="4" s="1"/>
  <c r="Q925" i="4" s="1"/>
  <c r="P925" i="4" s="1"/>
  <c r="T925" i="4" s="1"/>
  <c r="V925" i="4" s="1"/>
  <c r="D926" i="4"/>
  <c r="AF926" i="4" s="1"/>
  <c r="S924" i="4"/>
  <c r="W924" i="4" s="1"/>
  <c r="Y924" i="4" s="1"/>
  <c r="AA924" i="4" s="1"/>
  <c r="AU924" i="4" l="1"/>
  <c r="AV924" i="4"/>
  <c r="AW924" i="4"/>
  <c r="AX923" i="4"/>
  <c r="AP924" i="4"/>
  <c r="AQ924" i="4"/>
  <c r="AR924" i="4"/>
  <c r="AS923" i="4"/>
  <c r="AG925" i="4"/>
  <c r="AT925" i="4" s="1"/>
  <c r="AH925" i="4"/>
  <c r="AJ925" i="4" s="1"/>
  <c r="AE926" i="4"/>
  <c r="X924" i="4"/>
  <c r="AO924" i="4" s="1"/>
  <c r="S925" i="4"/>
  <c r="W925" i="4" s="1"/>
  <c r="Y925" i="4" s="1"/>
  <c r="AA925" i="4" s="1"/>
  <c r="D927" i="4"/>
  <c r="AF927" i="4" s="1"/>
  <c r="M926" i="4"/>
  <c r="U926" i="4" s="1"/>
  <c r="Q926" i="4" s="1"/>
  <c r="P926" i="4" s="1"/>
  <c r="T926" i="4" s="1"/>
  <c r="V926" i="4" s="1"/>
  <c r="R926" i="4"/>
  <c r="AU925" i="4" l="1"/>
  <c r="AV925" i="4"/>
  <c r="AW925" i="4"/>
  <c r="AX924" i="4"/>
  <c r="AP925" i="4"/>
  <c r="AQ925" i="4"/>
  <c r="AR925" i="4"/>
  <c r="AS924" i="4"/>
  <c r="AG926" i="4"/>
  <c r="AT926" i="4" s="1"/>
  <c r="AH926" i="4"/>
  <c r="AJ926" i="4" s="1"/>
  <c r="AE927" i="4"/>
  <c r="X925" i="4"/>
  <c r="AO925" i="4" s="1"/>
  <c r="S926" i="4"/>
  <c r="W926" i="4" s="1"/>
  <c r="Y926" i="4" s="1"/>
  <c r="AA926" i="4" s="1"/>
  <c r="D928" i="4"/>
  <c r="AF928" i="4" s="1"/>
  <c r="M927" i="4"/>
  <c r="U927" i="4" s="1"/>
  <c r="Q927" i="4" s="1"/>
  <c r="P927" i="4" s="1"/>
  <c r="T927" i="4" s="1"/>
  <c r="V927" i="4" s="1"/>
  <c r="R927" i="4"/>
  <c r="AW926" i="4" l="1"/>
  <c r="AU926" i="4"/>
  <c r="AV926" i="4"/>
  <c r="AX925" i="4"/>
  <c r="AP926" i="4"/>
  <c r="AR926" i="4"/>
  <c r="AQ926" i="4"/>
  <c r="AS925" i="4"/>
  <c r="AG927" i="4"/>
  <c r="AT927" i="4" s="1"/>
  <c r="AH927" i="4"/>
  <c r="AJ927" i="4" s="1"/>
  <c r="AE928" i="4"/>
  <c r="X926" i="4"/>
  <c r="AO926" i="4" s="1"/>
  <c r="S927" i="4"/>
  <c r="W927" i="4" s="1"/>
  <c r="Y927" i="4" s="1"/>
  <c r="AA927" i="4" s="1"/>
  <c r="R928" i="4"/>
  <c r="M928" i="4"/>
  <c r="U928" i="4" s="1"/>
  <c r="Q928" i="4" s="1"/>
  <c r="P928" i="4" s="1"/>
  <c r="T928" i="4" s="1"/>
  <c r="V928" i="4" s="1"/>
  <c r="D929" i="4"/>
  <c r="AF929" i="4" s="1"/>
  <c r="AU927" i="4" l="1"/>
  <c r="AV927" i="4"/>
  <c r="AW927" i="4"/>
  <c r="AX926" i="4"/>
  <c r="AP927" i="4"/>
  <c r="AR927" i="4"/>
  <c r="AQ927" i="4"/>
  <c r="AS926" i="4"/>
  <c r="AG928" i="4"/>
  <c r="AT928" i="4" s="1"/>
  <c r="AH928" i="4"/>
  <c r="AJ928" i="4" s="1"/>
  <c r="AE929" i="4"/>
  <c r="X927" i="4"/>
  <c r="AO927" i="4" s="1"/>
  <c r="R929" i="4"/>
  <c r="M929" i="4"/>
  <c r="U929" i="4" s="1"/>
  <c r="Q929" i="4" s="1"/>
  <c r="P929" i="4" s="1"/>
  <c r="T929" i="4" s="1"/>
  <c r="V929" i="4" s="1"/>
  <c r="D930" i="4"/>
  <c r="AF930" i="4" s="1"/>
  <c r="S928" i="4"/>
  <c r="W928" i="4" s="1"/>
  <c r="Y928" i="4" s="1"/>
  <c r="AA928" i="4" s="1"/>
  <c r="AU928" i="4" l="1"/>
  <c r="AV928" i="4"/>
  <c r="AW928" i="4"/>
  <c r="AX927" i="4"/>
  <c r="AP928" i="4"/>
  <c r="AQ928" i="4"/>
  <c r="AR928" i="4"/>
  <c r="AS927" i="4"/>
  <c r="AG929" i="4"/>
  <c r="AT929" i="4" s="1"/>
  <c r="AH929" i="4"/>
  <c r="AJ929" i="4" s="1"/>
  <c r="AE930" i="4"/>
  <c r="X928" i="4"/>
  <c r="AO928" i="4" s="1"/>
  <c r="S929" i="4"/>
  <c r="W929" i="4" s="1"/>
  <c r="Y929" i="4" s="1"/>
  <c r="AA929" i="4" s="1"/>
  <c r="D931" i="4"/>
  <c r="AF931" i="4" s="1"/>
  <c r="M930" i="4"/>
  <c r="U930" i="4" s="1"/>
  <c r="Q930" i="4" s="1"/>
  <c r="P930" i="4" s="1"/>
  <c r="T930" i="4" s="1"/>
  <c r="V930" i="4" s="1"/>
  <c r="R930" i="4"/>
  <c r="AU929" i="4" l="1"/>
  <c r="AW929" i="4"/>
  <c r="AV929" i="4"/>
  <c r="AX928" i="4"/>
  <c r="AQ929" i="4"/>
  <c r="AP929" i="4"/>
  <c r="AR929" i="4"/>
  <c r="AS928" i="4"/>
  <c r="AG930" i="4"/>
  <c r="AT930" i="4" s="1"/>
  <c r="AH930" i="4"/>
  <c r="AJ930" i="4" s="1"/>
  <c r="AE931" i="4"/>
  <c r="X929" i="4"/>
  <c r="AO929" i="4" s="1"/>
  <c r="S930" i="4"/>
  <c r="W930" i="4" s="1"/>
  <c r="Y930" i="4" s="1"/>
  <c r="AA930" i="4" s="1"/>
  <c r="D932" i="4"/>
  <c r="AF932" i="4" s="1"/>
  <c r="M931" i="4"/>
  <c r="U931" i="4" s="1"/>
  <c r="Q931" i="4" s="1"/>
  <c r="P931" i="4" s="1"/>
  <c r="T931" i="4" s="1"/>
  <c r="V931" i="4" s="1"/>
  <c r="R931" i="4"/>
  <c r="AU930" i="4" l="1"/>
  <c r="AV930" i="4"/>
  <c r="AW930" i="4"/>
  <c r="AX929" i="4"/>
  <c r="AP930" i="4"/>
  <c r="AR930" i="4"/>
  <c r="AQ930" i="4"/>
  <c r="AS929" i="4"/>
  <c r="AG931" i="4"/>
  <c r="AT931" i="4" s="1"/>
  <c r="AH931" i="4"/>
  <c r="AJ931" i="4" s="1"/>
  <c r="AE932" i="4"/>
  <c r="X930" i="4"/>
  <c r="AO930" i="4" s="1"/>
  <c r="S931" i="4"/>
  <c r="W931" i="4" s="1"/>
  <c r="Y931" i="4" s="1"/>
  <c r="AA931" i="4" s="1"/>
  <c r="D933" i="4"/>
  <c r="AF933" i="4" s="1"/>
  <c r="R932" i="4"/>
  <c r="M932" i="4"/>
  <c r="U932" i="4" s="1"/>
  <c r="Q932" i="4" s="1"/>
  <c r="P932" i="4" s="1"/>
  <c r="T932" i="4" s="1"/>
  <c r="V932" i="4" s="1"/>
  <c r="AU931" i="4" l="1"/>
  <c r="AV931" i="4"/>
  <c r="AW931" i="4"/>
  <c r="AX930" i="4"/>
  <c r="AP931" i="4"/>
  <c r="AQ931" i="4"/>
  <c r="AR931" i="4"/>
  <c r="AS930" i="4"/>
  <c r="AG932" i="4"/>
  <c r="AT932" i="4" s="1"/>
  <c r="AH932" i="4"/>
  <c r="AJ932" i="4" s="1"/>
  <c r="AE933" i="4"/>
  <c r="X931" i="4"/>
  <c r="AO931" i="4" s="1"/>
  <c r="S932" i="4"/>
  <c r="W932" i="4" s="1"/>
  <c r="Y932" i="4" s="1"/>
  <c r="AA932" i="4" s="1"/>
  <c r="R933" i="4"/>
  <c r="D934" i="4"/>
  <c r="AF934" i="4" s="1"/>
  <c r="M933" i="4"/>
  <c r="U933" i="4" s="1"/>
  <c r="Q933" i="4" s="1"/>
  <c r="P933" i="4" s="1"/>
  <c r="T933" i="4" s="1"/>
  <c r="V933" i="4" s="1"/>
  <c r="AU932" i="4" l="1"/>
  <c r="AV932" i="4"/>
  <c r="AW932" i="4"/>
  <c r="AX931" i="4"/>
  <c r="AP932" i="4"/>
  <c r="AQ932" i="4"/>
  <c r="AR932" i="4"/>
  <c r="AS931" i="4"/>
  <c r="AG933" i="4"/>
  <c r="AT933" i="4" s="1"/>
  <c r="AH933" i="4"/>
  <c r="AJ933" i="4" s="1"/>
  <c r="AE934" i="4"/>
  <c r="X932" i="4"/>
  <c r="AO932" i="4" s="1"/>
  <c r="S933" i="4"/>
  <c r="W933" i="4" s="1"/>
  <c r="Y933" i="4" s="1"/>
  <c r="AA933" i="4" s="1"/>
  <c r="D935" i="4"/>
  <c r="AF935" i="4" s="1"/>
  <c r="M934" i="4"/>
  <c r="U934" i="4" s="1"/>
  <c r="Q934" i="4" s="1"/>
  <c r="P934" i="4" s="1"/>
  <c r="T934" i="4" s="1"/>
  <c r="V934" i="4" s="1"/>
  <c r="R934" i="4"/>
  <c r="AU933" i="4" l="1"/>
  <c r="AV933" i="4"/>
  <c r="AW933" i="4"/>
  <c r="AX932" i="4"/>
  <c r="AP933" i="4"/>
  <c r="AQ933" i="4"/>
  <c r="AR933" i="4"/>
  <c r="AS932" i="4"/>
  <c r="AG934" i="4"/>
  <c r="AT934" i="4" s="1"/>
  <c r="AH934" i="4"/>
  <c r="AJ934" i="4" s="1"/>
  <c r="AE935" i="4"/>
  <c r="X933" i="4"/>
  <c r="AO933" i="4" s="1"/>
  <c r="S934" i="4"/>
  <c r="W934" i="4" s="1"/>
  <c r="Y934" i="4" s="1"/>
  <c r="AA934" i="4" s="1"/>
  <c r="D936" i="4"/>
  <c r="AF936" i="4" s="1"/>
  <c r="M935" i="4"/>
  <c r="U935" i="4" s="1"/>
  <c r="Q935" i="4" s="1"/>
  <c r="P935" i="4" s="1"/>
  <c r="T935" i="4" s="1"/>
  <c r="V935" i="4" s="1"/>
  <c r="R935" i="4"/>
  <c r="AV934" i="4" l="1"/>
  <c r="AU934" i="4"/>
  <c r="AW934" i="4"/>
  <c r="AX933" i="4"/>
  <c r="AP934" i="4"/>
  <c r="AQ934" i="4"/>
  <c r="AR934" i="4"/>
  <c r="AS933" i="4"/>
  <c r="AG935" i="4"/>
  <c r="AT935" i="4" s="1"/>
  <c r="AH935" i="4"/>
  <c r="AJ935" i="4" s="1"/>
  <c r="AE936" i="4"/>
  <c r="X934" i="4"/>
  <c r="AO934" i="4" s="1"/>
  <c r="S935" i="4"/>
  <c r="W935" i="4" s="1"/>
  <c r="Y935" i="4" s="1"/>
  <c r="AA935" i="4" s="1"/>
  <c r="M936" i="4"/>
  <c r="U936" i="4" s="1"/>
  <c r="Q936" i="4" s="1"/>
  <c r="P936" i="4" s="1"/>
  <c r="T936" i="4" s="1"/>
  <c r="V936" i="4" s="1"/>
  <c r="R936" i="4"/>
  <c r="D937" i="4"/>
  <c r="AF937" i="4" s="1"/>
  <c r="AX934" i="4" l="1"/>
  <c r="AU935" i="4"/>
  <c r="AV935" i="4"/>
  <c r="AW935" i="4"/>
  <c r="AP935" i="4"/>
  <c r="AQ935" i="4"/>
  <c r="AR935" i="4"/>
  <c r="AS934" i="4"/>
  <c r="AG936" i="4"/>
  <c r="AT936" i="4" s="1"/>
  <c r="AH936" i="4"/>
  <c r="AJ936" i="4" s="1"/>
  <c r="AE937" i="4"/>
  <c r="X935" i="4"/>
  <c r="AO935" i="4" s="1"/>
  <c r="D938" i="4"/>
  <c r="AF938" i="4" s="1"/>
  <c r="R937" i="4"/>
  <c r="M937" i="4"/>
  <c r="U937" i="4" s="1"/>
  <c r="Q937" i="4" s="1"/>
  <c r="P937" i="4" s="1"/>
  <c r="T937" i="4" s="1"/>
  <c r="V937" i="4" s="1"/>
  <c r="S936" i="4"/>
  <c r="W936" i="4" s="1"/>
  <c r="Y936" i="4" s="1"/>
  <c r="AA936" i="4" s="1"/>
  <c r="AU936" i="4" l="1"/>
  <c r="AV936" i="4"/>
  <c r="AW936" i="4"/>
  <c r="AX935" i="4"/>
  <c r="AQ936" i="4"/>
  <c r="AP936" i="4"/>
  <c r="AR936" i="4"/>
  <c r="AS935" i="4"/>
  <c r="AG937" i="4"/>
  <c r="AT937" i="4" s="1"/>
  <c r="AH937" i="4"/>
  <c r="AJ937" i="4" s="1"/>
  <c r="AE938" i="4"/>
  <c r="X936" i="4"/>
  <c r="AO936" i="4" s="1"/>
  <c r="S937" i="4"/>
  <c r="W937" i="4" s="1"/>
  <c r="Y937" i="4" s="1"/>
  <c r="AA937" i="4" s="1"/>
  <c r="D939" i="4"/>
  <c r="AF939" i="4" s="1"/>
  <c r="M938" i="4"/>
  <c r="U938" i="4" s="1"/>
  <c r="Q938" i="4" s="1"/>
  <c r="P938" i="4" s="1"/>
  <c r="T938" i="4" s="1"/>
  <c r="V938" i="4" s="1"/>
  <c r="R938" i="4"/>
  <c r="AV937" i="4" l="1"/>
  <c r="AW937" i="4"/>
  <c r="AU937" i="4"/>
  <c r="AX937" i="4" s="1"/>
  <c r="AX936" i="4"/>
  <c r="AP937" i="4"/>
  <c r="AR937" i="4"/>
  <c r="AQ937" i="4"/>
  <c r="AS936" i="4"/>
  <c r="AG938" i="4"/>
  <c r="AT938" i="4" s="1"/>
  <c r="AH938" i="4"/>
  <c r="AJ938" i="4" s="1"/>
  <c r="AE939" i="4"/>
  <c r="X937" i="4"/>
  <c r="AO937" i="4" s="1"/>
  <c r="S938" i="4"/>
  <c r="W938" i="4" s="1"/>
  <c r="Y938" i="4" s="1"/>
  <c r="AA938" i="4" s="1"/>
  <c r="M939" i="4"/>
  <c r="U939" i="4" s="1"/>
  <c r="Q939" i="4" s="1"/>
  <c r="P939" i="4" s="1"/>
  <c r="T939" i="4" s="1"/>
  <c r="V939" i="4" s="1"/>
  <c r="R939" i="4"/>
  <c r="D940" i="4"/>
  <c r="AF940" i="4" s="1"/>
  <c r="AU938" i="4" l="1"/>
  <c r="AV938" i="4"/>
  <c r="AW938" i="4"/>
  <c r="AP938" i="4"/>
  <c r="AR938" i="4"/>
  <c r="AQ938" i="4"/>
  <c r="AS937" i="4"/>
  <c r="AG939" i="4"/>
  <c r="AT939" i="4" s="1"/>
  <c r="AH939" i="4"/>
  <c r="AJ939" i="4" s="1"/>
  <c r="AE940" i="4"/>
  <c r="X938" i="4"/>
  <c r="AO938" i="4" s="1"/>
  <c r="S939" i="4"/>
  <c r="W939" i="4" s="1"/>
  <c r="Y939" i="4" s="1"/>
  <c r="AA939" i="4" s="1"/>
  <c r="R940" i="4"/>
  <c r="M940" i="4"/>
  <c r="U940" i="4" s="1"/>
  <c r="Q940" i="4" s="1"/>
  <c r="P940" i="4" s="1"/>
  <c r="T940" i="4" s="1"/>
  <c r="V940" i="4" s="1"/>
  <c r="D941" i="4"/>
  <c r="AF941" i="4" s="1"/>
  <c r="AW939" i="4" l="1"/>
  <c r="AU939" i="4"/>
  <c r="AV939" i="4"/>
  <c r="AX938" i="4"/>
  <c r="AP939" i="4"/>
  <c r="AQ939" i="4"/>
  <c r="AR939" i="4"/>
  <c r="AS938" i="4"/>
  <c r="AG940" i="4"/>
  <c r="AT940" i="4" s="1"/>
  <c r="AH940" i="4"/>
  <c r="AJ940" i="4" s="1"/>
  <c r="AE941" i="4"/>
  <c r="X939" i="4"/>
  <c r="AO939" i="4" s="1"/>
  <c r="D942" i="4"/>
  <c r="AF942" i="4" s="1"/>
  <c r="M941" i="4"/>
  <c r="U941" i="4" s="1"/>
  <c r="Q941" i="4" s="1"/>
  <c r="P941" i="4" s="1"/>
  <c r="T941" i="4" s="1"/>
  <c r="V941" i="4" s="1"/>
  <c r="R941" i="4"/>
  <c r="S940" i="4"/>
  <c r="W940" i="4" s="1"/>
  <c r="Y940" i="4" s="1"/>
  <c r="AA940" i="4" s="1"/>
  <c r="AX939" i="4" l="1"/>
  <c r="AU940" i="4"/>
  <c r="AV940" i="4"/>
  <c r="AW940" i="4"/>
  <c r="AP940" i="4"/>
  <c r="AQ940" i="4"/>
  <c r="AR940" i="4"/>
  <c r="AS939" i="4"/>
  <c r="AG941" i="4"/>
  <c r="AT941" i="4" s="1"/>
  <c r="AH941" i="4"/>
  <c r="AJ941" i="4" s="1"/>
  <c r="AE942" i="4"/>
  <c r="X940" i="4"/>
  <c r="AO940" i="4" s="1"/>
  <c r="S941" i="4"/>
  <c r="W941" i="4" s="1"/>
  <c r="Y941" i="4" s="1"/>
  <c r="AA941" i="4" s="1"/>
  <c r="R942" i="4"/>
  <c r="M942" i="4"/>
  <c r="U942" i="4" s="1"/>
  <c r="Q942" i="4" s="1"/>
  <c r="P942" i="4" s="1"/>
  <c r="T942" i="4" s="1"/>
  <c r="V942" i="4" s="1"/>
  <c r="D943" i="4"/>
  <c r="AF943" i="4" s="1"/>
  <c r="AX940" i="4" l="1"/>
  <c r="AU941" i="4"/>
  <c r="AV941" i="4"/>
  <c r="AW941" i="4"/>
  <c r="AP941" i="4"/>
  <c r="AQ941" i="4"/>
  <c r="AR941" i="4"/>
  <c r="AS940" i="4"/>
  <c r="AG942" i="4"/>
  <c r="AT942" i="4" s="1"/>
  <c r="AH942" i="4"/>
  <c r="AJ942" i="4" s="1"/>
  <c r="AE943" i="4"/>
  <c r="X941" i="4"/>
  <c r="AO941" i="4" s="1"/>
  <c r="S942" i="4"/>
  <c r="W942" i="4" s="1"/>
  <c r="Y942" i="4" s="1"/>
  <c r="AA942" i="4" s="1"/>
  <c r="R943" i="4"/>
  <c r="M943" i="4"/>
  <c r="U943" i="4" s="1"/>
  <c r="Q943" i="4" s="1"/>
  <c r="P943" i="4" s="1"/>
  <c r="T943" i="4" s="1"/>
  <c r="V943" i="4" s="1"/>
  <c r="D944" i="4"/>
  <c r="AF944" i="4" s="1"/>
  <c r="AW942" i="4" l="1"/>
  <c r="AV942" i="4"/>
  <c r="AU942" i="4"/>
  <c r="AX942" i="4" s="1"/>
  <c r="AX941" i="4"/>
  <c r="AP942" i="4"/>
  <c r="AQ942" i="4"/>
  <c r="AR942" i="4"/>
  <c r="AS941" i="4"/>
  <c r="AG943" i="4"/>
  <c r="AT943" i="4" s="1"/>
  <c r="AH943" i="4"/>
  <c r="AJ943" i="4" s="1"/>
  <c r="AE944" i="4"/>
  <c r="X942" i="4"/>
  <c r="AO942" i="4" s="1"/>
  <c r="R944" i="4"/>
  <c r="D945" i="4"/>
  <c r="AF945" i="4" s="1"/>
  <c r="M944" i="4"/>
  <c r="U944" i="4" s="1"/>
  <c r="Q944" i="4" s="1"/>
  <c r="P944" i="4" s="1"/>
  <c r="T944" i="4" s="1"/>
  <c r="V944" i="4" s="1"/>
  <c r="S943" i="4"/>
  <c r="W943" i="4" s="1"/>
  <c r="Y943" i="4" s="1"/>
  <c r="AA943" i="4" s="1"/>
  <c r="AU943" i="4" l="1"/>
  <c r="AV943" i="4"/>
  <c r="AW943" i="4"/>
  <c r="AP943" i="4"/>
  <c r="AQ943" i="4"/>
  <c r="AR943" i="4"/>
  <c r="AS942" i="4"/>
  <c r="AG944" i="4"/>
  <c r="AT944" i="4" s="1"/>
  <c r="AH944" i="4"/>
  <c r="AJ944" i="4" s="1"/>
  <c r="AE945" i="4"/>
  <c r="X943" i="4"/>
  <c r="AO943" i="4" s="1"/>
  <c r="S944" i="4"/>
  <c r="W944" i="4" s="1"/>
  <c r="Y944" i="4" s="1"/>
  <c r="AA944" i="4" s="1"/>
  <c r="R945" i="4"/>
  <c r="M945" i="4"/>
  <c r="U945" i="4" s="1"/>
  <c r="Q945" i="4" s="1"/>
  <c r="P945" i="4" s="1"/>
  <c r="T945" i="4" s="1"/>
  <c r="V945" i="4" s="1"/>
  <c r="D946" i="4"/>
  <c r="AF946" i="4" s="1"/>
  <c r="AU944" i="4" l="1"/>
  <c r="AV944" i="4"/>
  <c r="AW944" i="4"/>
  <c r="AX943" i="4"/>
  <c r="AP944" i="4"/>
  <c r="AQ944" i="4"/>
  <c r="AR944" i="4"/>
  <c r="AS943" i="4"/>
  <c r="AG945" i="4"/>
  <c r="AT945" i="4" s="1"/>
  <c r="AH945" i="4"/>
  <c r="AJ945" i="4" s="1"/>
  <c r="AE946" i="4"/>
  <c r="X944" i="4"/>
  <c r="AO944" i="4" s="1"/>
  <c r="M946" i="4"/>
  <c r="U946" i="4" s="1"/>
  <c r="Q946" i="4" s="1"/>
  <c r="P946" i="4" s="1"/>
  <c r="T946" i="4" s="1"/>
  <c r="V946" i="4" s="1"/>
  <c r="D947" i="4"/>
  <c r="AF947" i="4" s="1"/>
  <c r="R946" i="4"/>
  <c r="S945" i="4"/>
  <c r="W945" i="4" s="1"/>
  <c r="Y945" i="4" s="1"/>
  <c r="AA945" i="4" s="1"/>
  <c r="AU945" i="4" l="1"/>
  <c r="AV945" i="4"/>
  <c r="AW945" i="4"/>
  <c r="AX944" i="4"/>
  <c r="AQ945" i="4"/>
  <c r="AP945" i="4"/>
  <c r="AR945" i="4"/>
  <c r="AS944" i="4"/>
  <c r="AG946" i="4"/>
  <c r="AT946" i="4" s="1"/>
  <c r="AH946" i="4"/>
  <c r="AJ946" i="4" s="1"/>
  <c r="AE947" i="4"/>
  <c r="X945" i="4"/>
  <c r="AO945" i="4" s="1"/>
  <c r="S946" i="4"/>
  <c r="W946" i="4" s="1"/>
  <c r="Y946" i="4" s="1"/>
  <c r="AA946" i="4" s="1"/>
  <c r="R947" i="4"/>
  <c r="M947" i="4"/>
  <c r="U947" i="4" s="1"/>
  <c r="Q947" i="4" s="1"/>
  <c r="P947" i="4" s="1"/>
  <c r="T947" i="4" s="1"/>
  <c r="V947" i="4" s="1"/>
  <c r="D948" i="4"/>
  <c r="AF948" i="4" s="1"/>
  <c r="AU946" i="4" l="1"/>
  <c r="AV946" i="4"/>
  <c r="AW946" i="4"/>
  <c r="AX945" i="4"/>
  <c r="AP946" i="4"/>
  <c r="AQ946" i="4"/>
  <c r="AR946" i="4"/>
  <c r="AS945" i="4"/>
  <c r="AG947" i="4"/>
  <c r="AT947" i="4" s="1"/>
  <c r="AH947" i="4"/>
  <c r="AJ947" i="4" s="1"/>
  <c r="AE948" i="4"/>
  <c r="X946" i="4"/>
  <c r="AO946" i="4" s="1"/>
  <c r="S947" i="4"/>
  <c r="W947" i="4" s="1"/>
  <c r="Y947" i="4" s="1"/>
  <c r="AA947" i="4" s="1"/>
  <c r="R948" i="4"/>
  <c r="M948" i="4"/>
  <c r="U948" i="4" s="1"/>
  <c r="Q948" i="4" s="1"/>
  <c r="P948" i="4" s="1"/>
  <c r="T948" i="4" s="1"/>
  <c r="V948" i="4" s="1"/>
  <c r="D949" i="4"/>
  <c r="AF949" i="4" s="1"/>
  <c r="AU947" i="4" l="1"/>
  <c r="AV947" i="4"/>
  <c r="AW947" i="4"/>
  <c r="AX946" i="4"/>
  <c r="AP947" i="4"/>
  <c r="AQ947" i="4"/>
  <c r="AR947" i="4"/>
  <c r="AS946" i="4"/>
  <c r="AG948" i="4"/>
  <c r="AT948" i="4" s="1"/>
  <c r="AH948" i="4"/>
  <c r="AJ948" i="4" s="1"/>
  <c r="AE949" i="4"/>
  <c r="X947" i="4"/>
  <c r="AO947" i="4" s="1"/>
  <c r="M949" i="4"/>
  <c r="U949" i="4" s="1"/>
  <c r="Q949" i="4" s="1"/>
  <c r="P949" i="4" s="1"/>
  <c r="T949" i="4" s="1"/>
  <c r="V949" i="4" s="1"/>
  <c r="R949" i="4"/>
  <c r="D950" i="4"/>
  <c r="AF950" i="4" s="1"/>
  <c r="S948" i="4"/>
  <c r="W948" i="4" s="1"/>
  <c r="Y948" i="4" s="1"/>
  <c r="AA948" i="4" s="1"/>
  <c r="AU948" i="4" l="1"/>
  <c r="AV948" i="4"/>
  <c r="AW948" i="4"/>
  <c r="AX947" i="4"/>
  <c r="AP948" i="4"/>
  <c r="AQ948" i="4"/>
  <c r="AR948" i="4"/>
  <c r="AS947" i="4"/>
  <c r="AG949" i="4"/>
  <c r="AT949" i="4" s="1"/>
  <c r="AH949" i="4"/>
  <c r="AJ949" i="4" s="1"/>
  <c r="AE950" i="4"/>
  <c r="S949" i="4"/>
  <c r="W949" i="4" s="1"/>
  <c r="Y949" i="4" s="1"/>
  <c r="AA949" i="4" s="1"/>
  <c r="X948" i="4"/>
  <c r="AO948" i="4" s="1"/>
  <c r="R950" i="4"/>
  <c r="D951" i="4"/>
  <c r="AF951" i="4" s="1"/>
  <c r="M950" i="4"/>
  <c r="U950" i="4" s="1"/>
  <c r="Q950" i="4" s="1"/>
  <c r="P950" i="4" s="1"/>
  <c r="T950" i="4" s="1"/>
  <c r="V950" i="4" s="1"/>
  <c r="AV949" i="4" l="1"/>
  <c r="AW949" i="4"/>
  <c r="AU949" i="4"/>
  <c r="AX949" i="4" s="1"/>
  <c r="AX948" i="4"/>
  <c r="AP949" i="4"/>
  <c r="AQ949" i="4"/>
  <c r="AR949" i="4"/>
  <c r="AS948" i="4"/>
  <c r="AG950" i="4"/>
  <c r="AT950" i="4" s="1"/>
  <c r="AH950" i="4"/>
  <c r="AJ950" i="4" s="1"/>
  <c r="AE951" i="4"/>
  <c r="X949" i="4"/>
  <c r="AO949" i="4" s="1"/>
  <c r="S950" i="4"/>
  <c r="W950" i="4" s="1"/>
  <c r="Y950" i="4" s="1"/>
  <c r="AA950" i="4" s="1"/>
  <c r="M951" i="4"/>
  <c r="U951" i="4" s="1"/>
  <c r="Q951" i="4" s="1"/>
  <c r="P951" i="4" s="1"/>
  <c r="T951" i="4" s="1"/>
  <c r="V951" i="4" s="1"/>
  <c r="D952" i="4"/>
  <c r="AF952" i="4" s="1"/>
  <c r="R951" i="4"/>
  <c r="AV950" i="4" l="1"/>
  <c r="AU950" i="4"/>
  <c r="AW950" i="4"/>
  <c r="AQ950" i="4"/>
  <c r="AP950" i="4"/>
  <c r="AR950" i="4"/>
  <c r="AS949" i="4"/>
  <c r="AG951" i="4"/>
  <c r="AT951" i="4" s="1"/>
  <c r="AH951" i="4"/>
  <c r="AJ951" i="4" s="1"/>
  <c r="AE952" i="4"/>
  <c r="X950" i="4"/>
  <c r="AO950" i="4" s="1"/>
  <c r="S951" i="4"/>
  <c r="W951" i="4" s="1"/>
  <c r="Y951" i="4" s="1"/>
  <c r="AA951" i="4" s="1"/>
  <c r="M952" i="4"/>
  <c r="U952" i="4" s="1"/>
  <c r="Q952" i="4" s="1"/>
  <c r="P952" i="4" s="1"/>
  <c r="T952" i="4" s="1"/>
  <c r="V952" i="4" s="1"/>
  <c r="D953" i="4"/>
  <c r="AF953" i="4" s="1"/>
  <c r="R952" i="4"/>
  <c r="AU951" i="4" l="1"/>
  <c r="AV951" i="4"/>
  <c r="AW951" i="4"/>
  <c r="AX950" i="4"/>
  <c r="AP951" i="4"/>
  <c r="AQ951" i="4"/>
  <c r="AR951" i="4"/>
  <c r="AS950" i="4"/>
  <c r="AG952" i="4"/>
  <c r="AT952" i="4" s="1"/>
  <c r="AH952" i="4"/>
  <c r="AJ952" i="4" s="1"/>
  <c r="AE953" i="4"/>
  <c r="X951" i="4"/>
  <c r="AO951" i="4" s="1"/>
  <c r="S952" i="4"/>
  <c r="W952" i="4" s="1"/>
  <c r="Y952" i="4" s="1"/>
  <c r="AA952" i="4" s="1"/>
  <c r="D954" i="4"/>
  <c r="AF954" i="4" s="1"/>
  <c r="R953" i="4"/>
  <c r="M953" i="4"/>
  <c r="U953" i="4" s="1"/>
  <c r="Q953" i="4" s="1"/>
  <c r="P953" i="4" s="1"/>
  <c r="T953" i="4" s="1"/>
  <c r="V953" i="4" s="1"/>
  <c r="AU952" i="4" l="1"/>
  <c r="AV952" i="4"/>
  <c r="AW952" i="4"/>
  <c r="AX951" i="4"/>
  <c r="AQ952" i="4"/>
  <c r="AR952" i="4"/>
  <c r="AP952" i="4"/>
  <c r="AS951" i="4"/>
  <c r="AG953" i="4"/>
  <c r="AT953" i="4" s="1"/>
  <c r="AH953" i="4"/>
  <c r="AJ953" i="4" s="1"/>
  <c r="AE954" i="4"/>
  <c r="X952" i="4"/>
  <c r="AO952" i="4" s="1"/>
  <c r="S953" i="4"/>
  <c r="W953" i="4" s="1"/>
  <c r="Y953" i="4" s="1"/>
  <c r="AA953" i="4" s="1"/>
  <c r="D955" i="4"/>
  <c r="AF955" i="4" s="1"/>
  <c r="R954" i="4"/>
  <c r="M954" i="4"/>
  <c r="U954" i="4" s="1"/>
  <c r="Q954" i="4" s="1"/>
  <c r="P954" i="4" s="1"/>
  <c r="T954" i="4" s="1"/>
  <c r="V954" i="4" s="1"/>
  <c r="AV953" i="4" l="1"/>
  <c r="AW953" i="4"/>
  <c r="AU953" i="4"/>
  <c r="AX953" i="4" s="1"/>
  <c r="AX952" i="4"/>
  <c r="AP953" i="4"/>
  <c r="AQ953" i="4"/>
  <c r="AR953" i="4"/>
  <c r="AS952" i="4"/>
  <c r="AG954" i="4"/>
  <c r="AT954" i="4" s="1"/>
  <c r="AH954" i="4"/>
  <c r="AJ954" i="4" s="1"/>
  <c r="AE955" i="4"/>
  <c r="X953" i="4"/>
  <c r="AO953" i="4" s="1"/>
  <c r="S954" i="4"/>
  <c r="W954" i="4" s="1"/>
  <c r="Y954" i="4" s="1"/>
  <c r="AA954" i="4" s="1"/>
  <c r="R955" i="4"/>
  <c r="D956" i="4"/>
  <c r="AF956" i="4" s="1"/>
  <c r="M955" i="4"/>
  <c r="U955" i="4" s="1"/>
  <c r="Q955" i="4" s="1"/>
  <c r="P955" i="4" s="1"/>
  <c r="T955" i="4" s="1"/>
  <c r="V955" i="4" s="1"/>
  <c r="AU954" i="4" l="1"/>
  <c r="AV954" i="4"/>
  <c r="AW954" i="4"/>
  <c r="AP954" i="4"/>
  <c r="AQ954" i="4"/>
  <c r="AR954" i="4"/>
  <c r="AS953" i="4"/>
  <c r="AG955" i="4"/>
  <c r="AT955" i="4" s="1"/>
  <c r="AH955" i="4"/>
  <c r="AJ955" i="4" s="1"/>
  <c r="AE956" i="4"/>
  <c r="X954" i="4"/>
  <c r="AO954" i="4" s="1"/>
  <c r="S955" i="4"/>
  <c r="W955" i="4" s="1"/>
  <c r="Y955" i="4" s="1"/>
  <c r="AA955" i="4" s="1"/>
  <c r="M956" i="4"/>
  <c r="U956" i="4" s="1"/>
  <c r="Q956" i="4" s="1"/>
  <c r="P956" i="4" s="1"/>
  <c r="T956" i="4" s="1"/>
  <c r="V956" i="4" s="1"/>
  <c r="D957" i="4"/>
  <c r="AF957" i="4" s="1"/>
  <c r="R956" i="4"/>
  <c r="AW955" i="4" l="1"/>
  <c r="AV955" i="4"/>
  <c r="AU955" i="4"/>
  <c r="AX955" i="4" s="1"/>
  <c r="AX954" i="4"/>
  <c r="AP955" i="4"/>
  <c r="AQ955" i="4"/>
  <c r="AR955" i="4"/>
  <c r="AS954" i="4"/>
  <c r="AG956" i="4"/>
  <c r="AT956" i="4" s="1"/>
  <c r="AH956" i="4"/>
  <c r="AJ956" i="4" s="1"/>
  <c r="AE957" i="4"/>
  <c r="X955" i="4"/>
  <c r="AO955" i="4" s="1"/>
  <c r="S956" i="4"/>
  <c r="W956" i="4" s="1"/>
  <c r="Y956" i="4" s="1"/>
  <c r="AA956" i="4" s="1"/>
  <c r="D958" i="4"/>
  <c r="AF958" i="4" s="1"/>
  <c r="R957" i="4"/>
  <c r="M957" i="4"/>
  <c r="U957" i="4" s="1"/>
  <c r="Q957" i="4" s="1"/>
  <c r="P957" i="4" s="1"/>
  <c r="T957" i="4" s="1"/>
  <c r="V957" i="4" s="1"/>
  <c r="AU956" i="4" l="1"/>
  <c r="AV956" i="4"/>
  <c r="AW956" i="4"/>
  <c r="AP956" i="4"/>
  <c r="AQ956" i="4"/>
  <c r="AR956" i="4"/>
  <c r="AS955" i="4"/>
  <c r="AG957" i="4"/>
  <c r="AT957" i="4" s="1"/>
  <c r="AH957" i="4"/>
  <c r="AJ957" i="4" s="1"/>
  <c r="AE958" i="4"/>
  <c r="X956" i="4"/>
  <c r="AO956" i="4" s="1"/>
  <c r="S957" i="4"/>
  <c r="W957" i="4" s="1"/>
  <c r="Y957" i="4" s="1"/>
  <c r="AA957" i="4" s="1"/>
  <c r="D959" i="4"/>
  <c r="AF959" i="4" s="1"/>
  <c r="R958" i="4"/>
  <c r="M958" i="4"/>
  <c r="U958" i="4" s="1"/>
  <c r="Q958" i="4" s="1"/>
  <c r="P958" i="4" s="1"/>
  <c r="T958" i="4" s="1"/>
  <c r="V958" i="4" s="1"/>
  <c r="AU957" i="4" l="1"/>
  <c r="AV957" i="4"/>
  <c r="AW957" i="4"/>
  <c r="AX956" i="4"/>
  <c r="AP957" i="4"/>
  <c r="AQ957" i="4"/>
  <c r="AR957" i="4"/>
  <c r="AS956" i="4"/>
  <c r="AG958" i="4"/>
  <c r="AT958" i="4" s="1"/>
  <c r="AH958" i="4"/>
  <c r="AJ958" i="4" s="1"/>
  <c r="AE959" i="4"/>
  <c r="X957" i="4"/>
  <c r="AO957" i="4" s="1"/>
  <c r="S958" i="4"/>
  <c r="W958" i="4" s="1"/>
  <c r="Y958" i="4" s="1"/>
  <c r="AA958" i="4" s="1"/>
  <c r="M959" i="4"/>
  <c r="U959" i="4" s="1"/>
  <c r="Q959" i="4" s="1"/>
  <c r="P959" i="4" s="1"/>
  <c r="T959" i="4" s="1"/>
  <c r="V959" i="4" s="1"/>
  <c r="R959" i="4"/>
  <c r="D960" i="4"/>
  <c r="AF960" i="4" s="1"/>
  <c r="AW958" i="4" l="1"/>
  <c r="AU958" i="4"/>
  <c r="AV958" i="4"/>
  <c r="AX957" i="4"/>
  <c r="AQ958" i="4"/>
  <c r="AP958" i="4"/>
  <c r="AR958" i="4"/>
  <c r="AS957" i="4"/>
  <c r="AG959" i="4"/>
  <c r="AT959" i="4" s="1"/>
  <c r="AH959" i="4"/>
  <c r="AJ959" i="4" s="1"/>
  <c r="AE960" i="4"/>
  <c r="X958" i="4"/>
  <c r="AO958" i="4" s="1"/>
  <c r="S959" i="4"/>
  <c r="W959" i="4" s="1"/>
  <c r="Y959" i="4" s="1"/>
  <c r="AA959" i="4" s="1"/>
  <c r="M960" i="4"/>
  <c r="U960" i="4" s="1"/>
  <c r="Q960" i="4" s="1"/>
  <c r="P960" i="4" s="1"/>
  <c r="T960" i="4" s="1"/>
  <c r="V960" i="4" s="1"/>
  <c r="R960" i="4"/>
  <c r="D961" i="4"/>
  <c r="AF961" i="4" s="1"/>
  <c r="AX958" i="4" l="1"/>
  <c r="AU959" i="4"/>
  <c r="AV959" i="4"/>
  <c r="AW959" i="4"/>
  <c r="AP959" i="4"/>
  <c r="AQ959" i="4"/>
  <c r="AR959" i="4"/>
  <c r="AS958" i="4"/>
  <c r="AG960" i="4"/>
  <c r="AT960" i="4" s="1"/>
  <c r="AH960" i="4"/>
  <c r="AJ960" i="4" s="1"/>
  <c r="AE961" i="4"/>
  <c r="X959" i="4"/>
  <c r="AO959" i="4" s="1"/>
  <c r="S960" i="4"/>
  <c r="W960" i="4" s="1"/>
  <c r="Y960" i="4" s="1"/>
  <c r="AA960" i="4" s="1"/>
  <c r="M961" i="4"/>
  <c r="U961" i="4" s="1"/>
  <c r="Q961" i="4" s="1"/>
  <c r="P961" i="4" s="1"/>
  <c r="T961" i="4" s="1"/>
  <c r="V961" i="4" s="1"/>
  <c r="R961" i="4"/>
  <c r="D962" i="4"/>
  <c r="AF962" i="4" s="1"/>
  <c r="AU960" i="4" l="1"/>
  <c r="AV960" i="4"/>
  <c r="AW960" i="4"/>
  <c r="AX959" i="4"/>
  <c r="AP960" i="4"/>
  <c r="AQ960" i="4"/>
  <c r="AR960" i="4"/>
  <c r="AS959" i="4"/>
  <c r="AG961" i="4"/>
  <c r="AT961" i="4" s="1"/>
  <c r="AH961" i="4"/>
  <c r="AJ961" i="4" s="1"/>
  <c r="AE962" i="4"/>
  <c r="X960" i="4"/>
  <c r="AO960" i="4" s="1"/>
  <c r="S961" i="4"/>
  <c r="W961" i="4" s="1"/>
  <c r="Y961" i="4" s="1"/>
  <c r="AA961" i="4" s="1"/>
  <c r="M962" i="4"/>
  <c r="U962" i="4" s="1"/>
  <c r="Q962" i="4" s="1"/>
  <c r="P962" i="4" s="1"/>
  <c r="T962" i="4" s="1"/>
  <c r="V962" i="4" s="1"/>
  <c r="R962" i="4"/>
  <c r="D963" i="4"/>
  <c r="AF963" i="4" s="1"/>
  <c r="AU961" i="4" l="1"/>
  <c r="AV961" i="4"/>
  <c r="AW961" i="4"/>
  <c r="AX960" i="4"/>
  <c r="AQ961" i="4"/>
  <c r="AP961" i="4"/>
  <c r="AR961" i="4"/>
  <c r="AS960" i="4"/>
  <c r="AG962" i="4"/>
  <c r="AT962" i="4" s="1"/>
  <c r="AH962" i="4"/>
  <c r="AJ962" i="4" s="1"/>
  <c r="AE963" i="4"/>
  <c r="X961" i="4"/>
  <c r="AO961" i="4" s="1"/>
  <c r="S962" i="4"/>
  <c r="W962" i="4" s="1"/>
  <c r="Y962" i="4" s="1"/>
  <c r="AA962" i="4" s="1"/>
  <c r="R963" i="4"/>
  <c r="M963" i="4"/>
  <c r="U963" i="4" s="1"/>
  <c r="Q963" i="4" s="1"/>
  <c r="P963" i="4" s="1"/>
  <c r="T963" i="4" s="1"/>
  <c r="V963" i="4" s="1"/>
  <c r="D964" i="4"/>
  <c r="AF964" i="4" s="1"/>
  <c r="AV962" i="4" l="1"/>
  <c r="AW962" i="4"/>
  <c r="AU962" i="4"/>
  <c r="AX962" i="4" s="1"/>
  <c r="AX961" i="4"/>
  <c r="AP962" i="4"/>
  <c r="AQ962" i="4"/>
  <c r="AR962" i="4"/>
  <c r="AS961" i="4"/>
  <c r="AG963" i="4"/>
  <c r="AT963" i="4" s="1"/>
  <c r="AH963" i="4"/>
  <c r="AJ963" i="4" s="1"/>
  <c r="AE964" i="4"/>
  <c r="X962" i="4"/>
  <c r="AO962" i="4" s="1"/>
  <c r="S963" i="4"/>
  <c r="W963" i="4" s="1"/>
  <c r="Y963" i="4" s="1"/>
  <c r="AA963" i="4" s="1"/>
  <c r="R964" i="4"/>
  <c r="D965" i="4"/>
  <c r="AF965" i="4" s="1"/>
  <c r="M964" i="4"/>
  <c r="U964" i="4" s="1"/>
  <c r="Q964" i="4" s="1"/>
  <c r="P964" i="4" s="1"/>
  <c r="T964" i="4" s="1"/>
  <c r="V964" i="4" s="1"/>
  <c r="AU963" i="4" l="1"/>
  <c r="AV963" i="4"/>
  <c r="AW963" i="4"/>
  <c r="AP963" i="4"/>
  <c r="AR963" i="4"/>
  <c r="AQ963" i="4"/>
  <c r="AS962" i="4"/>
  <c r="AG964" i="4"/>
  <c r="AT964" i="4" s="1"/>
  <c r="AH964" i="4"/>
  <c r="AJ964" i="4" s="1"/>
  <c r="AE965" i="4"/>
  <c r="X963" i="4"/>
  <c r="AO963" i="4" s="1"/>
  <c r="S964" i="4"/>
  <c r="W964" i="4" s="1"/>
  <c r="Y964" i="4" s="1"/>
  <c r="AA964" i="4" s="1"/>
  <c r="M965" i="4"/>
  <c r="U965" i="4" s="1"/>
  <c r="Q965" i="4" s="1"/>
  <c r="P965" i="4" s="1"/>
  <c r="T965" i="4" s="1"/>
  <c r="V965" i="4" s="1"/>
  <c r="R965" i="4"/>
  <c r="D966" i="4"/>
  <c r="AF966" i="4" s="1"/>
  <c r="AU964" i="4" l="1"/>
  <c r="AV964" i="4"/>
  <c r="AW964" i="4"/>
  <c r="AX963" i="4"/>
  <c r="AP964" i="4"/>
  <c r="AR964" i="4"/>
  <c r="AQ964" i="4"/>
  <c r="AS963" i="4"/>
  <c r="AG965" i="4"/>
  <c r="AT965" i="4" s="1"/>
  <c r="AH965" i="4"/>
  <c r="AJ965" i="4" s="1"/>
  <c r="AE966" i="4"/>
  <c r="X964" i="4"/>
  <c r="AO964" i="4" s="1"/>
  <c r="D967" i="4"/>
  <c r="AF967" i="4" s="1"/>
  <c r="M966" i="4"/>
  <c r="U966" i="4" s="1"/>
  <c r="Q966" i="4" s="1"/>
  <c r="P966" i="4" s="1"/>
  <c r="T966" i="4" s="1"/>
  <c r="V966" i="4" s="1"/>
  <c r="R966" i="4"/>
  <c r="S965" i="4"/>
  <c r="W965" i="4" s="1"/>
  <c r="Y965" i="4" s="1"/>
  <c r="AA965" i="4" s="1"/>
  <c r="AU965" i="4" l="1"/>
  <c r="AV965" i="4"/>
  <c r="AW965" i="4"/>
  <c r="AX964" i="4"/>
  <c r="AP965" i="4"/>
  <c r="AQ965" i="4"/>
  <c r="AR965" i="4"/>
  <c r="AS964" i="4"/>
  <c r="AG966" i="4"/>
  <c r="AT966" i="4" s="1"/>
  <c r="AH966" i="4"/>
  <c r="AJ966" i="4" s="1"/>
  <c r="AE967" i="4"/>
  <c r="X965" i="4"/>
  <c r="AO965" i="4" s="1"/>
  <c r="S966" i="4"/>
  <c r="W966" i="4" s="1"/>
  <c r="Y966" i="4" s="1"/>
  <c r="AA966" i="4" s="1"/>
  <c r="D968" i="4"/>
  <c r="AF968" i="4" s="1"/>
  <c r="M967" i="4"/>
  <c r="U967" i="4" s="1"/>
  <c r="Q967" i="4" s="1"/>
  <c r="P967" i="4" s="1"/>
  <c r="T967" i="4" s="1"/>
  <c r="V967" i="4" s="1"/>
  <c r="R967" i="4"/>
  <c r="AV966" i="4" l="1"/>
  <c r="AU966" i="4"/>
  <c r="AW966" i="4"/>
  <c r="AX965" i="4"/>
  <c r="AP966" i="4"/>
  <c r="AR966" i="4"/>
  <c r="AQ966" i="4"/>
  <c r="AS965" i="4"/>
  <c r="AG967" i="4"/>
  <c r="AT967" i="4" s="1"/>
  <c r="AH967" i="4"/>
  <c r="AJ967" i="4" s="1"/>
  <c r="AE968" i="4"/>
  <c r="X966" i="4"/>
  <c r="AO966" i="4" s="1"/>
  <c r="S967" i="4"/>
  <c r="W967" i="4" s="1"/>
  <c r="Y967" i="4" s="1"/>
  <c r="AA967" i="4" s="1"/>
  <c r="M968" i="4"/>
  <c r="U968" i="4" s="1"/>
  <c r="Q968" i="4" s="1"/>
  <c r="P968" i="4" s="1"/>
  <c r="T968" i="4" s="1"/>
  <c r="V968" i="4" s="1"/>
  <c r="R968" i="4"/>
  <c r="D969" i="4"/>
  <c r="AF969" i="4" s="1"/>
  <c r="AX966" i="4" l="1"/>
  <c r="AU967" i="4"/>
  <c r="AV967" i="4"/>
  <c r="AW967" i="4"/>
  <c r="AP967" i="4"/>
  <c r="AQ967" i="4"/>
  <c r="AR967" i="4"/>
  <c r="AS966" i="4"/>
  <c r="AG968" i="4"/>
  <c r="AT968" i="4" s="1"/>
  <c r="AH968" i="4"/>
  <c r="AJ968" i="4" s="1"/>
  <c r="AE969" i="4"/>
  <c r="X967" i="4"/>
  <c r="AO967" i="4" s="1"/>
  <c r="S968" i="4"/>
  <c r="W968" i="4" s="1"/>
  <c r="Y968" i="4" s="1"/>
  <c r="AA968" i="4" s="1"/>
  <c r="M969" i="4"/>
  <c r="U969" i="4" s="1"/>
  <c r="Q969" i="4" s="1"/>
  <c r="P969" i="4" s="1"/>
  <c r="T969" i="4" s="1"/>
  <c r="V969" i="4" s="1"/>
  <c r="R969" i="4"/>
  <c r="D970" i="4"/>
  <c r="AF970" i="4" s="1"/>
  <c r="AW968" i="4" l="1"/>
  <c r="AV968" i="4"/>
  <c r="AU968" i="4"/>
  <c r="AX968" i="4" s="1"/>
  <c r="AX967" i="4"/>
  <c r="AP968" i="4"/>
  <c r="AR968" i="4"/>
  <c r="AQ968" i="4"/>
  <c r="AS967" i="4"/>
  <c r="AG969" i="4"/>
  <c r="AT969" i="4" s="1"/>
  <c r="AH969" i="4"/>
  <c r="AJ969" i="4" s="1"/>
  <c r="AE970" i="4"/>
  <c r="X968" i="4"/>
  <c r="AO968" i="4" s="1"/>
  <c r="S969" i="4"/>
  <c r="W969" i="4" s="1"/>
  <c r="Y969" i="4" s="1"/>
  <c r="AA969" i="4" s="1"/>
  <c r="M970" i="4"/>
  <c r="U970" i="4" s="1"/>
  <c r="Q970" i="4" s="1"/>
  <c r="P970" i="4" s="1"/>
  <c r="T970" i="4" s="1"/>
  <c r="V970" i="4" s="1"/>
  <c r="R970" i="4"/>
  <c r="D971" i="4"/>
  <c r="AF971" i="4" s="1"/>
  <c r="AV969" i="4" l="1"/>
  <c r="AW969" i="4"/>
  <c r="AU969" i="4"/>
  <c r="AX969" i="4" s="1"/>
  <c r="AP969" i="4"/>
  <c r="AR969" i="4"/>
  <c r="AQ969" i="4"/>
  <c r="AS968" i="4"/>
  <c r="AG970" i="4"/>
  <c r="AT970" i="4" s="1"/>
  <c r="AH970" i="4"/>
  <c r="AJ970" i="4" s="1"/>
  <c r="AE971" i="4"/>
  <c r="X969" i="4"/>
  <c r="AO969" i="4" s="1"/>
  <c r="S970" i="4"/>
  <c r="W970" i="4" s="1"/>
  <c r="Y970" i="4" s="1"/>
  <c r="AA970" i="4" s="1"/>
  <c r="M971" i="4"/>
  <c r="U971" i="4" s="1"/>
  <c r="Q971" i="4" s="1"/>
  <c r="P971" i="4" s="1"/>
  <c r="T971" i="4" s="1"/>
  <c r="V971" i="4" s="1"/>
  <c r="R971" i="4"/>
  <c r="D972" i="4"/>
  <c r="AF972" i="4" s="1"/>
  <c r="AU970" i="4" l="1"/>
  <c r="AV970" i="4"/>
  <c r="AW970" i="4"/>
  <c r="AP970" i="4"/>
  <c r="AQ970" i="4"/>
  <c r="AR970" i="4"/>
  <c r="AS969" i="4"/>
  <c r="AG971" i="4"/>
  <c r="AT971" i="4" s="1"/>
  <c r="AH971" i="4"/>
  <c r="AJ971" i="4" s="1"/>
  <c r="AE972" i="4"/>
  <c r="X970" i="4"/>
  <c r="AO970" i="4" s="1"/>
  <c r="S971" i="4"/>
  <c r="W971" i="4" s="1"/>
  <c r="Y971" i="4" s="1"/>
  <c r="AA971" i="4" s="1"/>
  <c r="M972" i="4"/>
  <c r="U972" i="4" s="1"/>
  <c r="Q972" i="4" s="1"/>
  <c r="P972" i="4" s="1"/>
  <c r="T972" i="4" s="1"/>
  <c r="V972" i="4" s="1"/>
  <c r="R972" i="4"/>
  <c r="D973" i="4"/>
  <c r="AF973" i="4" s="1"/>
  <c r="AW971" i="4" l="1"/>
  <c r="AU971" i="4"/>
  <c r="AV971" i="4"/>
  <c r="AX970" i="4"/>
  <c r="AP971" i="4"/>
  <c r="AQ971" i="4"/>
  <c r="AR971" i="4"/>
  <c r="AS970" i="4"/>
  <c r="AG972" i="4"/>
  <c r="AT972" i="4" s="1"/>
  <c r="AH972" i="4"/>
  <c r="AJ972" i="4" s="1"/>
  <c r="AE973" i="4"/>
  <c r="X971" i="4"/>
  <c r="AO971" i="4" s="1"/>
  <c r="S972" i="4"/>
  <c r="W972" i="4" s="1"/>
  <c r="Y972" i="4" s="1"/>
  <c r="AA972" i="4" s="1"/>
  <c r="M973" i="4"/>
  <c r="U973" i="4" s="1"/>
  <c r="Q973" i="4" s="1"/>
  <c r="P973" i="4" s="1"/>
  <c r="T973" i="4" s="1"/>
  <c r="V973" i="4" s="1"/>
  <c r="R973" i="4"/>
  <c r="D974" i="4"/>
  <c r="AF974" i="4" s="1"/>
  <c r="AX971" i="4" l="1"/>
  <c r="AU972" i="4"/>
  <c r="AV972" i="4"/>
  <c r="AW972" i="4"/>
  <c r="AP972" i="4"/>
  <c r="AQ972" i="4"/>
  <c r="AR972" i="4"/>
  <c r="AS971" i="4"/>
  <c r="AG973" i="4"/>
  <c r="AT973" i="4" s="1"/>
  <c r="AH973" i="4"/>
  <c r="AJ973" i="4" s="1"/>
  <c r="AE974" i="4"/>
  <c r="X972" i="4"/>
  <c r="AO972" i="4" s="1"/>
  <c r="S973" i="4"/>
  <c r="W973" i="4" s="1"/>
  <c r="Y973" i="4" s="1"/>
  <c r="AA973" i="4" s="1"/>
  <c r="M974" i="4"/>
  <c r="U974" i="4" s="1"/>
  <c r="Q974" i="4" s="1"/>
  <c r="P974" i="4" s="1"/>
  <c r="T974" i="4" s="1"/>
  <c r="V974" i="4" s="1"/>
  <c r="R974" i="4"/>
  <c r="D975" i="4"/>
  <c r="AF975" i="4" s="1"/>
  <c r="AU973" i="4" l="1"/>
  <c r="AV973" i="4"/>
  <c r="AW973" i="4"/>
  <c r="AX972" i="4"/>
  <c r="AP973" i="4"/>
  <c r="AQ973" i="4"/>
  <c r="AR973" i="4"/>
  <c r="AS972" i="4"/>
  <c r="AG974" i="4"/>
  <c r="AT974" i="4" s="1"/>
  <c r="AH974" i="4"/>
  <c r="AJ974" i="4" s="1"/>
  <c r="AE975" i="4"/>
  <c r="X973" i="4"/>
  <c r="AO973" i="4" s="1"/>
  <c r="S974" i="4"/>
  <c r="W974" i="4" s="1"/>
  <c r="Y974" i="4" s="1"/>
  <c r="AA974" i="4" s="1"/>
  <c r="M975" i="4"/>
  <c r="U975" i="4" s="1"/>
  <c r="Q975" i="4" s="1"/>
  <c r="P975" i="4" s="1"/>
  <c r="T975" i="4" s="1"/>
  <c r="V975" i="4" s="1"/>
  <c r="R975" i="4"/>
  <c r="D976" i="4"/>
  <c r="AF976" i="4" s="1"/>
  <c r="AW974" i="4" l="1"/>
  <c r="AU974" i="4"/>
  <c r="AV974" i="4"/>
  <c r="AX973" i="4"/>
  <c r="AQ974" i="4"/>
  <c r="AP974" i="4"/>
  <c r="AR974" i="4"/>
  <c r="AS973" i="4"/>
  <c r="AG975" i="4"/>
  <c r="AT975" i="4" s="1"/>
  <c r="AH975" i="4"/>
  <c r="AJ975" i="4" s="1"/>
  <c r="AE976" i="4"/>
  <c r="X974" i="4"/>
  <c r="AO974" i="4" s="1"/>
  <c r="S975" i="4"/>
  <c r="W975" i="4" s="1"/>
  <c r="Y975" i="4" s="1"/>
  <c r="AA975" i="4" s="1"/>
  <c r="M976" i="4"/>
  <c r="U976" i="4" s="1"/>
  <c r="Q976" i="4" s="1"/>
  <c r="P976" i="4" s="1"/>
  <c r="T976" i="4" s="1"/>
  <c r="V976" i="4" s="1"/>
  <c r="R976" i="4"/>
  <c r="D977" i="4"/>
  <c r="AF977" i="4" s="1"/>
  <c r="AX974" i="4" l="1"/>
  <c r="AU975" i="4"/>
  <c r="AW975" i="4"/>
  <c r="AV975" i="4"/>
  <c r="AP975" i="4"/>
  <c r="AQ975" i="4"/>
  <c r="AR975" i="4"/>
  <c r="AS974" i="4"/>
  <c r="AG976" i="4"/>
  <c r="AT976" i="4" s="1"/>
  <c r="AH976" i="4"/>
  <c r="AJ976" i="4" s="1"/>
  <c r="AE977" i="4"/>
  <c r="X975" i="4"/>
  <c r="AO975" i="4" s="1"/>
  <c r="S976" i="4"/>
  <c r="W976" i="4" s="1"/>
  <c r="Y976" i="4" s="1"/>
  <c r="AA976" i="4" s="1"/>
  <c r="M977" i="4"/>
  <c r="U977" i="4" s="1"/>
  <c r="Q977" i="4" s="1"/>
  <c r="P977" i="4" s="1"/>
  <c r="T977" i="4" s="1"/>
  <c r="V977" i="4" s="1"/>
  <c r="R977" i="4"/>
  <c r="D978" i="4"/>
  <c r="AF978" i="4" s="1"/>
  <c r="AU976" i="4" l="1"/>
  <c r="AV976" i="4"/>
  <c r="AW976" i="4"/>
  <c r="AX975" i="4"/>
  <c r="AR976" i="4"/>
  <c r="AP976" i="4"/>
  <c r="AQ976" i="4"/>
  <c r="AS975" i="4"/>
  <c r="AG977" i="4"/>
  <c r="AT977" i="4" s="1"/>
  <c r="AH977" i="4"/>
  <c r="AJ977" i="4" s="1"/>
  <c r="AE978" i="4"/>
  <c r="X976" i="4"/>
  <c r="AO976" i="4" s="1"/>
  <c r="S977" i="4"/>
  <c r="W977" i="4" s="1"/>
  <c r="Y977" i="4" s="1"/>
  <c r="AA977" i="4" s="1"/>
  <c r="M978" i="4"/>
  <c r="U978" i="4" s="1"/>
  <c r="Q978" i="4" s="1"/>
  <c r="P978" i="4" s="1"/>
  <c r="T978" i="4" s="1"/>
  <c r="V978" i="4" s="1"/>
  <c r="R978" i="4"/>
  <c r="D979" i="4"/>
  <c r="AF979" i="4" s="1"/>
  <c r="AU977" i="4" l="1"/>
  <c r="AV977" i="4"/>
  <c r="AW977" i="4"/>
  <c r="AX976" i="4"/>
  <c r="AP977" i="4"/>
  <c r="AQ977" i="4"/>
  <c r="AR977" i="4"/>
  <c r="AS976" i="4"/>
  <c r="AG978" i="4"/>
  <c r="AT978" i="4" s="1"/>
  <c r="AH978" i="4"/>
  <c r="AJ978" i="4" s="1"/>
  <c r="AE979" i="4"/>
  <c r="X977" i="4"/>
  <c r="AO977" i="4" s="1"/>
  <c r="S978" i="4"/>
  <c r="W978" i="4" s="1"/>
  <c r="Y978" i="4" s="1"/>
  <c r="AA978" i="4" s="1"/>
  <c r="R979" i="4"/>
  <c r="M979" i="4"/>
  <c r="U979" i="4" s="1"/>
  <c r="Q979" i="4" s="1"/>
  <c r="P979" i="4" s="1"/>
  <c r="T979" i="4" s="1"/>
  <c r="V979" i="4" s="1"/>
  <c r="D980" i="4"/>
  <c r="AF980" i="4" s="1"/>
  <c r="AU978" i="4" l="1"/>
  <c r="AV978" i="4"/>
  <c r="AW978" i="4"/>
  <c r="AX977" i="4"/>
  <c r="AP978" i="4"/>
  <c r="AQ978" i="4"/>
  <c r="AR978" i="4"/>
  <c r="AS978" i="4" s="1"/>
  <c r="AS977" i="4"/>
  <c r="AG979" i="4"/>
  <c r="AT979" i="4" s="1"/>
  <c r="AH979" i="4"/>
  <c r="AJ979" i="4" s="1"/>
  <c r="AE980" i="4"/>
  <c r="X978" i="4"/>
  <c r="AO978" i="4" s="1"/>
  <c r="S979" i="4"/>
  <c r="W979" i="4" s="1"/>
  <c r="Y979" i="4" s="1"/>
  <c r="AA979" i="4" s="1"/>
  <c r="R980" i="4"/>
  <c r="D981" i="4"/>
  <c r="AF981" i="4" s="1"/>
  <c r="M980" i="4"/>
  <c r="U980" i="4" s="1"/>
  <c r="Q980" i="4" s="1"/>
  <c r="P980" i="4" s="1"/>
  <c r="T980" i="4" s="1"/>
  <c r="V980" i="4" s="1"/>
  <c r="AU979" i="4" l="1"/>
  <c r="AV979" i="4"/>
  <c r="AW979" i="4"/>
  <c r="AX978" i="4"/>
  <c r="AQ979" i="4"/>
  <c r="AP979" i="4"/>
  <c r="AR979" i="4"/>
  <c r="AG980" i="4"/>
  <c r="AT980" i="4" s="1"/>
  <c r="AH980" i="4"/>
  <c r="AJ980" i="4" s="1"/>
  <c r="AE981" i="4"/>
  <c r="X979" i="4"/>
  <c r="AO979" i="4" s="1"/>
  <c r="S980" i="4"/>
  <c r="W980" i="4" s="1"/>
  <c r="Y980" i="4" s="1"/>
  <c r="AA980" i="4" s="1"/>
  <c r="M981" i="4"/>
  <c r="U981" i="4" s="1"/>
  <c r="Q981" i="4" s="1"/>
  <c r="P981" i="4" s="1"/>
  <c r="T981" i="4" s="1"/>
  <c r="V981" i="4" s="1"/>
  <c r="R981" i="4"/>
  <c r="D982" i="4"/>
  <c r="AF982" i="4" s="1"/>
  <c r="AU980" i="4" l="1"/>
  <c r="AV980" i="4"/>
  <c r="AW980" i="4"/>
  <c r="AX979" i="4"/>
  <c r="AP980" i="4"/>
  <c r="AQ980" i="4"/>
  <c r="AR980" i="4"/>
  <c r="AS979" i="4"/>
  <c r="AG981" i="4"/>
  <c r="AT981" i="4" s="1"/>
  <c r="AH981" i="4"/>
  <c r="AJ981" i="4" s="1"/>
  <c r="AE982" i="4"/>
  <c r="X980" i="4"/>
  <c r="AO980" i="4" s="1"/>
  <c r="S981" i="4"/>
  <c r="W981" i="4" s="1"/>
  <c r="Y981" i="4" s="1"/>
  <c r="AA981" i="4" s="1"/>
  <c r="D983" i="4"/>
  <c r="AF983" i="4" s="1"/>
  <c r="M982" i="4"/>
  <c r="U982" i="4" s="1"/>
  <c r="Q982" i="4" s="1"/>
  <c r="P982" i="4" s="1"/>
  <c r="T982" i="4" s="1"/>
  <c r="V982" i="4" s="1"/>
  <c r="R982" i="4"/>
  <c r="AW981" i="4" l="1"/>
  <c r="AU981" i="4"/>
  <c r="AV981" i="4"/>
  <c r="AX980" i="4"/>
  <c r="AR981" i="4"/>
  <c r="AP981" i="4"/>
  <c r="AQ981" i="4"/>
  <c r="AS980" i="4"/>
  <c r="AG982" i="4"/>
  <c r="AT982" i="4" s="1"/>
  <c r="AH982" i="4"/>
  <c r="AJ982" i="4" s="1"/>
  <c r="AE983" i="4"/>
  <c r="X981" i="4"/>
  <c r="AO981" i="4" s="1"/>
  <c r="S982" i="4"/>
  <c r="W982" i="4" s="1"/>
  <c r="Y982" i="4" s="1"/>
  <c r="AA982" i="4" s="1"/>
  <c r="D984" i="4"/>
  <c r="AF984" i="4" s="1"/>
  <c r="M983" i="4"/>
  <c r="U983" i="4" s="1"/>
  <c r="Q983" i="4" s="1"/>
  <c r="P983" i="4" s="1"/>
  <c r="T983" i="4" s="1"/>
  <c r="V983" i="4" s="1"/>
  <c r="R983" i="4"/>
  <c r="AV982" i="4" l="1"/>
  <c r="AU982" i="4"/>
  <c r="AW982" i="4"/>
  <c r="AX981" i="4"/>
  <c r="AP982" i="4"/>
  <c r="AQ982" i="4"/>
  <c r="AR982" i="4"/>
  <c r="AS981" i="4"/>
  <c r="AG983" i="4"/>
  <c r="AT983" i="4" s="1"/>
  <c r="AH983" i="4"/>
  <c r="AJ983" i="4" s="1"/>
  <c r="AE984" i="4"/>
  <c r="X982" i="4"/>
  <c r="AO982" i="4" s="1"/>
  <c r="S983" i="4"/>
  <c r="W983" i="4" s="1"/>
  <c r="Y983" i="4" s="1"/>
  <c r="AA983" i="4" s="1"/>
  <c r="M984" i="4"/>
  <c r="U984" i="4" s="1"/>
  <c r="Q984" i="4" s="1"/>
  <c r="P984" i="4" s="1"/>
  <c r="T984" i="4" s="1"/>
  <c r="V984" i="4" s="1"/>
  <c r="R984" i="4"/>
  <c r="D985" i="4"/>
  <c r="AF985" i="4" s="1"/>
  <c r="AU983" i="4" l="1"/>
  <c r="AV983" i="4"/>
  <c r="AW983" i="4"/>
  <c r="AX982" i="4"/>
  <c r="AP983" i="4"/>
  <c r="AQ983" i="4"/>
  <c r="AR983" i="4"/>
  <c r="AS982" i="4"/>
  <c r="AG984" i="4"/>
  <c r="AT984" i="4" s="1"/>
  <c r="AH984" i="4"/>
  <c r="AJ984" i="4" s="1"/>
  <c r="AE985" i="4"/>
  <c r="X983" i="4"/>
  <c r="AO983" i="4" s="1"/>
  <c r="M985" i="4"/>
  <c r="U985" i="4" s="1"/>
  <c r="Q985" i="4" s="1"/>
  <c r="P985" i="4" s="1"/>
  <c r="T985" i="4" s="1"/>
  <c r="V985" i="4" s="1"/>
  <c r="R985" i="4"/>
  <c r="D986" i="4"/>
  <c r="AF986" i="4" s="1"/>
  <c r="S984" i="4"/>
  <c r="W984" i="4" s="1"/>
  <c r="Y984" i="4" s="1"/>
  <c r="AA984" i="4" s="1"/>
  <c r="AU984" i="4" l="1"/>
  <c r="AV984" i="4"/>
  <c r="AW984" i="4"/>
  <c r="AX983" i="4"/>
  <c r="AP984" i="4"/>
  <c r="AQ984" i="4"/>
  <c r="AR984" i="4"/>
  <c r="AS983" i="4"/>
  <c r="AG985" i="4"/>
  <c r="AT985" i="4" s="1"/>
  <c r="AH985" i="4"/>
  <c r="AJ985" i="4" s="1"/>
  <c r="AE986" i="4"/>
  <c r="S985" i="4"/>
  <c r="W985" i="4" s="1"/>
  <c r="Y985" i="4" s="1"/>
  <c r="AA985" i="4" s="1"/>
  <c r="X984" i="4"/>
  <c r="AO984" i="4" s="1"/>
  <c r="M986" i="4"/>
  <c r="U986" i="4" s="1"/>
  <c r="Q986" i="4" s="1"/>
  <c r="P986" i="4" s="1"/>
  <c r="T986" i="4" s="1"/>
  <c r="V986" i="4" s="1"/>
  <c r="R986" i="4"/>
  <c r="D987" i="4"/>
  <c r="AF987" i="4" s="1"/>
  <c r="AV985" i="4" l="1"/>
  <c r="AW985" i="4"/>
  <c r="AU985" i="4"/>
  <c r="AX985" i="4" s="1"/>
  <c r="AX984" i="4"/>
  <c r="AP985" i="4"/>
  <c r="AQ985" i="4"/>
  <c r="AR985" i="4"/>
  <c r="AS984" i="4"/>
  <c r="AG986" i="4"/>
  <c r="AT986" i="4" s="1"/>
  <c r="AH986" i="4"/>
  <c r="AJ986" i="4" s="1"/>
  <c r="AE987" i="4"/>
  <c r="X985" i="4"/>
  <c r="AO985" i="4" s="1"/>
  <c r="S986" i="4"/>
  <c r="W986" i="4" s="1"/>
  <c r="Y986" i="4" s="1"/>
  <c r="AA986" i="4" s="1"/>
  <c r="M987" i="4"/>
  <c r="U987" i="4" s="1"/>
  <c r="Q987" i="4" s="1"/>
  <c r="P987" i="4" s="1"/>
  <c r="T987" i="4" s="1"/>
  <c r="V987" i="4" s="1"/>
  <c r="R987" i="4"/>
  <c r="D988" i="4"/>
  <c r="AF988" i="4" s="1"/>
  <c r="AU986" i="4" l="1"/>
  <c r="AV986" i="4"/>
  <c r="AW986" i="4"/>
  <c r="AP986" i="4"/>
  <c r="AQ986" i="4"/>
  <c r="AR986" i="4"/>
  <c r="AS985" i="4"/>
  <c r="AG987" i="4"/>
  <c r="AT987" i="4" s="1"/>
  <c r="AH987" i="4"/>
  <c r="AJ987" i="4" s="1"/>
  <c r="AE988" i="4"/>
  <c r="X986" i="4"/>
  <c r="AO986" i="4" s="1"/>
  <c r="S987" i="4"/>
  <c r="W987" i="4" s="1"/>
  <c r="Y987" i="4" s="1"/>
  <c r="AA987" i="4" s="1"/>
  <c r="M988" i="4"/>
  <c r="U988" i="4" s="1"/>
  <c r="Q988" i="4" s="1"/>
  <c r="P988" i="4" s="1"/>
  <c r="T988" i="4" s="1"/>
  <c r="V988" i="4" s="1"/>
  <c r="R988" i="4"/>
  <c r="D989" i="4"/>
  <c r="AF989" i="4" s="1"/>
  <c r="AW987" i="4" l="1"/>
  <c r="AU987" i="4"/>
  <c r="AV987" i="4"/>
  <c r="AX986" i="4"/>
  <c r="AP987" i="4"/>
  <c r="AQ987" i="4"/>
  <c r="AR987" i="4"/>
  <c r="AS986" i="4"/>
  <c r="AG988" i="4"/>
  <c r="AT988" i="4" s="1"/>
  <c r="AH988" i="4"/>
  <c r="AJ988" i="4" s="1"/>
  <c r="AE989" i="4"/>
  <c r="X987" i="4"/>
  <c r="AO987" i="4" s="1"/>
  <c r="S988" i="4"/>
  <c r="W988" i="4" s="1"/>
  <c r="Y988" i="4" s="1"/>
  <c r="AA988" i="4" s="1"/>
  <c r="M989" i="4"/>
  <c r="U989" i="4" s="1"/>
  <c r="Q989" i="4" s="1"/>
  <c r="P989" i="4" s="1"/>
  <c r="T989" i="4" s="1"/>
  <c r="V989" i="4" s="1"/>
  <c r="R989" i="4"/>
  <c r="D990" i="4"/>
  <c r="AF990" i="4" s="1"/>
  <c r="AX987" i="4" l="1"/>
  <c r="AW988" i="4"/>
  <c r="AV988" i="4"/>
  <c r="AU988" i="4"/>
  <c r="AP988" i="4"/>
  <c r="AQ988" i="4"/>
  <c r="AR988" i="4"/>
  <c r="AS987" i="4"/>
  <c r="AG989" i="4"/>
  <c r="AT989" i="4" s="1"/>
  <c r="AH989" i="4"/>
  <c r="AJ989" i="4" s="1"/>
  <c r="AE990" i="4"/>
  <c r="X988" i="4"/>
  <c r="AO988" i="4" s="1"/>
  <c r="S989" i="4"/>
  <c r="W989" i="4" s="1"/>
  <c r="Y989" i="4" s="1"/>
  <c r="AA989" i="4" s="1"/>
  <c r="M990" i="4"/>
  <c r="U990" i="4" s="1"/>
  <c r="Q990" i="4" s="1"/>
  <c r="P990" i="4" s="1"/>
  <c r="T990" i="4" s="1"/>
  <c r="V990" i="4" s="1"/>
  <c r="R990" i="4"/>
  <c r="D991" i="4"/>
  <c r="AF991" i="4" s="1"/>
  <c r="AX988" i="4" l="1"/>
  <c r="AU989" i="4"/>
  <c r="AV989" i="4"/>
  <c r="AW989" i="4"/>
  <c r="AP989" i="4"/>
  <c r="AQ989" i="4"/>
  <c r="AR989" i="4"/>
  <c r="AS988" i="4"/>
  <c r="AG990" i="4"/>
  <c r="AT990" i="4" s="1"/>
  <c r="AH990" i="4"/>
  <c r="AJ990" i="4" s="1"/>
  <c r="AE991" i="4"/>
  <c r="X989" i="4"/>
  <c r="AO989" i="4" s="1"/>
  <c r="S990" i="4"/>
  <c r="W990" i="4" s="1"/>
  <c r="Y990" i="4" s="1"/>
  <c r="AA990" i="4" s="1"/>
  <c r="M991" i="4"/>
  <c r="U991" i="4" s="1"/>
  <c r="Q991" i="4" s="1"/>
  <c r="P991" i="4" s="1"/>
  <c r="T991" i="4" s="1"/>
  <c r="V991" i="4" s="1"/>
  <c r="R991" i="4"/>
  <c r="D992" i="4"/>
  <c r="AF992" i="4" s="1"/>
  <c r="AW990" i="4" l="1"/>
  <c r="AU990" i="4"/>
  <c r="AV990" i="4"/>
  <c r="AX989" i="4"/>
  <c r="AP990" i="4"/>
  <c r="AQ990" i="4"/>
  <c r="AR990" i="4"/>
  <c r="AS989" i="4"/>
  <c r="AG991" i="4"/>
  <c r="AT991" i="4" s="1"/>
  <c r="AH991" i="4"/>
  <c r="AJ991" i="4" s="1"/>
  <c r="AE992" i="4"/>
  <c r="X990" i="4"/>
  <c r="AO990" i="4" s="1"/>
  <c r="S991" i="4"/>
  <c r="W991" i="4" s="1"/>
  <c r="Y991" i="4" s="1"/>
  <c r="AA991" i="4" s="1"/>
  <c r="M992" i="4"/>
  <c r="U992" i="4" s="1"/>
  <c r="Q992" i="4" s="1"/>
  <c r="P992" i="4" s="1"/>
  <c r="T992" i="4" s="1"/>
  <c r="V992" i="4" s="1"/>
  <c r="R992" i="4"/>
  <c r="D993" i="4"/>
  <c r="AF993" i="4" s="1"/>
  <c r="AX990" i="4" l="1"/>
  <c r="AU991" i="4"/>
  <c r="AV991" i="4"/>
  <c r="AW991" i="4"/>
  <c r="AP991" i="4"/>
  <c r="AQ991" i="4"/>
  <c r="AR991" i="4"/>
  <c r="AS990" i="4"/>
  <c r="AG992" i="4"/>
  <c r="AT992" i="4" s="1"/>
  <c r="AH992" i="4"/>
  <c r="AJ992" i="4" s="1"/>
  <c r="AE993" i="4"/>
  <c r="X991" i="4"/>
  <c r="AO991" i="4" s="1"/>
  <c r="S992" i="4"/>
  <c r="W992" i="4" s="1"/>
  <c r="Y992" i="4" s="1"/>
  <c r="AA992" i="4" s="1"/>
  <c r="M993" i="4"/>
  <c r="U993" i="4" s="1"/>
  <c r="Q993" i="4" s="1"/>
  <c r="P993" i="4" s="1"/>
  <c r="T993" i="4" s="1"/>
  <c r="V993" i="4" s="1"/>
  <c r="R993" i="4"/>
  <c r="D994" i="4"/>
  <c r="AF994" i="4" s="1"/>
  <c r="AU992" i="4" l="1"/>
  <c r="AV992" i="4"/>
  <c r="AW992" i="4"/>
  <c r="AX991" i="4"/>
  <c r="AP992" i="4"/>
  <c r="AQ992" i="4"/>
  <c r="AR992" i="4"/>
  <c r="AS991" i="4"/>
  <c r="AG993" i="4"/>
  <c r="AT993" i="4" s="1"/>
  <c r="AH993" i="4"/>
  <c r="AJ993" i="4" s="1"/>
  <c r="AE994" i="4"/>
  <c r="X992" i="4"/>
  <c r="AO992" i="4" s="1"/>
  <c r="S993" i="4"/>
  <c r="W993" i="4" s="1"/>
  <c r="Y993" i="4" s="1"/>
  <c r="AA993" i="4" s="1"/>
  <c r="M994" i="4"/>
  <c r="U994" i="4" s="1"/>
  <c r="Q994" i="4" s="1"/>
  <c r="P994" i="4" s="1"/>
  <c r="T994" i="4" s="1"/>
  <c r="V994" i="4" s="1"/>
  <c r="R994" i="4"/>
  <c r="D995" i="4"/>
  <c r="AF995" i="4" s="1"/>
  <c r="AU993" i="4" l="1"/>
  <c r="AV993" i="4"/>
  <c r="AW993" i="4"/>
  <c r="AX992" i="4"/>
  <c r="AP993" i="4"/>
  <c r="AQ993" i="4"/>
  <c r="AR993" i="4"/>
  <c r="AS992" i="4"/>
  <c r="AG994" i="4"/>
  <c r="AT994" i="4" s="1"/>
  <c r="AH994" i="4"/>
  <c r="AJ994" i="4" s="1"/>
  <c r="AE995" i="4"/>
  <c r="X993" i="4"/>
  <c r="AO993" i="4" s="1"/>
  <c r="S994" i="4"/>
  <c r="W994" i="4" s="1"/>
  <c r="Y994" i="4" s="1"/>
  <c r="AA994" i="4" s="1"/>
  <c r="R995" i="4"/>
  <c r="M995" i="4"/>
  <c r="U995" i="4" s="1"/>
  <c r="Q995" i="4" s="1"/>
  <c r="P995" i="4" s="1"/>
  <c r="T995" i="4" s="1"/>
  <c r="V995" i="4" s="1"/>
  <c r="D996" i="4"/>
  <c r="AF996" i="4" s="1"/>
  <c r="AW994" i="4" l="1"/>
  <c r="AU994" i="4"/>
  <c r="AV994" i="4"/>
  <c r="AX993" i="4"/>
  <c r="AP994" i="4"/>
  <c r="AQ994" i="4"/>
  <c r="AR994" i="4"/>
  <c r="AS993" i="4"/>
  <c r="AG995" i="4"/>
  <c r="AT995" i="4" s="1"/>
  <c r="AH995" i="4"/>
  <c r="AJ995" i="4" s="1"/>
  <c r="AE996" i="4"/>
  <c r="X994" i="4"/>
  <c r="AO994" i="4" s="1"/>
  <c r="S995" i="4"/>
  <c r="W995" i="4" s="1"/>
  <c r="Y995" i="4" s="1"/>
  <c r="AA995" i="4" s="1"/>
  <c r="R996" i="4"/>
  <c r="D997" i="4"/>
  <c r="AF997" i="4" s="1"/>
  <c r="M996" i="4"/>
  <c r="U996" i="4" s="1"/>
  <c r="Q996" i="4" s="1"/>
  <c r="P996" i="4" s="1"/>
  <c r="T996" i="4" s="1"/>
  <c r="V996" i="4" s="1"/>
  <c r="AX994" i="4" l="1"/>
  <c r="AU995" i="4"/>
  <c r="AV995" i="4"/>
  <c r="AW995" i="4"/>
  <c r="AP995" i="4"/>
  <c r="AQ995" i="4"/>
  <c r="AR995" i="4"/>
  <c r="AS994" i="4"/>
  <c r="AG996" i="4"/>
  <c r="AT996" i="4" s="1"/>
  <c r="AH996" i="4"/>
  <c r="AJ996" i="4" s="1"/>
  <c r="AE997" i="4"/>
  <c r="X995" i="4"/>
  <c r="AO995" i="4" s="1"/>
  <c r="S996" i="4"/>
  <c r="W996" i="4" s="1"/>
  <c r="Y996" i="4" s="1"/>
  <c r="AA996" i="4" s="1"/>
  <c r="M997" i="4"/>
  <c r="U997" i="4" s="1"/>
  <c r="Q997" i="4" s="1"/>
  <c r="P997" i="4" s="1"/>
  <c r="T997" i="4" s="1"/>
  <c r="V997" i="4" s="1"/>
  <c r="R997" i="4"/>
  <c r="D998" i="4"/>
  <c r="AF998" i="4" s="1"/>
  <c r="AU996" i="4" l="1"/>
  <c r="AV996" i="4"/>
  <c r="AW996" i="4"/>
  <c r="AX995" i="4"/>
  <c r="AP996" i="4"/>
  <c r="AQ996" i="4"/>
  <c r="AR996" i="4"/>
  <c r="AS995" i="4"/>
  <c r="AG997" i="4"/>
  <c r="AT997" i="4" s="1"/>
  <c r="AH997" i="4"/>
  <c r="AJ997" i="4" s="1"/>
  <c r="AE998" i="4"/>
  <c r="X996" i="4"/>
  <c r="AO996" i="4" s="1"/>
  <c r="S997" i="4"/>
  <c r="W997" i="4" s="1"/>
  <c r="Y997" i="4" s="1"/>
  <c r="AA997" i="4" s="1"/>
  <c r="D999" i="4"/>
  <c r="AF999" i="4" s="1"/>
  <c r="M998" i="4"/>
  <c r="U998" i="4" s="1"/>
  <c r="R998" i="4"/>
  <c r="AU997" i="4" l="1"/>
  <c r="AV997" i="4"/>
  <c r="AW997" i="4"/>
  <c r="AX996" i="4"/>
  <c r="AP997" i="4"/>
  <c r="AR997" i="4"/>
  <c r="AQ997" i="4"/>
  <c r="AS996" i="4"/>
  <c r="AG998" i="4"/>
  <c r="AT998" i="4" s="1"/>
  <c r="AH998" i="4"/>
  <c r="AJ998" i="4" s="1"/>
  <c r="AE999" i="4"/>
  <c r="X997" i="4"/>
  <c r="AO997" i="4" s="1"/>
  <c r="D1000" i="4"/>
  <c r="AF1000" i="4" s="1"/>
  <c r="M999" i="4"/>
  <c r="U999" i="4" s="1"/>
  <c r="Q999" i="4" s="1"/>
  <c r="P999" i="4" s="1"/>
  <c r="T999" i="4" s="1"/>
  <c r="V999" i="4" s="1"/>
  <c r="R999" i="4"/>
  <c r="Q998" i="4"/>
  <c r="P998" i="4" s="1"/>
  <c r="AV998" i="4" l="1"/>
  <c r="AU998" i="4"/>
  <c r="AW998" i="4"/>
  <c r="AX997" i="4"/>
  <c r="AS997" i="4"/>
  <c r="AG999" i="4"/>
  <c r="AT999" i="4" s="1"/>
  <c r="AH999" i="4"/>
  <c r="AJ999" i="4" s="1"/>
  <c r="AE1000" i="4"/>
  <c r="T998" i="4"/>
  <c r="V998" i="4" s="1"/>
  <c r="S998" i="4"/>
  <c r="W998" i="4" s="1"/>
  <c r="S999" i="4"/>
  <c r="W999" i="4" s="1"/>
  <c r="Y999" i="4" s="1"/>
  <c r="AA999" i="4" s="1"/>
  <c r="M1000" i="4"/>
  <c r="U1000" i="4" s="1"/>
  <c r="Q1000" i="4" s="1"/>
  <c r="P1000" i="4" s="1"/>
  <c r="T1000" i="4" s="1"/>
  <c r="V1000" i="4" s="1"/>
  <c r="D1001" i="4"/>
  <c r="AF1001" i="4" s="1"/>
  <c r="R1000" i="4"/>
  <c r="AX998" i="4" l="1"/>
  <c r="AU999" i="4"/>
  <c r="AV999" i="4"/>
  <c r="AW999" i="4"/>
  <c r="AP999" i="4"/>
  <c r="AR999" i="4"/>
  <c r="AQ999" i="4"/>
  <c r="Y998" i="4"/>
  <c r="AA998" i="4" s="1"/>
  <c r="AG1000" i="4"/>
  <c r="AT1000" i="4" s="1"/>
  <c r="AH1000" i="4"/>
  <c r="AJ1000" i="4" s="1"/>
  <c r="AE1001" i="4"/>
  <c r="X998" i="4"/>
  <c r="AO998" i="4" s="1"/>
  <c r="X999" i="4"/>
  <c r="AO999" i="4" s="1"/>
  <c r="S1000" i="4"/>
  <c r="W1000" i="4" s="1"/>
  <c r="Y1000" i="4" s="1"/>
  <c r="AA1000" i="4" s="1"/>
  <c r="M1001" i="4"/>
  <c r="U1001" i="4" s="1"/>
  <c r="Q1001" i="4" s="1"/>
  <c r="P1001" i="4" s="1"/>
  <c r="T1001" i="4" s="1"/>
  <c r="V1001" i="4" s="1"/>
  <c r="D1002" i="4"/>
  <c r="AF1002" i="4" s="1"/>
  <c r="R1001" i="4"/>
  <c r="AU1000" i="4" l="1"/>
  <c r="AV1000" i="4"/>
  <c r="AW1000" i="4"/>
  <c r="AX999" i="4"/>
  <c r="AP1000" i="4"/>
  <c r="AR1000" i="4"/>
  <c r="AQ1000" i="4"/>
  <c r="AP998" i="4"/>
  <c r="AR998" i="4"/>
  <c r="AQ998" i="4"/>
  <c r="AS999" i="4"/>
  <c r="AG1001" i="4"/>
  <c r="AT1001" i="4" s="1"/>
  <c r="AH1001" i="4"/>
  <c r="AJ1001" i="4" s="1"/>
  <c r="AE1002" i="4"/>
  <c r="X1000" i="4"/>
  <c r="AO1000" i="4" s="1"/>
  <c r="S1001" i="4"/>
  <c r="W1001" i="4" s="1"/>
  <c r="Y1001" i="4" s="1"/>
  <c r="AA1001" i="4" s="1"/>
  <c r="M1002" i="4"/>
  <c r="U1002" i="4" s="1"/>
  <c r="Q1002" i="4" s="1"/>
  <c r="P1002" i="4" s="1"/>
  <c r="T1002" i="4" s="1"/>
  <c r="V1002" i="4" s="1"/>
  <c r="D1003" i="4"/>
  <c r="AF1003" i="4" s="1"/>
  <c r="R1002" i="4"/>
  <c r="AV1001" i="4" l="1"/>
  <c r="AW1001" i="4"/>
  <c r="AU1001" i="4"/>
  <c r="AX1001" i="4" s="1"/>
  <c r="AX1000" i="4"/>
  <c r="AQ1001" i="4"/>
  <c r="AP1001" i="4"/>
  <c r="AR1001" i="4"/>
  <c r="AS998" i="4"/>
  <c r="AS1000" i="4"/>
  <c r="AG1002" i="4"/>
  <c r="AT1002" i="4" s="1"/>
  <c r="AH1002" i="4"/>
  <c r="AJ1002" i="4" s="1"/>
  <c r="AE1003" i="4"/>
  <c r="X1001" i="4"/>
  <c r="AO1001" i="4" s="1"/>
  <c r="S1002" i="4"/>
  <c r="W1002" i="4" s="1"/>
  <c r="Y1002" i="4" s="1"/>
  <c r="AA1002" i="4" s="1"/>
  <c r="M1003" i="4"/>
  <c r="U1003" i="4" s="1"/>
  <c r="Q1003" i="4" s="1"/>
  <c r="P1003" i="4" s="1"/>
  <c r="T1003" i="4" s="1"/>
  <c r="V1003" i="4" s="1"/>
  <c r="D1004" i="4"/>
  <c r="AF1004" i="4" s="1"/>
  <c r="R1003" i="4"/>
  <c r="AU1002" i="4" l="1"/>
  <c r="AV1002" i="4"/>
  <c r="AW1002" i="4"/>
  <c r="AP1002" i="4"/>
  <c r="AR1002" i="4"/>
  <c r="AQ1002" i="4"/>
  <c r="AS1001" i="4"/>
  <c r="AG1003" i="4"/>
  <c r="AT1003" i="4" s="1"/>
  <c r="AH1003" i="4"/>
  <c r="AJ1003" i="4" s="1"/>
  <c r="AE1004" i="4"/>
  <c r="X1002" i="4"/>
  <c r="AO1002" i="4" s="1"/>
  <c r="S1003" i="4"/>
  <c r="W1003" i="4" s="1"/>
  <c r="Y1003" i="4" s="1"/>
  <c r="AA1003" i="4" s="1"/>
  <c r="M1004" i="4"/>
  <c r="U1004" i="4" s="1"/>
  <c r="Q1004" i="4" s="1"/>
  <c r="P1004" i="4" s="1"/>
  <c r="T1004" i="4" s="1"/>
  <c r="V1004" i="4" s="1"/>
  <c r="D1005" i="4"/>
  <c r="AF1005" i="4" s="1"/>
  <c r="R1004" i="4"/>
  <c r="AW1003" i="4" l="1"/>
  <c r="AU1003" i="4"/>
  <c r="AV1003" i="4"/>
  <c r="AX1002" i="4"/>
  <c r="AP1003" i="4"/>
  <c r="AR1003" i="4"/>
  <c r="AQ1003" i="4"/>
  <c r="AS1002" i="4"/>
  <c r="AG1004" i="4"/>
  <c r="AT1004" i="4" s="1"/>
  <c r="AH1004" i="4"/>
  <c r="AJ1004" i="4" s="1"/>
  <c r="AE1005" i="4"/>
  <c r="X1003" i="4"/>
  <c r="AO1003" i="4" s="1"/>
  <c r="S1004" i="4"/>
  <c r="W1004" i="4" s="1"/>
  <c r="Y1004" i="4" s="1"/>
  <c r="AA1004" i="4" s="1"/>
  <c r="M1005" i="4"/>
  <c r="U1005" i="4" s="1"/>
  <c r="Q1005" i="4" s="1"/>
  <c r="P1005" i="4" s="1"/>
  <c r="T1005" i="4" s="1"/>
  <c r="V1005" i="4" s="1"/>
  <c r="D1006" i="4"/>
  <c r="AF1006" i="4" s="1"/>
  <c r="R1005" i="4"/>
  <c r="AX1003" i="4" l="1"/>
  <c r="AU1004" i="4"/>
  <c r="AV1004" i="4"/>
  <c r="AW1004" i="4"/>
  <c r="AP1004" i="4"/>
  <c r="AR1004" i="4"/>
  <c r="AQ1004" i="4"/>
  <c r="AS1003" i="4"/>
  <c r="AG1005" i="4"/>
  <c r="AT1005" i="4" s="1"/>
  <c r="AH1005" i="4"/>
  <c r="AJ1005" i="4" s="1"/>
  <c r="AE1006" i="4"/>
  <c r="X1004" i="4"/>
  <c r="AO1004" i="4" s="1"/>
  <c r="S1005" i="4"/>
  <c r="W1005" i="4" s="1"/>
  <c r="Y1005" i="4" s="1"/>
  <c r="AA1005" i="4" s="1"/>
  <c r="M1006" i="4"/>
  <c r="U1006" i="4" s="1"/>
  <c r="Q1006" i="4" s="1"/>
  <c r="P1006" i="4" s="1"/>
  <c r="T1006" i="4" s="1"/>
  <c r="V1006" i="4" s="1"/>
  <c r="R1006" i="4"/>
  <c r="AU1005" i="4" l="1"/>
  <c r="AV1005" i="4"/>
  <c r="AW1005" i="4"/>
  <c r="AX1004" i="4"/>
  <c r="AP1005" i="4"/>
  <c r="AQ1005" i="4"/>
  <c r="AR1005" i="4"/>
  <c r="AS1004" i="4"/>
  <c r="AG1006" i="4"/>
  <c r="AT1006" i="4" s="1"/>
  <c r="AH1006" i="4"/>
  <c r="AJ1006" i="4" s="1"/>
  <c r="X1005" i="4"/>
  <c r="AO1005" i="4" s="1"/>
  <c r="S1006" i="4"/>
  <c r="W1006" i="4" s="1"/>
  <c r="Y1006" i="4" s="1"/>
  <c r="AA1006" i="4" s="1"/>
  <c r="AW1006" i="4" l="1"/>
  <c r="AU1006" i="4"/>
  <c r="AV1006" i="4"/>
  <c r="AX1005" i="4"/>
  <c r="AP1006" i="4"/>
  <c r="AQ1006" i="4"/>
  <c r="AR1006" i="4"/>
  <c r="AS1005" i="4"/>
  <c r="X1006" i="4"/>
  <c r="AO1006" i="4" s="1"/>
  <c r="AX1006" i="4" l="1"/>
  <c r="AS1006" i="4"/>
</calcChain>
</file>

<file path=xl/sharedStrings.xml><?xml version="1.0" encoding="utf-8"?>
<sst xmlns="http://schemas.openxmlformats.org/spreadsheetml/2006/main" count="285" uniqueCount="168">
  <si>
    <t>a'</t>
  </si>
  <si>
    <t>CT</t>
  </si>
  <si>
    <t>CP</t>
  </si>
  <si>
    <t>h</t>
  </si>
  <si>
    <t>b</t>
  </si>
  <si>
    <t>α</t>
  </si>
  <si>
    <t>OCF</t>
  </si>
  <si>
    <t>p</t>
  </si>
  <si>
    <t>p'</t>
  </si>
  <si>
    <t>a</t>
  </si>
  <si>
    <t xml:space="preserve">Ancho de sección </t>
  </si>
  <si>
    <t xml:space="preserve">Altura de sección </t>
  </si>
  <si>
    <t xml:space="preserve">Ancho de sección diluido </t>
  </si>
  <si>
    <t xml:space="preserve">Ancho de veta </t>
  </si>
  <si>
    <t xml:space="preserve">Ancho de veta corregido por el buzamiento </t>
  </si>
  <si>
    <t xml:space="preserve">Buzamiento </t>
  </si>
  <si>
    <t xml:space="preserve">Elos caja techo </t>
  </si>
  <si>
    <t xml:space="preserve">Elos caja piso </t>
  </si>
  <si>
    <t>m</t>
  </si>
  <si>
    <t>o</t>
  </si>
  <si>
    <t>Tm</t>
  </si>
  <si>
    <t>Td</t>
  </si>
  <si>
    <t>dm</t>
  </si>
  <si>
    <t>dd</t>
  </si>
  <si>
    <t>Distancia auxiliar</t>
  </si>
  <si>
    <t>Densidad de mineral</t>
  </si>
  <si>
    <t xml:space="preserve">Densidad de desmonte </t>
  </si>
  <si>
    <t>gr/cc</t>
  </si>
  <si>
    <t>b+p'</t>
  </si>
  <si>
    <t>w</t>
  </si>
  <si>
    <t>Td1</t>
  </si>
  <si>
    <t>Td2</t>
  </si>
  <si>
    <t>Tm1</t>
  </si>
  <si>
    <t>ton</t>
  </si>
  <si>
    <t>t</t>
  </si>
  <si>
    <t>Masa de desmonte</t>
  </si>
  <si>
    <t xml:space="preserve">Masa de mineral </t>
  </si>
  <si>
    <t>D1</t>
  </si>
  <si>
    <t>Diseño de Accesos</t>
  </si>
  <si>
    <t>Altura de los cortes</t>
  </si>
  <si>
    <t>H</t>
  </si>
  <si>
    <t>M</t>
  </si>
  <si>
    <t>Acc1</t>
  </si>
  <si>
    <t>Acc5</t>
  </si>
  <si>
    <t>Hv</t>
  </si>
  <si>
    <t xml:space="preserve">Distancia para el primer corte </t>
  </si>
  <si>
    <t xml:space="preserve">Gradiente </t>
  </si>
  <si>
    <r>
      <t>α</t>
    </r>
    <r>
      <rPr>
        <vertAlign val="subscript"/>
        <sz val="12"/>
        <color theme="1"/>
        <rFont val="Aptos Narrow"/>
        <family val="2"/>
      </rPr>
      <t>0</t>
    </r>
  </si>
  <si>
    <t xml:space="preserve">Distancia para el último corte </t>
  </si>
  <si>
    <t>%</t>
  </si>
  <si>
    <t># de cortes</t>
  </si>
  <si>
    <t>co</t>
  </si>
  <si>
    <t>u</t>
  </si>
  <si>
    <t>Altura corregido por buzamiento.</t>
  </si>
  <si>
    <t>Altura de la base del 1er corte hasta el inicio del Acceso</t>
  </si>
  <si>
    <t>Ho</t>
  </si>
  <si>
    <t xml:space="preserve">Volumen del segundo corte </t>
  </si>
  <si>
    <t xml:space="preserve">Volumen del tercer corte </t>
  </si>
  <si>
    <t>Volumen del cuarto corte</t>
  </si>
  <si>
    <t xml:space="preserve">Volumen del quinto corte </t>
  </si>
  <si>
    <t>Vc2</t>
  </si>
  <si>
    <t>Vc3</t>
  </si>
  <si>
    <t>Vc4</t>
  </si>
  <si>
    <t>Vc5</t>
  </si>
  <si>
    <t xml:space="preserve">Altura corregida por buzamiento </t>
  </si>
  <si>
    <t>hv</t>
  </si>
  <si>
    <t>2ac1</t>
  </si>
  <si>
    <t>2ac5</t>
  </si>
  <si>
    <t>3ac5</t>
  </si>
  <si>
    <t>3ac1</t>
  </si>
  <si>
    <t>m3</t>
  </si>
  <si>
    <t>Item</t>
  </si>
  <si>
    <t>l</t>
  </si>
  <si>
    <t>F.P.</t>
  </si>
  <si>
    <t>F.V.</t>
  </si>
  <si>
    <t>Longitud</t>
  </si>
  <si>
    <t>ft</t>
  </si>
  <si>
    <t xml:space="preserve">Planta </t>
  </si>
  <si>
    <t>Servicios</t>
  </si>
  <si>
    <t>Sustaining Capex</t>
  </si>
  <si>
    <t>CV</t>
  </si>
  <si>
    <t>CF</t>
  </si>
  <si>
    <t xml:space="preserve">Total </t>
  </si>
  <si>
    <t>B&amp;F</t>
  </si>
  <si>
    <t>Cutoff - Diferenciado</t>
  </si>
  <si>
    <t>Mina (*)</t>
  </si>
  <si>
    <t>Tm-OCF</t>
  </si>
  <si>
    <t>Td-OCF</t>
  </si>
  <si>
    <t>D1-OCF</t>
  </si>
  <si>
    <t>Td-B&amp;F</t>
  </si>
  <si>
    <t>Tm-B&amp;F</t>
  </si>
  <si>
    <t>Tt-OCF</t>
  </si>
  <si>
    <t>CT-OCF</t>
  </si>
  <si>
    <t>CP-OCF</t>
  </si>
  <si>
    <t>CP-B&amp;F</t>
  </si>
  <si>
    <t>CT-B&amp;F</t>
  </si>
  <si>
    <t>Do-OCF</t>
  </si>
  <si>
    <t>Dt-OCF</t>
  </si>
  <si>
    <t>D1-B&amp;F</t>
  </si>
  <si>
    <t>Do-B&amp;F</t>
  </si>
  <si>
    <t>Dt-B&amp;F</t>
  </si>
  <si>
    <t>Tt-B&amp;F</t>
  </si>
  <si>
    <t>Ag</t>
  </si>
  <si>
    <t>Pb</t>
  </si>
  <si>
    <t>Zn</t>
  </si>
  <si>
    <t>Rag</t>
  </si>
  <si>
    <t>RPb</t>
  </si>
  <si>
    <t>RZn</t>
  </si>
  <si>
    <t>VPAg</t>
  </si>
  <si>
    <t>VPPb</t>
  </si>
  <si>
    <t>VPZn</t>
  </si>
  <si>
    <t>Pagable</t>
  </si>
  <si>
    <t>Precio</t>
  </si>
  <si>
    <t>V.P.</t>
  </si>
  <si>
    <t>Tdr-OCF</t>
  </si>
  <si>
    <t>Rec-B&amp;F</t>
  </si>
  <si>
    <t>Rec-OCF</t>
  </si>
  <si>
    <t>Recuperación</t>
  </si>
  <si>
    <t>Agdr-OCF</t>
  </si>
  <si>
    <t>NSR-OCF</t>
  </si>
  <si>
    <t>Pbdr-OCF</t>
  </si>
  <si>
    <t>Zndr-OCF</t>
  </si>
  <si>
    <t>Tdr-B&amp;F</t>
  </si>
  <si>
    <t>Agdr-B&amp;F</t>
  </si>
  <si>
    <t>NSR-B&amp;F</t>
  </si>
  <si>
    <t>Pbdr-B&amp;F</t>
  </si>
  <si>
    <t>Zndr-B&amp;F</t>
  </si>
  <si>
    <t>Ancho de sección</t>
  </si>
  <si>
    <t>D. Relleno</t>
  </si>
  <si>
    <t>D. Limpieza</t>
  </si>
  <si>
    <t>D. Total</t>
  </si>
  <si>
    <t>Azimut</t>
  </si>
  <si>
    <t>Filas</t>
  </si>
  <si>
    <t>Diseño</t>
  </si>
  <si>
    <t>TOCF-ag</t>
  </si>
  <si>
    <t>TOCF-pb</t>
  </si>
  <si>
    <t>TOCF-zn</t>
  </si>
  <si>
    <t>TOCF-NSR</t>
  </si>
  <si>
    <t>TB&amp;F-ag</t>
  </si>
  <si>
    <t>TB&amp;F-pb</t>
  </si>
  <si>
    <t>TB&amp;F-zn</t>
  </si>
  <si>
    <t>TB&amp;F-NSR</t>
  </si>
  <si>
    <t>AAA</t>
  </si>
  <si>
    <t>Suma de Tdr-OCF</t>
  </si>
  <si>
    <t>Etiquetas de fila</t>
  </si>
  <si>
    <t>Total general</t>
  </si>
  <si>
    <t>Suma de NSR($/t)</t>
  </si>
  <si>
    <t>Suma de NSR($/T)B&amp;F</t>
  </si>
  <si>
    <t>Suma de Tdr-B&amp;F</t>
  </si>
  <si>
    <t>Preparaciones</t>
  </si>
  <si>
    <t>Accesos</t>
  </si>
  <si>
    <t>Subniveles</t>
  </si>
  <si>
    <t>Desarrollo</t>
  </si>
  <si>
    <t>Rampa</t>
  </si>
  <si>
    <t>CUTOFF OCF</t>
  </si>
  <si>
    <t>CUTOFFB&amp;F</t>
  </si>
  <si>
    <t xml:space="preserve">Explotación </t>
  </si>
  <si>
    <t>Toneladas</t>
  </si>
  <si>
    <t>NSR</t>
  </si>
  <si>
    <t>SLS-B&amp;F</t>
  </si>
  <si>
    <t>Ventas</t>
  </si>
  <si>
    <t>$/ton</t>
  </si>
  <si>
    <t>Costos</t>
  </si>
  <si>
    <t>Costo total(*)</t>
  </si>
  <si>
    <t>costo de avance</t>
  </si>
  <si>
    <t>$/m</t>
  </si>
  <si>
    <t>Costo total</t>
  </si>
  <si>
    <t>M.O.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</si>
</sst>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73" formatCode="0.0"/>
    <numFmt numFmtId="174" formatCode="0.0%"/>
    <numFmt numFmtId="177" formatCode="#,##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2"/>
      <color theme="1"/>
      <name val="Aptos Narrow"/>
      <family val="2"/>
    </font>
    <font>
      <sz val="8"/>
      <name val="Aptos Narrow"/>
      <family val="2"/>
      <scheme val="minor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/>
    <xf numFmtId="164" fontId="0" fillId="0" borderId="0" xfId="0" applyNumberFormat="1"/>
    <xf numFmtId="0" fontId="5" fillId="0" borderId="0" xfId="0" applyFont="1"/>
    <xf numFmtId="173" fontId="0" fillId="0" borderId="0" xfId="0" applyNumberFormat="1"/>
    <xf numFmtId="0" fontId="0" fillId="0" borderId="0" xfId="0" applyAlignment="1"/>
    <xf numFmtId="9" fontId="0" fillId="0" borderId="0" xfId="1" applyFont="1"/>
    <xf numFmtId="174" fontId="0" fillId="0" borderId="0" xfId="1" applyNumberFormat="1" applyFont="1"/>
    <xf numFmtId="177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 applyFill="1"/>
    <xf numFmtId="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0" fontId="2" fillId="2" borderId="0" xfId="0" applyFont="1" applyFill="1"/>
    <xf numFmtId="0" fontId="9" fillId="2" borderId="0" xfId="0" applyFont="1" applyFill="1"/>
    <xf numFmtId="0" fontId="10" fillId="0" borderId="0" xfId="0" applyFont="1"/>
    <xf numFmtId="0" fontId="10" fillId="3" borderId="0" xfId="0" applyFont="1" applyFill="1"/>
    <xf numFmtId="0" fontId="10" fillId="4" borderId="0" xfId="0" applyFont="1" applyFill="1"/>
    <xf numFmtId="0" fontId="10" fillId="0" borderId="0" xfId="0" applyFont="1" applyFill="1"/>
    <xf numFmtId="173" fontId="11" fillId="5" borderId="0" xfId="0" applyNumberFormat="1" applyFont="1" applyFill="1"/>
    <xf numFmtId="0" fontId="10" fillId="6" borderId="1" xfId="0" applyFont="1" applyFill="1" applyBorder="1"/>
    <xf numFmtId="173" fontId="11" fillId="0" borderId="0" xfId="0" applyNumberFormat="1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" fontId="0" fillId="6" borderId="0" xfId="0" applyNumberFormat="1" applyFill="1"/>
    <xf numFmtId="4" fontId="0" fillId="7" borderId="0" xfId="0" applyNumberFormat="1" applyFill="1"/>
    <xf numFmtId="4" fontId="0" fillId="5" borderId="0" xfId="0" applyNumberFormat="1" applyFill="1"/>
    <xf numFmtId="0" fontId="9" fillId="8" borderId="0" xfId="0" applyFont="1" applyFill="1"/>
    <xf numFmtId="0" fontId="2" fillId="8" borderId="0" xfId="0" applyFont="1" applyFill="1"/>
    <xf numFmtId="9" fontId="0" fillId="0" borderId="1" xfId="0" applyNumberFormat="1" applyBorder="1"/>
    <xf numFmtId="0" fontId="2" fillId="9" borderId="0" xfId="0" applyFont="1" applyFill="1"/>
    <xf numFmtId="0" fontId="2" fillId="10" borderId="0" xfId="0" applyFont="1" applyFill="1"/>
    <xf numFmtId="4" fontId="0" fillId="11" borderId="0" xfId="0" applyNumberFormat="1" applyFill="1"/>
    <xf numFmtId="4" fontId="0" fillId="12" borderId="0" xfId="0" applyNumberFormat="1" applyFill="1"/>
    <xf numFmtId="0" fontId="0" fillId="0" borderId="0" xfId="0" pivotButton="1"/>
    <xf numFmtId="3" fontId="0" fillId="0" borderId="0" xfId="0" applyNumberFormat="1" applyAlignment="1">
      <alignment horizontal="left"/>
    </xf>
    <xf numFmtId="0" fontId="3" fillId="0" borderId="5" xfId="0" applyFont="1" applyBorder="1"/>
    <xf numFmtId="0" fontId="10" fillId="15" borderId="1" xfId="0" applyFont="1" applyFill="1" applyBorder="1"/>
    <xf numFmtId="0" fontId="10" fillId="15" borderId="0" xfId="0" applyFont="1" applyFill="1"/>
    <xf numFmtId="0" fontId="4" fillId="16" borderId="0" xfId="0" applyFont="1" applyFill="1"/>
    <xf numFmtId="0" fontId="8" fillId="16" borderId="0" xfId="0" applyFont="1" applyFill="1"/>
    <xf numFmtId="177" fontId="4" fillId="16" borderId="0" xfId="0" applyNumberFormat="1" applyFont="1" applyFill="1"/>
    <xf numFmtId="0" fontId="2" fillId="16" borderId="0" xfId="0" applyFont="1" applyFill="1"/>
    <xf numFmtId="0" fontId="9" fillId="16" borderId="0" xfId="0" applyFont="1" applyFill="1"/>
    <xf numFmtId="177" fontId="2" fillId="16" borderId="0" xfId="0" applyNumberFormat="1" applyFont="1" applyFill="1"/>
    <xf numFmtId="0" fontId="10" fillId="17" borderId="1" xfId="0" applyFont="1" applyFill="1" applyBorder="1"/>
    <xf numFmtId="0" fontId="12" fillId="0" borderId="0" xfId="0" applyFont="1" applyAlignment="1">
      <alignment horizontal="left" indent="3"/>
    </xf>
    <xf numFmtId="0" fontId="12" fillId="0" borderId="0" xfId="0" applyFont="1"/>
    <xf numFmtId="0" fontId="12" fillId="0" borderId="0" xfId="0" applyFont="1" applyFill="1"/>
    <xf numFmtId="0" fontId="12" fillId="0" borderId="0" xfId="0" applyFont="1" applyFill="1" applyAlignment="1">
      <alignment horizontal="left" indent="3"/>
    </xf>
    <xf numFmtId="0" fontId="3" fillId="0" borderId="0" xfId="0" applyFont="1"/>
    <xf numFmtId="0" fontId="3" fillId="0" borderId="1" xfId="0" applyFont="1" applyBorder="1"/>
    <xf numFmtId="0" fontId="13" fillId="0" borderId="0" xfId="0" applyFont="1"/>
    <xf numFmtId="0" fontId="0" fillId="15" borderId="0" xfId="0" applyFill="1"/>
    <xf numFmtId="3" fontId="0" fillId="13" borderId="7" xfId="0" applyNumberFormat="1" applyFont="1" applyFill="1" applyBorder="1"/>
    <xf numFmtId="3" fontId="3" fillId="14" borderId="8" xfId="0" applyNumberFormat="1" applyFont="1" applyFill="1" applyBorder="1"/>
    <xf numFmtId="4" fontId="0" fillId="0" borderId="6" xfId="0" applyNumberFormat="1" applyFont="1" applyBorder="1"/>
    <xf numFmtId="4" fontId="3" fillId="14" borderId="5" xfId="0" applyNumberFormat="1" applyFont="1" applyFill="1" applyBorder="1"/>
    <xf numFmtId="3" fontId="3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83820</xdr:rowOff>
    </xdr:from>
    <xdr:to>
      <xdr:col>44</xdr:col>
      <xdr:colOff>420</xdr:colOff>
      <xdr:row>2</xdr:row>
      <xdr:rowOff>83820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86911FE-02D8-1B20-F283-89028A04924D}"/>
            </a:ext>
          </a:extLst>
        </xdr:cNvPr>
        <xdr:cNvCxnSpPr/>
      </xdr:nvCxnSpPr>
      <xdr:spPr>
        <a:xfrm>
          <a:off x="784860" y="388620"/>
          <a:ext cx="11880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</xdr:colOff>
      <xdr:row>3</xdr:row>
      <xdr:rowOff>38100</xdr:rowOff>
    </xdr:from>
    <xdr:to>
      <xdr:col>3</xdr:col>
      <xdr:colOff>7620</xdr:colOff>
      <xdr:row>28</xdr:row>
      <xdr:rowOff>8100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5E1B7FA0-ACAC-4463-96AA-D01B4D05C2A6}"/>
            </a:ext>
          </a:extLst>
        </xdr:cNvPr>
        <xdr:cNvCxnSpPr/>
      </xdr:nvCxnSpPr>
      <xdr:spPr>
        <a:xfrm>
          <a:off x="525780" y="342900"/>
          <a:ext cx="0" cy="3780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3</xdr:row>
      <xdr:rowOff>7620</xdr:rowOff>
    </xdr:from>
    <xdr:to>
      <xdr:col>14</xdr:col>
      <xdr:colOff>7620</xdr:colOff>
      <xdr:row>27</xdr:row>
      <xdr:rowOff>130020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89CCB286-CDA8-413F-93D2-33C5388A3ADB}"/>
            </a:ext>
          </a:extLst>
        </xdr:cNvPr>
        <xdr:cNvCxnSpPr/>
      </xdr:nvCxnSpPr>
      <xdr:spPr>
        <a:xfrm>
          <a:off x="3756660" y="464820"/>
          <a:ext cx="0" cy="3780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7620</xdr:colOff>
      <xdr:row>3</xdr:row>
      <xdr:rowOff>7620</xdr:rowOff>
    </xdr:from>
    <xdr:to>
      <xdr:col>34</xdr:col>
      <xdr:colOff>7620</xdr:colOff>
      <xdr:row>27</xdr:row>
      <xdr:rowOff>130020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94E9295C-EA78-40F3-8674-9707FD32B1AD}"/>
            </a:ext>
          </a:extLst>
        </xdr:cNvPr>
        <xdr:cNvCxnSpPr/>
      </xdr:nvCxnSpPr>
      <xdr:spPr>
        <a:xfrm>
          <a:off x="9700260" y="464820"/>
          <a:ext cx="0" cy="3780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</xdr:colOff>
      <xdr:row>33</xdr:row>
      <xdr:rowOff>7620</xdr:rowOff>
    </xdr:from>
    <xdr:to>
      <xdr:col>24</xdr:col>
      <xdr:colOff>7620</xdr:colOff>
      <xdr:row>57</xdr:row>
      <xdr:rowOff>130020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73613060-446A-4198-830E-C44F0695820B}"/>
            </a:ext>
          </a:extLst>
        </xdr:cNvPr>
        <xdr:cNvCxnSpPr/>
      </xdr:nvCxnSpPr>
      <xdr:spPr>
        <a:xfrm>
          <a:off x="6987540" y="5036820"/>
          <a:ext cx="0" cy="3780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243840</xdr:colOff>
      <xdr:row>55</xdr:row>
      <xdr:rowOff>144780</xdr:rowOff>
    </xdr:from>
    <xdr:to>
      <xdr:col>50</xdr:col>
      <xdr:colOff>0</xdr:colOff>
      <xdr:row>58</xdr:row>
      <xdr:rowOff>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6EE3E069-4905-6C4A-9F82-1FF26B7912BA}"/>
            </a:ext>
          </a:extLst>
        </xdr:cNvPr>
        <xdr:cNvCxnSpPr/>
      </xdr:nvCxnSpPr>
      <xdr:spPr>
        <a:xfrm>
          <a:off x="13167360" y="8526780"/>
          <a:ext cx="1310640" cy="3124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5012</xdr:colOff>
      <xdr:row>52</xdr:row>
      <xdr:rowOff>144780</xdr:rowOff>
    </xdr:from>
    <xdr:to>
      <xdr:col>51</xdr:col>
      <xdr:colOff>106680</xdr:colOff>
      <xdr:row>58</xdr:row>
      <xdr:rowOff>17287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8D0491F0-A6B7-4ADC-9E3C-9C58FFA2E15C}"/>
            </a:ext>
          </a:extLst>
        </xdr:cNvPr>
        <xdr:cNvCxnSpPr/>
      </xdr:nvCxnSpPr>
      <xdr:spPr>
        <a:xfrm flipH="1">
          <a:off x="14483012" y="8069580"/>
          <a:ext cx="360748" cy="78690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54</xdr:row>
      <xdr:rowOff>0</xdr:rowOff>
    </xdr:from>
    <xdr:to>
      <xdr:col>51</xdr:col>
      <xdr:colOff>53340</xdr:colOff>
      <xdr:row>56</xdr:row>
      <xdr:rowOff>129540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A5420D78-9FE4-4BB5-994F-63E199A047A3}"/>
            </a:ext>
          </a:extLst>
        </xdr:cNvPr>
        <xdr:cNvCxnSpPr/>
      </xdr:nvCxnSpPr>
      <xdr:spPr>
        <a:xfrm flipV="1">
          <a:off x="13182600" y="8229600"/>
          <a:ext cx="1607820" cy="4343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7620</xdr:colOff>
      <xdr:row>56</xdr:row>
      <xdr:rowOff>45720</xdr:rowOff>
    </xdr:from>
    <xdr:to>
      <xdr:col>46</xdr:col>
      <xdr:colOff>7620</xdr:colOff>
      <xdr:row>57</xdr:row>
      <xdr:rowOff>145320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8F1244C9-BCEA-4700-8B29-FB399B3881BD}"/>
            </a:ext>
          </a:extLst>
        </xdr:cNvPr>
        <xdr:cNvCxnSpPr/>
      </xdr:nvCxnSpPr>
      <xdr:spPr>
        <a:xfrm flipV="1">
          <a:off x="13449300" y="8580120"/>
          <a:ext cx="0" cy="252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213360</xdr:colOff>
      <xdr:row>57</xdr:row>
      <xdr:rowOff>0</xdr:rowOff>
    </xdr:from>
    <xdr:to>
      <xdr:col>24</xdr:col>
      <xdr:colOff>121920</xdr:colOff>
      <xdr:row>57</xdr:row>
      <xdr:rowOff>144000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CDAA9195-1B7F-D071-79AF-5AAF72969F78}"/>
            </a:ext>
          </a:extLst>
        </xdr:cNvPr>
        <xdr:cNvSpPr/>
      </xdr:nvSpPr>
      <xdr:spPr>
        <a:xfrm>
          <a:off x="6896100" y="8686800"/>
          <a:ext cx="205740" cy="14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23</xdr:col>
      <xdr:colOff>205740</xdr:colOff>
      <xdr:row>53</xdr:row>
      <xdr:rowOff>7620</xdr:rowOff>
    </xdr:from>
    <xdr:to>
      <xdr:col>24</xdr:col>
      <xdr:colOff>114300</xdr:colOff>
      <xdr:row>53</xdr:row>
      <xdr:rowOff>151620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DA7D4F1C-361B-4617-8704-0E6C5A4E1493}"/>
            </a:ext>
          </a:extLst>
        </xdr:cNvPr>
        <xdr:cNvSpPr/>
      </xdr:nvSpPr>
      <xdr:spPr>
        <a:xfrm>
          <a:off x="6888480" y="8084820"/>
          <a:ext cx="205740" cy="14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23</xdr:col>
      <xdr:colOff>205740</xdr:colOff>
      <xdr:row>52</xdr:row>
      <xdr:rowOff>0</xdr:rowOff>
    </xdr:from>
    <xdr:to>
      <xdr:col>24</xdr:col>
      <xdr:colOff>114300</xdr:colOff>
      <xdr:row>52</xdr:row>
      <xdr:rowOff>144000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735B13E5-A312-40E1-B1AA-4E9EF0E400AD}"/>
            </a:ext>
          </a:extLst>
        </xdr:cNvPr>
        <xdr:cNvSpPr/>
      </xdr:nvSpPr>
      <xdr:spPr>
        <a:xfrm>
          <a:off x="6888480" y="7924800"/>
          <a:ext cx="205740" cy="14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23</xdr:col>
      <xdr:colOff>213360</xdr:colOff>
      <xdr:row>48</xdr:row>
      <xdr:rowOff>15240</xdr:rowOff>
    </xdr:from>
    <xdr:to>
      <xdr:col>24</xdr:col>
      <xdr:colOff>121920</xdr:colOff>
      <xdr:row>49</xdr:row>
      <xdr:rowOff>6840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A111300C-F1E3-4BB8-B8B1-DA94FC5FD169}"/>
            </a:ext>
          </a:extLst>
        </xdr:cNvPr>
        <xdr:cNvSpPr/>
      </xdr:nvSpPr>
      <xdr:spPr>
        <a:xfrm>
          <a:off x="6896100" y="7330440"/>
          <a:ext cx="205740" cy="14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7620</xdr:colOff>
      <xdr:row>56</xdr:row>
      <xdr:rowOff>99060</xdr:rowOff>
    </xdr:from>
    <xdr:to>
      <xdr:col>23</xdr:col>
      <xdr:colOff>190500</xdr:colOff>
      <xdr:row>58</xdr:row>
      <xdr:rowOff>68580</xdr:rowOff>
    </xdr:to>
    <xdr:sp macro="" textlink="">
      <xdr:nvSpPr>
        <xdr:cNvPr id="26" name="Flecha: hacia la izquierda 25">
          <a:extLst>
            <a:ext uri="{FF2B5EF4-FFF2-40B4-BE49-F238E27FC236}">
              <a16:creationId xmlns:a16="http://schemas.microsoft.com/office/drawing/2014/main" id="{D9DBABF4-6887-5912-B865-015A4AC961E4}"/>
            </a:ext>
          </a:extLst>
        </xdr:cNvPr>
        <xdr:cNvSpPr/>
      </xdr:nvSpPr>
      <xdr:spPr>
        <a:xfrm>
          <a:off x="1043940" y="8633460"/>
          <a:ext cx="5829300" cy="274320"/>
        </a:xfrm>
        <a:prstGeom prst="leftArrow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175260</xdr:colOff>
      <xdr:row>56</xdr:row>
      <xdr:rowOff>91440</xdr:rowOff>
    </xdr:from>
    <xdr:to>
      <xdr:col>44</xdr:col>
      <xdr:colOff>7620</xdr:colOff>
      <xdr:row>58</xdr:row>
      <xdr:rowOff>60960</xdr:rowOff>
    </xdr:to>
    <xdr:sp macro="" textlink="">
      <xdr:nvSpPr>
        <xdr:cNvPr id="27" name="Flecha: hacia la izquierda 26">
          <a:extLst>
            <a:ext uri="{FF2B5EF4-FFF2-40B4-BE49-F238E27FC236}">
              <a16:creationId xmlns:a16="http://schemas.microsoft.com/office/drawing/2014/main" id="{05B28DAA-0FB8-4F50-B842-DEF9A2DDD756}"/>
            </a:ext>
          </a:extLst>
        </xdr:cNvPr>
        <xdr:cNvSpPr/>
      </xdr:nvSpPr>
      <xdr:spPr>
        <a:xfrm rot="10800000">
          <a:off x="7155180" y="8625840"/>
          <a:ext cx="5775960" cy="274320"/>
        </a:xfrm>
        <a:prstGeom prst="leftArrow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74</xdr:col>
      <xdr:colOff>7620</xdr:colOff>
      <xdr:row>33</xdr:row>
      <xdr:rowOff>7620</xdr:rowOff>
    </xdr:from>
    <xdr:to>
      <xdr:col>74</xdr:col>
      <xdr:colOff>7620</xdr:colOff>
      <xdr:row>57</xdr:row>
      <xdr:rowOff>130020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CD40B6B1-9425-42A4-A7A9-E24F29F39342}"/>
            </a:ext>
          </a:extLst>
        </xdr:cNvPr>
        <xdr:cNvCxnSpPr/>
      </xdr:nvCxnSpPr>
      <xdr:spPr>
        <a:xfrm>
          <a:off x="6987540" y="5036820"/>
          <a:ext cx="0" cy="3780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213360</xdr:colOff>
      <xdr:row>57</xdr:row>
      <xdr:rowOff>7620</xdr:rowOff>
    </xdr:from>
    <xdr:to>
      <xdr:col>74</xdr:col>
      <xdr:colOff>121920</xdr:colOff>
      <xdr:row>57</xdr:row>
      <xdr:rowOff>151620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806133D9-3FF8-4899-A9E2-E9F2811EBBC2}"/>
            </a:ext>
          </a:extLst>
        </xdr:cNvPr>
        <xdr:cNvSpPr/>
      </xdr:nvSpPr>
      <xdr:spPr>
        <a:xfrm>
          <a:off x="20650200" y="8694420"/>
          <a:ext cx="167640" cy="14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54</xdr:col>
      <xdr:colOff>7620</xdr:colOff>
      <xdr:row>56</xdr:row>
      <xdr:rowOff>99060</xdr:rowOff>
    </xdr:from>
    <xdr:to>
      <xdr:col>73</xdr:col>
      <xdr:colOff>190500</xdr:colOff>
      <xdr:row>58</xdr:row>
      <xdr:rowOff>68580</xdr:rowOff>
    </xdr:to>
    <xdr:sp macro="" textlink="">
      <xdr:nvSpPr>
        <xdr:cNvPr id="33" name="Flecha: hacia la izquierda 32">
          <a:extLst>
            <a:ext uri="{FF2B5EF4-FFF2-40B4-BE49-F238E27FC236}">
              <a16:creationId xmlns:a16="http://schemas.microsoft.com/office/drawing/2014/main" id="{3798BF1C-669C-4129-80C1-DC48083CD667}"/>
            </a:ext>
          </a:extLst>
        </xdr:cNvPr>
        <xdr:cNvSpPr/>
      </xdr:nvSpPr>
      <xdr:spPr>
        <a:xfrm>
          <a:off x="1043940" y="8633460"/>
          <a:ext cx="5829300" cy="274320"/>
        </a:xfrm>
        <a:prstGeom prst="leftArrow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74</xdr:col>
      <xdr:colOff>175260</xdr:colOff>
      <xdr:row>56</xdr:row>
      <xdr:rowOff>91440</xdr:rowOff>
    </xdr:from>
    <xdr:to>
      <xdr:col>94</xdr:col>
      <xdr:colOff>7620</xdr:colOff>
      <xdr:row>58</xdr:row>
      <xdr:rowOff>60960</xdr:rowOff>
    </xdr:to>
    <xdr:sp macro="" textlink="">
      <xdr:nvSpPr>
        <xdr:cNvPr id="34" name="Flecha: hacia la izquierda 33">
          <a:extLst>
            <a:ext uri="{FF2B5EF4-FFF2-40B4-BE49-F238E27FC236}">
              <a16:creationId xmlns:a16="http://schemas.microsoft.com/office/drawing/2014/main" id="{94BF3B36-769D-4177-8E15-D11A3292FBBA}"/>
            </a:ext>
          </a:extLst>
        </xdr:cNvPr>
        <xdr:cNvSpPr/>
      </xdr:nvSpPr>
      <xdr:spPr>
        <a:xfrm rot="10800000">
          <a:off x="7155180" y="8625840"/>
          <a:ext cx="5775960" cy="274320"/>
        </a:xfrm>
        <a:prstGeom prst="leftArrow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23</xdr:col>
      <xdr:colOff>213360</xdr:colOff>
      <xdr:row>57</xdr:row>
      <xdr:rowOff>0</xdr:rowOff>
    </xdr:from>
    <xdr:to>
      <xdr:col>24</xdr:col>
      <xdr:colOff>83820</xdr:colOff>
      <xdr:row>57</xdr:row>
      <xdr:rowOff>144000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C82773C9-0F82-469E-ADA1-FEC7BD929464}"/>
            </a:ext>
          </a:extLst>
        </xdr:cNvPr>
        <xdr:cNvSpPr/>
      </xdr:nvSpPr>
      <xdr:spPr>
        <a:xfrm>
          <a:off x="6896100" y="8686800"/>
          <a:ext cx="167640" cy="14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68580</xdr:colOff>
      <xdr:row>58</xdr:row>
      <xdr:rowOff>0</xdr:rowOff>
    </xdr:from>
    <xdr:to>
      <xdr:col>24</xdr:col>
      <xdr:colOff>236220</xdr:colOff>
      <xdr:row>58</xdr:row>
      <xdr:rowOff>144000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D8D6B563-63F2-4C69-BF4B-BE063DF3BCD7}"/>
            </a:ext>
          </a:extLst>
        </xdr:cNvPr>
        <xdr:cNvSpPr/>
      </xdr:nvSpPr>
      <xdr:spPr>
        <a:xfrm>
          <a:off x="7048500" y="8839200"/>
          <a:ext cx="167640" cy="14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662940</xdr:colOff>
      <xdr:row>4</xdr:row>
      <xdr:rowOff>91440</xdr:rowOff>
    </xdr:from>
    <xdr:to>
      <xdr:col>5</xdr:col>
      <xdr:colOff>12360</xdr:colOff>
      <xdr:row>16</xdr:row>
      <xdr:rowOff>56880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6B0E4D1C-4FC8-4D05-A81E-5E4CCFB3B2F4}"/>
            </a:ext>
          </a:extLst>
        </xdr:cNvPr>
        <xdr:cNvGrpSpPr/>
      </xdr:nvGrpSpPr>
      <xdr:grpSpPr>
        <a:xfrm>
          <a:off x="1458070" y="842397"/>
          <a:ext cx="2529942" cy="2218309"/>
          <a:chOff x="1455420" y="822960"/>
          <a:chExt cx="2519340" cy="2160000"/>
        </a:xfrm>
      </xdr:grpSpPr>
      <xdr:sp macro="" textlink="">
        <xdr:nvSpPr>
          <xdr:cNvPr id="3" name="Paralelogramo 2">
            <a:extLst>
              <a:ext uri="{FF2B5EF4-FFF2-40B4-BE49-F238E27FC236}">
                <a16:creationId xmlns:a16="http://schemas.microsoft.com/office/drawing/2014/main" id="{6FDED588-CF40-E782-96EA-7EF95DA3A637}"/>
              </a:ext>
            </a:extLst>
          </xdr:cNvPr>
          <xdr:cNvSpPr/>
        </xdr:nvSpPr>
        <xdr:spPr>
          <a:xfrm>
            <a:off x="1638300" y="822960"/>
            <a:ext cx="1257300" cy="2160000"/>
          </a:xfrm>
          <a:prstGeom prst="parallelogram">
            <a:avLst>
              <a:gd name="adj" fmla="val 44756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grpSp>
        <xdr:nvGrpSpPr>
          <xdr:cNvPr id="27" name="Grupo 26">
            <a:extLst>
              <a:ext uri="{FF2B5EF4-FFF2-40B4-BE49-F238E27FC236}">
                <a16:creationId xmlns:a16="http://schemas.microsoft.com/office/drawing/2014/main" id="{43C9727E-FA11-EF71-4ADD-FD5E31C96566}"/>
              </a:ext>
            </a:extLst>
          </xdr:cNvPr>
          <xdr:cNvGrpSpPr/>
        </xdr:nvGrpSpPr>
        <xdr:grpSpPr>
          <a:xfrm>
            <a:off x="1455420" y="822960"/>
            <a:ext cx="2519340" cy="2160000"/>
            <a:chOff x="1455420" y="822960"/>
            <a:chExt cx="2519340" cy="2160000"/>
          </a:xfrm>
        </xdr:grpSpPr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3AE3C6E2-2E02-BD11-361F-36F96E39A063}"/>
                </a:ext>
              </a:extLst>
            </xdr:cNvPr>
            <xdr:cNvSpPr/>
          </xdr:nvSpPr>
          <xdr:spPr>
            <a:xfrm>
              <a:off x="1630680" y="822960"/>
              <a:ext cx="2160000" cy="2160000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4" name="Rectángulo 3">
              <a:extLst>
                <a:ext uri="{FF2B5EF4-FFF2-40B4-BE49-F238E27FC236}">
                  <a16:creationId xmlns:a16="http://schemas.microsoft.com/office/drawing/2014/main" id="{B5CF513B-13B7-485A-A1BE-23C27A726DD2}"/>
                </a:ext>
              </a:extLst>
            </xdr:cNvPr>
            <xdr:cNvSpPr/>
          </xdr:nvSpPr>
          <xdr:spPr>
            <a:xfrm>
              <a:off x="3794760" y="822960"/>
              <a:ext cx="180000" cy="2160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6" name="Rectángulo 5">
              <a:extLst>
                <a:ext uri="{FF2B5EF4-FFF2-40B4-BE49-F238E27FC236}">
                  <a16:creationId xmlns:a16="http://schemas.microsoft.com/office/drawing/2014/main" id="{4B47996D-102E-4B50-A2EF-10A1C287EA58}"/>
                </a:ext>
              </a:extLst>
            </xdr:cNvPr>
            <xdr:cNvSpPr/>
          </xdr:nvSpPr>
          <xdr:spPr>
            <a:xfrm>
              <a:off x="1455420" y="822960"/>
              <a:ext cx="180000" cy="2160000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</xdr:grpSp>
    </xdr:grpSp>
    <xdr:clientData/>
  </xdr:twoCellAnchor>
  <xdr:twoCellAnchor>
    <xdr:from>
      <xdr:col>1</xdr:col>
      <xdr:colOff>647700</xdr:colOff>
      <xdr:row>19</xdr:row>
      <xdr:rowOff>22860</xdr:rowOff>
    </xdr:from>
    <xdr:to>
      <xdr:col>5</xdr:col>
      <xdr:colOff>33780</xdr:colOff>
      <xdr:row>19</xdr:row>
      <xdr:rowOff>22860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E56C34F8-A9F5-5762-FBD1-5D5234C887CB}"/>
            </a:ext>
          </a:extLst>
        </xdr:cNvPr>
        <xdr:cNvCxnSpPr/>
      </xdr:nvCxnSpPr>
      <xdr:spPr>
        <a:xfrm>
          <a:off x="1440180" y="3497580"/>
          <a:ext cx="2556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784860</xdr:colOff>
      <xdr:row>19</xdr:row>
      <xdr:rowOff>83820</xdr:rowOff>
    </xdr:from>
    <xdr:to>
      <xdr:col>3</xdr:col>
      <xdr:colOff>662940</xdr:colOff>
      <xdr:row>21</xdr:row>
      <xdr:rowOff>68580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50123E55-5696-B592-A07A-22C8D5C78FD7}"/>
            </a:ext>
          </a:extLst>
        </xdr:cNvPr>
        <xdr:cNvSpPr txBox="1"/>
      </xdr:nvSpPr>
      <xdr:spPr>
        <a:xfrm>
          <a:off x="2369820" y="355854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/>
            <a:t>a'</a:t>
          </a:r>
        </a:p>
      </xdr:txBody>
    </xdr:sp>
    <xdr:clientData/>
  </xdr:twoCellAnchor>
  <xdr:twoCellAnchor>
    <xdr:from>
      <xdr:col>1</xdr:col>
      <xdr:colOff>655320</xdr:colOff>
      <xdr:row>17</xdr:row>
      <xdr:rowOff>15240</xdr:rowOff>
    </xdr:from>
    <xdr:to>
      <xdr:col>2</xdr:col>
      <xdr:colOff>42840</xdr:colOff>
      <xdr:row>17</xdr:row>
      <xdr:rowOff>15240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B37793DA-AB26-4997-A519-1EF4857A024A}"/>
            </a:ext>
          </a:extLst>
        </xdr:cNvPr>
        <xdr:cNvCxnSpPr/>
      </xdr:nvCxnSpPr>
      <xdr:spPr>
        <a:xfrm>
          <a:off x="1447800" y="3124200"/>
          <a:ext cx="180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617220</xdr:colOff>
      <xdr:row>17</xdr:row>
      <xdr:rowOff>22860</xdr:rowOff>
    </xdr:from>
    <xdr:to>
      <xdr:col>5</xdr:col>
      <xdr:colOff>4740</xdr:colOff>
      <xdr:row>17</xdr:row>
      <xdr:rowOff>22860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5DACDB81-5374-45C9-BE0A-B5C24F21D233}"/>
            </a:ext>
          </a:extLst>
        </xdr:cNvPr>
        <xdr:cNvCxnSpPr/>
      </xdr:nvCxnSpPr>
      <xdr:spPr>
        <a:xfrm>
          <a:off x="3787140" y="3131820"/>
          <a:ext cx="180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396240</xdr:colOff>
      <xdr:row>17</xdr:row>
      <xdr:rowOff>60960</xdr:rowOff>
    </xdr:from>
    <xdr:to>
      <xdr:col>2</xdr:col>
      <xdr:colOff>274320</xdr:colOff>
      <xdr:row>19</xdr:row>
      <xdr:rowOff>45720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C2E07E23-EE14-4C96-B01F-0E249F134489}"/>
            </a:ext>
          </a:extLst>
        </xdr:cNvPr>
        <xdr:cNvSpPr txBox="1"/>
      </xdr:nvSpPr>
      <xdr:spPr>
        <a:xfrm>
          <a:off x="1188720" y="316992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50"/>
            <a:t>CP</a:t>
          </a:r>
        </a:p>
      </xdr:txBody>
    </xdr:sp>
    <xdr:clientData/>
  </xdr:twoCellAnchor>
  <xdr:twoCellAnchor>
    <xdr:from>
      <xdr:col>4</xdr:col>
      <xdr:colOff>396240</xdr:colOff>
      <xdr:row>17</xdr:row>
      <xdr:rowOff>60960</xdr:rowOff>
    </xdr:from>
    <xdr:to>
      <xdr:col>5</xdr:col>
      <xdr:colOff>274320</xdr:colOff>
      <xdr:row>19</xdr:row>
      <xdr:rowOff>45720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6FAE680D-5D07-43D6-9F11-0BB171C3D3DA}"/>
            </a:ext>
          </a:extLst>
        </xdr:cNvPr>
        <xdr:cNvSpPr txBox="1"/>
      </xdr:nvSpPr>
      <xdr:spPr>
        <a:xfrm>
          <a:off x="3566160" y="316992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50"/>
            <a:t>CT</a:t>
          </a:r>
        </a:p>
      </xdr:txBody>
    </xdr:sp>
    <xdr:clientData/>
  </xdr:twoCellAnchor>
  <xdr:twoCellAnchor>
    <xdr:from>
      <xdr:col>3</xdr:col>
      <xdr:colOff>15240</xdr:colOff>
      <xdr:row>17</xdr:row>
      <xdr:rowOff>0</xdr:rowOff>
    </xdr:from>
    <xdr:to>
      <xdr:col>3</xdr:col>
      <xdr:colOff>685800</xdr:colOff>
      <xdr:row>18</xdr:row>
      <xdr:rowOff>167640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5ADED99-235E-4788-BB40-F934D150AFED}"/>
            </a:ext>
          </a:extLst>
        </xdr:cNvPr>
        <xdr:cNvSpPr txBox="1"/>
      </xdr:nvSpPr>
      <xdr:spPr>
        <a:xfrm>
          <a:off x="2392680" y="310896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/>
            <a:t>a</a:t>
          </a:r>
        </a:p>
      </xdr:txBody>
    </xdr:sp>
    <xdr:clientData/>
  </xdr:twoCellAnchor>
  <xdr:twoCellAnchor>
    <xdr:from>
      <xdr:col>2</xdr:col>
      <xdr:colOff>45720</xdr:colOff>
      <xdr:row>17</xdr:row>
      <xdr:rowOff>22860</xdr:rowOff>
    </xdr:from>
    <xdr:to>
      <xdr:col>4</xdr:col>
      <xdr:colOff>620760</xdr:colOff>
      <xdr:row>17</xdr:row>
      <xdr:rowOff>22860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25FC5228-61A4-414C-A602-E5BAD997C10D}"/>
            </a:ext>
          </a:extLst>
        </xdr:cNvPr>
        <xdr:cNvCxnSpPr/>
      </xdr:nvCxnSpPr>
      <xdr:spPr>
        <a:xfrm>
          <a:off x="1630680" y="3131820"/>
          <a:ext cx="2160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662940</xdr:colOff>
      <xdr:row>3</xdr:row>
      <xdr:rowOff>137160</xdr:rowOff>
    </xdr:from>
    <xdr:to>
      <xdr:col>2</xdr:col>
      <xdr:colOff>626460</xdr:colOff>
      <xdr:row>3</xdr:row>
      <xdr:rowOff>137160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78EC013A-EBD3-44B2-9C1C-2E6EC6E6973A}"/>
            </a:ext>
          </a:extLst>
        </xdr:cNvPr>
        <xdr:cNvCxnSpPr/>
      </xdr:nvCxnSpPr>
      <xdr:spPr>
        <a:xfrm>
          <a:off x="1455420" y="685800"/>
          <a:ext cx="756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632460</xdr:colOff>
      <xdr:row>3</xdr:row>
      <xdr:rowOff>152400</xdr:rowOff>
    </xdr:from>
    <xdr:to>
      <xdr:col>3</xdr:col>
      <xdr:colOff>559980</xdr:colOff>
      <xdr:row>3</xdr:row>
      <xdr:rowOff>152400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983F6218-AD91-4A7F-BCF2-3C690EEFC01D}"/>
            </a:ext>
          </a:extLst>
        </xdr:cNvPr>
        <xdr:cNvCxnSpPr/>
      </xdr:nvCxnSpPr>
      <xdr:spPr>
        <a:xfrm>
          <a:off x="2217420" y="701040"/>
          <a:ext cx="720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746760</xdr:colOff>
      <xdr:row>1</xdr:row>
      <xdr:rowOff>91440</xdr:rowOff>
    </xdr:from>
    <xdr:to>
      <xdr:col>2</xdr:col>
      <xdr:colOff>624840</xdr:colOff>
      <xdr:row>3</xdr:row>
      <xdr:rowOff>76200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FFE2A541-24EE-486E-B7B9-E90A9867F82B}"/>
            </a:ext>
          </a:extLst>
        </xdr:cNvPr>
        <xdr:cNvSpPr txBox="1"/>
      </xdr:nvSpPr>
      <xdr:spPr>
        <a:xfrm>
          <a:off x="1539240" y="27432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/>
            <a:t>b</a:t>
          </a:r>
        </a:p>
      </xdr:txBody>
    </xdr:sp>
    <xdr:clientData/>
  </xdr:twoCellAnchor>
  <xdr:twoCellAnchor>
    <xdr:from>
      <xdr:col>2</xdr:col>
      <xdr:colOff>647700</xdr:colOff>
      <xdr:row>1</xdr:row>
      <xdr:rowOff>91440</xdr:rowOff>
    </xdr:from>
    <xdr:to>
      <xdr:col>3</xdr:col>
      <xdr:colOff>525780</xdr:colOff>
      <xdr:row>3</xdr:row>
      <xdr:rowOff>76200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E91858CE-3246-4762-A544-F6C756242C26}"/>
            </a:ext>
          </a:extLst>
        </xdr:cNvPr>
        <xdr:cNvSpPr txBox="1"/>
      </xdr:nvSpPr>
      <xdr:spPr>
        <a:xfrm>
          <a:off x="2232660" y="27432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/>
            <a:t>p'</a:t>
          </a:r>
        </a:p>
      </xdr:txBody>
    </xdr:sp>
    <xdr:clientData/>
  </xdr:twoCellAnchor>
  <xdr:twoCellAnchor>
    <xdr:from>
      <xdr:col>2</xdr:col>
      <xdr:colOff>457200</xdr:colOff>
      <xdr:row>7</xdr:row>
      <xdr:rowOff>91440</xdr:rowOff>
    </xdr:from>
    <xdr:to>
      <xdr:col>3</xdr:col>
      <xdr:colOff>384720</xdr:colOff>
      <xdr:row>8</xdr:row>
      <xdr:rowOff>88560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D45BAB14-213D-4A95-B67F-B0AA58D6D656}"/>
            </a:ext>
          </a:extLst>
        </xdr:cNvPr>
        <xdr:cNvCxnSpPr/>
      </xdr:nvCxnSpPr>
      <xdr:spPr>
        <a:xfrm>
          <a:off x="2042160" y="1371600"/>
          <a:ext cx="720000" cy="180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556260</xdr:colOff>
      <xdr:row>5</xdr:row>
      <xdr:rowOff>60960</xdr:rowOff>
    </xdr:from>
    <xdr:to>
      <xdr:col>3</xdr:col>
      <xdr:colOff>434340</xdr:colOff>
      <xdr:row>7</xdr:row>
      <xdr:rowOff>45720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3EB14D0-187F-4CE8-9170-ACFF01C78E1E}"/>
            </a:ext>
          </a:extLst>
        </xdr:cNvPr>
        <xdr:cNvSpPr txBox="1"/>
      </xdr:nvSpPr>
      <xdr:spPr>
        <a:xfrm>
          <a:off x="2141220" y="97536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>
              <a:solidFill>
                <a:schemeClr val="accent6"/>
              </a:solidFill>
            </a:rPr>
            <a:t>p</a:t>
          </a:r>
        </a:p>
      </xdr:txBody>
    </xdr:sp>
    <xdr:clientData/>
  </xdr:twoCellAnchor>
  <xdr:twoCellAnchor>
    <xdr:from>
      <xdr:col>1</xdr:col>
      <xdr:colOff>419100</xdr:colOff>
      <xdr:row>4</xdr:row>
      <xdr:rowOff>129540</xdr:rowOff>
    </xdr:from>
    <xdr:to>
      <xdr:col>1</xdr:col>
      <xdr:colOff>419100</xdr:colOff>
      <xdr:row>16</xdr:row>
      <xdr:rowOff>94980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57CFBA5F-0828-4658-B44C-E238A218D8D5}"/>
            </a:ext>
          </a:extLst>
        </xdr:cNvPr>
        <xdr:cNvCxnSpPr/>
      </xdr:nvCxnSpPr>
      <xdr:spPr>
        <a:xfrm flipH="1" flipV="1">
          <a:off x="1211580" y="861060"/>
          <a:ext cx="0" cy="2160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426720</xdr:colOff>
      <xdr:row>9</xdr:row>
      <xdr:rowOff>68580</xdr:rowOff>
    </xdr:from>
    <xdr:to>
      <xdr:col>1</xdr:col>
      <xdr:colOff>304800</xdr:colOff>
      <xdr:row>11</xdr:row>
      <xdr:rowOff>53340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A6D98087-52E4-4B0B-90D9-34C4E3C84EFA}"/>
            </a:ext>
          </a:extLst>
        </xdr:cNvPr>
        <xdr:cNvSpPr txBox="1"/>
      </xdr:nvSpPr>
      <xdr:spPr>
        <a:xfrm>
          <a:off x="426720" y="171450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/>
            <a:t>h</a:t>
          </a:r>
        </a:p>
      </xdr:txBody>
    </xdr:sp>
    <xdr:clientData/>
  </xdr:twoCellAnchor>
  <xdr:twoCellAnchor>
    <xdr:from>
      <xdr:col>0</xdr:col>
      <xdr:colOff>280013</xdr:colOff>
      <xdr:row>59</xdr:row>
      <xdr:rowOff>22087</xdr:rowOff>
    </xdr:from>
    <xdr:to>
      <xdr:col>22</xdr:col>
      <xdr:colOff>268013</xdr:colOff>
      <xdr:row>59</xdr:row>
      <xdr:rowOff>22087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A39A0C64-7B20-8940-8580-CA77784420AA}"/>
            </a:ext>
          </a:extLst>
        </xdr:cNvPr>
        <xdr:cNvCxnSpPr/>
      </xdr:nvCxnSpPr>
      <xdr:spPr>
        <a:xfrm flipV="1">
          <a:off x="280013" y="9652000"/>
          <a:ext cx="19800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651566</xdr:colOff>
      <xdr:row>65</xdr:row>
      <xdr:rowOff>55217</xdr:rowOff>
    </xdr:from>
    <xdr:to>
      <xdr:col>11</xdr:col>
      <xdr:colOff>231914</xdr:colOff>
      <xdr:row>71</xdr:row>
      <xdr:rowOff>88348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CA44F7DA-F096-49B0-7878-433693E616E2}"/>
            </a:ext>
          </a:extLst>
        </xdr:cNvPr>
        <xdr:cNvSpPr txBox="1"/>
      </xdr:nvSpPr>
      <xdr:spPr>
        <a:xfrm>
          <a:off x="10126870" y="10811565"/>
          <a:ext cx="1170609" cy="11595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800"/>
            <a:t>38</a:t>
          </a:r>
        </a:p>
      </xdr:txBody>
    </xdr:sp>
    <xdr:clientData/>
  </xdr:twoCellAnchor>
  <xdr:twoCellAnchor>
    <xdr:from>
      <xdr:col>0</xdr:col>
      <xdr:colOff>320261</xdr:colOff>
      <xdr:row>59</xdr:row>
      <xdr:rowOff>11044</xdr:rowOff>
    </xdr:from>
    <xdr:to>
      <xdr:col>22</xdr:col>
      <xdr:colOff>209826</xdr:colOff>
      <xdr:row>60</xdr:row>
      <xdr:rowOff>22087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2D9118ED-6B78-D576-B6F2-093FD19F9002}"/>
            </a:ext>
          </a:extLst>
        </xdr:cNvPr>
        <xdr:cNvSpPr/>
      </xdr:nvSpPr>
      <xdr:spPr>
        <a:xfrm>
          <a:off x="320261" y="9640957"/>
          <a:ext cx="19701565" cy="198782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77305</xdr:colOff>
      <xdr:row>58</xdr:row>
      <xdr:rowOff>154609</xdr:rowOff>
    </xdr:from>
    <xdr:to>
      <xdr:col>9</xdr:col>
      <xdr:colOff>474870</xdr:colOff>
      <xdr:row>79</xdr:row>
      <xdr:rowOff>33130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1DDD1FA4-225E-8E7F-E40B-DD7C29120497}"/>
            </a:ext>
          </a:extLst>
        </xdr:cNvPr>
        <xdr:cNvSpPr/>
      </xdr:nvSpPr>
      <xdr:spPr>
        <a:xfrm>
          <a:off x="9552609" y="9596783"/>
          <a:ext cx="397565" cy="38210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496957</xdr:colOff>
      <xdr:row>58</xdr:row>
      <xdr:rowOff>154609</xdr:rowOff>
    </xdr:from>
    <xdr:to>
      <xdr:col>22</xdr:col>
      <xdr:colOff>66261</xdr:colOff>
      <xdr:row>60</xdr:row>
      <xdr:rowOff>77305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37E79B92-3D52-9982-4AEB-C9FF308224B3}"/>
            </a:ext>
          </a:extLst>
        </xdr:cNvPr>
        <xdr:cNvSpPr/>
      </xdr:nvSpPr>
      <xdr:spPr>
        <a:xfrm>
          <a:off x="9972261" y="9596783"/>
          <a:ext cx="9906000" cy="298174"/>
        </a:xfrm>
        <a:prstGeom prst="rect">
          <a:avLst/>
        </a:prstGeom>
        <a:solidFill>
          <a:schemeClr val="accent1">
            <a:alpha val="48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538922</xdr:colOff>
      <xdr:row>58</xdr:row>
      <xdr:rowOff>152398</xdr:rowOff>
    </xdr:from>
    <xdr:to>
      <xdr:col>9</xdr:col>
      <xdr:colOff>88348</xdr:colOff>
      <xdr:row>60</xdr:row>
      <xdr:rowOff>110433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937163FD-18B1-4EC5-AB17-ADA8FD3BFA01}"/>
            </a:ext>
          </a:extLst>
        </xdr:cNvPr>
        <xdr:cNvSpPr/>
      </xdr:nvSpPr>
      <xdr:spPr>
        <a:xfrm>
          <a:off x="538922" y="9594572"/>
          <a:ext cx="9024730" cy="333513"/>
        </a:xfrm>
        <a:prstGeom prst="rect">
          <a:avLst/>
        </a:prstGeom>
        <a:solidFill>
          <a:schemeClr val="accent1">
            <a:alpha val="48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3</xdr:row>
      <xdr:rowOff>60960</xdr:rowOff>
    </xdr:from>
    <xdr:to>
      <xdr:col>3</xdr:col>
      <xdr:colOff>579120</xdr:colOff>
      <xdr:row>15</xdr:row>
      <xdr:rowOff>26400</xdr:rowOff>
    </xdr:to>
    <xdr:sp macro="" textlink="">
      <xdr:nvSpPr>
        <xdr:cNvPr id="2" name="Paralelogramo 1">
          <a:extLst>
            <a:ext uri="{FF2B5EF4-FFF2-40B4-BE49-F238E27FC236}">
              <a16:creationId xmlns:a16="http://schemas.microsoft.com/office/drawing/2014/main" id="{0341DBF8-4B30-4458-9F70-8C2E6E394134}"/>
            </a:ext>
          </a:extLst>
        </xdr:cNvPr>
        <xdr:cNvSpPr/>
      </xdr:nvSpPr>
      <xdr:spPr>
        <a:xfrm>
          <a:off x="1699260" y="609600"/>
          <a:ext cx="1257300" cy="2160000"/>
        </a:xfrm>
        <a:prstGeom prst="parallelogram">
          <a:avLst>
            <a:gd name="adj" fmla="val 44756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22860</xdr:colOff>
      <xdr:row>3</xdr:row>
      <xdr:rowOff>60960</xdr:rowOff>
    </xdr:from>
    <xdr:to>
      <xdr:col>4</xdr:col>
      <xdr:colOff>22860</xdr:colOff>
      <xdr:row>15</xdr:row>
      <xdr:rowOff>26400</xdr:rowOff>
    </xdr:to>
    <xdr:sp macro="" textlink="">
      <xdr:nvSpPr>
        <xdr:cNvPr id="3" name="Paralelogramo 2">
          <a:extLst>
            <a:ext uri="{FF2B5EF4-FFF2-40B4-BE49-F238E27FC236}">
              <a16:creationId xmlns:a16="http://schemas.microsoft.com/office/drawing/2014/main" id="{15369DE6-0261-4806-941D-2130FFB80BF0}"/>
            </a:ext>
          </a:extLst>
        </xdr:cNvPr>
        <xdr:cNvSpPr/>
      </xdr:nvSpPr>
      <xdr:spPr>
        <a:xfrm>
          <a:off x="2400300" y="609600"/>
          <a:ext cx="792480" cy="2160000"/>
        </a:xfrm>
        <a:prstGeom prst="parallelogram">
          <a:avLst>
            <a:gd name="adj" fmla="val 70964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670560</xdr:colOff>
      <xdr:row>3</xdr:row>
      <xdr:rowOff>60960</xdr:rowOff>
    </xdr:from>
    <xdr:to>
      <xdr:col>2</xdr:col>
      <xdr:colOff>670560</xdr:colOff>
      <xdr:row>15</xdr:row>
      <xdr:rowOff>26400</xdr:rowOff>
    </xdr:to>
    <xdr:sp macro="" textlink="">
      <xdr:nvSpPr>
        <xdr:cNvPr id="4" name="Paralelogramo 3">
          <a:extLst>
            <a:ext uri="{FF2B5EF4-FFF2-40B4-BE49-F238E27FC236}">
              <a16:creationId xmlns:a16="http://schemas.microsoft.com/office/drawing/2014/main" id="{9709EE4B-DEEF-4589-897A-6BFADC567589}"/>
            </a:ext>
          </a:extLst>
        </xdr:cNvPr>
        <xdr:cNvSpPr/>
      </xdr:nvSpPr>
      <xdr:spPr>
        <a:xfrm>
          <a:off x="1463040" y="609600"/>
          <a:ext cx="792480" cy="2160000"/>
        </a:xfrm>
        <a:prstGeom prst="parallelogram">
          <a:avLst>
            <a:gd name="adj" fmla="val 70964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68580</xdr:colOff>
      <xdr:row>15</xdr:row>
      <xdr:rowOff>160020</xdr:rowOff>
    </xdr:from>
    <xdr:to>
      <xdr:col>3</xdr:col>
      <xdr:colOff>32100</xdr:colOff>
      <xdr:row>15</xdr:row>
      <xdr:rowOff>160020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144F709E-5FD7-44E4-8F19-62EACD411E22}"/>
            </a:ext>
          </a:extLst>
        </xdr:cNvPr>
        <xdr:cNvCxnSpPr/>
      </xdr:nvCxnSpPr>
      <xdr:spPr>
        <a:xfrm>
          <a:off x="1653540" y="2903220"/>
          <a:ext cx="756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</xdr:colOff>
      <xdr:row>16</xdr:row>
      <xdr:rowOff>83820</xdr:rowOff>
    </xdr:from>
    <xdr:to>
      <xdr:col>2</xdr:col>
      <xdr:colOff>701040</xdr:colOff>
      <xdr:row>18</xdr:row>
      <xdr:rowOff>68580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294B0C8-457D-41CE-A3B8-5AFBAC5F5E65}"/>
            </a:ext>
          </a:extLst>
        </xdr:cNvPr>
        <xdr:cNvSpPr txBox="1"/>
      </xdr:nvSpPr>
      <xdr:spPr>
        <a:xfrm>
          <a:off x="1615440" y="300990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/>
            <a:t>p'</a:t>
          </a:r>
        </a:p>
      </xdr:txBody>
    </xdr:sp>
    <xdr:clientData/>
  </xdr:twoCellAnchor>
  <xdr:twoCellAnchor>
    <xdr:from>
      <xdr:col>3</xdr:col>
      <xdr:colOff>45720</xdr:colOff>
      <xdr:row>15</xdr:row>
      <xdr:rowOff>160020</xdr:rowOff>
    </xdr:from>
    <xdr:to>
      <xdr:col>3</xdr:col>
      <xdr:colOff>225720</xdr:colOff>
      <xdr:row>15</xdr:row>
      <xdr:rowOff>160020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F79EB9BE-CDE0-4D16-9686-E45401AAD509}"/>
            </a:ext>
          </a:extLst>
        </xdr:cNvPr>
        <xdr:cNvCxnSpPr/>
      </xdr:nvCxnSpPr>
      <xdr:spPr>
        <a:xfrm>
          <a:off x="2423160" y="2903220"/>
          <a:ext cx="180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678180</xdr:colOff>
      <xdr:row>15</xdr:row>
      <xdr:rowOff>160020</xdr:rowOff>
    </xdr:from>
    <xdr:to>
      <xdr:col>2</xdr:col>
      <xdr:colOff>65700</xdr:colOff>
      <xdr:row>15</xdr:row>
      <xdr:rowOff>160020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93855936-0EBB-45BB-B565-296894E42F54}"/>
            </a:ext>
          </a:extLst>
        </xdr:cNvPr>
        <xdr:cNvCxnSpPr/>
      </xdr:nvCxnSpPr>
      <xdr:spPr>
        <a:xfrm>
          <a:off x="1470660" y="2903220"/>
          <a:ext cx="180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762000</xdr:colOff>
      <xdr:row>16</xdr:row>
      <xdr:rowOff>83820</xdr:rowOff>
    </xdr:from>
    <xdr:to>
      <xdr:col>3</xdr:col>
      <xdr:colOff>640080</xdr:colOff>
      <xdr:row>18</xdr:row>
      <xdr:rowOff>68580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A478A14-D2D6-4003-9B86-DB75C94E7DF2}"/>
            </a:ext>
          </a:extLst>
        </xdr:cNvPr>
        <xdr:cNvSpPr txBox="1"/>
      </xdr:nvSpPr>
      <xdr:spPr>
        <a:xfrm>
          <a:off x="2346960" y="300990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50"/>
            <a:t>CP</a:t>
          </a:r>
        </a:p>
      </xdr:txBody>
    </xdr:sp>
    <xdr:clientData/>
  </xdr:twoCellAnchor>
  <xdr:twoCellAnchor>
    <xdr:from>
      <xdr:col>1</xdr:col>
      <xdr:colOff>297180</xdr:colOff>
      <xdr:row>16</xdr:row>
      <xdr:rowOff>76200</xdr:rowOff>
    </xdr:from>
    <xdr:to>
      <xdr:col>2</xdr:col>
      <xdr:colOff>175260</xdr:colOff>
      <xdr:row>18</xdr:row>
      <xdr:rowOff>60960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C2A42BF-82DF-42B5-B254-46F3A0DAD74A}"/>
            </a:ext>
          </a:extLst>
        </xdr:cNvPr>
        <xdr:cNvSpPr txBox="1"/>
      </xdr:nvSpPr>
      <xdr:spPr>
        <a:xfrm>
          <a:off x="1089660" y="300228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50"/>
            <a:t>CT</a:t>
          </a:r>
        </a:p>
      </xdr:txBody>
    </xdr:sp>
    <xdr:clientData/>
  </xdr:twoCellAnchor>
  <xdr:twoCellAnchor>
    <xdr:from>
      <xdr:col>1</xdr:col>
      <xdr:colOff>601980</xdr:colOff>
      <xdr:row>3</xdr:row>
      <xdr:rowOff>68580</xdr:rowOff>
    </xdr:from>
    <xdr:to>
      <xdr:col>1</xdr:col>
      <xdr:colOff>601980</xdr:colOff>
      <xdr:row>15</xdr:row>
      <xdr:rowOff>34020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37838A17-8D59-4AF7-840E-2501311306E8}"/>
            </a:ext>
          </a:extLst>
        </xdr:cNvPr>
        <xdr:cNvCxnSpPr/>
      </xdr:nvCxnSpPr>
      <xdr:spPr>
        <a:xfrm flipH="1" flipV="1">
          <a:off x="1394460" y="617220"/>
          <a:ext cx="0" cy="2160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609600</xdr:colOff>
      <xdr:row>8</xdr:row>
      <xdr:rowOff>7620</xdr:rowOff>
    </xdr:from>
    <xdr:to>
      <xdr:col>1</xdr:col>
      <xdr:colOff>487680</xdr:colOff>
      <xdr:row>9</xdr:row>
      <xdr:rowOff>175260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5DA966EF-59AB-4800-8BE4-58C882671329}"/>
            </a:ext>
          </a:extLst>
        </xdr:cNvPr>
        <xdr:cNvSpPr txBox="1"/>
      </xdr:nvSpPr>
      <xdr:spPr>
        <a:xfrm>
          <a:off x="609600" y="1470660"/>
          <a:ext cx="670560" cy="350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/>
            <a:t>h</a:t>
          </a:r>
        </a:p>
      </xdr:txBody>
    </xdr:sp>
    <xdr:clientData/>
  </xdr:twoCellAnchor>
  <xdr:twoCellAnchor>
    <xdr:from>
      <xdr:col>2</xdr:col>
      <xdr:colOff>0</xdr:colOff>
      <xdr:row>21</xdr:row>
      <xdr:rowOff>46385</xdr:rowOff>
    </xdr:from>
    <xdr:to>
      <xdr:col>24</xdr:col>
      <xdr:colOff>636325</xdr:colOff>
      <xdr:row>22</xdr:row>
      <xdr:rowOff>62287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FE71F9AF-004A-4981-B415-4D45DAB23A28}"/>
            </a:ext>
          </a:extLst>
        </xdr:cNvPr>
        <xdr:cNvSpPr/>
      </xdr:nvSpPr>
      <xdr:spPr>
        <a:xfrm>
          <a:off x="1584960" y="3886865"/>
          <a:ext cx="19701565" cy="198782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11</xdr:col>
      <xdr:colOff>493929</xdr:colOff>
      <xdr:row>21</xdr:row>
      <xdr:rowOff>14501</xdr:rowOff>
    </xdr:from>
    <xdr:to>
      <xdr:col>12</xdr:col>
      <xdr:colOff>99014</xdr:colOff>
      <xdr:row>31</xdr:row>
      <xdr:rowOff>6953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51BF51B5-C0BD-444A-8DC7-0730173716EC}"/>
            </a:ext>
          </a:extLst>
        </xdr:cNvPr>
        <xdr:cNvSpPr/>
      </xdr:nvSpPr>
      <xdr:spPr>
        <a:xfrm>
          <a:off x="10780929" y="3885953"/>
          <a:ext cx="391666" cy="18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96520</xdr:colOff>
      <xdr:row>21</xdr:row>
      <xdr:rowOff>2211</xdr:rowOff>
    </xdr:from>
    <xdr:to>
      <xdr:col>24</xdr:col>
      <xdr:colOff>492760</xdr:colOff>
      <xdr:row>22</xdr:row>
      <xdr:rowOff>117505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E2FAF0C4-17F3-4987-9E32-7B8ED15C983F}"/>
            </a:ext>
          </a:extLst>
        </xdr:cNvPr>
        <xdr:cNvSpPr/>
      </xdr:nvSpPr>
      <xdr:spPr>
        <a:xfrm>
          <a:off x="11236960" y="3842691"/>
          <a:ext cx="9906000" cy="298174"/>
        </a:xfrm>
        <a:prstGeom prst="rect">
          <a:avLst/>
        </a:prstGeom>
        <a:solidFill>
          <a:schemeClr val="accent1">
            <a:alpha val="48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218661</xdr:colOff>
      <xdr:row>21</xdr:row>
      <xdr:rowOff>0</xdr:rowOff>
    </xdr:from>
    <xdr:to>
      <xdr:col>11</xdr:col>
      <xdr:colOff>480391</xdr:colOff>
      <xdr:row>22</xdr:row>
      <xdr:rowOff>150633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7DCD8116-F289-456C-8DDC-C904EAED19F4}"/>
            </a:ext>
          </a:extLst>
        </xdr:cNvPr>
        <xdr:cNvSpPr/>
      </xdr:nvSpPr>
      <xdr:spPr>
        <a:xfrm>
          <a:off x="1803621" y="3840480"/>
          <a:ext cx="9024730" cy="333513"/>
        </a:xfrm>
        <a:prstGeom prst="rect">
          <a:avLst/>
        </a:prstGeom>
        <a:solidFill>
          <a:schemeClr val="accent1">
            <a:alpha val="48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393290</xdr:colOff>
      <xdr:row>23</xdr:row>
      <xdr:rowOff>172064</xdr:rowOff>
    </xdr:from>
    <xdr:to>
      <xdr:col>13</xdr:col>
      <xdr:colOff>777319</xdr:colOff>
      <xdr:row>30</xdr:row>
      <xdr:rowOff>41146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D124B64-4C53-40D6-AA60-CC41A7B9C852}"/>
            </a:ext>
          </a:extLst>
        </xdr:cNvPr>
        <xdr:cNvSpPr txBox="1"/>
      </xdr:nvSpPr>
      <xdr:spPr>
        <a:xfrm>
          <a:off x="11466871" y="4412225"/>
          <a:ext cx="1170609" cy="11595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800"/>
            <a:t>20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2</xdr:row>
      <xdr:rowOff>83820</xdr:rowOff>
    </xdr:from>
    <xdr:to>
      <xdr:col>5</xdr:col>
      <xdr:colOff>586740</xdr:colOff>
      <xdr:row>15</xdr:row>
      <xdr:rowOff>60960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E477B3D-8B4C-3119-0D50-118038B19179}"/>
            </a:ext>
          </a:extLst>
        </xdr:cNvPr>
        <xdr:cNvCxnSpPr/>
      </xdr:nvCxnSpPr>
      <xdr:spPr>
        <a:xfrm rot="2520000">
          <a:off x="4549140" y="449580"/>
          <a:ext cx="0" cy="2354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lyn Cristobal" refreshedDate="45455.914396412038" createdVersion="8" refreshedVersion="8" minRefreshableVersion="3" recordCount="1000" xr:uid="{D6AB36FF-EF45-4D3B-BA77-53AFD9A663BF}">
  <cacheSource type="worksheet">
    <worksheetSource name="CUADRO1"/>
  </cacheSource>
  <cacheFields count="71">
    <cacheField name="Item" numFmtId="3">
      <sharedItems containsSemiMixedTypes="0" containsString="0" containsNumber="1" containsInteger="1" minValue="1" maxValue="1000"/>
    </cacheField>
    <cacheField name="Filas" numFmtId="3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a" numFmtId="4">
      <sharedItems containsSemiMixedTypes="0" containsString="0" containsNumber="1" minValue="2.5" maxValue="3.4992991053330709"/>
    </cacheField>
    <cacheField name="h" numFmtId="4">
      <sharedItems containsSemiMixedTypes="0" containsString="0" containsNumber="1" containsInteger="1" minValue="3" maxValue="3"/>
    </cacheField>
    <cacheField name="l" numFmtId="4">
      <sharedItems containsSemiMixedTypes="0" containsString="0" containsNumber="1" minValue="2.7508200000000005" maxValue="2.7508200000000005"/>
    </cacheField>
    <cacheField name="a'" numFmtId="4">
      <sharedItems containsSemiMixedTypes="0" containsString="0" containsNumber="1" minValue="2.9000000000000004" maxValue="3.8992991053330712"/>
    </cacheField>
    <cacheField name="p" numFmtId="4">
      <sharedItems containsSemiMixedTypes="0" containsString="0" containsNumber="1" minValue="1.0009895965260416" maxValue="3.4992991053330709"/>
    </cacheField>
    <cacheField name="p'" numFmtId="4">
      <sharedItems containsSemiMixedTypes="0" containsString="0" containsNumber="1" minValue="1.1044698179180079" maxValue="3.8610493646697126"/>
    </cacheField>
    <cacheField name="Buzamiento " numFmtId="4">
      <sharedItems containsSemiMixedTypes="0" containsString="0" containsNumber="1" containsInteger="1" minValue="65" maxValue="65"/>
    </cacheField>
    <cacheField name="Azimut" numFmtId="4">
      <sharedItems containsSemiMixedTypes="0" containsString="0" containsNumber="1" containsInteger="1" minValue="78" maxValue="78"/>
    </cacheField>
    <cacheField name="CT-OCF" numFmtId="4">
      <sharedItems containsSemiMixedTypes="0" containsString="0" containsNumber="1" minValue="0.2" maxValue="0.2"/>
    </cacheField>
    <cacheField name="CP-OCF" numFmtId="4">
      <sharedItems containsSemiMixedTypes="0" containsString="0" containsNumber="1" minValue="0.2" maxValue="0.2"/>
    </cacheField>
    <cacheField name="b" numFmtId="2">
      <sharedItems containsSemiMixedTypes="0" containsString="0" containsNumber="1" minValue="1.3989229744649958" maxValue="1.3989229744649958"/>
    </cacheField>
    <cacheField name="dm" numFmtId="4">
      <sharedItems containsSemiMixedTypes="0" containsString="0" containsNumber="1" containsInteger="1" minValue="3" maxValue="3"/>
    </cacheField>
    <cacheField name="dd" numFmtId="4">
      <sharedItems containsSemiMixedTypes="0" containsString="0" containsNumber="1" minValue="2.6" maxValue="2.6"/>
    </cacheField>
    <cacheField name="w" numFmtId="4">
      <sharedItems containsSemiMixedTypes="0" containsString="0" containsNumber="1" minValue="0" maxValue="2.9179731664397313"/>
    </cacheField>
    <cacheField name="o" numFmtId="2">
      <sharedItems containsSemiMixedTypes="0" containsString="0" containsNumber="1" minValue="0" maxValue="1.360673233801637"/>
    </cacheField>
    <cacheField name="Td1" numFmtId="173">
      <sharedItems containsSemiMixedTypes="0" containsString="0" containsNumber="1" minValue="15.007922656809424" maxValue="15.007922656809424"/>
    </cacheField>
    <cacheField name="Td2" numFmtId="173">
      <sharedItems containsSemiMixedTypes="0" containsString="0" containsNumber="1" minValue="1.1219925352690872E-2" maxValue="19.262803308351671"/>
    </cacheField>
    <cacheField name="Tm1" numFmtId="4">
      <sharedItems containsSemiMixedTypes="0" containsString="0" containsNumber="1" minValue="0" maxValue="16.382816537990518"/>
    </cacheField>
    <cacheField name="b+p'" numFmtId="4">
      <sharedItems containsSemiMixedTypes="0" containsString="0" containsNumber="1" minValue="2.5033927923830035" maxValue="5.2599723391347082"/>
    </cacheField>
    <cacheField name="Tm-OCF" numFmtId="4">
      <sharedItems containsSemiMixedTypes="0" containsString="0" containsNumber="1" minValue="27.343778980726938" maxValue="50.523286930851576"/>
    </cacheField>
    <cacheField name="Td-OCF" numFmtId="4">
      <sharedItems containsSemiMixedTypes="0" containsString="0" containsNumber="1" minValue="30.032644135638876" maxValue="82.443827982819798"/>
    </cacheField>
    <cacheField name="Tt-OCF" numFmtId="4">
      <sharedItems containsSemiMixedTypes="0" containsString="0" containsNumber="1" minValue="65.869385597430281" maxValue="119.65865674102689"/>
    </cacheField>
    <cacheField name="D1-OCF" numFmtId="4">
      <sharedItems containsSemiMixedTypes="0" containsString="0" containsNumber="1" minValue="0.44707404842752624" maxValue="0.68899175561739867"/>
    </cacheField>
    <cacheField name="Do-OCF" numFmtId="4">
      <sharedItems containsSemiMixedTypes="0" containsString="0" containsNumber="1" minValue="0.04" maxValue="0.04"/>
    </cacheField>
    <cacheField name="Dt-OCF" numFmtId="4">
      <sharedItems containsSemiMixedTypes="0" containsString="0" containsNumber="1" minValue="0.48707404842752622" maxValue="0.72899175561739871"/>
    </cacheField>
    <cacheField name="Rec-OCF" numFmtId="4">
      <sharedItems containsSemiMixedTypes="0" containsString="0" containsNumber="1" minValue="0.98" maxValue="0.98"/>
    </cacheField>
    <cacheField name="CP-B&amp;F" numFmtId="4">
      <sharedItems containsSemiMixedTypes="0" containsString="0" containsNumber="1" minValue="0.5" maxValue="0.5"/>
    </cacheField>
    <cacheField name="CT-B&amp;F" numFmtId="4">
      <sharedItems containsSemiMixedTypes="0" containsString="0" containsNumber="1" minValue="0.5" maxValue="0.5"/>
    </cacheField>
    <cacheField name="Tm-B&amp;F" numFmtId="4">
      <sharedItems containsSemiMixedTypes="0" containsString="0" containsNumber="1" minValue="27.343778980726935" maxValue="95.589466319886668"/>
    </cacheField>
    <cacheField name="Td-B&amp;F" numFmtId="4">
      <sharedItems containsSemiMixedTypes="0" containsString="0" containsNumber="1" minValue="24.757380000000005" maxValue="24.757380000000005"/>
    </cacheField>
    <cacheField name="Tt-B&amp;F" numFmtId="4">
      <sharedItems containsSemiMixedTypes="0" containsString="0" containsNumber="1" minValue="52.101158980726936" maxValue="120.34684631988668"/>
    </cacheField>
    <cacheField name="D1-B&amp;F" numFmtId="4">
      <sharedItems containsSemiMixedTypes="0" containsString="0" containsNumber="1" minValue="0.20571689875606636" maxValue="0.47517906481040395"/>
    </cacheField>
    <cacheField name="Do-B&amp;F" numFmtId="4">
      <sharedItems containsSemiMixedTypes="0" containsString="0" containsNumber="1" minValue="0.09" maxValue="0.09"/>
    </cacheField>
    <cacheField name="Dt-B&amp;F" numFmtId="4">
      <sharedItems containsSemiMixedTypes="0" containsString="0" containsNumber="1" minValue="0.29571689875606633" maxValue="0.56517906481040392"/>
    </cacheField>
    <cacheField name="Rec-B&amp;F" numFmtId="4">
      <sharedItems containsSemiMixedTypes="0" containsString="0" containsNumber="1" minValue="0.9" maxValue="0.9"/>
    </cacheField>
    <cacheField name="Ag" numFmtId="4">
      <sharedItems containsSemiMixedTypes="0" containsString="0" containsNumber="1" minValue="4.0015150394735306" maxValue="11.998076885368643"/>
    </cacheField>
    <cacheField name="Pb" numFmtId="4">
      <sharedItems containsSemiMixedTypes="0" containsString="0" containsNumber="1" minValue="2.0009836356976498" maxValue="3.499738863829128"/>
    </cacheField>
    <cacheField name="Zn" numFmtId="4">
      <sharedItems containsSemiMixedTypes="0" containsString="0" containsNumber="1" minValue="3.0002531716490002" maxValue="6.9983115154209194"/>
    </cacheField>
    <cacheField name="Tdr-OCF" numFmtId="4">
      <sharedItems containsSemiMixedTypes="0" containsString="0" containsNumber="1" minValue="67.24166446404341" maxValue="122.15154542313161"/>
    </cacheField>
    <cacheField name="Agdr-OCF" numFmtId="4">
      <sharedItems containsSemiMixedTypes="0" containsString="0" containsNumber="1" minValue="1.173828220022761" maxValue="6.041601622051096"/>
    </cacheField>
    <cacheField name="Pbdr-OCF" numFmtId="4">
      <sharedItems containsSemiMixedTypes="0" containsString="0" containsNumber="1" minValue="0.55933847870139186" maxValue="1.7480144055356999"/>
    </cacheField>
    <cacheField name="Zndr-OCF" numFmtId="4">
      <sharedItems containsSemiMixedTypes="0" containsString="0" containsNumber="1" minValue="0.9146904194206571" maxValue="3.5121228001221136"/>
    </cacheField>
    <cacheField name="NSR-OCF" numFmtId="4">
      <sharedItems containsSemiMixedTypes="0" containsString="0" containsNumber="1" minValue="36.916077738556176" maxValue="145.62681633535786" count="1000">
        <n v="67.461541224883746"/>
        <n v="125.44709488038814"/>
        <n v="72.118045745691688"/>
        <n v="84.242214971417567"/>
        <n v="80.587177021377457"/>
        <n v="122.17026062104821"/>
        <n v="67.198149751401587"/>
        <n v="76.813934426077694"/>
        <n v="87.752655816260969"/>
        <n v="58.173784717152778"/>
        <n v="59.796772989989421"/>
        <n v="91.155603350233349"/>
        <n v="95.31642809040703"/>
        <n v="57.528787756002799"/>
        <n v="86.744739078724621"/>
        <n v="67.481223845080265"/>
        <n v="126.63052683825819"/>
        <n v="105.70151532945408"/>
        <n v="62.957211064253826"/>
        <n v="140.07315625142067"/>
        <n v="100.86743977274622"/>
        <n v="65.974960597481044"/>
        <n v="72.433425705586444"/>
        <n v="84.430731431929587"/>
        <n v="66.810998231112194"/>
        <n v="87.508851266142543"/>
        <n v="49.243768255313356"/>
        <n v="57.308553701172627"/>
        <n v="92.970731608003106"/>
        <n v="118.93337726814116"/>
        <n v="98.059567401073707"/>
        <n v="122.61027730885945"/>
        <n v="102.20735498771353"/>
        <n v="99.877741906587971"/>
        <n v="93.561637343902362"/>
        <n v="64.176549357165598"/>
        <n v="97.016707179498709"/>
        <n v="52.303972208956971"/>
        <n v="80.626700028647591"/>
        <n v="78.065315762770197"/>
        <n v="106.56920725921474"/>
        <n v="89.242495779141422"/>
        <n v="111.91819541886289"/>
        <n v="57.379986630020326"/>
        <n v="109.79781857460874"/>
        <n v="69.211840221240124"/>
        <n v="52.275442889589144"/>
        <n v="69.935912651451048"/>
        <n v="67.22898695236367"/>
        <n v="63.217759719505835"/>
        <n v="74.322928013872911"/>
        <n v="85.696533769535975"/>
        <n v="93.134871653020241"/>
        <n v="111.622802422696"/>
        <n v="105.48015678451976"/>
        <n v="73.036526175770916"/>
        <n v="60.670930850994012"/>
        <n v="106.01244879731046"/>
        <n v="58.453975796487562"/>
        <n v="100.43090987215061"/>
        <n v="74.486145269301531"/>
        <n v="86.0925684770244"/>
        <n v="129.77216816817437"/>
        <n v="72.491805455881462"/>
        <n v="99.266370436163385"/>
        <n v="133.0834742453888"/>
        <n v="101.75225113350851"/>
        <n v="72.695536596129685"/>
        <n v="72.274517763331744"/>
        <n v="91.126709674195638"/>
        <n v="114.90200174577978"/>
        <n v="92.683004992491249"/>
        <n v="87.230716819896955"/>
        <n v="110.04315148480535"/>
        <n v="101.33841679074575"/>
        <n v="74.31394888517525"/>
        <n v="133.04314783423007"/>
        <n v="51.644264946293617"/>
        <n v="69.442960680641477"/>
        <n v="78.067624105863644"/>
        <n v="62.078662389782352"/>
        <n v="56.091555153012891"/>
        <n v="86.821463741203047"/>
        <n v="100.83681372135987"/>
        <n v="69.654324822406124"/>
        <n v="112.01147138664982"/>
        <n v="65.222737572568278"/>
        <n v="92.802949272053198"/>
        <n v="85.759761275892757"/>
        <n v="64.867015970226518"/>
        <n v="95.451799781538455"/>
        <n v="118.63020925410656"/>
        <n v="106.26798315261613"/>
        <n v="90.74588584245187"/>
        <n v="127.04398184259421"/>
        <n v="94.712580552098984"/>
        <n v="87.268216539067367"/>
        <n v="104.91718426983307"/>
        <n v="57.609096717951758"/>
        <n v="79.397321122477493"/>
        <n v="95.49126712114645"/>
        <n v="69.942413939594218"/>
        <n v="104.75543325206398"/>
        <n v="79.941431116711939"/>
        <n v="141.15104112606238"/>
        <n v="107.62304589281776"/>
        <n v="125.03717689858593"/>
        <n v="126.28657813667931"/>
        <n v="65.722025579227449"/>
        <n v="47.449628375576481"/>
        <n v="82.166412493795818"/>
        <n v="59.476612557615354"/>
        <n v="98.914386398907055"/>
        <n v="65.052607802387442"/>
        <n v="84.12361577888035"/>
        <n v="77.308376808845921"/>
        <n v="81.424177731769447"/>
        <n v="71.568941761388245"/>
        <n v="97.230177522605061"/>
        <n v="67.650688931723167"/>
        <n v="64.254696774358294"/>
        <n v="50.832781972226996"/>
        <n v="68.275534063302956"/>
        <n v="106.65317813924916"/>
        <n v="69.011744109514439"/>
        <n v="56.302494083936168"/>
        <n v="64.580270646631774"/>
        <n v="92.154684814209432"/>
        <n v="94.317226486184225"/>
        <n v="124.82416299065264"/>
        <n v="98.482647605429094"/>
        <n v="84.572412334061852"/>
        <n v="100.42321022626157"/>
        <n v="76.247678751737055"/>
        <n v="107.64965706808144"/>
        <n v="89.236466985085016"/>
        <n v="55.095311508927125"/>
        <n v="69.09024248999782"/>
        <n v="97.476112942977011"/>
        <n v="45.820614505920844"/>
        <n v="145.62681633535786"/>
        <n v="61.031611577586474"/>
        <n v="63.209057007072786"/>
        <n v="43.944753582397212"/>
        <n v="102.83629365790753"/>
        <n v="82.235911695145887"/>
        <n v="61.258513250236803"/>
        <n v="57.655927563843342"/>
        <n v="76.497084259493747"/>
        <n v="110.63845472488029"/>
        <n v="65.784156005210519"/>
        <n v="63.335634446798935"/>
        <n v="65.554281278767562"/>
        <n v="78.778257006992732"/>
        <n v="123.95019378150644"/>
        <n v="101.49048506135851"/>
        <n v="70.492647490983202"/>
        <n v="78.530944121587027"/>
        <n v="97.480908042673434"/>
        <n v="61.282437267343838"/>
        <n v="103.954840856209"/>
        <n v="92.062342188124148"/>
        <n v="88.184921711533931"/>
        <n v="86.530744267290856"/>
        <n v="76.8070197487461"/>
        <n v="104.57020528273087"/>
        <n v="123.03889817049325"/>
        <n v="108.69923194183605"/>
        <n v="54.451617233792746"/>
        <n v="118.11452957891731"/>
        <n v="101.39802891486974"/>
        <n v="73.579161591495208"/>
        <n v="88.788605495747248"/>
        <n v="115.28349587575232"/>
        <n v="73.042798397762994"/>
        <n v="60.580968986885203"/>
        <n v="81.513407021158827"/>
        <n v="101.62662980102617"/>
        <n v="116.18475916878285"/>
        <n v="128.61236362348055"/>
        <n v="78.889583107422027"/>
        <n v="105.06564781385974"/>
        <n v="133.98477405034248"/>
        <n v="103.36650902004635"/>
        <n v="141.85806565080628"/>
        <n v="96.460764178790555"/>
        <n v="96.849363454117452"/>
        <n v="59.626516287729807"/>
        <n v="75.970315817167887"/>
        <n v="90.438298981185255"/>
        <n v="108.75306817381342"/>
        <n v="61.721011764342997"/>
        <n v="87.844453399925087"/>
        <n v="101.25610521344666"/>
        <n v="50.441050288734374"/>
        <n v="65.213354467282414"/>
        <n v="78.734002643431864"/>
        <n v="68.049804746856992"/>
        <n v="105.37109421791367"/>
        <n v="117.60772249171968"/>
        <n v="115.30662337306087"/>
        <n v="103.26680561781836"/>
        <n v="74.467183172571751"/>
        <n v="127.16997488923415"/>
        <n v="95.351087565254758"/>
        <n v="66.153877028779704"/>
        <n v="64.241291310934713"/>
        <n v="95.185050344977327"/>
        <n v="67.706909163320802"/>
        <n v="136.16743642858864"/>
        <n v="52.399571906719508"/>
        <n v="79.595258619037239"/>
        <n v="107.22561052056002"/>
        <n v="68.073479276353694"/>
        <n v="70.488362625776105"/>
        <n v="82.933766286555354"/>
        <n v="60.849992647696233"/>
        <n v="70.811246577817769"/>
        <n v="65.331120065547253"/>
        <n v="86.281994337102745"/>
        <n v="62.392273258645162"/>
        <n v="84.649085711111695"/>
        <n v="86.897646015807695"/>
        <n v="114.71364960851501"/>
        <n v="82.557542649938227"/>
        <n v="119.9056331045724"/>
        <n v="88.691034683243743"/>
        <n v="66.929212472602003"/>
        <n v="71.860889391300859"/>
        <n v="109.47988825815871"/>
        <n v="79.988497845659339"/>
        <n v="82.021019026230334"/>
        <n v="66.89035688873804"/>
        <n v="101.07904498944652"/>
        <n v="63.277066007368134"/>
        <n v="59.68084511964075"/>
        <n v="69.225275460532643"/>
        <n v="64.280152789989202"/>
        <n v="93.443065078832134"/>
        <n v="96.643504966977289"/>
        <n v="96.761392940844004"/>
        <n v="90.244163257884566"/>
        <n v="71.908840050766841"/>
        <n v="130.61788621154062"/>
        <n v="67.938521305147873"/>
        <n v="93.700927336285076"/>
        <n v="89.867500024462117"/>
        <n v="125.5251043634303"/>
        <n v="112.09228727351575"/>
        <n v="107.28902190609338"/>
        <n v="106.222364715757"/>
        <n v="76.33536131992895"/>
        <n v="89.15162552441474"/>
        <n v="94.860651110762802"/>
        <n v="61.39680703993119"/>
        <n v="78.18783046689353"/>
        <n v="70.249166547873571"/>
        <n v="58.894337538076918"/>
        <n v="106.50526300221435"/>
        <n v="73.97775287732037"/>
        <n v="104.64884815086174"/>
        <n v="100.71861419542508"/>
        <n v="88.630209835549479"/>
        <n v="56.050618690832934"/>
        <n v="120.78353146648246"/>
        <n v="99.265838365354398"/>
        <n v="111.18415697259479"/>
        <n v="82.296725056865341"/>
        <n v="82.988461379536943"/>
        <n v="82.062958574877058"/>
        <n v="87.224171647241945"/>
        <n v="123.23565923198186"/>
        <n v="107.03298783979307"/>
        <n v="80.646139482032666"/>
        <n v="139.09624070178529"/>
        <n v="57.933982922067983"/>
        <n v="110.92919877361069"/>
        <n v="105.00735498083053"/>
        <n v="48.966198687182697"/>
        <n v="85.202860724845777"/>
        <n v="61.965688823622685"/>
        <n v="120.60771480252913"/>
        <n v="101.68875052659914"/>
        <n v="105.81154752870439"/>
        <n v="107.01587492819441"/>
        <n v="88.301553492821839"/>
        <n v="69.113069103802076"/>
        <n v="71.882170850486631"/>
        <n v="97.416988261604089"/>
        <n v="58.862611182037554"/>
        <n v="72.707771100048831"/>
        <n v="111.1800436345242"/>
        <n v="54.061957162969506"/>
        <n v="101.73612214203392"/>
        <n v="92.884759983910854"/>
        <n v="57.421606445115188"/>
        <n v="92.758683882681567"/>
        <n v="115.24792498344635"/>
        <n v="81.022760294312803"/>
        <n v="112.67042539409162"/>
        <n v="54.586094485705559"/>
        <n v="58.078768254067761"/>
        <n v="97.051850288786255"/>
        <n v="90.477496257233042"/>
        <n v="56.43280553297695"/>
        <n v="48.271647861750999"/>
        <n v="67.407543783941804"/>
        <n v="78.065833627002462"/>
        <n v="78.681957163134982"/>
        <n v="50.604781522566554"/>
        <n v="82.254004697535606"/>
        <n v="75.022753787022239"/>
        <n v="93.827712168370454"/>
        <n v="89.856301653425575"/>
        <n v="81.523928883137614"/>
        <n v="92.406472269131996"/>
        <n v="64.736020062899982"/>
        <n v="99.259448183362366"/>
        <n v="53.416367844251873"/>
        <n v="90.900099602948572"/>
        <n v="97.147964228170579"/>
        <n v="53.597978850440626"/>
        <n v="89.757250146829421"/>
        <n v="52.287468230132397"/>
        <n v="82.109412935043409"/>
        <n v="78.074822542982673"/>
        <n v="112.52646426317028"/>
        <n v="84.84510267338554"/>
        <n v="78.332663928108786"/>
        <n v="53.287925821117362"/>
        <n v="100.80932368831454"/>
        <n v="84.403431877170789"/>
        <n v="110.83878461977221"/>
        <n v="68.946102428297991"/>
        <n v="90.057448953520762"/>
        <n v="70.018792243300197"/>
        <n v="72.480433843620105"/>
        <n v="67.998860238796226"/>
        <n v="93.374361071384357"/>
        <n v="62.865558369576092"/>
        <n v="89.570368960585242"/>
        <n v="61.926960399274662"/>
        <n v="69.397426561040859"/>
        <n v="66.352641366341317"/>
        <n v="96.305207139084416"/>
        <n v="80.174100423900626"/>
        <n v="77.229639630939403"/>
        <n v="90.124745877051978"/>
        <n v="111.86773011858978"/>
        <n v="106.15265129942054"/>
        <n v="80.376310894267093"/>
        <n v="73.036409725667554"/>
        <n v="113.38566317372107"/>
        <n v="77.611504432179757"/>
        <n v="46.386665621263845"/>
        <n v="139.56896766834492"/>
        <n v="109.31456399654691"/>
        <n v="104.18191453594827"/>
        <n v="69.611832801933858"/>
        <n v="87.330774742826435"/>
        <n v="85.243532835519233"/>
        <n v="113.87861411891734"/>
        <n v="74.395677889091402"/>
        <n v="47.055870646057059"/>
        <n v="87.089114662562494"/>
        <n v="83.304250503426402"/>
        <n v="94.555014119746588"/>
        <n v="99.378411566895124"/>
        <n v="81.264215915827222"/>
        <n v="110.08822131421482"/>
        <n v="61.887861803409834"/>
        <n v="85.484645196442116"/>
        <n v="120.70663962923209"/>
        <n v="75.642187711661805"/>
        <n v="101.10676050923783"/>
        <n v="62.187837856451665"/>
        <n v="107.02633158419133"/>
        <n v="102.21197113765871"/>
        <n v="71.688832610917714"/>
        <n v="72.875121675098569"/>
        <n v="84.831922317921709"/>
        <n v="116.10131807493178"/>
        <n v="97.736225881269803"/>
        <n v="71.289449248172474"/>
        <n v="81.864949516931532"/>
        <n v="64.761945253351229"/>
        <n v="87.333019854016243"/>
        <n v="74.274373652335314"/>
        <n v="116.65377702618443"/>
        <n v="78.775144028091702"/>
        <n v="104.00910689831508"/>
        <n v="133.0296446890793"/>
        <n v="127.56919485729186"/>
        <n v="126.89547062707652"/>
        <n v="76.230143392880237"/>
        <n v="87.58212152718032"/>
        <n v="77.440373417388258"/>
        <n v="84.931931027300848"/>
        <n v="72.833449099558393"/>
        <n v="110.57905519064002"/>
        <n v="77.0608076612979"/>
        <n v="70.504413439402882"/>
        <n v="137.65770227656739"/>
        <n v="79.437022983890159"/>
        <n v="77.941112977699973"/>
        <n v="99.23109272769878"/>
        <n v="117.85957005543494"/>
        <n v="108.54108865543861"/>
        <n v="49.615933147281531"/>
        <n v="101.80336967056058"/>
        <n v="117.50562577833006"/>
        <n v="92.743243567882047"/>
        <n v="76.479513892847194"/>
        <n v="75.984439161214311"/>
        <n v="96.755027810470338"/>
        <n v="106.40446419062502"/>
        <n v="94.610844058861261"/>
        <n v="77.039089323496256"/>
        <n v="114.77810515071084"/>
        <n v="64.354323677177874"/>
        <n v="71.807493857098507"/>
        <n v="56.267313081626313"/>
        <n v="94.637106200043533"/>
        <n v="71.511863455692705"/>
        <n v="91.124871295252888"/>
        <n v="98.805078679564375"/>
        <n v="97.397110343910256"/>
        <n v="51.914573712874684"/>
        <n v="112.33712883344005"/>
        <n v="62.408438183150473"/>
        <n v="98.507133898695514"/>
        <n v="115.77025804830249"/>
        <n v="94.76011018134065"/>
        <n v="110.33258149081011"/>
        <n v="104.23081342893393"/>
        <n v="106.91929858520443"/>
        <n v="72.961473778656156"/>
        <n v="59.796402650764975"/>
        <n v="74.661969177058282"/>
        <n v="112.3607626660788"/>
        <n v="121.74628247749023"/>
        <n v="85.025417677721791"/>
        <n v="99.475868322238739"/>
        <n v="111.01207105435847"/>
        <n v="116.34168213488425"/>
        <n v="122.43527080389717"/>
        <n v="99.383659289292652"/>
        <n v="57.092763888987449"/>
        <n v="85.604228445643344"/>
        <n v="85.930821245661889"/>
        <n v="73.593543266682602"/>
        <n v="91.985705448481525"/>
        <n v="55.479411498379733"/>
        <n v="65.315302632443831"/>
        <n v="134.31891508209563"/>
        <n v="103.75435902970396"/>
        <n v="86.851965002986347"/>
        <n v="88.714420667770341"/>
        <n v="69.433051741250949"/>
        <n v="94.837890671993833"/>
        <n v="77.335270541420357"/>
        <n v="92.288266401498277"/>
        <n v="66.244570775626869"/>
        <n v="52.146896714343555"/>
        <n v="85.547834055516361"/>
        <n v="79.693721739411529"/>
        <n v="84.061283642291912"/>
        <n v="82.755405642713967"/>
        <n v="72.252414985766478"/>
        <n v="117.96001333143164"/>
        <n v="80.21102221921501"/>
        <n v="102.06425090805078"/>
        <n v="111.91320689247954"/>
        <n v="107.62526423982885"/>
        <n v="79.834933537943073"/>
        <n v="69.744188257216621"/>
        <n v="100.2335660124201"/>
        <n v="79.87535643854676"/>
        <n v="62.181759948104371"/>
        <n v="101.15846185697788"/>
        <n v="80.536318796203616"/>
        <n v="104.92767636422037"/>
        <n v="67.642543697345644"/>
        <n v="85.518735371936586"/>
        <n v="79.925475139087254"/>
        <n v="92.657541954812103"/>
        <n v="54.429172436998499"/>
        <n v="133.39387206298235"/>
        <n v="96.709342350835385"/>
        <n v="87.537046433258681"/>
        <n v="69.346145393324363"/>
        <n v="74.331258199365365"/>
        <n v="65.802058191272437"/>
        <n v="97.821767587471641"/>
        <n v="109.33150989038651"/>
        <n v="65.15037426464869"/>
        <n v="71.376564875449219"/>
        <n v="58.119278097203939"/>
        <n v="80.434444923384959"/>
        <n v="67.354340463072717"/>
        <n v="89.76108765298568"/>
        <n v="46.948933598306212"/>
        <n v="69.339029272997735"/>
        <n v="97.215187466804892"/>
        <n v="69.847678216884887"/>
        <n v="81.960625671083676"/>
        <n v="52.026310705433026"/>
        <n v="88.822978638396705"/>
        <n v="70.14862387584958"/>
        <n v="63.33038060329487"/>
        <n v="83.506027946700499"/>
        <n v="40.121871501413011"/>
        <n v="69.708351235625116"/>
        <n v="80.61494099458848"/>
        <n v="79.38127263534011"/>
        <n v="108.98892076541254"/>
        <n v="116.77388405166506"/>
        <n v="87.039900885973026"/>
        <n v="119.93102328039619"/>
        <n v="69.004369875510335"/>
        <n v="68.49524156307001"/>
        <n v="71.979013857248091"/>
        <n v="76.564464317504402"/>
        <n v="126.58752954699631"/>
        <n v="64.204375717245568"/>
        <n v="58.456139348219409"/>
        <n v="61.233097933770615"/>
        <n v="99.986259809940108"/>
        <n v="75.738081348855616"/>
        <n v="79.062608035255934"/>
        <n v="67.02905473516644"/>
        <n v="114.31517182058207"/>
        <n v="95.540693956356989"/>
        <n v="96.124303674722256"/>
        <n v="93.732644594300837"/>
        <n v="94.179545162231776"/>
        <n v="88.100383898059846"/>
        <n v="64.728451739705392"/>
        <n v="69.860499375987132"/>
        <n v="123.31229318113631"/>
        <n v="66.345133783429091"/>
        <n v="98.761471145254575"/>
        <n v="88.44333994088484"/>
        <n v="70.042091604911093"/>
        <n v="99.236492575062414"/>
        <n v="119.57669721310349"/>
        <n v="113.00160342978268"/>
        <n v="55.649117293151086"/>
        <n v="76.543526129223579"/>
        <n v="55.083041370701892"/>
        <n v="85.076955006704509"/>
        <n v="58.256992189473763"/>
        <n v="101.05363066173076"/>
        <n v="89.210560800161545"/>
        <n v="68.531086139965396"/>
        <n v="96.593881167200749"/>
        <n v="57.737124606958773"/>
        <n v="110.07833817878002"/>
        <n v="68.719420803915128"/>
        <n v="110.43125313206819"/>
        <n v="98.457277872037736"/>
        <n v="64.71753051884437"/>
        <n v="71.688364090305114"/>
        <n v="108.30129336587727"/>
        <n v="80.770525850034019"/>
        <n v="87.020856086873891"/>
        <n v="56.792587320538509"/>
        <n v="64.845976064100142"/>
        <n v="56.481885845976031"/>
        <n v="88.944085860242637"/>
        <n v="73.286919934625004"/>
        <n v="83.860615327837536"/>
        <n v="105.77322632532145"/>
        <n v="142.9571032645751"/>
        <n v="78.032039708753302"/>
        <n v="70.123540673677013"/>
        <n v="70.65858113225957"/>
        <n v="121.91590965722216"/>
        <n v="63.753165264913967"/>
        <n v="77.036384371699782"/>
        <n v="79.96240289346494"/>
        <n v="102.13028961076384"/>
        <n v="111.92686954673729"/>
        <n v="55.402009815048459"/>
        <n v="110.74647331515536"/>
        <n v="64.974405187135801"/>
        <n v="95.29054515135293"/>
        <n v="65.385886511161686"/>
        <n v="133.81716138462244"/>
        <n v="79.646195546226423"/>
        <n v="96.103909649010248"/>
        <n v="88.633639950499159"/>
        <n v="63.159580960870478"/>
        <n v="118.49370856487256"/>
        <n v="117.93691410344967"/>
        <n v="114.07289607174387"/>
        <n v="62.978807466589089"/>
        <n v="78.317089777365268"/>
        <n v="85.516276245243318"/>
        <n v="88.635547988766675"/>
        <n v="74.665157337783171"/>
        <n v="112.72932225791743"/>
        <n v="109.1752503540981"/>
        <n v="102.22607746553098"/>
        <n v="107.61046538603782"/>
        <n v="61.123439652519821"/>
        <n v="69.913422565885156"/>
        <n v="96.18031801119632"/>
        <n v="132.30967339083725"/>
        <n v="85.771762353175646"/>
        <n v="51.403020155786116"/>
        <n v="87.891807146620152"/>
        <n v="101.05996101905011"/>
        <n v="106.31908548190046"/>
        <n v="82.298392212144734"/>
        <n v="59.20658052157782"/>
        <n v="103.69388698805238"/>
        <n v="85.836584341591703"/>
        <n v="103.86414513350815"/>
        <n v="131.90524806219699"/>
        <n v="103.26538235862706"/>
        <n v="49.457404367292966"/>
        <n v="73.148540676890477"/>
        <n v="87.696917473403445"/>
        <n v="79.155960543280941"/>
        <n v="114.95645789511312"/>
        <n v="59.515547827568554"/>
        <n v="72.993923317729639"/>
        <n v="96.236944771355752"/>
        <n v="98.389137501363081"/>
        <n v="128.84814089090011"/>
        <n v="109.09968109213236"/>
        <n v="107.5608089035607"/>
        <n v="112.96952212131092"/>
        <n v="106.56266116161132"/>
        <n v="83.286331052714189"/>
        <n v="92.117104082705652"/>
        <n v="68.230648403448839"/>
        <n v="70.293279037022828"/>
        <n v="58.317632226630039"/>
        <n v="101.12953831489516"/>
        <n v="100.86465061194951"/>
        <n v="41.552016357256157"/>
        <n v="89.891650421425695"/>
        <n v="95.222033739562988"/>
        <n v="71.361262416085964"/>
        <n v="54.845286572684856"/>
        <n v="66.875665973051582"/>
        <n v="123.96949824258056"/>
        <n v="89.741518108836146"/>
        <n v="65.626027427939988"/>
        <n v="103.27148668364558"/>
        <n v="67.177588392440512"/>
        <n v="117.60799248722537"/>
        <n v="54.403764599161789"/>
        <n v="100.99576051275605"/>
        <n v="126.22860916844525"/>
        <n v="67.459239131898016"/>
        <n v="73.168252201941741"/>
        <n v="82.320333833905408"/>
        <n v="90.636700222777961"/>
        <n v="96.268592134734746"/>
        <n v="66.191642198994515"/>
        <n v="66.062879006624797"/>
        <n v="85.752842937667921"/>
        <n v="103.4158363289301"/>
        <n v="85.612262643991244"/>
        <n v="58.99679420386159"/>
        <n v="61.963824944101788"/>
        <n v="72.217607524529228"/>
        <n v="97.38361525047992"/>
        <n v="71.080990112770166"/>
        <n v="64.952242760114558"/>
        <n v="86.983629528399248"/>
        <n v="76.942452736545306"/>
        <n v="55.829569943633118"/>
        <n v="62.798847894035916"/>
        <n v="72.421810125367742"/>
        <n v="88.366243506107921"/>
        <n v="89.838351148342667"/>
        <n v="81.367786980523505"/>
        <n v="122.1218412676433"/>
        <n v="51.994269192207071"/>
        <n v="76.88827098819354"/>
        <n v="91.377845650791969"/>
        <n v="81.527741272010815"/>
        <n v="88.612558560719037"/>
        <n v="64.923776034202334"/>
        <n v="69.131413479941031"/>
        <n v="103.94002708190874"/>
        <n v="58.669442708549902"/>
        <n v="116.04056733417885"/>
        <n v="83.983014611995287"/>
        <n v="91.062681148292199"/>
        <n v="95.522709562659472"/>
        <n v="119.92184981230702"/>
        <n v="134.88113436740235"/>
        <n v="77.661451007451831"/>
        <n v="74.074010604726439"/>
        <n v="64.23668544792406"/>
        <n v="80.339262825411225"/>
        <n v="84.481857873336935"/>
        <n v="80.82293762473887"/>
        <n v="87.492250741192692"/>
        <n v="92.460917939186231"/>
        <n v="72.737888178066356"/>
        <n v="101.79923687296603"/>
        <n v="78.471816602046815"/>
        <n v="76.800385976530521"/>
        <n v="114.91460959666668"/>
        <n v="110.27200114337442"/>
        <n v="109.39434990042004"/>
        <n v="70.778093786081286"/>
        <n v="67.20733953001313"/>
        <n v="107.64079297618406"/>
        <n v="101.11236172317302"/>
        <n v="92.859327546283978"/>
        <n v="68.271568424805892"/>
        <n v="81.967992162420558"/>
        <n v="63.768212179349391"/>
        <n v="109.84730945011287"/>
        <n v="71.300031443385492"/>
        <n v="83.835191319084601"/>
        <n v="108.66878970624143"/>
        <n v="69.544814211625862"/>
        <n v="96.418676253120921"/>
        <n v="99.162704374602072"/>
        <n v="57.322309610264234"/>
        <n v="56.202048964520756"/>
        <n v="113.61241607473443"/>
        <n v="84.042032821349707"/>
        <n v="58.123245525475753"/>
        <n v="109.32078755561862"/>
        <n v="84.337973035025286"/>
        <n v="122.56679578186956"/>
        <n v="92.806233890131637"/>
        <n v="104.65835449346952"/>
        <n v="73.840139912975957"/>
        <n v="61.305499428841543"/>
        <n v="105.64892700315751"/>
        <n v="88.178554830888146"/>
        <n v="59.194144619880056"/>
        <n v="104.29114842996267"/>
        <n v="99.037937298840973"/>
        <n v="116.03716290517427"/>
        <n v="94.829007783927537"/>
        <n v="70.782133817951546"/>
        <n v="85.196491474270942"/>
        <n v="60.365688965002441"/>
        <n v="103.14693243097682"/>
        <n v="81.577420117513043"/>
        <n v="96.429321213463354"/>
        <n v="117.08338286417934"/>
        <n v="99.062944131518506"/>
        <n v="75.468964917915741"/>
        <n v="110.82033146068017"/>
        <n v="79.779342717880724"/>
        <n v="128.70313046382901"/>
        <n v="74.824214346756207"/>
        <n v="83.471237769113785"/>
        <n v="131.6767404519297"/>
        <n v="100.26349866266018"/>
        <n v="105.40307942223323"/>
        <n v="74.976106987375772"/>
        <n v="61.188772044252431"/>
        <n v="36.916077738556176"/>
        <n v="117.44772032342178"/>
        <n v="106.1804325314876"/>
        <n v="64.300141962920904"/>
        <n v="55.644889219480362"/>
        <n v="72.297236571532366"/>
        <n v="83.36136060141547"/>
        <n v="83.389056401647153"/>
        <n v="134.92165493459498"/>
        <n v="41.356828836701673"/>
        <n v="59.888668376628772"/>
        <n v="89.271588490108655"/>
        <n v="41.66695582983327"/>
        <n v="81.486931924875165"/>
        <n v="79.917836293588337"/>
        <n v="70.0391370639298"/>
        <n v="91.064122982011099"/>
        <n v="58.735870188045006"/>
        <n v="86.92412523849714"/>
        <n v="116.39519678011766"/>
        <n v="91.938776386215551"/>
        <n v="88.265253955243509"/>
        <n v="99.34134994207318"/>
        <n v="60.055201978324433"/>
        <n v="82.756970227283915"/>
        <n v="85.511414660747178"/>
        <n v="67.579349378266343"/>
        <n v="66.093993015824338"/>
        <n v="117.12175633360164"/>
        <n v="110.44501879889459"/>
        <n v="50.529382403428457"/>
        <n v="113.54943301748779"/>
        <n v="63.801205840241494"/>
        <n v="60.922009813603353"/>
        <n v="60.837605102915589"/>
        <n v="95.471158719730397"/>
        <n v="71.167229765954019"/>
        <n v="110.67508434475528"/>
        <n v="84.732274838210174"/>
        <n v="89.275717508101152"/>
        <n v="105.80337177612614"/>
        <n v="101.59414914386147"/>
        <n v="127.07670927425613"/>
        <n v="71.239862463252791"/>
        <n v="58.478772580260475"/>
        <n v="89.426795978757255"/>
        <n v="94.810150611461182"/>
        <n v="87.378471433574802"/>
        <n v="132.18643551771629"/>
        <n v="95.000710667627274"/>
        <n v="100.911390565171"/>
        <n v="92.324228427913866"/>
        <n v="64.639004741400186"/>
        <n v="128.87309118401399"/>
        <n v="82.746825805228028"/>
        <n v="76.582684920010607"/>
        <n v="102.0636661622876"/>
        <n v="67.557679341699469"/>
        <n v="91.325520323419923"/>
        <n v="71.815288063280676"/>
        <n v="91.616016969906013"/>
        <n v="80.230349881273213"/>
        <n v="93.783647303883868"/>
        <n v="76.931732834168869"/>
        <n v="95.465018846660769"/>
        <n v="84.620092573999955"/>
        <n v="94.252106753920444"/>
        <n v="90.152574435664889"/>
        <n v="72.890311810251475"/>
        <n v="82.420286576155434"/>
        <n v="81.549031995654175"/>
        <n v="79.474861328874027"/>
        <n v="70.830943305109386"/>
        <n v="96.325293053762266"/>
        <n v="111.66595249233977"/>
        <n v="87.336483188778033"/>
        <n v="114.91590760646351"/>
        <n v="70.773262325212997"/>
        <n v="93.045718073675118"/>
        <n v="89.71023647414728"/>
        <n v="69.135620139610253"/>
        <n v="76.825756424423204"/>
        <n v="106.47092121303425"/>
        <n v="102.44947581984621"/>
        <n v="126.00805156953805"/>
        <n v="107.71280265433816"/>
        <n v="108.96205581751902"/>
        <n v="81.21681528335445"/>
        <n v="83.181471505620721"/>
        <n v="109.92120139192035"/>
        <n v="107.58317084177359"/>
        <n v="58.086686547157484"/>
        <n v="74.734771635500522"/>
        <n v="84.279936162398116"/>
        <n v="133.7598233903789"/>
        <n v="139.23872281126208"/>
        <n v="77.340838616122682"/>
        <n v="107.46545442247835"/>
        <n v="85.552517277246722"/>
        <n v="68.380563514509632"/>
        <n v="109.96344715294626"/>
        <n v="123.33259677729821"/>
        <n v="75.764746874815586"/>
        <n v="84.905245945898884"/>
        <n v="104.21673714272659"/>
        <n v="141.62129999445381"/>
        <n v="65.415539172817986"/>
        <n v="114.24273442290632"/>
        <n v="74.14333414404301"/>
        <n v="99.307611914516897"/>
        <n v="133.31264042234756"/>
        <n v="78.667526142719737"/>
        <n v="51.034622643911945"/>
        <n v="77.830818123057583"/>
        <n v="91.958590993135417"/>
        <n v="67.37828209788961"/>
        <n v="90.471986126835446"/>
        <n v="110.739683295638"/>
        <n v="44.664583371784133"/>
        <n v="104.26877080455463"/>
        <n v="63.453789559560235"/>
        <n v="69.074378714515802"/>
        <n v="101.91577362525882"/>
        <n v="72.576113281864622"/>
        <n v="88.443030133271833"/>
        <n v="70.183163716337049"/>
        <n v="106.48542122871996"/>
        <n v="92.717196189923584"/>
        <n v="133.10516942684123"/>
        <n v="86.495439317382861"/>
        <n v="51.865985968099061"/>
        <n v="59.411581769049903"/>
        <n v="64.134331469823209"/>
        <n v="115.5017679579431"/>
        <n v="95.153484945955967"/>
        <n v="61.88902974464272"/>
        <n v="82.790669431499794"/>
        <n v="99.41028775001277"/>
        <n v="76.773345340884319"/>
        <n v="61.620470482468761"/>
        <n v="114.55103384954838"/>
        <n v="117.76611258641429"/>
        <n v="122.99040723296159"/>
        <n v="106.67605360809537"/>
        <n v="67.636642521618597"/>
        <n v="102.23810480201097"/>
        <n v="69.009629414537628"/>
        <n v="85.902625445465077"/>
        <n v="87.279460513615433"/>
        <n v="87.141476157900627"/>
        <n v="62.989531206502747"/>
        <n v="120.91751535073531"/>
        <n v="92.254798822611974"/>
        <n v="113.85458478068871"/>
        <n v="83.008047772021527"/>
        <n v="65.852163191847936"/>
        <n v="75.377159771503742"/>
        <n v="117.63215343625831"/>
        <n v="104.49945163617615"/>
        <n v="109.6744972884533"/>
        <n v="93.78208206245715"/>
        <n v="78.808207552359846"/>
        <n v="89.221170245768846"/>
        <n v="71.669429849766161"/>
        <n v="91.051715668538264"/>
        <n v="114.56908085781535"/>
        <n v="78.442559581632523"/>
        <n v="75.7777068491243"/>
        <n v="97.291704153764371"/>
        <n v="103.15210486248071"/>
        <n v="91.459986477848886"/>
        <n v="82.264096904747547"/>
        <n v="116.75593289459519"/>
        <n v="47.898189056812413"/>
        <n v="78.511652364534797"/>
        <n v="120.22953969403514"/>
        <n v="75.432457683513107"/>
        <n v="88.457341183180674"/>
        <n v="85.457719223513422"/>
        <n v="91.393044595663142"/>
        <n v="74.942249595876717"/>
        <n v="114.95745234682109"/>
        <n v="97.161003809236007"/>
        <n v="99.380903911712863"/>
        <n v="64.794156065108183"/>
        <n v="59.541790312037662"/>
        <n v="106.20684367181028"/>
        <n v="102.52699864269185"/>
        <n v="121.73176509183554"/>
        <n v="55.390151415601167"/>
        <n v="77.867784192015989"/>
        <n v="82.219690377611201"/>
        <n v="92.727586218554464"/>
        <n v="78.290914484949326"/>
        <n v="115.42843949961036"/>
        <n v="105.97301821286702"/>
        <n v="82.586069035158744"/>
        <n v="66.140963442283763"/>
        <n v="82.844180427612017"/>
        <n v="50.24147863409506"/>
        <n v="91.836613386021796"/>
        <n v="64.249829384248429"/>
        <n v="114.97415792148215"/>
        <n v="50.812018092410725"/>
        <n v="90.110457748840673"/>
        <n v="91.885439004089292"/>
        <n v="69.535527713370229"/>
        <n v="129.91079170148026"/>
        <n v="77.520998700049475"/>
        <n v="79.070792897163713"/>
        <n v="70.934623955039257"/>
        <n v="103.22320167122859"/>
        <n v="68.382799610275242"/>
        <n v="66.264697438954556"/>
        <n v="105.78401286500306"/>
        <n v="74.429024699494406"/>
        <n v="113.56727892672069"/>
        <n v="56.436645789118131"/>
        <n v="76.652055973436973"/>
        <n v="110.94930867720974"/>
        <n v="76.0891115827786"/>
        <n v="58.367567090284041"/>
        <n v="93.422723881509498"/>
        <n v="44.065981796481068"/>
        <n v="61.963151812607684"/>
        <n v="118.54953763162091"/>
        <n v="97.061661844460943"/>
        <n v="73.542899822569211"/>
        <n v="61.92564860633594"/>
        <n v="92.355371409936538"/>
        <n v="82.272456948527832"/>
        <n v="78.420934035934152"/>
        <n v="56.754477737360148"/>
        <n v="99.531439653030432"/>
        <n v="78.647630786424401"/>
      </sharedItems>
    </cacheField>
    <cacheField name="Tdr-B&amp;F" numFmtId="4">
      <sharedItems containsSemiMixedTypes="0" containsString="0" containsNumber="1" minValue="51.528618772147517" maxValue="119.02435350318463"/>
    </cacheField>
    <cacheField name="Agdr-B&amp;F" numFmtId="4">
      <sharedItems containsSemiMixedTypes="0" containsString="0" containsNumber="1" minValue="1.942078335783713" maxValue="8.3649060806953024"/>
    </cacheField>
    <cacheField name="Pbdr-B&amp;F" numFmtId="4">
      <sharedItems containsSemiMixedTypes="0" containsString="0" containsNumber="1" minValue="0.90287745996925062" maxValue="2.4380795549483376"/>
    </cacheField>
    <cacheField name="Zndr-B&amp;F" numFmtId="4">
      <sharedItems containsSemiMixedTypes="0" containsString="0" containsNumber="1" minValue="1.4127509746653268" maxValue="4.8855879401708062"/>
    </cacheField>
    <cacheField name="NSR-B&amp;F" numFmtId="4">
      <sharedItems containsSemiMixedTypes="0" containsString="0" containsNumber="1" minValue="55.860833916341051" maxValue="201.68473945630979"/>
    </cacheField>
    <cacheField name="Rag" numFmtId="4">
      <sharedItems containsSemiMixedTypes="0" containsString="0" containsNumber="1" minValue="0.85" maxValue="0.85"/>
    </cacheField>
    <cacheField name="RPb" numFmtId="4">
      <sharedItems containsSemiMixedTypes="0" containsString="0" containsNumber="1" minValue="0.6" maxValue="0.6"/>
    </cacheField>
    <cacheField name="RZn" numFmtId="4">
      <sharedItems containsSemiMixedTypes="0" containsString="0" containsNumber="1" minValue="0.55000000000000004" maxValue="0.65"/>
    </cacheField>
    <cacheField name="VPAg" numFmtId="4">
      <sharedItems containsSemiMixedTypes="0" containsString="0" containsNumber="1" containsInteger="1" minValue="21" maxValue="21"/>
    </cacheField>
    <cacheField name="VPPb" numFmtId="4">
      <sharedItems containsSemiMixedTypes="0" containsString="0" containsNumber="1" minValue="11.2" maxValue="11.2"/>
    </cacheField>
    <cacheField name="VPZn" numFmtId="4">
      <sharedItems containsSemiMixedTypes="0" containsString="0" containsNumber="1" minValue="13.65" maxValue="13.65"/>
    </cacheField>
    <cacheField name="TOCF-ag" numFmtId="4">
      <sharedItems containsSemiMixedTypes="0" containsString="0" containsNumber="1" minValue="118.31543067554681" maxValue="563.71600674184151"/>
    </cacheField>
    <cacheField name="TOCF-pb" numFmtId="4">
      <sharedItems containsSemiMixedTypes="0" containsString="0" containsNumber="1" minValue="53.221451231966618" maxValue="162.29991239131436"/>
    </cacheField>
    <cacheField name="TOCF-zn" numFmtId="4">
      <sharedItems containsSemiMixedTypes="0" containsString="0" containsNumber="1" minValue="83.694092458661316" maxValue="328.86776170604327"/>
    </cacheField>
    <cacheField name="TOCF-NSR" numFmtId="4">
      <sharedItems containsSemiMixedTypes="0" containsString="0" containsNumber="1" minValue="3335.8805030119947" maxValue="13581.477950807866"/>
    </cacheField>
    <cacheField name="TB&amp;F-ag" numFmtId="4">
      <sharedItems containsSemiMixedTypes="0" containsString="0" containsNumber="1" minValue="105.08384075806397" maxValue="990.76639410364351"/>
    </cacheField>
    <cacheField name="TB&amp;F-pb" numFmtId="4">
      <sharedItems containsSemiMixedTypes="0" containsString="0" containsNumber="1" minValue="47.272110348390036" maxValue="285.24660214261058"/>
    </cacheField>
    <cacheField name="TB&amp;F-zn" numFmtId="4">
      <sharedItems containsSemiMixedTypes="0" containsString="0" containsNumber="1" minValue="74.336796832704934" maxValue="576.82442415333287"/>
    </cacheField>
    <cacheField name="TB&amp;F-NSR" numFmtId="4">
      <sharedItems containsSemiMixedTypes="0" containsString="0" containsNumber="1" minValue="2962.8184047078244" maxValue="23876.749031807998"/>
    </cacheField>
    <cacheField name="CUTOFF OCF" numFmtId="4">
      <sharedItems count="2">
        <s v="D"/>
        <s v="M"/>
      </sharedItems>
    </cacheField>
    <cacheField name="CUTOFFB&amp;F" numFmtId="4">
      <sharedItems count="2">
        <s v="M"/>
        <s v="D"/>
      </sharedItems>
    </cacheField>
    <cacheField name="AAA" numFmtId="4">
      <sharedItems containsSemiMixedTypes="0" containsString="0" containsNumber="1" containsInteger="1" minValue="1" maxValue="1"/>
    </cacheField>
    <cacheField name="Ag(oz/t)" numFmtId="0" formula="'TOCF-ag' /'Tdr-OCF'" databaseField="0"/>
    <cacheField name="NSR($/t)" numFmtId="0" formula="'TOCF-NSR' /'Tdr-OCF'" databaseField="0"/>
    <cacheField name="NSR($/T)B&amp;F" numFmtId="0" formula="'TB&amp;F-NSR' /'Tdr-B&amp;F'" databaseField="0"/>
    <cacheField name="NSR2(4/T)OCF" numFmtId="0" formula="'NSR-OCF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n v="2.5"/>
    <n v="3"/>
    <n v="2.7508200000000005"/>
    <n v="2.9000000000000004"/>
    <n v="2.1795478594290332"/>
    <n v="2.4048649814159599"/>
    <n v="65"/>
    <n v="78"/>
    <n v="0.2"/>
    <n v="0.2"/>
    <n v="1.3989229744649958"/>
    <n v="3"/>
    <n v="2.6"/>
    <n v="1.938179526059896"/>
    <n v="0.90378795588095517"/>
    <n v="15.007922656809424"/>
    <n v="1.880097031484766"/>
    <n v="7.2279307570242128"/>
    <n v="3.8037879558809555"/>
    <n v="39.655419708570527"/>
    <n v="46.455902318953427"/>
    <n v="86.111322027523954"/>
    <n v="0.53948657650505727"/>
    <n v="0.04"/>
    <n v="0.5794865765050573"/>
    <n v="0.98"/>
    <n v="0.5"/>
    <n v="0.5"/>
    <n v="59.538156193607875"/>
    <n v="24.757380000000005"/>
    <n v="84.295536193607887"/>
    <n v="0.29369740223418084"/>
    <n v="0.09"/>
    <n v="0.38369740223418081"/>
    <n v="0.9"/>
    <n v="4.6285227465706189"/>
    <n v="2.4912440830317015"/>
    <n v="6.8826502717769475"/>
    <n v="87.905307903097381"/>
    <n v="1.946355945884626"/>
    <n v="1.0476015781171801"/>
    <n v="2.8942468285033218"/>
    <x v="0"/>
    <n v="83.369211620051757"/>
    <n v="2.8525705925296569"/>
    <n v="1.5353602000411639"/>
    <n v="4.2417952420097542"/>
    <n v="98.871333905662539"/>
    <n v="0.85"/>
    <n v="0.6"/>
    <n v="0.65"/>
    <n v="21"/>
    <n v="11.2"/>
    <n v="13.65"/>
    <n v="171.0950187120124"/>
    <n v="92.089739284161439"/>
    <n v="254.4196586071476"/>
    <n v="5930.227552990903"/>
    <n v="237.81656138974139"/>
    <n v="128.00176943023681"/>
    <n v="353.63512518003984"/>
    <n v="8242.8251595379788"/>
    <x v="0"/>
    <x v="0"/>
    <n v="1"/>
  </r>
  <r>
    <n v="2"/>
    <x v="0"/>
    <n v="3.4242368443002098"/>
    <n v="3"/>
    <n v="2.7508200000000005"/>
    <n v="3.8242368443002102"/>
    <n v="3.4242368443002098"/>
    <n v="3.7782273232986552"/>
    <n v="65"/>
    <n v="78"/>
    <n v="0.2"/>
    <n v="0.2"/>
    <n v="1.3989229744649958"/>
    <n v="3"/>
    <n v="2.6"/>
    <n v="2.901332263802836"/>
    <n v="1.3529134534634411"/>
    <n v="15.007922656809424"/>
    <n v="1.623410690117227E-2"/>
    <n v="16.196490301535675"/>
    <n v="5.1771502977636512"/>
    <n v="48.985380118017304"/>
    <n v="41.328750908750393"/>
    <n v="90.314131026767697"/>
    <n v="0.457611122854088"/>
    <n v="0.04"/>
    <n v="0.49761112285408798"/>
    <n v="0.98"/>
    <n v="0.5"/>
    <n v="0.5"/>
    <n v="93.539009569287671"/>
    <n v="24.757380000000005"/>
    <n v="118.29638956928767"/>
    <n v="0.20928263398520119"/>
    <n v="0.09"/>
    <n v="0.29928263398520116"/>
    <n v="0.9"/>
    <n v="9.2321087255715426"/>
    <n v="3.4794050685720359"/>
    <n v="6.9345095598134243"/>
    <n v="92.19567542315869"/>
    <n v="4.6381087363288636"/>
    <n v="1.7480144055356999"/>
    <n v="3.4838204713122582"/>
    <x v="1"/>
    <n v="116.99642924435044"/>
    <n v="6.4690989089447326"/>
    <n v="2.4380795549483376"/>
    <n v="4.8591312733569048"/>
    <n v="174.96995235677545"/>
    <n v="0.85"/>
    <n v="0.6"/>
    <n v="0.65"/>
    <n v="21"/>
    <n v="11.2"/>
    <n v="13.65"/>
    <n v="427.61356763189264"/>
    <n v="161.15936876777508"/>
    <n v="321.19318140566071"/>
    <n v="11565.679642370456"/>
    <n v="756.861472775057"/>
    <n v="285.24660214261058"/>
    <n v="568.5010082123116"/>
    <n v="20470.859650796847"/>
    <x v="1"/>
    <x v="0"/>
    <n v="1"/>
  </r>
  <r>
    <n v="3"/>
    <x v="0"/>
    <n v="2.5"/>
    <n v="3"/>
    <n v="2.7508200000000005"/>
    <n v="2.9000000000000004"/>
    <n v="1.6469224512562375"/>
    <n v="1.817177866959713"/>
    <n v="65"/>
    <n v="78"/>
    <n v="0.2"/>
    <n v="0.2"/>
    <n v="1.3989229744649958"/>
    <n v="3"/>
    <n v="2.6"/>
    <n v="0.67788044201418129"/>
    <n v="0.31610084142470818"/>
    <n v="15.007922656809424"/>
    <n v="8.991812164961015"/>
    <n v="0.88416269733846831"/>
    <n v="3.2161008414247085"/>
    <n v="42.556390548818463"/>
    <n v="66.018950542422573"/>
    <n v="108.57534109124103"/>
    <n v="0.60804736949381266"/>
    <n v="0.04"/>
    <n v="0.6480473694938127"/>
    <n v="0.98"/>
    <n v="0.5"/>
    <n v="0.5"/>
    <n v="44.988562979911066"/>
    <n v="24.757380000000005"/>
    <n v="69.745942979911064"/>
    <n v="0.35496516273542789"/>
    <n v="0.09"/>
    <n v="0.44496516273542785"/>
    <n v="0.9"/>
    <n v="7.9610621267318296"/>
    <n v="2.2066554805853151"/>
    <n v="5.407123471904713"/>
    <n v="110.83732736397522"/>
    <n v="2.8019167571264494"/>
    <n v="0.7766382010128966"/>
    <n v="1.903051329408612"/>
    <x v="2"/>
    <n v="68.979504046065884"/>
    <n v="4.4186668219637495"/>
    <n v="1.2247706655656467"/>
    <n v="3.0011418962980807"/>
    <n v="113.73129311955879"/>
    <n v="0.85"/>
    <n v="0.6"/>
    <n v="0.65"/>
    <n v="21"/>
    <n v="11.2"/>
    <n v="13.65"/>
    <n v="310.55696485623213"/>
    <n v="86.080502529035215"/>
    <n v="210.92912318811057"/>
    <n v="7993.3714451653705"/>
    <n v="304.79744592386555"/>
    <n v="84.484073080888336"/>
    <n v="207.01727957851131"/>
    <n v="7845.1281939049104"/>
    <x v="0"/>
    <x v="0"/>
    <n v="1"/>
  </r>
  <r>
    <n v="4"/>
    <x v="0"/>
    <n v="2.5"/>
    <n v="3"/>
    <n v="2.7508200000000005"/>
    <n v="2.9000000000000004"/>
    <n v="2.3776352741264848"/>
    <n v="2.6234302608174942"/>
    <n v="65"/>
    <n v="78"/>
    <n v="0.2"/>
    <n v="0.2"/>
    <n v="1.3989229744649958"/>
    <n v="3"/>
    <n v="2.6"/>
    <n v="2.4068942803195923"/>
    <n v="1.1223532352824899"/>
    <n v="15.007922656809424"/>
    <n v="0.58660032317421218"/>
    <n v="11.146538232077386"/>
    <n v="4.0223532352824902"/>
    <n v="34.287139570994704"/>
    <n v="42.897725703798592"/>
    <n v="77.184865274793296"/>
    <n v="0.55577898012873705"/>
    <n v="0.04"/>
    <n v="0.59577898012873709"/>
    <n v="0.98"/>
    <n v="0.5"/>
    <n v="0.5"/>
    <n v="64.949259870557825"/>
    <n v="24.757380000000005"/>
    <n v="89.706639870557837"/>
    <n v="0.2759815776816929"/>
    <n v="0.09"/>
    <n v="0.36598157768169293"/>
    <n v="0.9"/>
    <n v="8.115964951935462"/>
    <n v="2.9763631131744779"/>
    <n v="4.906755128471028"/>
    <n v="78.792883301351495"/>
    <n v="3.2806436301107778"/>
    <n v="1.2031085331145945"/>
    <n v="1.9834135622891087"/>
    <x v="3"/>
    <n v="88.720852619233028"/>
    <n v="5.1456712944167968"/>
    <n v="1.8870690452612873"/>
    <n v="3.1109731452554632"/>
    <n v="132.13344582077477"/>
    <n v="0.85"/>
    <n v="0.6"/>
    <n v="0.65"/>
    <n v="21"/>
    <n v="11.2"/>
    <n v="13.65"/>
    <n v="258.49137070064063"/>
    <n v="94.796390248558424"/>
    <n v="156.27887335176359"/>
    <n v="6637.6870132902704"/>
    <n v="456.52834453897066"/>
    <n v="167.42237464694344"/>
    <n v="276.00818992260179"/>
    <n v="11722.99197273637"/>
    <x v="1"/>
    <x v="0"/>
    <n v="1"/>
  </r>
  <r>
    <n v="5"/>
    <x v="0"/>
    <n v="2.5"/>
    <n v="3"/>
    <n v="2.7508200000000005"/>
    <n v="2.9000000000000004"/>
    <n v="1.73"/>
    <n v="1.9088437998051107"/>
    <n v="65"/>
    <n v="78"/>
    <n v="0.2"/>
    <n v="0.2"/>
    <n v="1.3989229744649958"/>
    <n v="3"/>
    <n v="2.6"/>
    <n v="0.87445866937610206"/>
    <n v="0.40776677427010632"/>
    <n v="15.007922656809424"/>
    <n v="7.5338536888482315"/>
    <n v="1.4713112497163314"/>
    <n v="3.3077667742701067"/>
    <n v="43.210658900474385"/>
    <n v="62.008369207162005"/>
    <n v="105.21902810763639"/>
    <n v="0.5893265726017638"/>
    <n v="0.04"/>
    <n v="0.62932657260176383"/>
    <n v="0.98"/>
    <n v="0.5"/>
    <n v="0.5"/>
    <n v="47.257971312419066"/>
    <n v="24.757380000000005"/>
    <n v="72.015351312419071"/>
    <n v="0.34377920191761374"/>
    <n v="0.09"/>
    <n v="0.43377920191761377"/>
    <n v="0.9"/>
    <n v="9.5418343553490601"/>
    <n v="3.4167705030086859"/>
    <n v="3.2134588607346095"/>
    <n v="107.41109119321216"/>
    <n v="3.5369044441634756"/>
    <n v="1.266506032983425"/>
    <n v="1.1911438097117291"/>
    <x v="4"/>
    <n v="71.223973825469415"/>
    <n v="5.402785063855676"/>
    <n v="1.9346465210779344"/>
    <n v="1.8195272407300662"/>
    <n v="123.10063877124851"/>
    <n v="0.85"/>
    <n v="0.6"/>
    <n v="0.55000000000000004"/>
    <n v="21"/>
    <n v="11.2"/>
    <n v="13.65"/>
    <n v="379.90276579372045"/>
    <n v="136.03679500553602"/>
    <n v="127.94205636917668"/>
    <n v="8655.9566200467052"/>
    <n v="384.80782197269377"/>
    <n v="137.79321317879027"/>
    <n v="129.59396056848684"/>
    <n v="8767.7166737419702"/>
    <x v="1"/>
    <x v="0"/>
    <n v="1"/>
  </r>
  <r>
    <n v="6"/>
    <x v="0"/>
    <n v="2.5"/>
    <n v="3"/>
    <n v="2.7508200000000005"/>
    <n v="2.9000000000000004"/>
    <n v="1.3235422992420673"/>
    <n v="1.4603673477965438"/>
    <n v="65"/>
    <n v="78"/>
    <n v="0.2"/>
    <n v="0.2"/>
    <n v="1.3989229744649958"/>
    <n v="3"/>
    <n v="2.6"/>
    <n v="0"/>
    <n v="0"/>
    <n v="15.007922656809424"/>
    <n v="15.44466414010382"/>
    <n v="0"/>
    <n v="2.8592903222615398"/>
    <n v="36.154869368991207"/>
    <n v="30.889328280207639"/>
    <n v="67.04419764919885"/>
    <n v="0.46073082180552805"/>
    <n v="0.04"/>
    <n v="0.50073082180552808"/>
    <n v="0.98"/>
    <n v="0.5"/>
    <n v="0.5"/>
    <n v="36.154869368991207"/>
    <n v="24.757380000000005"/>
    <n v="60.912249368991212"/>
    <n v="0.40644337151343685"/>
    <n v="0.09"/>
    <n v="0.49644337151343687"/>
    <n v="0.9"/>
    <n v="10.685933335620184"/>
    <n v="2.0086781187828016"/>
    <n v="4.5597019756043569"/>
    <n v="68.440951766890493"/>
    <n v="5.3351571547160015"/>
    <n v="1.0028710736219071"/>
    <n v="2.2765186581716974"/>
    <x v="5"/>
    <n v="60.242883991309988"/>
    <n v="5.3809725627170737"/>
    <n v="1.0114831812089997"/>
    <n v="2.296068153738851"/>
    <n v="123.2193919162722"/>
    <n v="0.85"/>
    <n v="0.6"/>
    <n v="0.65"/>
    <n v="21"/>
    <n v="11.2"/>
    <n v="13.65"/>
    <n v="365.14323349469856"/>
    <n v="68.637450778166624"/>
    <n v="155.8071036803554"/>
    <n v="8361.4489145136013"/>
    <n v="324.16530585618671"/>
    <n v="60.93466394473495"/>
    <n v="138.32176742183091"/>
    <n v="7423.0915326917457"/>
    <x v="1"/>
    <x v="0"/>
    <n v="1"/>
  </r>
  <r>
    <n v="7"/>
    <x v="0"/>
    <n v="2.5"/>
    <n v="3"/>
    <n v="2.7508200000000005"/>
    <n v="2.9000000000000004"/>
    <n v="2.3611290346306801"/>
    <n v="2.6052176406327168"/>
    <n v="65"/>
    <n v="78"/>
    <n v="0.2"/>
    <n v="0.2"/>
    <n v="1.3989229744649958"/>
    <n v="3"/>
    <n v="2.6"/>
    <n v="2.3678371902927253"/>
    <n v="1.1041406150977124"/>
    <n v="15.007922656809424"/>
    <n v="0.66640148883928774"/>
    <n v="10.78771974144227"/>
    <n v="4.0041406150977128"/>
    <n v="34.823287892693401"/>
    <n v="43.117244346333393"/>
    <n v="77.940532239026794"/>
    <n v="0.55320695288687671"/>
    <n v="0.04"/>
    <n v="0.59320695288687675"/>
    <n v="0.98"/>
    <n v="0.5"/>
    <n v="0.5"/>
    <n v="64.498363111847624"/>
    <n v="24.757380000000005"/>
    <n v="89.255743111847636"/>
    <n v="0.27737576470542835"/>
    <n v="0.09"/>
    <n v="0.36737576470542832"/>
    <n v="0.9"/>
    <n v="4.8208509975397087"/>
    <n v="2.9954380636525704"/>
    <n v="6.6507164147843252"/>
    <n v="79.564293327339854"/>
    <n v="1.961088666967518"/>
    <n v="1.2185233773518627"/>
    <n v="2.7054651958553824"/>
    <x v="6"/>
    <n v="88.274910769959192"/>
    <n v="3.0497871757876314"/>
    <n v="1.89498671439046"/>
    <n v="4.2074043860639891"/>
    <n v="104.50320722386586"/>
    <n v="0.85"/>
    <n v="0.6"/>
    <n v="0.65"/>
    <n v="21"/>
    <n v="11.2"/>
    <n v="13.65"/>
    <n v="156.03263393952551"/>
    <n v="96.950951421844437"/>
    <n v="215.25842642994661"/>
    <n v="5346.5732978750257"/>
    <n v="269.21969081001902"/>
    <n v="167.27978312307599"/>
    <n v="371.40824675293356"/>
    <n v="9225.0112928613125"/>
    <x v="0"/>
    <x v="0"/>
    <n v="1"/>
  </r>
  <r>
    <n v="8"/>
    <x v="0"/>
    <n v="3.3371536459402065"/>
    <n v="3"/>
    <n v="2.7508200000000005"/>
    <n v="3.7371536459402068"/>
    <n v="3.3371536459402065"/>
    <n v="3.6821416451155971"/>
    <n v="65"/>
    <n v="78"/>
    <n v="0.2"/>
    <n v="0.2"/>
    <n v="1.3989229744649958"/>
    <n v="3"/>
    <n v="2.6"/>
    <n v="2.8820263835205462"/>
    <n v="1.3439109736403858"/>
    <n v="15.007922656809424"/>
    <n v="2.3208542058559829E-2"/>
    <n v="15.981659912795564"/>
    <n v="5.0810646195805926"/>
    <n v="47.197510200635705"/>
    <n v="41.347936324470034"/>
    <n v="88.545446525105746"/>
    <n v="0.46696852234797237"/>
    <n v="0.04"/>
    <n v="0.50696852234797241"/>
    <n v="0.98"/>
    <n v="0.5"/>
    <n v="0.5"/>
    <n v="91.160179921952007"/>
    <n v="24.757380000000005"/>
    <n v="115.91755992195201"/>
    <n v="0.21357747710242778"/>
    <n v="0.09"/>
    <n v="0.30357747710242777"/>
    <n v="0.9"/>
    <n v="5.614641126387717"/>
    <n v="3.1638926085312944"/>
    <n v="3.8677427474923731"/>
    <n v="90.390143327712124"/>
    <n v="2.7681948110287808"/>
    <n v="1.5598986479165122"/>
    <n v="1.9069189219740779"/>
    <x v="7"/>
    <n v="114.64374058215033"/>
    <n v="3.9101625384034007"/>
    <n v="2.203406072610345"/>
    <n v="2.693583162127426"/>
    <n v="108.50210672441781"/>
    <n v="0.85"/>
    <n v="0.6"/>
    <n v="0.65"/>
    <n v="21"/>
    <n v="11.2"/>
    <n v="13.65"/>
    <n v="250.21752572792047"/>
    <n v="140.9994623618779"/>
    <n v="172.3666746715632"/>
    <n v="6943.2225423386435"/>
    <n v="448.27565968676191"/>
    <n v="252.60671418547508"/>
    <n v="308.80244927538479"/>
    <n v="12439.087375930945"/>
    <x v="0"/>
    <x v="0"/>
    <n v="1"/>
  </r>
  <r>
    <n v="9"/>
    <x v="0"/>
    <n v="2.5517210275621136"/>
    <n v="3"/>
    <n v="2.7508200000000005"/>
    <n v="2.951721027562114"/>
    <n v="2.5517210275621136"/>
    <n v="2.815512637164316"/>
    <n v="65"/>
    <n v="78"/>
    <n v="0.2"/>
    <n v="0.2"/>
    <n v="1.3989229744649958"/>
    <n v="3"/>
    <n v="2.6"/>
    <n v="2.7079001641604541"/>
    <n v="1.2627145840671976"/>
    <n v="15.007922656809424"/>
    <n v="0.14227896565279147"/>
    <n v="14.108838991805142"/>
    <n v="4.2144356116293116"/>
    <n v="30.893839777641684"/>
    <n v="41.675477627101515"/>
    <n v="72.569317404743202"/>
    <n v="0.5742850989580558"/>
    <n v="0.04"/>
    <n v="0.61428509895805583"/>
    <n v="0.98"/>
    <n v="0.5"/>
    <n v="0.5"/>
    <n v="69.704716253079113"/>
    <n v="24.757380000000005"/>
    <n v="94.462096253079125"/>
    <n v="0.26208798006843936"/>
    <n v="0.09"/>
    <n v="0.35208798006843933"/>
    <n v="0.9"/>
    <n v="8.4863364058534128"/>
    <n v="2.2543354512755105"/>
    <n v="6.8612322832050037"/>
    <n v="74.081178184008678"/>
    <n v="3.2733064069923974"/>
    <n v="0.86953077550408009"/>
    <n v="2.6464795311422105"/>
    <x v="8"/>
    <n v="93.424051239309023"/>
    <n v="5.498399362535225"/>
    <n v="1.4606110358392423"/>
    <n v="4.4454748678309874"/>
    <n v="147.40421054692391"/>
    <n v="0.85"/>
    <n v="0.6"/>
    <n v="0.65"/>
    <n v="21"/>
    <n v="11.2"/>
    <n v="13.65"/>
    <n v="242.49039518726102"/>
    <n v="64.415864316597009"/>
    <n v="196.05432170687783"/>
    <n v="6500.8201316444147"/>
    <n v="513.68274377967498"/>
    <n v="136.45620025294559"/>
    <n v="415.31427183530269"/>
    <n v="13771.098519025714"/>
    <x v="1"/>
    <x v="0"/>
    <n v="1"/>
  </r>
  <r>
    <n v="10"/>
    <x v="0"/>
    <n v="2.5"/>
    <n v="3"/>
    <n v="2.7508200000000005"/>
    <n v="2.9000000000000004"/>
    <n v="1.0975799738764025"/>
    <n v="1.211045507470651"/>
    <n v="65"/>
    <n v="78"/>
    <n v="0.2"/>
    <n v="0.2"/>
    <n v="1.3989229744649958"/>
    <n v="3"/>
    <n v="2.6"/>
    <n v="0"/>
    <n v="0"/>
    <n v="15.007922656809424"/>
    <n v="18.119438208844382"/>
    <n v="0"/>
    <n v="2.6099684819356468"/>
    <n v="29.982313825743756"/>
    <n v="36.238876417688765"/>
    <n v="66.221190243432517"/>
    <n v="0.54723988325297057"/>
    <n v="0.04"/>
    <n v="0.58723988325297061"/>
    <n v="0.98"/>
    <n v="0.5"/>
    <n v="0.5"/>
    <n v="29.982313825743752"/>
    <n v="24.757380000000005"/>
    <n v="54.739693825743757"/>
    <n v="0.45227472551840897"/>
    <n v="0.09"/>
    <n v="0.54227472551840894"/>
    <n v="0.9"/>
    <n v="5.5293815238015966"/>
    <n v="2.4806507857045728"/>
    <n v="3.4058008083217945"/>
    <n v="67.60079837350402"/>
    <n v="2.2823081633032145"/>
    <n v="1.0239137079160296"/>
    <n v="1.4057787392600309"/>
    <x v="9"/>
    <n v="54.13815872875756"/>
    <n v="2.5309376756955242"/>
    <n v="1.1354565617796002"/>
    <n v="1.5589211098187181"/>
    <n v="64.511105838288046"/>
    <n v="0.85"/>
    <n v="0.6"/>
    <n v="0.55000000000000004"/>
    <n v="21"/>
    <n v="11.2"/>
    <n v="13.65"/>
    <n v="154.28585397366288"/>
    <n v="69.217384120698412"/>
    <n v="95.03176511047603"/>
    <n v="3932.5942912878745"/>
    <n v="137.02030561939702"/>
    <n v="61.47152757123331"/>
    <n v="84.397118488976659"/>
    <n v="3492.5124876409168"/>
    <x v="0"/>
    <x v="1"/>
    <n v="1"/>
  </r>
  <r>
    <n v="11"/>
    <x v="0"/>
    <n v="2.7743877960641186"/>
    <n v="3"/>
    <n v="2.7508200000000005"/>
    <n v="3.1743877960641189"/>
    <n v="2.7743877960641186"/>
    <n v="3.0611982328161611"/>
    <n v="65"/>
    <n v="78"/>
    <n v="0.2"/>
    <n v="0.2"/>
    <n v="1.3989229744649958"/>
    <n v="3"/>
    <n v="2.6"/>
    <n v="2.7572641982852995"/>
    <n v="1.2857334112170378"/>
    <n v="15.007922656809424"/>
    <n v="9.8252983306009081E-2"/>
    <n v="14.627925632307917"/>
    <n v="4.4601212072811567"/>
    <n v="35.548457517292917"/>
    <n v="41.554370074342344"/>
    <n v="77.102827591635261"/>
    <n v="0.53894742089653924"/>
    <n v="0.04"/>
    <n v="0.57894742089653928"/>
    <n v="0.98"/>
    <n v="0.5"/>
    <n v="0.5"/>
    <n v="75.787247905158196"/>
    <n v="24.757380000000005"/>
    <n v="100.54462790515819"/>
    <n v="0.24623274774414763"/>
    <n v="0.09"/>
    <n v="0.33623274774414763"/>
    <n v="0.9"/>
    <n v="4.1456814560522162"/>
    <n v="3.4341962366190195"/>
    <n v="5.0649919245008324"/>
    <n v="78.70913649979434"/>
    <n v="1.745549869212176"/>
    <n v="1.4459771825758367"/>
    <n v="2.1326279129492764"/>
    <x v="10"/>
    <n v="99.439741884222386"/>
    <n v="2.7517675888118212"/>
    <n v="2.279506999687996"/>
    <n v="3.3619757724239996"/>
    <n v="94.266468539026278"/>
    <n v="0.85"/>
    <n v="0.6"/>
    <n v="0.65"/>
    <n v="21"/>
    <n v="11.2"/>
    <n v="13.65"/>
    <n v="137.39072292301933"/>
    <n v="113.81161543894957"/>
    <n v="167.85730150359612"/>
    <n v="4706.5523675162931"/>
    <n v="273.63505875681648"/>
    <n v="226.67358767225252"/>
    <n v="334.31400303085172"/>
    <n v="9373.8332998579426"/>
    <x v="0"/>
    <x v="0"/>
    <n v="1"/>
  </r>
  <r>
    <n v="12"/>
    <x v="0"/>
    <n v="2.5139235412882188"/>
    <n v="3"/>
    <n v="2.7508200000000005"/>
    <n v="2.9139235412882192"/>
    <n v="2.5139235412882188"/>
    <n v="2.7738077254174125"/>
    <n v="65"/>
    <n v="78"/>
    <n v="0.2"/>
    <n v="0.2"/>
    <n v="1.3989229744649958"/>
    <n v="3"/>
    <n v="2.6"/>
    <n v="2.6995206631922124"/>
    <n v="1.2588071585941893"/>
    <n v="15.007922656809424"/>
    <n v="0.15055919969250239"/>
    <n v="14.021655490747863"/>
    <n v="4.1727306998824085"/>
    <n v="30.101161548035499"/>
    <n v="41.698255060502632"/>
    <n v="71.799416608538138"/>
    <n v="0.58076036032225953"/>
    <n v="0.04"/>
    <n v="0.62076036032225956"/>
    <n v="0.98"/>
    <n v="0.5"/>
    <n v="0.5"/>
    <n v="68.672211905094557"/>
    <n v="24.757380000000005"/>
    <n v="93.429591905094554"/>
    <n v="0.26498435340645032"/>
    <n v="0.09"/>
    <n v="0.35498435340645029"/>
    <n v="0.9"/>
    <n v="10.264506247747699"/>
    <n v="2.3031576021721012"/>
    <n v="4.6960233604075938"/>
    <n v="73.295237787882684"/>
    <n v="3.892707650865753"/>
    <n v="0.87344865916879633"/>
    <n v="1.7809182071192278"/>
    <x v="11"/>
    <n v="92.402893092950663"/>
    <n v="6.6207671343545123"/>
    <n v="1.4855726899718873"/>
    <n v="3.0290085442317181"/>
    <n v="155.03862013353503"/>
    <n v="0.85"/>
    <n v="0.6"/>
    <n v="0.65"/>
    <n v="21"/>
    <n v="11.2"/>
    <n v="13.65"/>
    <n v="285.31693290891559"/>
    <n v="64.01962716928422"/>
    <n v="130.53282347157349"/>
    <n v="6681.2716232532684"/>
    <n v="611.77803770908133"/>
    <n v="137.27121445327944"/>
    <n v="279.88915269027757"/>
    <n v="14326.017041477626"/>
    <x v="1"/>
    <x v="0"/>
    <n v="1"/>
  </r>
  <r>
    <n v="13"/>
    <x v="0"/>
    <n v="2.5"/>
    <n v="3"/>
    <n v="2.7508200000000005"/>
    <n v="2.9000000000000004"/>
    <n v="1.1275687479382059"/>
    <n v="1.2441344585872001"/>
    <n v="65"/>
    <n v="78"/>
    <n v="0.2"/>
    <n v="0.2"/>
    <n v="1.3989229744649958"/>
    <n v="3"/>
    <n v="2.6"/>
    <n v="0"/>
    <n v="0"/>
    <n v="15.007922656809424"/>
    <n v="17.764453389653724"/>
    <n v="0"/>
    <n v="2.6430574330521956"/>
    <n v="30.801509562337582"/>
    <n v="35.528906779307448"/>
    <n v="66.330416341645034"/>
    <n v="0.53563521441370632"/>
    <n v="0.04"/>
    <n v="0.57563521441370635"/>
    <n v="0.98"/>
    <n v="0.5"/>
    <n v="0.5"/>
    <n v="30.801509562337582"/>
    <n v="24.757380000000005"/>
    <n v="55.558889562337583"/>
    <n v="0.44560609823243491"/>
    <n v="0.09"/>
    <n v="0.53560609823243488"/>
    <n v="0.9"/>
    <n v="9.2987894489580292"/>
    <n v="3.1685580304924517"/>
    <n v="4.207782855415088"/>
    <n v="67.712300015429307"/>
    <n v="3.9460787907191639"/>
    <n v="1.3446244492276582"/>
    <n v="1.7856348692319062"/>
    <x v="12"/>
    <n v="54.948352314399806"/>
    <n v="4.3183011139166858"/>
    <n v="1.4714590267573413"/>
    <n v="1.9540686980168791"/>
    <n v="104.30735406637694"/>
    <n v="0.85"/>
    <n v="0.6"/>
    <n v="0.65"/>
    <n v="21"/>
    <n v="11.2"/>
    <n v="13.65"/>
    <n v="267.19807096169848"/>
    <n v="91.047614114184583"/>
    <n v="120.90944398344271"/>
    <n v="6454.0945752567341"/>
    <n v="237.28353100715918"/>
    <n v="80.854249018466234"/>
    <n v="107.37285526517199"/>
    <n v="5731.5172402221233"/>
    <x v="1"/>
    <x v="0"/>
    <n v="1"/>
  </r>
  <r>
    <n v="14"/>
    <x v="0"/>
    <n v="2.5"/>
    <n v="3"/>
    <n v="2.7508200000000005"/>
    <n v="2.9000000000000004"/>
    <n v="2.2791336839967675"/>
    <n v="2.5147457812856704"/>
    <n v="65"/>
    <n v="78"/>
    <n v="0.2"/>
    <n v="0.2"/>
    <n v="1.3989229744649958"/>
    <n v="3"/>
    <n v="2.6"/>
    <n v="2.1738196618116157"/>
    <n v="1.0136687557506656"/>
    <n v="15.007922656809424"/>
    <n v="1.1382241185887298"/>
    <n v="9.0922842669148523"/>
    <n v="3.913668755750666"/>
    <n v="37.247279503571519"/>
    <n v="44.415143472700763"/>
    <n v="81.662422976272282"/>
    <n v="0.54388716197664089"/>
    <n v="0.04"/>
    <n v="0.58388716197664092"/>
    <n v="0.98"/>
    <n v="0.5"/>
    <n v="0.5"/>
    <n v="62.258516910686239"/>
    <n v="24.757380000000005"/>
    <n v="87.015896910686251"/>
    <n v="0.28451559863149095"/>
    <n v="0.09"/>
    <n v="0.37451559863149098"/>
    <n v="0.9"/>
    <n v="5.0116814221051564"/>
    <n v="3.4627013626865493"/>
    <n v="3.3999318296278096"/>
    <n v="83.363723454944633"/>
    <n v="2.0854249798211208"/>
    <n v="1.4408744912548528"/>
    <n v="1.4147552827123797"/>
    <x v="13"/>
    <n v="86.059678263316073"/>
    <n v="3.1347285541551217"/>
    <n v="2.1658656889579166"/>
    <n v="2.1266043251484903"/>
    <n v="86.475004092518418"/>
    <n v="0.85"/>
    <n v="0.6"/>
    <n v="0.55000000000000004"/>
    <n v="21"/>
    <n v="11.2"/>
    <n v="13.65"/>
    <n v="173.84879130384141"/>
    <n v="120.11666262225359"/>
    <n v="117.93926814445683"/>
    <n v="4795.8139531896222"/>
    <n v="269.77373081341977"/>
    <n v="186.39370435327371"/>
    <n v="183.01488401565547"/>
    <n v="7442.0110300210754"/>
    <x v="0"/>
    <x v="0"/>
    <n v="1"/>
  </r>
  <r>
    <n v="15"/>
    <x v="0"/>
    <n v="2.5"/>
    <n v="3"/>
    <n v="2.7508200000000005"/>
    <n v="2.9000000000000004"/>
    <n v="1.8888959104444638"/>
    <n v="2.0841660388029735"/>
    <n v="65"/>
    <n v="78"/>
    <n v="0.2"/>
    <n v="0.2"/>
    <n v="1.3989229744649958"/>
    <n v="3"/>
    <n v="2.6"/>
    <n v="1.2504384242262496"/>
    <n v="0.58308901326796914"/>
    <n v="15.007922656809424"/>
    <n v="5.1043040657960299"/>
    <n v="3.008504054900087"/>
    <n v="3.4830890132679695"/>
    <n v="43.322637481439706"/>
    <n v="55.325115513077542"/>
    <n v="98.647752994517248"/>
    <n v="0.56083503003005508"/>
    <n v="0.04"/>
    <n v="0.60083503003005512"/>
    <n v="0.98"/>
    <n v="0.5"/>
    <n v="0.5"/>
    <n v="51.598490605739975"/>
    <n v="24.757380000000005"/>
    <n v="76.35587060573998"/>
    <n v="0.32423675879270103"/>
    <n v="0.09"/>
    <n v="0.41423675879270105"/>
    <n v="0.9"/>
    <n v="9.8714432617784151"/>
    <n v="2.6298375640272855"/>
    <n v="3.1219100214733255"/>
    <n v="100.70291451523636"/>
    <n v="3.9403343531477959"/>
    <n v="1.0497390322707845"/>
    <n v="1.2461571199702699"/>
    <x v="14"/>
    <n v="75.516795104578009"/>
    <n v="5.7823286004132752"/>
    <n v="1.5404621753533303"/>
    <n v="1.8287001329357635"/>
    <n v="127.29543758376659"/>
    <n v="0.85"/>
    <n v="0.6"/>
    <n v="0.55000000000000004"/>
    <n v="21"/>
    <n v="11.2"/>
    <n v="13.65"/>
    <n v="396.80315352649166"/>
    <n v="105.71178003007175"/>
    <n v="125.49165392491923"/>
    <n v="8735.4480440912885"/>
    <n v="436.6629241447506"/>
    <n v="116.33076646250996"/>
    <n v="138.09757324662462"/>
    <n v="9612.9434777609004"/>
    <x v="1"/>
    <x v="0"/>
    <n v="1"/>
  </r>
  <r>
    <n v="16"/>
    <x v="0"/>
    <n v="2.5"/>
    <n v="3"/>
    <n v="2.7508200000000005"/>
    <n v="2.9000000000000004"/>
    <n v="2.2889081697214628"/>
    <n v="2.5255307330035133"/>
    <n v="65"/>
    <n v="78"/>
    <n v="0.2"/>
    <n v="0.2"/>
    <n v="1.3989229744649958"/>
    <n v="3"/>
    <n v="2.6"/>
    <n v="2.1969480654078923"/>
    <n v="1.0244537074685089"/>
    <n v="15.007922656809424"/>
    <n v="1.0753883784469536"/>
    <n v="9.2867886377884847"/>
    <n v="3.9244537074685093"/>
    <n v="36.979240138045199"/>
    <n v="44.242293662003952"/>
    <n v="81.221533800049144"/>
    <n v="0.54471137876956943"/>
    <n v="0.04"/>
    <n v="0.58471137876956947"/>
    <n v="0.98"/>
    <n v="0.5"/>
    <n v="0.5"/>
    <n v="62.525524058646532"/>
    <n v="24.757380000000005"/>
    <n v="87.282904058646537"/>
    <n v="0.2836452369110587"/>
    <n v="0.09"/>
    <n v="0.37364523691105866"/>
    <n v="0.9"/>
    <n v="5.3512106602589968"/>
    <n v="2.6485374129904855"/>
    <n v="5.5424139696051125"/>
    <n v="82.913649087550169"/>
    <n v="2.2222968970125407"/>
    <n v="1.0999074505180302"/>
    <n v="2.3017014557255844"/>
    <x v="15"/>
    <n v="86.32375126679328"/>
    <n v="3.3517562853455414"/>
    <n v="1.6589240238458531"/>
    <n v="3.471517388872849"/>
    <n v="101.77785716643641"/>
    <n v="0.85"/>
    <n v="0.6"/>
    <n v="0.65"/>
    <n v="21"/>
    <n v="11.2"/>
    <n v="13.65"/>
    <n v="184.25874508724942"/>
    <n v="91.197340381033911"/>
    <n v="190.84246680433449"/>
    <n v="5595.114513889408"/>
    <n v="289.33617588307953"/>
    <n v="143.20454480497727"/>
    <n v="299.67440359540751"/>
    <n v="8785.8464265026705"/>
    <x v="0"/>
    <x v="0"/>
    <n v="1"/>
  </r>
  <r>
    <n v="17"/>
    <x v="0"/>
    <n v="3.2832612133694381"/>
    <n v="3"/>
    <n v="2.7508200000000005"/>
    <n v="3.6832612133694385"/>
    <n v="3.2832612133694381"/>
    <n v="3.622677925017836"/>
    <n v="65"/>
    <n v="78"/>
    <n v="0.2"/>
    <n v="0.2"/>
    <n v="1.3989229744649958"/>
    <n v="3"/>
    <n v="2.6"/>
    <n v="2.8700787188627621"/>
    <n v="1.3383396861133932"/>
    <n v="15.007922656809424"/>
    <n v="2.8147424464670199E-2"/>
    <n v="15.849428140869136"/>
    <n v="5.0216008994828316"/>
    <n v="46.089090088812455"/>
    <n v="41.361522300970407"/>
    <n v="87.450612389782862"/>
    <n v="0.47297007042803518"/>
    <n v="0.04"/>
    <n v="0.51297007042803522"/>
    <n v="0.98"/>
    <n v="0.5"/>
    <n v="0.5"/>
    <n v="89.688014007278099"/>
    <n v="24.757380000000005"/>
    <n v="114.44539400727811"/>
    <n v="0.21632482647947868"/>
    <n v="0.09"/>
    <n v="0.30632482647947867"/>
    <n v="0.9"/>
    <n v="11.702881934859047"/>
    <n v="2.5672744917564412"/>
    <n v="3.8159604834202661"/>
    <n v="89.27250014790333"/>
    <n v="5.6996537645234202"/>
    <n v="1.2503395149120413"/>
    <n v="1.8584869654895728"/>
    <x v="16"/>
    <n v="113.18775231489045"/>
    <n v="8.1179986568535227"/>
    <n v="1.7808545785439576"/>
    <n v="2.6470370504840055"/>
    <n v="180.35945502307013"/>
    <n v="0.85"/>
    <n v="0.6"/>
    <n v="0.65"/>
    <n v="21"/>
    <n v="11.2"/>
    <n v="13.65"/>
    <n v="508.8223415364148"/>
    <n v="111.62093452991459"/>
    <n v="165.9117779015443"/>
    <n v="11304.623725897482"/>
    <n v="918.85802126454985"/>
    <n v="201.57092694507207"/>
    <n v="299.6121740385218"/>
    <n v="20414.481322799886"/>
    <x v="1"/>
    <x v="0"/>
    <n v="1"/>
  </r>
  <r>
    <n v="18"/>
    <x v="0"/>
    <n v="3.1707793093296406"/>
    <n v="3"/>
    <n v="2.7508200000000005"/>
    <n v="3.5707793093296409"/>
    <n v="3.1707793093296406"/>
    <n v="3.4985678758174656"/>
    <n v="65"/>
    <n v="78"/>
    <n v="0.2"/>
    <n v="0.2"/>
    <n v="1.3989229744649958"/>
    <n v="3"/>
    <n v="2.6"/>
    <n v="2.8451420810932246"/>
    <n v="1.3267115409528207"/>
    <n v="15.007922656809424"/>
    <n v="3.9989402084147099E-2"/>
    <n v="15.57520955276385"/>
    <n v="4.8974908502824617"/>
    <n v="43.770776415471957"/>
    <n v="41.394097449845617"/>
    <n v="85.164873865317574"/>
    <n v="0.48604660080055484"/>
    <n v="0.04"/>
    <n v="0.52604660080055488"/>
    <n v="0.98"/>
    <n v="0.5"/>
    <n v="0.5"/>
    <n v="86.615374357405813"/>
    <n v="24.757380000000005"/>
    <n v="111.37275435740582"/>
    <n v="0.22229296691856254"/>
    <n v="0.09"/>
    <n v="0.31229296691856256"/>
    <n v="0.9"/>
    <n v="8.9658983065830924"/>
    <n v="3.3446903536796451"/>
    <n v="4.5650379937445607"/>
    <n v="86.939142070845023"/>
    <n v="4.2494179792816054"/>
    <n v="1.5852273623960622"/>
    <n v="2.16361527460985"/>
    <x v="17"/>
    <n v="110.14887793589587"/>
    <n v="6.1659113233301426"/>
    <n v="2.3001670797051323"/>
    <n v="3.1394087345821093"/>
    <n v="153.37304389464128"/>
    <n v="0.85"/>
    <n v="0.6"/>
    <n v="0.65"/>
    <n v="21"/>
    <n v="11.2"/>
    <n v="13.65"/>
    <n v="369.44075341916664"/>
    <n v="137.81830687394219"/>
    <n v="188.10285574595613"/>
    <n v="9189.5990583310122"/>
    <n v="679.16821371704998"/>
    <n v="253.36082289460668"/>
    <n v="345.80234949637008"/>
    <n v="16893.868690607644"/>
    <x v="1"/>
    <x v="0"/>
    <n v="1"/>
  </r>
  <r>
    <n v="19"/>
    <x v="0"/>
    <n v="2.5"/>
    <n v="3"/>
    <n v="2.7508200000000005"/>
    <n v="2.9000000000000004"/>
    <n v="1.73"/>
    <n v="1.9088437998051107"/>
    <n v="65"/>
    <n v="78"/>
    <n v="0.2"/>
    <n v="0.2"/>
    <n v="1.3989229744649958"/>
    <n v="3"/>
    <n v="2.6"/>
    <n v="0.87445866937610206"/>
    <n v="0.40776677427010632"/>
    <n v="15.007922656809424"/>
    <n v="7.5338536888482315"/>
    <n v="1.4713112497163314"/>
    <n v="3.3077667742701067"/>
    <n v="43.210658900474385"/>
    <n v="62.008369207162005"/>
    <n v="105.21902810763639"/>
    <n v="0.5893265726017638"/>
    <n v="0.04"/>
    <n v="0.62932657260176383"/>
    <n v="0.98"/>
    <n v="0.5"/>
    <n v="0.5"/>
    <n v="47.257971312419066"/>
    <n v="24.757380000000005"/>
    <n v="72.015351312419071"/>
    <n v="0.34377920191761374"/>
    <n v="0.09"/>
    <n v="0.43377920191761377"/>
    <n v="0.9"/>
    <n v="6.8887401610562691"/>
    <n v="2.0196429552467356"/>
    <n v="3.7542384434430338"/>
    <n v="107.41109119321216"/>
    <n v="2.5534729259546047"/>
    <n v="0.74862797634200995"/>
    <n v="1.3915964311012485"/>
    <x v="18"/>
    <n v="71.223973825469415"/>
    <n v="3.9005479517754664"/>
    <n v="1.1435638459612758"/>
    <n v="2.1257278876378902"/>
    <n v="96.170050667119028"/>
    <n v="0.85"/>
    <n v="0.6"/>
    <n v="0.65"/>
    <n v="21"/>
    <n v="11.2"/>
    <n v="13.65"/>
    <n v="274.27131330910834"/>
    <n v="80.410947836661506"/>
    <n v="149.47289116516478"/>
    <n v="6762.3027388928731"/>
    <n v="277.81252522224418"/>
    <n v="81.449161432499039"/>
    <n v="151.40278742919148"/>
    <n v="6849.6131715089532"/>
    <x v="0"/>
    <x v="0"/>
    <n v="1"/>
  </r>
  <r>
    <n v="20"/>
    <x v="0"/>
    <n v="3.3602411387664319"/>
    <n v="3"/>
    <n v="2.7508200000000005"/>
    <n v="3.7602411387664323"/>
    <n v="3.3602411387664319"/>
    <n v="3.7076158749042589"/>
    <n v="65"/>
    <n v="78"/>
    <n v="0.2"/>
    <n v="0.2"/>
    <n v="1.3989229744649958"/>
    <n v="3"/>
    <n v="2.6"/>
    <n v="2.8871447574539273"/>
    <n v="1.3462977106028222"/>
    <n v="15.007922656809424"/>
    <n v="2.1238387992403285E-2"/>
    <n v="16.038476012042931"/>
    <n v="5.1065388493692545"/>
    <n v="47.671894525589266"/>
    <n v="41.342516785261765"/>
    <n v="89.014411310851031"/>
    <n v="0.46444745492825645"/>
    <n v="0.04"/>
    <n v="0.50444745492825649"/>
    <n v="0.98"/>
    <n v="0.5"/>
    <n v="0.5"/>
    <n v="91.79085510903721"/>
    <n v="24.757380000000005"/>
    <n v="116.54823510903722"/>
    <n v="0.21242174947426812"/>
    <n v="0.09"/>
    <n v="0.30242174947426814"/>
    <n v="0.9"/>
    <n v="11.803959590048517"/>
    <n v="2.272448004185375"/>
    <n v="6.3892953922864582"/>
    <n v="90.868878213160428"/>
    <n v="5.8494822167725573"/>
    <n v="1.1261173920172667"/>
    <n v="3.1662315928627183"/>
    <x v="19"/>
    <n v="115.26748527267418"/>
    <n v="8.2341854801024805"/>
    <n v="1.5852103031703249"/>
    <n v="4.4570335018433074"/>
    <n v="197.17785380223859"/>
    <n v="0.85"/>
    <n v="0.6"/>
    <n v="0.65"/>
    <n v="21"/>
    <n v="11.2"/>
    <n v="13.65"/>
    <n v="531.53588716595323"/>
    <n v="102.32902414893884"/>
    <n v="287.71191300650332"/>
    <n v="12728.290576343335"/>
    <n v="949.13385356018023"/>
    <n v="182.7232052747768"/>
    <n v="513.7510435335389"/>
    <n v="22728.195359247038"/>
    <x v="1"/>
    <x v="0"/>
    <n v="1"/>
  </r>
  <r>
    <n v="21"/>
    <x v="0"/>
    <n v="2.5"/>
    <n v="3"/>
    <n v="2.7508200000000005"/>
    <n v="2.9000000000000004"/>
    <n v="2.3291791827968651"/>
    <n v="2.5699648796051622"/>
    <n v="65"/>
    <n v="78"/>
    <n v="0.2"/>
    <n v="0.2"/>
    <n v="1.3989229744649958"/>
    <n v="3"/>
    <n v="2.6"/>
    <n v="2.2922374003020645"/>
    <n v="1.0688878540701579"/>
    <n v="15.007922656809424"/>
    <n v="0.83532079364290113"/>
    <n v="10.109860630791925"/>
    <n v="3.9688878540701582"/>
    <n v="35.815190290644217"/>
    <n v="43.58191094837327"/>
    <n v="79.397101239017488"/>
    <n v="0.54891060590705998"/>
    <n v="0.04"/>
    <n v="0.58891060590706001"/>
    <n v="0.98"/>
    <n v="0.5"/>
    <n v="0.5"/>
    <n v="63.625597111039255"/>
    <n v="24.757380000000005"/>
    <n v="88.382977111039253"/>
    <n v="0.28011480048806531"/>
    <n v="0.09"/>
    <n v="0.37011480048806533"/>
    <n v="0.9"/>
    <n v="10.636148323140674"/>
    <n v="3.3874577551060465"/>
    <n v="3.6908683810028835"/>
    <n v="81.051207514830352"/>
    <n v="4.372407769642539"/>
    <n v="1.3925479560619753"/>
    <n v="1.5172768464232658"/>
    <x v="20"/>
    <n v="87.411735604324534"/>
    <n v="6.6995524085599927"/>
    <n v="2.1337095039132223"/>
    <n v="2.3248233665402926"/>
    <n v="154.55253367872146"/>
    <n v="0.85"/>
    <n v="0.6"/>
    <n v="0.65"/>
    <n v="21"/>
    <n v="11.2"/>
    <n v="13.65"/>
    <n v="354.38892947675396"/>
    <n v="112.86769336113203"/>
    <n v="122.97712053689949"/>
    <n v="8175.4277925105071"/>
    <n v="585.61950380436167"/>
    <n v="186.51125101249704"/>
    <n v="203.21684544277574"/>
    <n v="13509.705210902863"/>
    <x v="1"/>
    <x v="0"/>
    <n v="1"/>
  </r>
  <r>
    <n v="22"/>
    <x v="0"/>
    <n v="2.5"/>
    <n v="3"/>
    <n v="2.7508200000000005"/>
    <n v="2.9000000000000004"/>
    <n v="2.0927936593198715"/>
    <n v="2.3091423126382575"/>
    <n v="65"/>
    <n v="78"/>
    <n v="0.2"/>
    <n v="0.2"/>
    <n v="1.3989229744649958"/>
    <n v="3"/>
    <n v="2.6"/>
    <n v="1.7329016004164699"/>
    <n v="0.8080652871032532"/>
    <n v="15.007922656809424"/>
    <n v="2.6773106047535631"/>
    <n v="5.7779500867906579"/>
    <n v="3.7080652871032536"/>
    <n v="41.274213050318664"/>
    <n v="48.6488933605727"/>
    <n v="89.923106410891364"/>
    <n v="0.54100548015187799"/>
    <n v="0.04"/>
    <n v="0.58100548015187803"/>
    <n v="0.98"/>
    <n v="0.5"/>
    <n v="0.5"/>
    <n v="57.168313708064147"/>
    <n v="24.757380000000005"/>
    <n v="81.925693708064159"/>
    <n v="0.30219310791826803"/>
    <n v="0.09"/>
    <n v="0.392193107918268"/>
    <n v="0.9"/>
    <n v="4.6350657703585041"/>
    <n v="2.7876471726606691"/>
    <n v="6.3106549778165775"/>
    <n v="91.796504461118261"/>
    <n v="1.942067156915827"/>
    <n v="1.1680088886149318"/>
    <n v="2.6441298523574175"/>
    <x v="21"/>
    <n v="81.025411359623888"/>
    <n v="2.8172249204760211"/>
    <n v="1.6943511642353086"/>
    <n v="3.8356595890668053"/>
    <n v="95.705394358153484"/>
    <n v="0.85"/>
    <n v="0.6"/>
    <n v="0.65"/>
    <n v="21"/>
    <n v="11.2"/>
    <n v="13.65"/>
    <n v="178.27497643361497"/>
    <n v="107.21913315436638"/>
    <n v="242.72187778770365"/>
    <n v="6056.2707648087699"/>
    <n v="228.26680807415332"/>
    <n v="137.28550006982354"/>
    <n v="310.78589603962382"/>
    <n v="7754.5689472044132"/>
    <x v="0"/>
    <x v="0"/>
    <n v="1"/>
  </r>
  <r>
    <n v="23"/>
    <x v="0"/>
    <n v="2.5"/>
    <n v="3"/>
    <n v="2.7508200000000005"/>
    <n v="2.9000000000000004"/>
    <n v="1.8916723116381373"/>
    <n v="2.0872294585742539"/>
    <n v="65"/>
    <n v="78"/>
    <n v="0.2"/>
    <n v="0.2"/>
    <n v="1.3989229744649958"/>
    <n v="3"/>
    <n v="2.6"/>
    <n v="1.2570079491261854"/>
    <n v="0.58615243303924913"/>
    <n v="15.007922656809424"/>
    <n v="5.0660431712439209"/>
    <n v="3.040199116255518"/>
    <n v="3.4861524330392495"/>
    <n v="43.31129232013906"/>
    <n v="55.219866679125715"/>
    <n v="98.531158999264775"/>
    <n v="0.56043049975224346"/>
    <n v="0.04"/>
    <n v="0.6004304997522435"/>
    <n v="0.98"/>
    <n v="0.5"/>
    <n v="0.5"/>
    <n v="51.674332853117072"/>
    <n v="24.757380000000005"/>
    <n v="76.431712853117077"/>
    <n v="0.32391502265005612"/>
    <n v="0.09"/>
    <n v="0.41391502265005609"/>
    <n v="0.9"/>
    <n v="6.329623553129907"/>
    <n v="2.9474785995262471"/>
    <n v="5.4649567430875159"/>
    <n v="100.58389147841613"/>
    <n v="2.5291245198805457"/>
    <n v="1.1777225510036597"/>
    <n v="2.183630034711086"/>
    <x v="22"/>
    <n v="75.591803920665242"/>
    <n v="3.7096972767698131"/>
    <n v="1.727472928242785"/>
    <n v="3.2029290489908702"/>
    <n v="106.24470245530418"/>
    <n v="0.85"/>
    <n v="0.6"/>
    <n v="0.65"/>
    <n v="21"/>
    <n v="11.2"/>
    <n v="13.65"/>
    <n v="254.38918624306612"/>
    <n v="118.45991726183553"/>
    <n v="219.63800644038992"/>
    <n v="7285.6358305806243"/>
    <n v="280.42270915060953"/>
    <n v="130.58279486998603"/>
    <n v="242.11518464312064"/>
    <n v="8031.2287156107741"/>
    <x v="0"/>
    <x v="0"/>
    <n v="1"/>
  </r>
  <r>
    <n v="24"/>
    <x v="0"/>
    <n v="3.1677192493591746"/>
    <n v="3"/>
    <n v="2.7508200000000005"/>
    <n v="3.5677192493591749"/>
    <n v="3.1677192493591746"/>
    <n v="3.4951914732153524"/>
    <n v="65"/>
    <n v="78"/>
    <n v="0.2"/>
    <n v="0.2"/>
    <n v="1.3989229744649958"/>
    <n v="3"/>
    <n v="2.6"/>
    <n v="2.8444636821304039"/>
    <n v="1.326395198321173"/>
    <n v="15.007922656809424"/>
    <n v="4.0340539329391599E-2"/>
    <n v="15.567782896381843"/>
    <n v="4.894114447680348"/>
    <n v="43.7076149281272"/>
    <n v="41.395063365202581"/>
    <n v="85.102678293329774"/>
    <n v="0.48641316813230151"/>
    <n v="0.04"/>
    <n v="0.52641316813230155"/>
    <n v="0.98"/>
    <n v="0.5"/>
    <n v="0.5"/>
    <n v="86.531783475152309"/>
    <n v="24.757380000000005"/>
    <n v="111.28916347515232"/>
    <n v="0.22245993434506872"/>
    <n v="0.09"/>
    <n v="0.31245993434506869"/>
    <n v="0.9"/>
    <n v="5.6921145767068033"/>
    <n v="3.499738863829128"/>
    <n v="5.9911879448619763"/>
    <n v="86.875650757774153"/>
    <n v="2.6957105090105205"/>
    <n v="1.6574302408850952"/>
    <n v="2.8373477179311304"/>
    <x v="23"/>
    <n v="110.06620563476604"/>
    <n v="3.9135568297843872"/>
    <n v="2.4062106882121932"/>
    <n v="4.1191817529614365"/>
    <n v="122.57416533958759"/>
    <n v="0.85"/>
    <n v="0.6"/>
    <n v="0.65"/>
    <n v="21"/>
    <n v="11.2"/>
    <n v="13.65"/>
    <n v="234.19160472485956"/>
    <n v="143.99033076250703"/>
    <n v="246.49642942135236"/>
    <n v="7334.9747371037392"/>
    <n v="430.75035079039145"/>
    <n v="264.84248040933517"/>
    <n v="453.38270586842953"/>
    <n v="13491.273287776859"/>
    <x v="1"/>
    <x v="0"/>
    <n v="1"/>
  </r>
  <r>
    <n v="25"/>
    <x v="0"/>
    <n v="2.5"/>
    <n v="3"/>
    <n v="2.7508200000000005"/>
    <n v="2.9000000000000004"/>
    <n v="1.7227103910998143"/>
    <n v="1.9008006063067733"/>
    <n v="65"/>
    <n v="78"/>
    <n v="0.2"/>
    <n v="0.2"/>
    <n v="1.3989229744649958"/>
    <n v="3"/>
    <n v="2.6"/>
    <n v="0.85720998525591952"/>
    <n v="0.39972358077176873"/>
    <n v="15.007922656809424"/>
    <n v="7.656623664069925"/>
    <n v="1.4138405155818006"/>
    <n v="3.2997235807717691"/>
    <n v="43.169622147494458"/>
    <n v="62.346087310401344"/>
    <n v="105.51570945789581"/>
    <n v="0.59087019014243991"/>
    <n v="0.04"/>
    <n v="0.63087019014243995"/>
    <n v="0.98"/>
    <n v="0.5"/>
    <n v="0.5"/>
    <n v="47.058842914567194"/>
    <n v="24.757380000000005"/>
    <n v="71.816222914567192"/>
    <n v="0.34473241553585271"/>
    <n v="0.09"/>
    <n v="0.43473241553585273"/>
    <n v="0.9"/>
    <n v="5.9388137412246991"/>
    <n v="2.6859792914917531"/>
    <n v="6.4173950340745165"/>
    <n v="107.71395340493531"/>
    <n v="2.1921931870777382"/>
    <n v="0.99147502514969466"/>
    <n v="2.3688518087087762"/>
    <x v="24"/>
    <n v="71.027033651769756"/>
    <n v="3.3570188980845712"/>
    <n v="1.518297026022265"/>
    <n v="3.6275453894635161"/>
    <n v="102.31113981369427"/>
    <n v="0.85"/>
    <n v="0.6"/>
    <n v="0.65"/>
    <n v="21"/>
    <n v="11.2"/>
    <n v="13.65"/>
    <n v="236.12979480750812"/>
    <n v="106.79569466113128"/>
    <n v="255.15839334645386"/>
    <n v="7196.4767504032343"/>
    <n v="238.43909424387985"/>
    <n v="107.84013396066536"/>
    <n v="257.65378845074736"/>
    <n v="7266.8567704981833"/>
    <x v="0"/>
    <x v="0"/>
    <n v="1"/>
  </r>
  <r>
    <n v="26"/>
    <x v="0"/>
    <n v="2.5"/>
    <n v="3"/>
    <n v="2.7508200000000005"/>
    <n v="2.9000000000000004"/>
    <n v="1.2956318614802314"/>
    <n v="1.4295715870615571"/>
    <n v="65"/>
    <n v="78"/>
    <n v="0.2"/>
    <n v="0.2"/>
    <n v="1.3989229744649958"/>
    <n v="3"/>
    <n v="2.6"/>
    <n v="0"/>
    <n v="0"/>
    <n v="15.007922656809424"/>
    <n v="15.775047158829384"/>
    <n v="0"/>
    <n v="2.8284945615265529"/>
    <n v="35.39244701808606"/>
    <n v="31.550094317658768"/>
    <n v="66.942541335744835"/>
    <n v="0.47130111418121778"/>
    <n v="0.04"/>
    <n v="0.51130111418121782"/>
    <n v="0.98"/>
    <n v="0.5"/>
    <n v="0.5"/>
    <n v="35.39244701808606"/>
    <n v="24.757380000000005"/>
    <n v="60.149827018086064"/>
    <n v="0.41159519864547356"/>
    <n v="0.09"/>
    <n v="0.50159519864547353"/>
    <n v="0.9"/>
    <n v="6.8624580880696833"/>
    <n v="2.648515743793554"/>
    <n v="4.3699145903333143"/>
    <n v="68.337177613572862"/>
    <n v="3.3536756216177444"/>
    <n v="1.2943266930654129"/>
    <n v="2.1355723914191307"/>
    <x v="25"/>
    <n v="59.48883990799721"/>
    <n v="3.4202820601881339"/>
    <n v="1.3200329631697623"/>
    <n v="2.1779864133313223"/>
    <n v="89.246840739141135"/>
    <n v="0.85"/>
    <n v="0.6"/>
    <n v="0.65"/>
    <n v="21"/>
    <n v="11.2"/>
    <n v="13.65"/>
    <n v="229.18072661280118"/>
    <n v="88.45063311399953"/>
    <n v="145.93898981905167"/>
    <n v="5980.1079117341133"/>
    <n v="203.46861191872676"/>
    <n v="78.527229619285166"/>
    <n v="129.56588506446008"/>
    <n v="5309.19102102529"/>
    <x v="1"/>
    <x v="0"/>
    <n v="1"/>
  </r>
  <r>
    <n v="27"/>
    <x v="0"/>
    <n v="2.645372522384263"/>
    <n v="3"/>
    <n v="2.7508200000000005"/>
    <n v="3.0453725223842634"/>
    <n v="2.645372522384263"/>
    <n v="2.9188456286289055"/>
    <n v="65"/>
    <n v="78"/>
    <n v="0.2"/>
    <n v="0.2"/>
    <n v="1.3989229744649958"/>
    <n v="3"/>
    <n v="2.6"/>
    <n v="2.728662200711057"/>
    <n v="1.2723960807096377"/>
    <n v="15.007922656809424"/>
    <n v="0.12277181323604984"/>
    <n v="14.32601923036221"/>
    <n v="4.3177686030939011"/>
    <n v="32.854670170039732"/>
    <n v="41.621816962090492"/>
    <n v="74.476487132130217"/>
    <n v="0.55885848762238743"/>
    <n v="0.04"/>
    <n v="0.59885848762238747"/>
    <n v="0.98"/>
    <n v="0.5"/>
    <n v="0.5"/>
    <n v="72.262970389304712"/>
    <n v="24.757380000000005"/>
    <n v="97.020350389304724"/>
    <n v="0.25517718603012995"/>
    <n v="0.09"/>
    <n v="0.34517718603012992"/>
    <n v="0.9"/>
    <n v="4.2331248555998489"/>
    <n v="3.2914770202367256"/>
    <n v="3.3405379726011875"/>
    <n v="76.0280806140496"/>
    <n v="1.6980821066585861"/>
    <n v="1.3203480698539176"/>
    <n v="1.3400284544840839"/>
    <x v="26"/>
    <n v="95.954192692718948"/>
    <n v="2.7719467298296929"/>
    <n v="2.1553342445085755"/>
    <n v="2.1874604753919145"/>
    <n v="80.385454769562443"/>
    <n v="0.85"/>
    <n v="0.6"/>
    <n v="0.55000000000000004"/>
    <n v="21"/>
    <n v="11.2"/>
    <n v="13.65"/>
    <n v="129.10192329431416"/>
    <n v="100.38352949345844"/>
    <n v="101.87979136263623"/>
    <n v="3743.9091826545405"/>
    <n v="265.97991064803051"/>
    <n v="206.81335741479165"/>
    <n v="209.89600396346236"/>
    <n v="7713.3214166504376"/>
    <x v="0"/>
    <x v="0"/>
    <n v="1"/>
  </r>
  <r>
    <n v="28"/>
    <x v="0"/>
    <n v="2.8427970319994356"/>
    <n v="3"/>
    <n v="2.7508200000000005"/>
    <n v="3.2427970319994359"/>
    <n v="2.8427970319994356"/>
    <n v="3.1366794732002852"/>
    <n v="65"/>
    <n v="78"/>
    <n v="0.2"/>
    <n v="0.2"/>
    <n v="1.3989229744649958"/>
    <n v="3"/>
    <n v="2.6"/>
    <n v="2.7724301607676409"/>
    <n v="1.2928054156658448"/>
    <n v="15.007922656809424"/>
    <n v="8.6358974969538191E-2"/>
    <n v="14.789286078035875"/>
    <n v="4.5356024476652808"/>
    <n v="36.973301727036635"/>
    <n v="41.521651798330211"/>
    <n v="78.494953525366839"/>
    <n v="0.52897224513817764"/>
    <n v="0.04"/>
    <n v="0.56897224513817768"/>
    <n v="0.98"/>
    <n v="0.5"/>
    <n v="0.5"/>
    <n v="77.655965656219294"/>
    <n v="24.757380000000005"/>
    <n v="102.41334565621929"/>
    <n v="0.24173978343706765"/>
    <n v="0.09"/>
    <n v="0.33173978343706767"/>
    <n v="0.9"/>
    <n v="4.141568807056542"/>
    <n v="3.098252423214952"/>
    <n v="4.3066396618513565"/>
    <n v="80.130265057145309"/>
    <n v="1.7851311045113372"/>
    <n v="1.3354327859735413"/>
    <n v="1.8562812244466678"/>
    <x v="27"/>
    <n v="101.28792427538173"/>
    <n v="2.7676456679138899"/>
    <n v="2.0704388353042535"/>
    <n v="2.8779559530873011"/>
    <n v="88.850488339274605"/>
    <n v="0.85"/>
    <n v="0.6"/>
    <n v="0.65"/>
    <n v="21"/>
    <n v="11.2"/>
    <n v="13.65"/>
    <n v="143.04302856624801"/>
    <n v="107.00858310606186"/>
    <n v="148.74430653551374"/>
    <n v="4592.1495981166081"/>
    <n v="280.32908483275037"/>
    <n v="209.71045196710676"/>
    <n v="291.50218464419061"/>
    <n v="8999.4815347391341"/>
    <x v="0"/>
    <x v="0"/>
    <n v="1"/>
  </r>
  <r>
    <n v="29"/>
    <x v="0"/>
    <n v="3.3003352693846764"/>
    <n v="3"/>
    <n v="2.7508200000000005"/>
    <n v="3.7003352693846767"/>
    <n v="3.3003352693846764"/>
    <n v="3.6415170614121788"/>
    <n v="65"/>
    <n v="78"/>
    <n v="0.2"/>
    <n v="0.2"/>
    <n v="1.3989229744649958"/>
    <n v="3"/>
    <n v="2.6"/>
    <n v="2.8738639459510074"/>
    <n v="1.3401047664924977"/>
    <n v="15.007922656809424"/>
    <n v="2.653117931612434E-2"/>
    <n v="15.891262008296849"/>
    <n v="5.0404400358771744"/>
    <n v="46.440420308201524"/>
    <n v="41.357076301490892"/>
    <n v="87.797496609692416"/>
    <n v="0.47105074630254629"/>
    <n v="0.04"/>
    <n v="0.51105074630254632"/>
    <n v="0.98"/>
    <n v="0.5"/>
    <n v="0.5"/>
    <n v="90.15442166586466"/>
    <n v="24.757380000000005"/>
    <n v="114.91180166586466"/>
    <n v="0.21544680042515038"/>
    <n v="0.09"/>
    <n v="0.30544680042515038"/>
    <n v="0.9"/>
    <n v="6.8399219911516287"/>
    <n v="2.3025887062274406"/>
    <n v="5.925942426932469"/>
    <n v="89.626611122394351"/>
    <n v="3.3443747529223904"/>
    <n v="1.1258490294820924"/>
    <n v="2.897485127102708"/>
    <x v="28"/>
    <n v="113.64903461459141"/>
    <n v="4.7506897037967404"/>
    <n v="1.5992703532151824"/>
    <n v="4.1158822731222955"/>
    <n v="132.06507345465539"/>
    <n v="0.85"/>
    <n v="0.6"/>
    <n v="0.65"/>
    <n v="21"/>
    <n v="11.2"/>
    <n v="13.65"/>
    <n v="299.74497542772878"/>
    <n v="100.90603314791659"/>
    <n v="259.69177271975576"/>
    <n v="8332.6516075949912"/>
    <n v="539.91129858997874"/>
    <n v="181.7555317306421"/>
    <n v="467.76604692765898"/>
    <n v="15009.068104426688"/>
    <x v="1"/>
    <x v="0"/>
    <n v="1"/>
  </r>
  <r>
    <n v="30"/>
    <x v="0"/>
    <n v="3.3940996546946942"/>
    <n v="3"/>
    <n v="2.7508200000000005"/>
    <n v="3.7940996546946946"/>
    <n v="3.3940996546946942"/>
    <n v="3.7449746137483433"/>
    <n v="65"/>
    <n v="78"/>
    <n v="0.2"/>
    <n v="0.2"/>
    <n v="1.3989229744649958"/>
    <n v="3"/>
    <n v="2.6"/>
    <n v="2.8946510097202349"/>
    <n v="1.3497979335186447"/>
    <n v="15.007922656809424"/>
    <n v="1.8507119465121635E-2"/>
    <n v="16.12198089716933"/>
    <n v="5.1438975882133393"/>
    <n v="48.367092111369637"/>
    <n v="41.335003557171554"/>
    <n v="89.70209566854119"/>
    <n v="0.46080309773261929"/>
    <n v="0.04"/>
    <n v="0.50080309773261933"/>
    <n v="0.98"/>
    <n v="0.5"/>
    <n v="0.5"/>
    <n v="92.715759602920969"/>
    <n v="24.757380000000005"/>
    <n v="117.47313960292098"/>
    <n v="0.21074928348458313"/>
    <n v="0.09"/>
    <n v="0.30074928348458313"/>
    <n v="0.9"/>
    <n v="10.07193271162919"/>
    <n v="2.8018309319353212"/>
    <n v="4.4674135727990354"/>
    <n v="91.570889328302457"/>
    <n v="5.0278776094907913"/>
    <n v="1.3986653218990406"/>
    <n v="2.2301190166885299"/>
    <x v="29"/>
    <n v="116.18222598091086"/>
    <n v="7.0428061653017773"/>
    <n v="1.9591822867108317"/>
    <n v="3.1238421417504241"/>
    <n v="166.59608442001414"/>
    <n v="0.85"/>
    <n v="0.6"/>
    <n v="0.65"/>
    <n v="21"/>
    <n v="11.2"/>
    <n v="13.65"/>
    <n v="460.40722413493114"/>
    <n v="128.07702739895157"/>
    <n v="204.21398166612806"/>
    <n v="10890.835127262197"/>
    <n v="818.24889743684332"/>
    <n v="227.62215917243554"/>
    <n v="362.93493364154034"/>
    <n v="19355.503927620986"/>
    <x v="1"/>
    <x v="0"/>
    <n v="1"/>
  </r>
  <r>
    <n v="31"/>
    <x v="0"/>
    <n v="2.5"/>
    <n v="3"/>
    <n v="2.7508200000000005"/>
    <n v="2.9000000000000004"/>
    <n v="2.4370827329098592"/>
    <n v="2.6890232741775026"/>
    <n v="65"/>
    <n v="78"/>
    <n v="0.2"/>
    <n v="0.2"/>
    <n v="1.3989229744649958"/>
    <n v="3"/>
    <n v="2.6"/>
    <n v="2.5475589514072055"/>
    <n v="1.1879462486424979"/>
    <n v="15.007922656809424"/>
    <n v="0.34135170306891405"/>
    <n v="12.487470212131607"/>
    <n v="4.0879462486424982"/>
    <n v="32.222388218720752"/>
    <n v="42.223090894640535"/>
    <n v="74.445479113361287"/>
    <n v="0.56716796503311695"/>
    <n v="0.04"/>
    <n v="0.60716796503311699"/>
    <n v="0.98"/>
    <n v="0.5"/>
    <n v="0.5"/>
    <n v="66.573171027656628"/>
    <n v="24.757380000000005"/>
    <n v="91.330551027656639"/>
    <n v="0.27107446217534586"/>
    <n v="0.09"/>
    <n v="0.36107446217534589"/>
    <n v="0.9"/>
    <n v="9.4503718534184511"/>
    <n v="3.401612247715653"/>
    <n v="6.5454103438931464"/>
    <n v="75.996426594889641"/>
    <n v="3.7124088063721241"/>
    <n v="1.336262261438413"/>
    <n v="2.5712468650848304"/>
    <x v="30"/>
    <n v="90.32691859878129"/>
    <n v="6.0380839190883568"/>
    <n v="2.1733769348426542"/>
    <n v="4.1820298242549825"/>
    <n v="159.48995057357214"/>
    <n v="0.85"/>
    <n v="0.6"/>
    <n v="0.65"/>
    <n v="21"/>
    <n v="11.2"/>
    <n v="13.65"/>
    <n v="282.12980334368098"/>
    <n v="101.55115686292558"/>
    <n v="195.40557363975941"/>
    <n v="7452.1767159223309"/>
    <n v="545.40151465210431"/>
    <n v="196.31444147800121"/>
    <n v="377.74986751315544"/>
    <n v="14406.235782782702"/>
    <x v="1"/>
    <x v="0"/>
    <n v="1"/>
  </r>
  <r>
    <n v="32"/>
    <x v="0"/>
    <n v="3.2075029434455802"/>
    <n v="3"/>
    <n v="2.7508200000000005"/>
    <n v="3.6075029434455805"/>
    <n v="3.2075029434455802"/>
    <n v="3.5390879228050509"/>
    <n v="65"/>
    <n v="78"/>
    <n v="0.2"/>
    <n v="0.2"/>
    <n v="1.3989229744649958"/>
    <n v="3"/>
    <n v="2.6"/>
    <n v="2.8532835147695805"/>
    <n v="1.3305079538244664"/>
    <n v="15.007922656809424"/>
    <n v="3.5895160724824217E-2"/>
    <n v="15.6644746642187"/>
    <n v="4.9380108972700469"/>
    <n v="44.528394362469243"/>
    <n v="41.382834928829567"/>
    <n v="85.91122929129881"/>
    <n v="0.48169296691719982"/>
    <n v="0.04"/>
    <n v="0.5216929669171998"/>
    <n v="0.98"/>
    <n v="0.5"/>
    <n v="0.5"/>
    <n v="87.618544558295326"/>
    <n v="24.757380000000005"/>
    <n v="112.37592455829534"/>
    <n v="0.22030857674641013"/>
    <n v="0.09"/>
    <n v="0.3103085767464101"/>
    <n v="0.9"/>
    <n v="10.310759123002416"/>
    <n v="3.431261881649605"/>
    <n v="5.5494021044003272"/>
    <n v="87.70104656820088"/>
    <n v="4.931708604954701"/>
    <n v="1.6411966903419288"/>
    <n v="2.6543180559391684"/>
    <x v="31"/>
    <n v="111.14102428842395"/>
    <n v="7.1112421343684726"/>
    <n v="2.366511890710707"/>
    <n v="3.8273750355903284"/>
    <n v="176.79701700732838"/>
    <n v="0.85"/>
    <n v="0.6"/>
    <n v="0.65"/>
    <n v="21"/>
    <n v="11.2"/>
    <n v="13.65"/>
    <n v="432.51600602392921"/>
    <n v="143.93466736725466"/>
    <n v="232.78647143073744"/>
    <n v="10753.049640004307"/>
    <n v="790.35073477671017"/>
    <n v="263.01655552432277"/>
    <n v="425.37838179145217"/>
    <n v="19649.401561332386"/>
    <x v="1"/>
    <x v="0"/>
    <n v="1"/>
  </r>
  <r>
    <n v="33"/>
    <x v="0"/>
    <n v="3.2281107175787795"/>
    <n v="3"/>
    <n v="2.7508200000000005"/>
    <n v="3.6281107175787799"/>
    <n v="3.2281107175787795"/>
    <n v="3.5618260857425894"/>
    <n v="65"/>
    <n v="78"/>
    <n v="0.2"/>
    <n v="0.2"/>
    <n v="1.3989229744649958"/>
    <n v="3"/>
    <n v="2.6"/>
    <n v="2.8578521483038619"/>
    <n v="1.3326383426288055"/>
    <n v="15.007922656809424"/>
    <n v="3.3694473491547555E-2"/>
    <n v="15.714678254895535"/>
    <n v="4.9607490602075854"/>
    <n v="44.953230661510126"/>
    <n v="41.376781234374526"/>
    <n v="86.330011895884653"/>
    <n v="0.47928617552231517"/>
    <n v="0.04"/>
    <n v="0.51928617552231515"/>
    <n v="0.98"/>
    <n v="0.5"/>
    <n v="0.5"/>
    <n v="88.181481898641877"/>
    <n v="24.757380000000005"/>
    <n v="112.93886189864187"/>
    <n v="0.21921046116277287"/>
    <n v="0.09"/>
    <n v="0.30921046116277284"/>
    <n v="0.9"/>
    <n v="8.4130392017029081"/>
    <n v="3.1329834689727436"/>
    <n v="4.6649087223380787"/>
    <n v="88.128553810382243"/>
    <n v="4.0442642501312935"/>
    <n v="1.5060684653952516"/>
    <n v="2.2424861127544484"/>
    <x v="32"/>
    <n v="111.69777550415129"/>
    <n v="5.8116394703638656"/>
    <n v="2.1642322057163379"/>
    <n v="3.2224701450216799"/>
    <n v="146.87277133011366"/>
    <n v="0.85"/>
    <n v="0.6"/>
    <n v="0.65"/>
    <n v="21"/>
    <n v="11.2"/>
    <n v="13.65"/>
    <n v="356.41515959110092"/>
    <n v="132.72763579470524"/>
    <n v="197.6270580569153"/>
    <n v="9007.3863838515517"/>
    <n v="649.14720087176784"/>
    <n v="241.73992305295769"/>
    <n v="359.94274682746146"/>
    <n v="16405.361839703586"/>
    <x v="1"/>
    <x v="0"/>
    <n v="1"/>
  </r>
  <r>
    <n v="34"/>
    <x v="0"/>
    <n v="2.5"/>
    <n v="3"/>
    <n v="2.7508200000000005"/>
    <n v="2.9000000000000004"/>
    <n v="2.0216285340885412"/>
    <n v="2.2306202848578072"/>
    <n v="65"/>
    <n v="78"/>
    <n v="0.2"/>
    <n v="0.2"/>
    <n v="1.3989229744649958"/>
    <n v="3"/>
    <n v="2.6"/>
    <n v="1.5645105684288503"/>
    <n v="0.72954325932280284"/>
    <n v="15.007922656809424"/>
    <n v="3.4361971428733855"/>
    <n v="4.7095887198746711"/>
    <n v="3.6295432593228032"/>
    <n v="42.269083185527357"/>
    <n v="50.736453627363474"/>
    <n v="93.005536812890824"/>
    <n v="0.54552078689073558"/>
    <n v="0.04"/>
    <n v="0.58552078689073561"/>
    <n v="0.98"/>
    <n v="0.5"/>
    <n v="0.5"/>
    <n v="55.224314027932991"/>
    <n v="24.757380000000005"/>
    <n v="79.981694027933003"/>
    <n v="0.30953807994306393"/>
    <n v="0.09"/>
    <n v="0.3995380799430639"/>
    <n v="0.9"/>
    <n v="9.9448157167557554"/>
    <n v="3.1921007070472105"/>
    <n v="4.7343789923217647"/>
    <n v="94.943152163159382"/>
    <n v="4.1219193927975706"/>
    <n v="1.3230593892224543"/>
    <n v="1.962301679298557"/>
    <x v="33"/>
    <n v="79.102774313340319"/>
    <n v="5.9714831398955557"/>
    <n v="1.9167349195686714"/>
    <n v="2.8428143000067494"/>
    <n v="144.69430258344701"/>
    <n v="0.85"/>
    <n v="0.6"/>
    <n v="0.65"/>
    <n v="21"/>
    <n v="11.2"/>
    <n v="13.65"/>
    <n v="391.34802011465729"/>
    <n v="125.61542891184419"/>
    <n v="186.3071069276661"/>
    <n v="9482.7076475499416"/>
    <n v="472.36088313107496"/>
    <n v="151.61904976113911"/>
    <n v="224.87449798817045"/>
    <n v="11445.720761684584"/>
    <x v="1"/>
    <x v="0"/>
    <n v="1"/>
  </r>
  <r>
    <n v="35"/>
    <x v="0"/>
    <n v="3.4543495674472378"/>
    <n v="3"/>
    <n v="2.7508200000000005"/>
    <n v="3.8543495674472381"/>
    <n v="3.4543495674472378"/>
    <n v="3.8114530370989166"/>
    <n v="65"/>
    <n v="78"/>
    <n v="0.2"/>
    <n v="0.2"/>
    <n v="1.3989229744649958"/>
    <n v="3"/>
    <n v="2.6"/>
    <n v="2.9080080938021768"/>
    <n v="1.3560264441166745"/>
    <n v="15.007922656809424"/>
    <n v="1.411163418416651E-2"/>
    <n v="16.271110787093065"/>
    <n v="5.2103760115639126"/>
    <n v="49.602694216260645"/>
    <n v="41.322912368350991"/>
    <n v="90.925606584611643"/>
    <n v="0.45446947147828576"/>
    <n v="0.04"/>
    <n v="0.49446947147828574"/>
    <n v="0.98"/>
    <n v="0.5"/>
    <n v="0.5"/>
    <n v="94.361591191611993"/>
    <n v="24.757380000000005"/>
    <n v="119.11897119161199"/>
    <n v="0.20783742297585717"/>
    <n v="0.09"/>
    <n v="0.29783742297585714"/>
    <n v="0.9"/>
    <n v="7.7764838716061275"/>
    <n v="3.0864252041577913"/>
    <n v="3.3999497168417707"/>
    <n v="92.81989005512439"/>
    <n v="3.9312500016536318"/>
    <n v="1.560282164700628"/>
    <n v="1.7187783773022729"/>
    <x v="34"/>
    <n v="117.80997150818769"/>
    <n v="5.4603559554736423"/>
    <n v="2.167172275143701"/>
    <n v="2.3873174549301224"/>
    <n v="129.95353728705805"/>
    <n v="0.85"/>
    <n v="0.6"/>
    <n v="0.55000000000000004"/>
    <n v="21"/>
    <n v="11.2"/>
    <n v="13.65"/>
    <n v="364.89819293269767"/>
    <n v="144.82521898248376"/>
    <n v="159.53682001032209"/>
    <n v="8684.3808916384369"/>
    <n v="643.28437953891273"/>
    <n v="255.31450398801371"/>
    <n v="281.24980134631687"/>
    <n v="15309.822525176516"/>
    <x v="1"/>
    <x v="0"/>
    <n v="1"/>
  </r>
  <r>
    <n v="36"/>
    <x v="0"/>
    <n v="2.9821748790189258"/>
    <n v="3"/>
    <n v="2.7508200000000005"/>
    <n v="3.3821748790189261"/>
    <n v="2.9821748790189258"/>
    <n v="3.2904659119941226"/>
    <n v="65"/>
    <n v="78"/>
    <n v="0.2"/>
    <n v="0.2"/>
    <n v="1.3989229744649958"/>
    <n v="3"/>
    <n v="2.6"/>
    <n v="2.8033294855425264"/>
    <n v="1.3072140074401926"/>
    <n v="15.007922656809424"/>
    <n v="6.4499534622752402E-2"/>
    <n v="15.120782628688907"/>
    <n v="4.6893888864591187"/>
    <n v="39.868763689635038"/>
    <n v="41.461520412635466"/>
    <n v="81.330284102270497"/>
    <n v="0.50979190433539856"/>
    <n v="0.04"/>
    <n v="0.5497919043353986"/>
    <n v="0.98"/>
    <n v="0.5"/>
    <n v="0.5"/>
    <n v="81.463314960285075"/>
    <n v="24.757380000000005"/>
    <n v="106.22069496028507"/>
    <n v="0.23307492018628345"/>
    <n v="0.09"/>
    <n v="0.32307492018628348"/>
    <n v="0.9"/>
    <n v="4.7149422326579531"/>
    <n v="3.2513875852103369"/>
    <n v="4.1180717104144673"/>
    <n v="83.02466502106779"/>
    <n v="2.1227051637335412"/>
    <n v="1.4638010130050727"/>
    <n v="1.8539892225559653"/>
    <x v="35"/>
    <n v="105.05343457610611"/>
    <n v="3.1916626471590477"/>
    <n v="2.2009458006238343"/>
    <n v="2.7876260212509214"/>
    <n v="96.494745905529967"/>
    <n v="0.85"/>
    <n v="0.6"/>
    <n v="0.65"/>
    <n v="21"/>
    <n v="11.2"/>
    <n v="13.65"/>
    <n v="176.23688515746812"/>
    <n v="121.53158876224586"/>
    <n v="153.92683415537891"/>
    <n v="5328.2365125866972"/>
    <n v="335.29512309232467"/>
    <n v="231.21691567139146"/>
    <n v="292.84968784613466"/>
    <n v="10137.104475924576"/>
    <x v="0"/>
    <x v="0"/>
    <n v="1"/>
  </r>
  <r>
    <n v="37"/>
    <x v="0"/>
    <n v="2.5"/>
    <n v="3"/>
    <n v="2.7508200000000005"/>
    <n v="2.9000000000000004"/>
    <n v="2.1641430157167547"/>
    <n v="2.3878676170187636"/>
    <n v="65"/>
    <n v="78"/>
    <n v="0.2"/>
    <n v="0.2"/>
    <n v="1.3989229744649958"/>
    <n v="3"/>
    <n v="2.6"/>
    <n v="1.9017285604796865"/>
    <n v="0.88679059148375927"/>
    <n v="15.007922656809424"/>
    <n v="2.0113954036512003"/>
    <n v="6.9586186693748635"/>
    <n v="3.7867905914837596"/>
    <n v="39.975438576138252"/>
    <n v="46.817080507076298"/>
    <n v="86.792519083214557"/>
    <n v="0.53941377668954649"/>
    <n v="0.04"/>
    <n v="0.57941377668954652"/>
    <n v="0.98"/>
    <n v="0.5"/>
    <n v="0.5"/>
    <n v="59.117345984228017"/>
    <n v="24.757380000000005"/>
    <n v="83.874725984228022"/>
    <n v="0.29517091960044595"/>
    <n v="0.09"/>
    <n v="0.38517091960044592"/>
    <n v="0.9"/>
    <n v="10.396337933798151"/>
    <n v="3.031502428567459"/>
    <n v="3.2932226467652614"/>
    <n v="88.60069656411487"/>
    <n v="4.3725565078353679"/>
    <n v="1.2750081573876553"/>
    <n v="1.3850840755234568"/>
    <x v="36"/>
    <n v="82.953025698687043"/>
    <n v="6.391970891360117"/>
    <n v="1.8638558503851457"/>
    <n v="2.0247690514616714"/>
    <n v="141.82274537921475"/>
    <n v="0.85"/>
    <n v="0.6"/>
    <n v="0.55000000000000004"/>
    <n v="21"/>
    <n v="11.2"/>
    <n v="13.65"/>
    <n v="387.41155236016721"/>
    <n v="112.96661086947486"/>
    <n v="122.71941389124136"/>
    <n v="8595.7478344603496"/>
    <n v="530.23332561625534"/>
    <n v="154.61248225564719"/>
    <n v="167.96071915980622"/>
    <n v="11764.625842100349"/>
    <x v="1"/>
    <x v="0"/>
    <n v="1"/>
  </r>
  <r>
    <n v="38"/>
    <x v="0"/>
    <n v="2.5"/>
    <n v="3"/>
    <n v="2.7508200000000005"/>
    <n v="2.9000000000000004"/>
    <n v="2.3909775285174772"/>
    <n v="2.6381518097016956"/>
    <n v="65"/>
    <n v="78"/>
    <n v="0.2"/>
    <n v="0.2"/>
    <n v="1.3989229744649958"/>
    <n v="3"/>
    <n v="2.6"/>
    <n v="2.4384647437823812"/>
    <n v="1.1370747841666908"/>
    <n v="15.007922656809424"/>
    <n v="0.52581398293168102"/>
    <n v="11.440867127096901"/>
    <n v="4.0370747841666912"/>
    <n v="33.841960739911876"/>
    <n v="42.730513423332631"/>
    <n v="76.572474163244507"/>
    <n v="0.55804012982831985"/>
    <n v="0.04"/>
    <n v="0.59804012982831989"/>
    <n v="0.98"/>
    <n v="0.5"/>
    <n v="0.5"/>
    <n v="65.313726850472577"/>
    <n v="24.757380000000005"/>
    <n v="90.071106850472574"/>
    <n v="0.27486483585796095"/>
    <n v="0.09"/>
    <n v="0.36486483585796092"/>
    <n v="0.9"/>
    <n v="4.1479550184013423"/>
    <n v="3.0335751162557001"/>
    <n v="4.0231897738276379"/>
    <n v="78.167734041645446"/>
    <n v="1.6673114606745725"/>
    <n v="1.2193754598861806"/>
    <n v="1.6171608391637884"/>
    <x v="37"/>
    <n v="89.081314467500349"/>
    <n v="2.6345120914661311"/>
    <n v="1.9267302294002693"/>
    <n v="2.5552692973745899"/>
    <n v="82.645294815196308"/>
    <n v="0.85"/>
    <n v="0.6"/>
    <n v="0.65"/>
    <n v="21"/>
    <n v="11.2"/>
    <n v="13.65"/>
    <n v="130.32995882259738"/>
    <n v="95.315816645292074"/>
    <n v="126.40979837831918"/>
    <n v="4088.482988951363"/>
    <n v="234.68580008832646"/>
    <n v="171.63566145924446"/>
    <n v="227.62674782857451"/>
    <n v="7362.1514966917784"/>
    <x v="0"/>
    <x v="0"/>
    <n v="1"/>
  </r>
  <r>
    <n v="39"/>
    <x v="0"/>
    <n v="2.5"/>
    <n v="3"/>
    <n v="2.7508200000000005"/>
    <n v="2.9000000000000004"/>
    <n v="1.0294084965521741"/>
    <n v="1.1358266046880452"/>
    <n v="65"/>
    <n v="78"/>
    <n v="0.2"/>
    <n v="0.2"/>
    <n v="1.3989229744649958"/>
    <n v="3"/>
    <n v="2.6"/>
    <n v="0"/>
    <n v="0"/>
    <n v="15.007922656809424"/>
    <n v="18.926401491238931"/>
    <n v="0"/>
    <n v="2.5347495791530408"/>
    <n v="28.120090866371722"/>
    <n v="37.852802982477861"/>
    <n v="65.97289384884958"/>
    <n v="0.57376296194013221"/>
    <n v="0.04"/>
    <n v="0.61376296194013225"/>
    <n v="0.98"/>
    <n v="0.5"/>
    <n v="0.5"/>
    <n v="28.120090866371722"/>
    <n v="24.757380000000005"/>
    <n v="52.877470866371723"/>
    <n v="0.46820280157810756"/>
    <n v="0.09"/>
    <n v="0.55820280157810753"/>
    <n v="0.9"/>
    <n v="7.3508380561635063"/>
    <n v="3.2248377769900101"/>
    <n v="6.2965231421096304"/>
    <n v="67.347329137367282"/>
    <n v="2.8391659180703486"/>
    <n v="1.2455517912081899"/>
    <n v="2.4319504484838355"/>
    <x v="38"/>
    <n v="52.296399757950056"/>
    <n v="3.2475796592660671"/>
    <n v="1.42472429523927"/>
    <n v="2.7817862839826462"/>
    <n v="92.224842986543223"/>
    <n v="0.85"/>
    <n v="0.6"/>
    <n v="0.65"/>
    <n v="21"/>
    <n v="11.2"/>
    <n v="13.65"/>
    <n v="191.21024155987931"/>
    <n v="83.884586440135337"/>
    <n v="163.78536729980885"/>
    <n v="5429.9929040891093"/>
    <n v="169.83672410676547"/>
    <n v="74.507951288696518"/>
    <n v="145.47740754833885"/>
    <n v="4823.0272564384413"/>
    <x v="1"/>
    <x v="0"/>
    <n v="1"/>
  </r>
  <r>
    <n v="40"/>
    <x v="1"/>
    <n v="3.059895215406276"/>
    <n v="3"/>
    <n v="2.7508200000000005"/>
    <n v="3.4598952154062763"/>
    <n v="3.059895215406276"/>
    <n v="3.3762208150182622"/>
    <n v="65"/>
    <n v="78"/>
    <n v="0.2"/>
    <n v="0.2"/>
    <n v="1.3989229744649958"/>
    <n v="3"/>
    <n v="2.6"/>
    <n v="2.8205596692984165"/>
    <n v="1.3152485740769819"/>
    <n v="15.007922656809424"/>
    <n v="5.3693064948026968E-2"/>
    <n v="15.307228444580389"/>
    <n v="4.7751437894832582"/>
    <n v="41.478951531396206"/>
    <n v="41.431793759724833"/>
    <n v="82.910745291121032"/>
    <n v="0.49971561121839042"/>
    <n v="0.04"/>
    <n v="0.5397156112183904"/>
    <n v="0.98"/>
    <n v="0.5"/>
    <n v="0.5"/>
    <n v="83.586381681316837"/>
    <n v="24.757380000000005"/>
    <n v="108.34376168131683"/>
    <n v="0.22850766500817601"/>
    <n v="0.09"/>
    <n v="0.31850766500817601"/>
    <n v="0.9"/>
    <n v="6.7589832470810798"/>
    <n v="2.1757693424439264"/>
    <n v="3.8696345872969804"/>
    <n v="84.638052484686057"/>
    <n v="3.111054472667854"/>
    <n v="1.0014726619165673"/>
    <n v="1.7811323908221668"/>
    <x v="39"/>
    <n v="107.15317089361007"/>
    <n v="4.6061952752239055"/>
    <n v="1.482770129585737"/>
    <n v="2.6371263104621425"/>
    <n v="115.58270412313823"/>
    <n v="0.85"/>
    <n v="0.6"/>
    <n v="0.65"/>
    <n v="21"/>
    <n v="11.2"/>
    <n v="13.65"/>
    <n v="263.31359174037914"/>
    <n v="84.762695721272678"/>
    <n v="150.75157677658092"/>
    <n v="6607.2962927629333"/>
    <n v="493.56842949540641"/>
    <n v="158.88352109144083"/>
    <n v="282.57644621298533"/>
    <n v="12385.053247252199"/>
    <x v="1"/>
    <x v="0"/>
    <n v="1"/>
  </r>
  <r>
    <n v="41"/>
    <x v="1"/>
    <n v="2.5"/>
    <n v="3"/>
    <n v="2.7508200000000005"/>
    <n v="2.9000000000000004"/>
    <n v="2.0429165645770277"/>
    <n v="2.2541090276370035"/>
    <n v="65"/>
    <n v="78"/>
    <n v="0.2"/>
    <n v="0.2"/>
    <n v="1.3989229744649958"/>
    <n v="3"/>
    <n v="2.6"/>
    <n v="1.6148823398729046"/>
    <n v="0.75303200210199872"/>
    <n v="15.007922656809424"/>
    <n v="3.1992737785053507"/>
    <n v="5.0177353378491327"/>
    <n v="3.6530320021019991"/>
    <n v="42.002947036577659"/>
    <n v="50.084720098192598"/>
    <n v="92.087667134770257"/>
    <n v="0.54388086544633207"/>
    <n v="0.04"/>
    <n v="0.58388086544633211"/>
    <n v="0.98"/>
    <n v="0.5"/>
    <n v="0.5"/>
    <n v="55.805833758639807"/>
    <n v="24.757380000000005"/>
    <n v="80.563213758639819"/>
    <n v="0.30730377854799712"/>
    <n v="0.09"/>
    <n v="0.39730377854799714"/>
    <n v="0.9"/>
    <n v="9.6741471173552558"/>
    <n v="3.2992926663090367"/>
    <n v="6.9031122301042096"/>
    <n v="94.006160200077971"/>
    <n v="4.0255977260187299"/>
    <n v="1.3728988089437797"/>
    <n v="2.8725170869178038"/>
    <x v="40"/>
    <n v="79.677903717336079"/>
    <n v="5.8305719134007985"/>
    <n v="1.9884712234487603"/>
    <n v="4.1604796573429157"/>
    <n v="154.35209103555493"/>
    <n v="0.85"/>
    <n v="0.6"/>
    <n v="0.65"/>
    <n v="21"/>
    <n v="11.2"/>
    <n v="13.65"/>
    <n v="378.43098473318634"/>
    <n v="129.06094537206519"/>
    <n v="270.03430145025635"/>
    <n v="10018.161970005052"/>
    <n v="464.56774753295281"/>
    <n v="158.4372186866438"/>
    <n v="331.49829755570426"/>
    <n v="12298.45104810044"/>
    <x v="1"/>
    <x v="0"/>
    <n v="1"/>
  </r>
  <r>
    <n v="42"/>
    <x v="1"/>
    <n v="2.5"/>
    <n v="3"/>
    <n v="2.7508200000000005"/>
    <n v="2.9000000000000004"/>
    <n v="1.9704259486944002"/>
    <n v="2.1741244827401207"/>
    <n v="65"/>
    <n v="78"/>
    <n v="0.2"/>
    <n v="0.2"/>
    <n v="1.3989229744649958"/>
    <n v="3"/>
    <n v="2.6"/>
    <n v="1.4433549298077322"/>
    <n v="0.67304745720511594"/>
    <n v="15.007922656809424"/>
    <n v="4.0407062061806993"/>
    <n v="4.0084111361045798"/>
    <n v="3.5730474572051163"/>
    <n v="42.799208465081406"/>
    <n v="52.399349248890495"/>
    <n v="95.198557713971894"/>
    <n v="0.55042167136950293"/>
    <n v="0.04"/>
    <n v="0.59042167136950297"/>
    <n v="0.98"/>
    <n v="0.5"/>
    <n v="0.5"/>
    <n v="53.825625986500619"/>
    <n v="24.757380000000005"/>
    <n v="78.583005986500623"/>
    <n v="0.31504750536334725"/>
    <n v="0.09"/>
    <n v="0.40504750536334722"/>
    <n v="0.9"/>
    <n v="8.0756793296368556"/>
    <n v="2.2816181865602956"/>
    <n v="6.5827404794205986"/>
    <n v="97.181860999679643"/>
    <n v="3.3076232423885159"/>
    <n v="0.93450136342431145"/>
    <n v="2.6961478433694057"/>
    <x v="41"/>
    <n v="77.71945647016544"/>
    <n v="4.8046455630530991"/>
    <n v="1.3574544319024038"/>
    <n v="3.9164178697769607"/>
    <n v="129.63343463247807"/>
    <n v="0.85"/>
    <n v="0.6"/>
    <n v="0.65"/>
    <n v="21"/>
    <n v="11.2"/>
    <n v="13.65"/>
    <n v="321.44098218111043"/>
    <n v="90.816581604312546"/>
    <n v="262.01666494891163"/>
    <n v="8672.7518200730192"/>
    <n v="373.41444169227884"/>
    <n v="105.50062063047203"/>
    <n v="304.38186814910858"/>
    <n v="10075.040079996916"/>
    <x v="1"/>
    <x v="0"/>
    <n v="1"/>
  </r>
  <r>
    <n v="43"/>
    <x v="1"/>
    <n v="2.7484097236883338"/>
    <n v="3"/>
    <n v="2.7508200000000005"/>
    <n v="3.1484097236883342"/>
    <n v="2.7484097236883338"/>
    <n v="3.0325346013795107"/>
    <n v="65"/>
    <n v="78"/>
    <n v="0.2"/>
    <n v="0.2"/>
    <n v="1.3989229744649958"/>
    <n v="3"/>
    <n v="2.6"/>
    <n v="2.7515049982938362"/>
    <n v="1.2830478521561721"/>
    <n v="15.007922656809424"/>
    <n v="0.10297063447747416"/>
    <n v="14.56688166978501"/>
    <n v="4.4314575758445063"/>
    <n v="35.006742054623082"/>
    <n v="41.56734748353783"/>
    <n v="76.574089538160905"/>
    <n v="0.54283828556423941"/>
    <n v="0.04"/>
    <n v="0.58283828556423944"/>
    <n v="0.98"/>
    <n v="0.5"/>
    <n v="0.5"/>
    <n v="75.077611489501095"/>
    <n v="24.757380000000005"/>
    <n v="99.834991489501107"/>
    <n v="0.24798299304311106"/>
    <n v="0.09"/>
    <n v="0.33798299304311108"/>
    <n v="0.9"/>
    <n v="11.748316127428165"/>
    <n v="2.3808713175279022"/>
    <n v="4.7988749100268455"/>
    <n v="78.169383070205924"/>
    <n v="4.9009476974512287"/>
    <n v="0.99320836067086771"/>
    <n v="2.0019068848295549"/>
    <x v="42"/>
    <n v="98.737903670935154"/>
    <n v="7.7775850794633419"/>
    <n v="1.5761773035793265"/>
    <n v="3.1769368046964819"/>
    <n v="177.60917694814327"/>
    <n v="0.85"/>
    <n v="0.6"/>
    <n v="0.65"/>
    <n v="21"/>
    <n v="11.2"/>
    <n v="13.65"/>
    <n v="383.10405796910879"/>
    <n v="77.638484813812312"/>
    <n v="156.4878261511241"/>
    <n v="8748.57629022326"/>
    <n v="767.94244636855399"/>
    <n v="155.62844276912986"/>
    <n v="313.68408019076975"/>
    <n v="17536.757804579847"/>
    <x v="1"/>
    <x v="0"/>
    <n v="1"/>
  </r>
  <r>
    <n v="44"/>
    <x v="1"/>
    <n v="2.5"/>
    <n v="3"/>
    <n v="2.7508200000000005"/>
    <n v="2.9000000000000004"/>
    <n v="1.8264713122188927"/>
    <n v="2.0152881155207734"/>
    <n v="65"/>
    <n v="78"/>
    <n v="0.2"/>
    <n v="0.2"/>
    <n v="1.3989229744649958"/>
    <n v="3"/>
    <n v="2.6"/>
    <n v="1.102729241077244"/>
    <n v="0.51421108998576859"/>
    <n v="15.007922656809424"/>
    <n v="6.0025626303613739"/>
    <n v="2.3397193244748919"/>
    <n v="3.4142110899857689"/>
    <n v="43.457106973279672"/>
    <n v="57.796063137655189"/>
    <n v="101.25317011093486"/>
    <n v="0.57080744310852438"/>
    <n v="0.04"/>
    <n v="0.61080744310852442"/>
    <n v="0.98"/>
    <n v="0.5"/>
    <n v="0.5"/>
    <n v="49.893253685431688"/>
    <n v="24.757380000000005"/>
    <n v="74.6506336854317"/>
    <n v="0.33164326647680531"/>
    <n v="0.09"/>
    <n v="0.42164326647680528"/>
    <n v="0.9"/>
    <n v="4.9785999367354776"/>
    <n v="3.1694349756857383"/>
    <n v="4.2002592507049137"/>
    <n v="103.36261115491267"/>
    <n v="1.9376340391178191"/>
    <n v="1.2335205020884041"/>
    <n v="1.6347096373889187"/>
    <x v="43"/>
    <n v="73.830297051525861"/>
    <n v="2.8794067969291146"/>
    <n v="1.8330640596517698"/>
    <n v="2.4292482201882755"/>
    <n v="85.269106639665054"/>
    <n v="0.85"/>
    <n v="0.6"/>
    <n v="0.65"/>
    <n v="21"/>
    <n v="11.2"/>
    <n v="13.65"/>
    <n v="200.27891374585798"/>
    <n v="127.49990000897635"/>
    <n v="168.96785660061909"/>
    <n v="5930.9452461128785"/>
    <n v="212.58745914945914"/>
    <n v="135.33566403856608"/>
    <n v="179.35211770839089"/>
    <n v="6295.4434725247074"/>
    <x v="0"/>
    <x v="0"/>
    <n v="1"/>
  </r>
  <r>
    <n v="45"/>
    <x v="1"/>
    <n v="2.5"/>
    <n v="3"/>
    <n v="2.7508200000000005"/>
    <n v="2.9000000000000004"/>
    <n v="2.0102118003953757"/>
    <n v="2.2180233129940934"/>
    <n v="65"/>
    <n v="78"/>
    <n v="0.2"/>
    <n v="0.2"/>
    <n v="1.3989229744649958"/>
    <n v="3"/>
    <n v="2.6"/>
    <n v="1.5374962750896508"/>
    <n v="0.71694628745908862"/>
    <n v="15.007922656809424"/>
    <n v="3.5667447874595877"/>
    <n v="4.5483525981948558"/>
    <n v="3.616946287459089"/>
    <n v="42.400746714487333"/>
    <n v="51.095566699044092"/>
    <n v="93.496313413531425"/>
    <n v="0.54649819691873747"/>
    <n v="0.04"/>
    <n v="0.5864981969187375"/>
    <n v="0.98"/>
    <n v="0.5"/>
    <n v="0.5"/>
    <n v="54.912446008653717"/>
    <n v="24.757380000000005"/>
    <n v="79.669826008653729"/>
    <n v="0.31074976864278403"/>
    <n v="0.09"/>
    <n v="0.400749768642784"/>
    <n v="0.9"/>
    <n v="11.508436899994024"/>
    <n v="3.1179148768237885"/>
    <n v="4.4129241440339886"/>
    <n v="95.44415327631333"/>
    <n v="4.7587594087944636"/>
    <n v="1.2892634234205291"/>
    <n v="1.8247520904188912"/>
    <x v="44"/>
    <n v="78.794333415152039"/>
    <n v="6.8964334748813405"/>
    <n v="1.868411211288761"/>
    <n v="2.6444458142742122"/>
    <n v="159.11990635364035"/>
    <n v="0.85"/>
    <n v="0.6"/>
    <n v="0.65"/>
    <n v="21"/>
    <n v="11.2"/>
    <n v="13.65"/>
    <n v="454.19576241807698"/>
    <n v="123.05265579849343"/>
    <n v="174.16191820921381"/>
    <n v="10479.559825439799"/>
    <n v="543.39987859521591"/>
    <n v="147.22021593889471"/>
    <n v="208.3673451882255"/>
    <n v="12537.746954216507"/>
    <x v="1"/>
    <x v="0"/>
    <n v="1"/>
  </r>
  <r>
    <n v="46"/>
    <x v="1"/>
    <n v="2.5"/>
    <n v="3"/>
    <n v="2.7508200000000005"/>
    <n v="2.9000000000000004"/>
    <n v="1.5367781217694223"/>
    <n v="1.6956470459050319"/>
    <n v="65"/>
    <n v="78"/>
    <n v="0.2"/>
    <n v="0.2"/>
    <n v="1.3989229744649958"/>
    <n v="3"/>
    <n v="2.6"/>
    <n v="0.41725675520720895"/>
    <n v="0.19457002037002713"/>
    <n v="15.007922656809424"/>
    <n v="11.123476511843373"/>
    <n v="0.33499068671691018"/>
    <n v="3.0945700203700275"/>
    <n v="41.058279180513715"/>
    <n v="71.882775461113511"/>
    <n v="112.94105464162723"/>
    <n v="0.63646276094378995"/>
    <n v="0.04"/>
    <n v="0.67646276094378999"/>
    <n v="0.98"/>
    <n v="0.5"/>
    <n v="0.5"/>
    <n v="41.979778261348329"/>
    <n v="24.757380000000005"/>
    <n v="66.737158261348327"/>
    <n v="0.37096844763824111"/>
    <n v="0.09"/>
    <n v="0.46096844763824107"/>
    <n v="0.9"/>
    <n v="8.6899992134912054"/>
    <n v="2.6676409032567676"/>
    <n v="4.6074159243979764"/>
    <n v="115.29399327999447"/>
    <n v="2.8115383529335811"/>
    <n v="0.8630811726331088"/>
    <n v="1.490670627363337"/>
    <x v="45"/>
    <n v="66.003782895839009"/>
    <n v="4.6841837660706283"/>
    <n v="1.4379426172262202"/>
    <n v="2.4835425581045296"/>
    <n v="115.31088595890336"/>
    <n v="0.85"/>
    <n v="0.6"/>
    <n v="0.65"/>
    <n v="21"/>
    <n v="11.2"/>
    <n v="13.65"/>
    <n v="324.15348396957103"/>
    <n v="99.508074917651385"/>
    <n v="171.86536929391372"/>
    <n v="7979.7094413637096"/>
    <n v="309.1738483399393"/>
    <n v="94.909652324073974"/>
    <n v="163.92320381770801"/>
    <n v="7610.9546823583078"/>
    <x v="0"/>
    <x v="0"/>
    <n v="1"/>
  </r>
  <r>
    <n v="47"/>
    <x v="1"/>
    <n v="2.5"/>
    <n v="3"/>
    <n v="2.7508200000000005"/>
    <n v="2.9000000000000004"/>
    <n v="1.664762913668882"/>
    <n v="1.8368626392499052"/>
    <n v="65"/>
    <n v="78"/>
    <n v="0.2"/>
    <n v="0.2"/>
    <n v="1.3989229744649958"/>
    <n v="3"/>
    <n v="2.6"/>
    <n v="0.72009457241915387"/>
    <n v="0.33578561371490068"/>
    <n v="15.007922656809424"/>
    <n v="8.6678570114744886"/>
    <n v="0.99771167727116239"/>
    <n v="3.235785613714901"/>
    <n v="42.731381131641761"/>
    <n v="65.127808227108758"/>
    <n v="107.85918935875051"/>
    <n v="0.60382252652100987"/>
    <n v="0.04"/>
    <n v="0.64382252652100991"/>
    <n v="0.98"/>
    <n v="0.5"/>
    <n v="0.5"/>
    <n v="45.475906367712824"/>
    <n v="24.757380000000005"/>
    <n v="70.233286367712822"/>
    <n v="0.35250208669405653"/>
    <n v="0.09"/>
    <n v="0.44250208669405655"/>
    <n v="0.9"/>
    <n v="4.2767276808453163"/>
    <n v="2.7710888476109847"/>
    <n v="5.8390147804432022"/>
    <n v="110.10625580372449"/>
    <n v="1.5232740601211454"/>
    <n v="0.98699942452788669"/>
    <n v="2.0797255321047396"/>
    <x v="46"/>
    <n v="69.461492012023669"/>
    <n v="2.3842667578490309"/>
    <n v="1.5448762501284956"/>
    <n v="3.2552385558596466"/>
    <n v="81.822834115333407"/>
    <n v="0.85"/>
    <n v="0.6"/>
    <n v="0.65"/>
    <n v="21"/>
    <n v="11.2"/>
    <n v="13.65"/>
    <n v="167.72200332287684"/>
    <n v="108.67481111519636"/>
    <n v="228.9907914394615"/>
    <n v="5755.853287054093"/>
    <n v="165.61472635486402"/>
    <n v="107.30940930786558"/>
    <n v="226.11372694507631"/>
    <n v="5683.5361383033696"/>
    <x v="0"/>
    <x v="0"/>
    <n v="1"/>
  </r>
  <r>
    <n v="48"/>
    <x v="1"/>
    <n v="3.0524323310456696"/>
    <n v="3"/>
    <n v="2.7508200000000005"/>
    <n v="3.4524323310456699"/>
    <n v="3.0524323310456696"/>
    <n v="3.3679864332029985"/>
    <n v="65"/>
    <n v="78"/>
    <n v="0.2"/>
    <n v="0.2"/>
    <n v="1.3989229744649958"/>
    <n v="3"/>
    <n v="2.6"/>
    <n v="2.8189051876677484"/>
    <n v="1.3144770766223246"/>
    <n v="15.007922656809424"/>
    <n v="5.4687754661965779E-2"/>
    <n v="15.289275907827102"/>
    <n v="4.7669094076679945"/>
    <n v="41.324474008882305"/>
    <n v="41.434529972083737"/>
    <n v="82.759003980966042"/>
    <n v="0.50066491836481464"/>
    <n v="0.04"/>
    <n v="0.54066491836481467"/>
    <n v="0.98"/>
    <n v="0.5"/>
    <n v="0.5"/>
    <n v="83.382519961651269"/>
    <n v="24.757380000000005"/>
    <n v="108.13989996165128"/>
    <n v="0.22893844000946459"/>
    <n v="0.09"/>
    <n v="0.31893844000946459"/>
    <n v="0.9"/>
    <n v="4.6990348526115824"/>
    <n v="2.7517061606636029"/>
    <n v="5.622477935246935"/>
    <n v="84.48314989723616"/>
    <n v="2.1584315576309221"/>
    <n v="1.2639551739444583"/>
    <n v="2.5826013613786789"/>
    <x v="47"/>
    <n v="106.95154941262216"/>
    <n v="3.20033200716954"/>
    <n v="1.8740812904171202"/>
    <n v="3.8292535935916421"/>
    <n v="103.69480510872118"/>
    <n v="0.85"/>
    <n v="0.6"/>
    <n v="0.65"/>
    <n v="21"/>
    <n v="11.2"/>
    <n v="13.65"/>
    <n v="182.35109682625813"/>
    <n v="106.78291442373688"/>
    <n v="218.18629793816109"/>
    <n v="5908.4061917325535"/>
    <n v="342.28046680158928"/>
    <n v="200.43589773531733"/>
    <n v="409.5446049284775"/>
    <n v="11090.320072417619"/>
    <x v="0"/>
    <x v="0"/>
    <n v="1"/>
  </r>
  <r>
    <n v="49"/>
    <x v="1"/>
    <n v="2.6128260231616922"/>
    <n v="3"/>
    <n v="2.7508200000000005"/>
    <n v="3.0128260231616926"/>
    <n v="2.6128260231616922"/>
    <n v="2.8829345400471911"/>
    <n v="65"/>
    <n v="78"/>
    <n v="0.2"/>
    <n v="0.2"/>
    <n v="1.3989229744649958"/>
    <n v="3"/>
    <n v="2.6"/>
    <n v="2.7214468155457014"/>
    <n v="1.2690314913504945"/>
    <n v="15.007922656809424"/>
    <n v="0.1293880980393021"/>
    <n v="14.250354987826928"/>
    <n v="4.2818575145121871"/>
    <n v="32.173744415459467"/>
    <n v="41.640017170652975"/>
    <n v="73.813761586112435"/>
    <n v="0.56412268221929052"/>
    <n v="0.04"/>
    <n v="0.60412268221929055"/>
    <n v="0.98"/>
    <n v="0.5"/>
    <n v="0.5"/>
    <n v="71.373905923073536"/>
    <n v="24.757380000000005"/>
    <n v="96.131285923073534"/>
    <n v="0.25753717702071965"/>
    <n v="0.09"/>
    <n v="0.34753717702071962"/>
    <n v="0.9"/>
    <n v="5.9068550052895405"/>
    <n v="2.8741656498891861"/>
    <n v="5.0798563838932669"/>
    <n v="75.351548285823114"/>
    <n v="2.3383899160135817"/>
    <n v="1.1378169883355806"/>
    <n v="2.0109999199668804"/>
    <x v="48"/>
    <n v="95.074898165677126"/>
    <n v="3.8540032916805056"/>
    <n v="1.8752862336367764"/>
    <n v="3.31441743656432"/>
    <n v="110.80305095245311"/>
    <n v="0.85"/>
    <n v="0.6"/>
    <n v="0.65"/>
    <n v="21"/>
    <n v="11.2"/>
    <n v="13.65"/>
    <n v="176.20130066757926"/>
    <n v="85.736271736998333"/>
    <n v="151.5319575721708"/>
    <n v="5065.8082565480036"/>
    <n v="366.41897048670853"/>
    <n v="178.29264769451271"/>
    <n v="315.11790025989734"/>
    <n v="10534.588785750813"/>
    <x v="0"/>
    <x v="0"/>
    <n v="1"/>
  </r>
  <r>
    <n v="50"/>
    <x v="1"/>
    <n v="2.5"/>
    <n v="3"/>
    <n v="2.7508200000000005"/>
    <n v="2.9000000000000004"/>
    <n v="1.3715459322764783"/>
    <n v="1.5133334965166911"/>
    <n v="65"/>
    <n v="78"/>
    <n v="0.2"/>
    <n v="0.2"/>
    <n v="1.3989229744649958"/>
    <n v="3"/>
    <n v="2.6"/>
    <n v="2.6284086841250987E-2"/>
    <n v="1.2256470981686363E-2"/>
    <n v="15.007922656809424"/>
    <n v="14.746094992053752"/>
    <n v="1.3292656037375177E-3"/>
    <n v="2.9122564709816867"/>
    <n v="37.46251586958433"/>
    <n v="81.847946828845821"/>
    <n v="119.31046269843014"/>
    <n v="0.68600812516941778"/>
    <n v="0.04"/>
    <n v="0.72600812516941782"/>
    <n v="0.98"/>
    <n v="0.5"/>
    <n v="0.5"/>
    <n v="37.466172439992405"/>
    <n v="24.757380000000005"/>
    <n v="62.22355243999241"/>
    <n v="0.39787795825183242"/>
    <n v="0.09"/>
    <n v="0.48787795825183244"/>
    <n v="0.9"/>
    <n v="9.4190800065208435"/>
    <n v="2.8650793205247136"/>
    <n v="4.8852839283290939"/>
    <n v="121.79609733798078"/>
    <n v="2.5807513901658981"/>
    <n v="0.78500845456889679"/>
    <n v="1.3385281026025999"/>
    <x v="49"/>
    <n v="61.539777138454028"/>
    <n v="4.8237184843287979"/>
    <n v="1.4672702713975689"/>
    <n v="2.501861579895404"/>
    <n v="118.16119803668268"/>
    <n v="0.85"/>
    <n v="0.6"/>
    <n v="0.65"/>
    <n v="21"/>
    <n v="11.2"/>
    <n v="13.65"/>
    <n v="314.32544752177495"/>
    <n v="95.610966143811211"/>
    <n v="163.02749907420898"/>
    <n v="7699.6764162860136"/>
    <n v="296.85056050423549"/>
    <n v="90.295485503685356"/>
    <n v="153.96400405802365"/>
    <n v="7271.6137935901834"/>
    <x v="0"/>
    <x v="0"/>
    <n v="1"/>
  </r>
  <r>
    <n v="51"/>
    <x v="1"/>
    <n v="2.5"/>
    <n v="3"/>
    <n v="2.7508200000000005"/>
    <n v="2.9000000000000004"/>
    <n v="1.6330152211885329"/>
    <n v="1.8018329363890766"/>
    <n v="65"/>
    <n v="78"/>
    <n v="0.2"/>
    <n v="0.2"/>
    <n v="1.3989229744649958"/>
    <n v="3"/>
    <n v="2.6"/>
    <n v="0.64497313221071295"/>
    <n v="0.30075591085407183"/>
    <n v="15.007922656809424"/>
    <n v="9.2484681639410233"/>
    <n v="0.80040395741223236"/>
    <n v="3.2007559108540722"/>
    <n v="42.406895488571486"/>
    <n v="66.724964997536759"/>
    <n v="109.13186048610825"/>
    <n v="0.61141599437893202"/>
    <n v="0.04"/>
    <n v="0.65141599437893205"/>
    <n v="0.98"/>
    <n v="0.5"/>
    <n v="0.5"/>
    <n v="44.608662702700201"/>
    <n v="24.757380000000005"/>
    <n v="69.366042702700213"/>
    <n v="0.35690921718151114"/>
    <n v="0.09"/>
    <n v="0.44690921718151111"/>
    <n v="0.9"/>
    <n v="8.9792959327342619"/>
    <n v="2.7442946087192128"/>
    <n v="3.8874871239103088"/>
    <n v="111.40544091290218"/>
    <n v="3.1300389438894727"/>
    <n v="0.95661720731164457"/>
    <n v="1.3551158334529803"/>
    <x v="50"/>
    <n v="68.603778497176023"/>
    <n v="4.9663658165948661"/>
    <n v="1.517844053421068"/>
    <n v="2.1501332965603486"/>
    <n v="117.92659953893963"/>
    <n v="0.85"/>
    <n v="0.6"/>
    <n v="0.65"/>
    <n v="21"/>
    <n v="11.2"/>
    <n v="13.65"/>
    <n v="348.7033686185614"/>
    <n v="106.57236176542291"/>
    <n v="150.96727691388418"/>
    <n v="8279.9785653234012"/>
    <n v="340.71146041762091"/>
    <n v="104.12983723415476"/>
    <n v="147.50726841662905"/>
    <n v="8090.2103136945943"/>
    <x v="0"/>
    <x v="0"/>
    <n v="1"/>
  </r>
  <r>
    <n v="52"/>
    <x v="1"/>
    <n v="2.5"/>
    <n v="3"/>
    <n v="2.7508200000000005"/>
    <n v="2.9000000000000004"/>
    <n v="1.457260594040265"/>
    <n v="1.607909161638192"/>
    <n v="65"/>
    <n v="78"/>
    <n v="0.2"/>
    <n v="0.2"/>
    <n v="1.3989229744649958"/>
    <n v="3"/>
    <n v="2.6"/>
    <n v="0.22910225520610403"/>
    <n v="0.1068321361031872"/>
    <n v="15.007922656809424"/>
    <n v="12.803215982751016"/>
    <n v="0.10099147349708923"/>
    <n v="3.0068321361031876"/>
    <n v="39.529808755032889"/>
    <n v="76.503436392475663"/>
    <n v="116.03324514750855"/>
    <n v="0.65932342317255554"/>
    <n v="0.04"/>
    <n v="0.69932342317255558"/>
    <n v="0.98"/>
    <n v="0.5"/>
    <n v="0.5"/>
    <n v="39.807618120158146"/>
    <n v="24.757380000000005"/>
    <n v="64.564998120158151"/>
    <n v="0.38344893860177132"/>
    <n v="0.09"/>
    <n v="0.47344893860177129"/>
    <n v="0.9"/>
    <n v="11.634888573098625"/>
    <n v="2.6032716580133499"/>
    <n v="6.7439380315404112"/>
    <n v="118.45060442141498"/>
    <n v="3.4983384679280438"/>
    <n v="0.7827428106833596"/>
    <n v="2.0277442016599849"/>
    <x v="51"/>
    <n v="63.85549264631026"/>
    <n v="6.1263629274152036"/>
    <n v="1.3707554546348562"/>
    <n v="3.5510277285114848"/>
    <n v="150.07354843072577"/>
    <n v="0.85"/>
    <n v="0.6"/>
    <n v="0.65"/>
    <n v="21"/>
    <n v="11.2"/>
    <n v="13.65"/>
    <n v="414.38030599676364"/>
    <n v="92.716359031961147"/>
    <n v="240.1875262986448"/>
    <n v="10150.806221821736"/>
    <n v="391.20192286018931"/>
    <n v="87.530264853325733"/>
    <n v="226.75262500480895"/>
    <n v="9583.0203682238953"/>
    <x v="1"/>
    <x v="0"/>
    <n v="1"/>
  </r>
  <r>
    <n v="53"/>
    <x v="1"/>
    <n v="2.5"/>
    <n v="3"/>
    <n v="2.7508200000000005"/>
    <n v="2.9000000000000004"/>
    <n v="2.0474309749478254"/>
    <n v="2.2590901283572773"/>
    <n v="65"/>
    <n v="78"/>
    <n v="0.2"/>
    <n v="0.2"/>
    <n v="1.3989229744649958"/>
    <n v="3"/>
    <n v="2.6"/>
    <n v="1.6255643448392871"/>
    <n v="0.75801310282227252"/>
    <n v="15.007922656809424"/>
    <n v="3.1501185591839547"/>
    <n v="5.0843367804437705"/>
    <n v="3.6580131028222729"/>
    <n v="41.94305745960957"/>
    <n v="49.949502937778917"/>
    <n v="91.892560397388479"/>
    <n v="0.54356416582335698"/>
    <n v="0.04"/>
    <n v="0.58356416582335702"/>
    <n v="0.98"/>
    <n v="0.5"/>
    <n v="0.5"/>
    <n v="55.929152761989897"/>
    <n v="24.757380000000005"/>
    <n v="80.686532761989895"/>
    <n v="0.30683410418724549"/>
    <n v="0.09"/>
    <n v="0.39683410418724552"/>
    <n v="0.9"/>
    <n v="8.3470220635455767"/>
    <n v="2.1600336797084592"/>
    <n v="6.7780019294215492"/>
    <n v="93.806988739000744"/>
    <n v="3.4759990959234459"/>
    <n v="0.89951542725903588"/>
    <n v="2.8226028875295586"/>
    <x v="52"/>
    <n v="79.799867566803201"/>
    <n v="5.0346390403272947"/>
    <n v="1.3028586494070731"/>
    <n v="4.0882596055801272"/>
    <n v="134.89660034436741"/>
    <n v="0.85"/>
    <n v="0.6"/>
    <n v="0.65"/>
    <n v="21"/>
    <n v="11.2"/>
    <n v="13.65"/>
    <n v="326.07300804806744"/>
    <n v="84.380833555445818"/>
    <n v="264.77987728515626"/>
    <n v="8736.70185636315"/>
    <n v="401.76352866477527"/>
    <n v="103.96794768094851"/>
    <n v="326.24257510400525"/>
    <n v="10764.730842692499"/>
    <x v="1"/>
    <x v="0"/>
    <n v="1"/>
  </r>
  <r>
    <n v="54"/>
    <x v="1"/>
    <n v="3.3665010441924403"/>
    <n v="3"/>
    <n v="2.7508200000000005"/>
    <n v="3.7665010441924407"/>
    <n v="3.3665010441924403"/>
    <n v="3.7145229163261102"/>
    <n v="65"/>
    <n v="78"/>
    <n v="0.2"/>
    <n v="0.2"/>
    <n v="1.3989229744649958"/>
    <n v="3"/>
    <n v="2.6"/>
    <n v="2.8885325450755239"/>
    <n v="1.3469448465986655"/>
    <n v="15.007922656809424"/>
    <n v="2.0719260174391133E-2"/>
    <n v="16.053898410167534"/>
    <n v="5.1134458907911062"/>
    <n v="47.800470533536661"/>
    <n v="41.341088758077426"/>
    <n v="89.141559291614087"/>
    <n v="0.46376896575070964"/>
    <n v="0.04"/>
    <n v="0.50376896575070962"/>
    <n v="0.98"/>
    <n v="0.5"/>
    <n v="0.5"/>
    <n v="91.961855358193731"/>
    <n v="24.757380000000005"/>
    <n v="116.71923535819374"/>
    <n v="0.21211053965546756"/>
    <n v="0.09"/>
    <n v="0.30211053965546752"/>
    <n v="0.9"/>
    <n v="9.7870624792572354"/>
    <n v="2.7903211774211236"/>
    <n v="3.5493009418976982"/>
    <n v="90.998675110189382"/>
    <n v="4.8566441363442419"/>
    <n v="1.3846439637593819"/>
    <n v="1.7612732772598754"/>
    <x v="53"/>
    <n v="115.43660639821358"/>
    <n v="6.8302877520070542"/>
    <n v="1.9473357406983485"/>
    <n v="2.4770197189413254"/>
    <n v="156.98409000712573"/>
    <n v="0.85"/>
    <n v="0.6"/>
    <n v="0.65"/>
    <n v="21"/>
    <n v="11.2"/>
    <n v="13.65"/>
    <n v="441.94818188899598"/>
    <n v="126.00076620142484"/>
    <n v="160.27353473762992"/>
    <n v="10157.527132551773"/>
    <n v="788.4652388149774"/>
    <n v="224.79382942416896"/>
    <n v="285.93875033604343"/>
    <n v="18121.710608934307"/>
    <x v="1"/>
    <x v="0"/>
    <n v="1"/>
  </r>
  <r>
    <n v="55"/>
    <x v="1"/>
    <n v="2.5"/>
    <n v="3"/>
    <n v="2.7508200000000005"/>
    <n v="2.9000000000000004"/>
    <n v="2.2309072290808243"/>
    <n v="2.4615337758215787"/>
    <n v="65"/>
    <n v="78"/>
    <n v="0.2"/>
    <n v="0.2"/>
    <n v="1.3989229744649958"/>
    <n v="3"/>
    <n v="2.6"/>
    <n v="2.059706147839679"/>
    <n v="0.96045675028657396"/>
    <n v="15.007922656809424"/>
    <n v="1.4743658625785787"/>
    <n v="8.1627502855280838"/>
    <n v="3.8604567502865743"/>
    <n v="38.486870330413282"/>
    <n v="45.339808904902917"/>
    <n v="83.826679235316192"/>
    <n v="0.54087564148433132"/>
    <n v="0.04"/>
    <n v="0.58087564148433135"/>
    <n v="0.98"/>
    <n v="0.5"/>
    <n v="0.5"/>
    <n v="60.941127070849646"/>
    <n v="24.757380000000005"/>
    <n v="85.698507070849644"/>
    <n v="0.28888927994430874"/>
    <n v="0.09"/>
    <n v="0.37888927994430877"/>
    <n v="0.9"/>
    <n v="10.653472872120915"/>
    <n v="2.7588885169937685"/>
    <n v="4.8423444794688075"/>
    <n v="85.573068386051958"/>
    <n v="4.4651299834917566"/>
    <n v="1.1563173799012576"/>
    <n v="2.0295445236692533"/>
    <x v="54"/>
    <n v="84.75676523490624"/>
    <n v="6.6169862066967946"/>
    <n v="1.7135752333433776"/>
    <n v="3.0076320664005722"/>
    <n v="156.31364486674437"/>
    <n v="0.85"/>
    <n v="0.6"/>
    <n v="0.65"/>
    <n v="21"/>
    <n v="11.2"/>
    <n v="13.65"/>
    <n v="382.09487342995112"/>
    <n v="98.949626226270738"/>
    <n v="173.67435231648625"/>
    <n v="9026.2606698931922"/>
    <n v="560.83434648361299"/>
    <n v="145.23709376483433"/>
    <n v="254.91716496488922"/>
    <n v="13248.63890098316"/>
    <x v="1"/>
    <x v="0"/>
    <n v="1"/>
  </r>
  <r>
    <n v="56"/>
    <x v="1"/>
    <n v="2.5"/>
    <n v="3"/>
    <n v="2.7508200000000005"/>
    <n v="2.9000000000000004"/>
    <n v="1.0125551370758394"/>
    <n v="1.1172309799815203"/>
    <n v="65"/>
    <n v="78"/>
    <n v="0.2"/>
    <n v="0.2"/>
    <n v="1.3989229744649958"/>
    <n v="3"/>
    <n v="2.6"/>
    <n v="0"/>
    <n v="0"/>
    <n v="15.007922656809424"/>
    <n v="19.125899035024222"/>
    <n v="0"/>
    <n v="2.5161539544465161"/>
    <n v="27.659711919174899"/>
    <n v="38.251798070048444"/>
    <n v="65.911509989223347"/>
    <n v="0.58035080786804438"/>
    <n v="0.04"/>
    <n v="0.62035080786804442"/>
    <n v="0.98"/>
    <n v="0.5"/>
    <n v="0.5"/>
    <n v="27.659711919174896"/>
    <n v="24.757380000000005"/>
    <n v="52.417091919174901"/>
    <n v="0.47231502346934684"/>
    <n v="0.09"/>
    <n v="0.56231502346934681"/>
    <n v="0.9"/>
    <n v="7.9778108788046866"/>
    <n v="2.6969992681698542"/>
    <n v="3.5898817206230689"/>
    <n v="67.284666447332171"/>
    <n v="3.028769455119726"/>
    <n v="1.0239135933411605"/>
    <n v="1.3628956950838227"/>
    <x v="55"/>
    <n v="51.841079920063088"/>
    <n v="3.491767967255619"/>
    <n v="1.1804360613921114"/>
    <n v="1.5712372966387287"/>
    <n v="84.201391462494911"/>
    <n v="0.85"/>
    <n v="0.6"/>
    <n v="0.65"/>
    <n v="21"/>
    <n v="11.2"/>
    <n v="13.65"/>
    <n v="203.78974253359877"/>
    <n v="68.893684598849305"/>
    <n v="91.701982246219941"/>
    <n v="4914.2383022085914"/>
    <n v="181.01702225281477"/>
    <n v="61.195080199152947"/>
    <n v="81.454638268432205"/>
    <n v="4365.0910641877163"/>
    <x v="0"/>
    <x v="0"/>
    <n v="1"/>
  </r>
  <r>
    <n v="57"/>
    <x v="1"/>
    <n v="2.5"/>
    <n v="3"/>
    <n v="2.7508200000000005"/>
    <n v="2.9000000000000004"/>
    <n v="2.3815610284183153"/>
    <n v="2.6277618514183723"/>
    <n v="65"/>
    <n v="78"/>
    <n v="0.2"/>
    <n v="0.2"/>
    <n v="1.3989229744649958"/>
    <n v="3"/>
    <n v="2.6"/>
    <n v="2.4161834063399894"/>
    <n v="1.1266848258833679"/>
    <n v="15.007922656809424"/>
    <n v="0.5683697331353863"/>
    <n v="11.232741770389108"/>
    <n v="4.0266848258833683"/>
    <n v="34.157247988246425"/>
    <n v="42.847576632107987"/>
    <n v="77.004824620354412"/>
    <n v="0.55642716989945895"/>
    <n v="0.04"/>
    <n v="0.59642716989945899"/>
    <n v="0.98"/>
    <n v="0.5"/>
    <n v="0.5"/>
    <n v="65.056498705068194"/>
    <n v="24.757380000000005"/>
    <n v="89.813878705068191"/>
    <n v="0.27565205241050289"/>
    <n v="0.09"/>
    <n v="0.36565205241050291"/>
    <n v="0.9"/>
    <n v="4.6881463925693385"/>
    <n v="2.9984025832798991"/>
    <n v="5.2411213688572946"/>
    <n v="78.609091799945134"/>
    <n v="1.8920085075748498"/>
    <n v="1.210073816315042"/>
    <n v="2.1151741837301601"/>
    <x v="56"/>
    <n v="88.8269130050125"/>
    <n v="2.9739160421254645"/>
    <n v="1.9020305247506502"/>
    <n v="3.3246945834020805"/>
    <n v="95.364399169498881"/>
    <n v="0.85"/>
    <n v="0.6"/>
    <n v="0.65"/>
    <n v="21"/>
    <n v="11.2"/>
    <n v="13.65"/>
    <n v="148.72907045822856"/>
    <n v="95.122803711419081"/>
    <n v="166.27192158171817"/>
    <n v="4769.2867728539113"/>
    <n v="264.16378155808974"/>
    <n v="168.95149995490428"/>
    <n v="295.32235652809288"/>
    <n v="8470.9251888043636"/>
    <x v="0"/>
    <x v="0"/>
    <n v="1"/>
  </r>
  <r>
    <n v="58"/>
    <x v="1"/>
    <n v="2.9771096427955399"/>
    <n v="3"/>
    <n v="2.7508200000000005"/>
    <n v="3.3771096427955403"/>
    <n v="2.9771096427955399"/>
    <n v="3.2848770421909097"/>
    <n v="65"/>
    <n v="78"/>
    <n v="0.2"/>
    <n v="0.2"/>
    <n v="1.3989229744649958"/>
    <n v="3"/>
    <n v="2.6"/>
    <n v="2.8022065497067761"/>
    <n v="1.3066903738603655"/>
    <n v="15.007922656809424"/>
    <n v="6.5238187426193847E-2"/>
    <n v="15.108671124868644"/>
    <n v="4.6838000166559057"/>
    <n v="39.763714483085231"/>
    <n v="41.463552313540227"/>
    <n v="81.227266796625457"/>
    <n v="0.51046346810308785"/>
    <n v="0.04"/>
    <n v="0.55046346810308788"/>
    <n v="0.98"/>
    <n v="0.5"/>
    <n v="0.5"/>
    <n v="81.324949186796403"/>
    <n v="24.757380000000005"/>
    <n v="106.08232918679641"/>
    <n v="0.23337892549856873"/>
    <n v="0.09"/>
    <n v="0.32337892549856873"/>
    <n v="0.9"/>
    <n v="9.5541238572254947"/>
    <n v="2.2108741548422621"/>
    <n v="5.6836200111088955"/>
    <n v="82.919501521555148"/>
    <n v="4.2949277040906972"/>
    <n v="0.99386870002830718"/>
    <n v="2.5549948284137818"/>
    <x v="57"/>
    <n v="104.91658930562282"/>
    <n v="6.4645215501956734"/>
    <n v="1.4959240462368151"/>
    <n v="3.8456570789743374"/>
    <n v="159.56491169490397"/>
    <n v="0.85"/>
    <n v="0.6"/>
    <n v="0.65"/>
    <n v="21"/>
    <n v="11.2"/>
    <n v="13.65"/>
    <n v="356.13326429431794"/>
    <n v="82.411097184223252"/>
    <n v="211.85889756222213"/>
    <n v="8790.499409352371"/>
    <n v="678.23555253922768"/>
    <n v="156.94724879143345"/>
    <n v="403.47322436501167"/>
    <n v="16741.006307882213"/>
    <x v="1"/>
    <x v="0"/>
    <n v="1"/>
  </r>
  <r>
    <n v="59"/>
    <x v="1"/>
    <n v="2.5"/>
    <n v="3"/>
    <n v="2.7508200000000005"/>
    <n v="2.9000000000000004"/>
    <n v="2.0323523055981676"/>
    <n v="2.2424526575495283"/>
    <n v="65"/>
    <n v="78"/>
    <n v="0.2"/>
    <n v="0.2"/>
    <n v="1.3989229744649958"/>
    <n v="3"/>
    <n v="2.6"/>
    <n v="1.5898851735522945"/>
    <n v="0.74137563201452394"/>
    <n v="15.007922656809424"/>
    <n v="3.3157901062291155"/>
    <n v="4.8635960707772297"/>
    <n v="3.6413756320145243"/>
    <n v="42.138375231548132"/>
    <n v="50.405235542821686"/>
    <n v="92.543610774369824"/>
    <n v="0.5446646734555719"/>
    <n v="0.04"/>
    <n v="0.58466467345557194"/>
    <n v="0.98"/>
    <n v="0.5"/>
    <n v="0.5"/>
    <n v="55.517252574963557"/>
    <n v="24.757380000000005"/>
    <n v="80.274632574963562"/>
    <n v="0.3084085122019164"/>
    <n v="0.09"/>
    <n v="0.39840851220191642"/>
    <n v="0.9"/>
    <n v="4.0236105490941485"/>
    <n v="3.2362828609834646"/>
    <n v="5.3164232266759033"/>
    <n v="94.47160266550253"/>
    <n v="1.6711476012956237"/>
    <n v="1.3441425988567031"/>
    <n v="2.2080983768998181"/>
    <x v="58"/>
    <n v="79.39249375545846"/>
    <n v="2.420569856549613"/>
    <n v="1.9469202212744809"/>
    <n v="3.1983149587002448"/>
    <n v="84.667525297443035"/>
    <n v="0.85"/>
    <n v="0.6"/>
    <n v="0.65"/>
    <n v="21"/>
    <n v="11.2"/>
    <n v="13.65"/>
    <n v="157.87599218500779"/>
    <n v="126.98330552496641"/>
    <n v="208.60259250882066"/>
    <n v="5522.2407756646744"/>
    <n v="192.17507722076613"/>
    <n v="154.57085150991003"/>
    <n v="253.92220038659858"/>
    <n v="6721.9659734673678"/>
    <x v="0"/>
    <x v="0"/>
    <n v="1"/>
  </r>
  <r>
    <n v="60"/>
    <x v="1"/>
    <n v="3.3267209322811646"/>
    <n v="3"/>
    <n v="2.7508200000000005"/>
    <n v="3.726720932281165"/>
    <n v="3.3267209322811646"/>
    <n v="3.6706304192293517"/>
    <n v="65"/>
    <n v="78"/>
    <n v="0.2"/>
    <n v="0.2"/>
    <n v="1.3989229744649958"/>
    <n v="3"/>
    <n v="2.6"/>
    <n v="2.8797135065854542"/>
    <n v="1.3428324614131824"/>
    <n v="15.007922656809424"/>
    <n v="2.4127471014134233E-2"/>
    <n v="15.956019078393087"/>
    <n v="5.0695533936943473"/>
    <n v="46.983055727195115"/>
    <n v="41.350464132619607"/>
    <n v="88.333519859814714"/>
    <n v="0.46811747339223875"/>
    <n v="0.04"/>
    <n v="0.50811747339223878"/>
    <n v="0.98"/>
    <n v="0.5"/>
    <n v="0.5"/>
    <n v="90.875192128420395"/>
    <n v="24.757380000000005"/>
    <n v="115.63257212842041"/>
    <n v="0.21410385970230517"/>
    <n v="0.09"/>
    <n v="0.30410385970230513"/>
    <n v="0.9"/>
    <n v="8.0916316683630285"/>
    <n v="2.4581224079970645"/>
    <n v="4.8715027761770919"/>
    <n v="90.173801523560854"/>
    <n v="3.9801322294137806"/>
    <n v="1.2091074607567502"/>
    <n v="2.3962070939227109"/>
    <x v="59"/>
    <n v="114.36188452261358"/>
    <n v="5.6309352467244285"/>
    <n v="1.7105978961044328"/>
    <n v="3.3900599793911437"/>
    <n v="142.08571918300078"/>
    <n v="0.85"/>
    <n v="0.6"/>
    <n v="0.65"/>
    <n v="21"/>
    <n v="11.2"/>
    <n v="13.65"/>
    <n v="358.90365369268602"/>
    <n v="109.02981618693585"/>
    <n v="216.07510289673507"/>
    <n v="9056.2369336419379"/>
    <n v="643.96436644021367"/>
    <n v="195.62719905892089"/>
    <n v="387.69364788786373"/>
    <n v="16249.190609518835"/>
    <x v="1"/>
    <x v="0"/>
    <n v="1"/>
  </r>
  <r>
    <n v="61"/>
    <x v="1"/>
    <n v="2.5"/>
    <n v="3"/>
    <n v="2.7508200000000005"/>
    <n v="2.9000000000000004"/>
    <n v="1.2186770888553704"/>
    <n v="1.3446613901885063"/>
    <n v="65"/>
    <n v="78"/>
    <n v="0.2"/>
    <n v="0.2"/>
    <n v="1.3989229744649958"/>
    <n v="3"/>
    <n v="2.6"/>
    <n v="0"/>
    <n v="0"/>
    <n v="15.007922656809424"/>
    <n v="16.685980563102454"/>
    <n v="0"/>
    <n v="2.7435843646535023"/>
    <n v="33.290293008225134"/>
    <n v="33.371961126204909"/>
    <n v="66.662254134430043"/>
    <n v="0.50061255142839212"/>
    <n v="0.04"/>
    <n v="0.54061255142839215"/>
    <n v="0.98"/>
    <n v="0.5"/>
    <n v="0.5"/>
    <n v="33.290293008225134"/>
    <n v="24.757380000000005"/>
    <n v="58.047673008225139"/>
    <n v="0.42650081763815023"/>
    <n v="0.09"/>
    <n v="0.51650081763815026"/>
    <n v="0.9"/>
    <n v="6.3150437875760135"/>
    <n v="2.7025501614689782"/>
    <n v="3.5229809200892004"/>
    <n v="68.051051095564006"/>
    <n v="2.9010518531925276"/>
    <n v="1.2415176233140206"/>
    <n v="1.6184132162462332"/>
    <x v="60"/>
    <n v="57.409786491651239"/>
    <n v="3.0533185078722811"/>
    <n v="1.3066807933621361"/>
    <n v="1.7033583943395254"/>
    <n v="78.395677650691212"/>
    <n v="0.85"/>
    <n v="0.6"/>
    <n v="0.65"/>
    <n v="21"/>
    <n v="11.2"/>
    <n v="13.65"/>
    <n v="197.41962789248535"/>
    <n v="84.486579220185604"/>
    <n v="110.13472047250849"/>
    <n v="5068.860477632842"/>
    <n v="175.2903636279548"/>
    <n v="75.016265359661688"/>
    <n v="97.789441737794036"/>
    <n v="4500.6791157944972"/>
    <x v="0"/>
    <x v="0"/>
    <n v="1"/>
  </r>
  <r>
    <n v="62"/>
    <x v="1"/>
    <n v="3.2246228761005788"/>
    <n v="3"/>
    <n v="2.7508200000000005"/>
    <n v="3.6246228761005792"/>
    <n v="3.2246228761005788"/>
    <n v="3.5579776784707016"/>
    <n v="65"/>
    <n v="78"/>
    <n v="0.2"/>
    <n v="0.2"/>
    <n v="1.3989229744649958"/>
    <n v="3"/>
    <n v="2.6"/>
    <n v="2.8570789124640008"/>
    <n v="1.3322777768351184"/>
    <n v="15.007922656809424"/>
    <n v="3.4062043398818034E-2"/>
    <n v="15.706175709649996"/>
    <n v="4.9569006529356976"/>
    <n v="44.88134315179758"/>
    <n v="41.377792353026841"/>
    <n v="86.259135504824428"/>
    <n v="0.47969171161833174"/>
    <n v="0.04"/>
    <n v="0.51969171161833172"/>
    <n v="0.98"/>
    <n v="0.5"/>
    <n v="0.5"/>
    <n v="88.086205417417005"/>
    <n v="24.757380000000005"/>
    <n v="112.84358541741702"/>
    <n v="0.21939554568760439"/>
    <n v="0.09"/>
    <n v="0.30939554568760441"/>
    <n v="0.9"/>
    <n v="5.9093197720709769"/>
    <n v="3.3028700686884314"/>
    <n v="5.8120879148955851"/>
    <n v="88.056200827841607"/>
    <n v="2.8382952652233611"/>
    <n v="1.5863958694387836"/>
    <n v="2.7915939983272779"/>
    <x v="61"/>
    <n v="111.60354601722563"/>
    <n v="4.0810025565485271"/>
    <n v="2.2809767814513187"/>
    <n v="4.0138538028821342"/>
    <n v="123.78697747181582"/>
    <n v="0.85"/>
    <n v="0.6"/>
    <n v="0.65"/>
    <n v="21"/>
    <n v="11.2"/>
    <n v="13.65"/>
    <n v="249.92949788322025"/>
    <n v="139.69199327175991"/>
    <n v="245.81716174650413"/>
    <n v="7580.9844995975664"/>
    <n v="455.45435661617898"/>
    <n v="254.56509719292544"/>
    <n v="447.96031759637236"/>
    <n v="13815.065636609068"/>
    <x v="1"/>
    <x v="0"/>
    <n v="1"/>
  </r>
  <r>
    <n v="63"/>
    <x v="1"/>
    <n v="3.2750334009514233"/>
    <n v="3"/>
    <n v="2.7508200000000005"/>
    <n v="3.6750334009514236"/>
    <n v="3.2750334009514233"/>
    <n v="3.6135995384744333"/>
    <n v="65"/>
    <n v="78"/>
    <n v="0.2"/>
    <n v="0.2"/>
    <n v="1.3989229744649958"/>
    <n v="3"/>
    <n v="2.6"/>
    <n v="2.8682546567644622"/>
    <n v="1.3374891119880057"/>
    <n v="15.007922656809424"/>
    <n v="2.8943338246047414E-2"/>
    <n v="15.829288516084187"/>
    <n v="5.0125225129394293"/>
    <n v="45.919733506021473"/>
    <n v="41.363711716518502"/>
    <n v="87.283445222539967"/>
    <n v="0.47390099704539146"/>
    <n v="0.04"/>
    <n v="0.51390099704539149"/>
    <n v="0.98"/>
    <n v="0.5"/>
    <n v="0.5"/>
    <n v="89.463256941836178"/>
    <n v="24.757380000000005"/>
    <n v="114.22063694183618"/>
    <n v="0.2167504985338774"/>
    <n v="0.09"/>
    <n v="0.30675049853387737"/>
    <n v="0.9"/>
    <n v="10.762957732492852"/>
    <n v="3.4932136212208569"/>
    <n v="5.7901772219192917"/>
    <n v="89.101850331342888"/>
    <n v="5.231863022607369"/>
    <n v="1.698047658382916"/>
    <n v="2.8145993745054527"/>
    <x v="62"/>
    <n v="112.96546510731051"/>
    <n v="7.4614150823516194"/>
    <n v="2.421668601426028"/>
    <n v="4.0140374724960477"/>
    <n v="185.07441969628047"/>
    <n v="0.85"/>
    <n v="0.6"/>
    <n v="0.65"/>
    <n v="21"/>
    <n v="11.2"/>
    <n v="13.65"/>
    <n v="466.16867599444902"/>
    <n v="151.29918831272184"/>
    <n v="250.78601220987616"/>
    <n v="11562.940305294533"/>
    <n v="842.88222513655217"/>
    <n v="273.56491989586141"/>
    <n v="453.44761003868916"/>
    <n v="20907.01790045591"/>
    <x v="1"/>
    <x v="0"/>
    <n v="1"/>
  </r>
  <r>
    <n v="64"/>
    <x v="1"/>
    <n v="2.5"/>
    <n v="3"/>
    <n v="2.7508200000000005"/>
    <n v="2.9000000000000004"/>
    <n v="1.3765829279604247"/>
    <n v="1.518891206332267"/>
    <n v="65"/>
    <n v="78"/>
    <n v="0.2"/>
    <n v="0.2"/>
    <n v="1.3989229744649958"/>
    <n v="3"/>
    <n v="2.6"/>
    <n v="3.8202634002937899E-2"/>
    <n v="1.7814180797262491E-2"/>
    <n v="15.007922656809424"/>
    <n v="14.62812822602149"/>
    <n v="2.8081001696861757E-3"/>
    <n v="2.9178141807972628"/>
    <n v="37.59604219571758"/>
    <n v="81.523441489508954"/>
    <n v="119.11948368522653"/>
    <n v="0.68438377138147111"/>
    <n v="0.04"/>
    <n v="0.72438377138147114"/>
    <n v="0.98"/>
    <n v="0.5"/>
    <n v="0.5"/>
    <n v="37.603766773826351"/>
    <n v="24.757380000000005"/>
    <n v="62.361146773826356"/>
    <n v="0.39700007586119218"/>
    <n v="0.09"/>
    <n v="0.48700007586119221"/>
    <n v="0.9"/>
    <n v="10.259743593559591"/>
    <n v="2.7379603691459464"/>
    <n v="6.929464222062963"/>
    <n v="121.60113959533543"/>
    <n v="2.8277518358500071"/>
    <n v="0.75462631105100086"/>
    <n v="1.9098727952320218"/>
    <x v="63"/>
    <n v="61.675859446641454"/>
    <n v="5.2632476851796897"/>
    <n v="1.4045734616669328"/>
    <n v="3.5548146202408826"/>
    <n v="134.92779756094649"/>
    <n v="0.85"/>
    <n v="0.6"/>
    <n v="0.65"/>
    <n v="21"/>
    <n v="11.2"/>
    <n v="13.65"/>
    <n v="343.85784573216273"/>
    <n v="91.763419392425774"/>
    <n v="232.24270838234256"/>
    <n v="8815.0861547585391"/>
    <n v="324.61532446400355"/>
    <n v="86.628275404252378"/>
    <n v="219.24624687684278"/>
    <n v="8321.7878778138274"/>
    <x v="0"/>
    <x v="0"/>
    <n v="1"/>
  </r>
  <r>
    <n v="65"/>
    <x v="1"/>
    <n v="2.5"/>
    <n v="3"/>
    <n v="2.7508200000000005"/>
    <n v="2.9000000000000004"/>
    <n v="1.9718704736779453"/>
    <n v="2.1757183397103539"/>
    <n v="65"/>
    <n v="78"/>
    <n v="0.2"/>
    <n v="0.2"/>
    <n v="1.3989229744649958"/>
    <n v="3"/>
    <n v="2.6"/>
    <n v="1.4467729671106995"/>
    <n v="0.67464131417534912"/>
    <n v="15.007922656809424"/>
    <n v="4.022980750850035"/>
    <n v="4.0274184103238326"/>
    <n v="3.5746413141753495"/>
    <n v="42.786382597691322"/>
    <n v="52.350589711857801"/>
    <n v="95.136972309549122"/>
    <n v="0.5502654587485043"/>
    <n v="0.04"/>
    <n v="0.59026545874850433"/>
    <n v="0.98"/>
    <n v="0.5"/>
    <n v="0.5"/>
    <n v="53.865085709178331"/>
    <n v="24.757380000000005"/>
    <n v="78.622465709178329"/>
    <n v="0.31488938659818511"/>
    <n v="0.09"/>
    <n v="0.40488938659818507"/>
    <n v="0.9"/>
    <n v="9.6608667936034855"/>
    <n v="2.2647711142507583"/>
    <n v="6.1543223067332358"/>
    <n v="97.118992565998056"/>
    <n v="3.9583908237689318"/>
    <n v="0.92795495353717317"/>
    <n v="2.5216384270631891"/>
    <x v="64"/>
    <n v="77.758482569517028"/>
    <n v="5.7492843635345956"/>
    <n v="1.3477893270164807"/>
    <n v="3.6625025230324884"/>
    <n v="144.17742380224902"/>
    <n v="0.85"/>
    <n v="0.6"/>
    <n v="0.65"/>
    <n v="21"/>
    <n v="11.2"/>
    <n v="13.65"/>
    <n v="384.43492898692983"/>
    <n v="90.122050234157797"/>
    <n v="244.89898365208489"/>
    <n v="9640.6498924433618"/>
    <n v="447.05562796910164"/>
    <n v="104.80205289219209"/>
    <n v="284.79063859803387"/>
    <n v="11211.01769564505"/>
    <x v="1"/>
    <x v="0"/>
    <n v="1"/>
  </r>
  <r>
    <n v="66"/>
    <x v="1"/>
    <n v="2.5"/>
    <n v="3"/>
    <n v="2.7508200000000005"/>
    <n v="2.9000000000000004"/>
    <n v="1.2744819161739716"/>
    <n v="1.4062352044233655"/>
    <n v="65"/>
    <n v="78"/>
    <n v="0.2"/>
    <n v="0.2"/>
    <n v="1.3989229744649958"/>
    <n v="3"/>
    <n v="2.6"/>
    <n v="0"/>
    <n v="0"/>
    <n v="15.007922656809424"/>
    <n v="16.025404492375667"/>
    <n v="0"/>
    <n v="2.8051581788883615"/>
    <n v="34.814699325286945"/>
    <n v="32.050808984751335"/>
    <n v="66.86550831003828"/>
    <n v="0.47933246594252932"/>
    <n v="0.04"/>
    <n v="0.51933246594252935"/>
    <n v="0.98"/>
    <n v="0.5"/>
    <n v="0.5"/>
    <n v="34.814699325286945"/>
    <n v="24.757380000000005"/>
    <n v="59.57207932528695"/>
    <n v="0.41558697095018265"/>
    <n v="0.09"/>
    <n v="0.50558697095018268"/>
    <n v="0.9"/>
    <n v="11.993906070385734"/>
    <n v="2.8462965764301584"/>
    <n v="4.9201303604336193"/>
    <n v="68.258539733164071"/>
    <n v="5.7650812545692389"/>
    <n v="1.3681223565889054"/>
    <n v="2.3649469275909221"/>
    <x v="65"/>
    <n v="58.917441090943143"/>
    <n v="5.929943430398402"/>
    <n v="1.4072461119269595"/>
    <n v="2.4325765548219551"/>
    <n v="136.88921958741844"/>
    <n v="0.85"/>
    <n v="0.6"/>
    <n v="0.65"/>
    <n v="21"/>
    <n v="11.2"/>
    <n v="13.65"/>
    <n v="393.51602787993374"/>
    <n v="93.386034237053863"/>
    <n v="161.42782382378925"/>
    <n v="9084.0836146063884"/>
    <n v="349.37709273312316"/>
    <n v="82.911339899915419"/>
    <n v="143.32118586793197"/>
    <n v="8065.1625310269064"/>
    <x v="1"/>
    <x v="0"/>
    <n v="1"/>
  </r>
  <r>
    <n v="67"/>
    <x v="1"/>
    <n v="2.5"/>
    <n v="3"/>
    <n v="2.7508200000000005"/>
    <n v="2.9000000000000004"/>
    <n v="1.8640470908706175"/>
    <n v="2.0567483999729088"/>
    <n v="65"/>
    <n v="78"/>
    <n v="0.2"/>
    <n v="0.2"/>
    <n v="1.3989229744649958"/>
    <n v="3"/>
    <n v="2.6"/>
    <n v="1.1916411080111435"/>
    <n v="0.55567137443790404"/>
    <n v="15.007922656809424"/>
    <n v="5.4531485115368517"/>
    <n v="2.7322279736900543"/>
    <n v="3.4556713744379044"/>
    <n v="43.403834347935231"/>
    <n v="56.284723791310313"/>
    <n v="99.688558139245544"/>
    <n v="0.56460565627493065"/>
    <n v="0.04"/>
    <n v="0.60460565627493068"/>
    <n v="0.98"/>
    <n v="0.5"/>
    <n v="0.5"/>
    <n v="50.919701702521301"/>
    <n v="24.757380000000005"/>
    <n v="75.677081702521306"/>
    <n v="0.32714501462039297"/>
    <n v="0.09"/>
    <n v="0.417145014620393"/>
    <n v="0.9"/>
    <n v="9.7784743775607232"/>
    <n v="3.2765325197838222"/>
    <n v="6.8503413304192877"/>
    <n v="101.76540310047983"/>
    <n v="3.8663534591480277"/>
    <n v="1.295522425353772"/>
    <n v="2.7085862146338524"/>
    <x v="66"/>
    <n v="74.84546542007601"/>
    <n v="5.6994325403680168"/>
    <n v="1.9097433139144067"/>
    <n v="3.9927555959868517"/>
    <n v="149.99406994046726"/>
    <n v="0.85"/>
    <n v="0.6"/>
    <n v="0.65"/>
    <n v="21"/>
    <n v="11.2"/>
    <n v="13.65"/>
    <n v="393.46101829913363"/>
    <n v="131.8393618418379"/>
    <n v="275.64036796461676"/>
    <n v="10354.858852982748"/>
    <n v="426.57668111417036"/>
    <n v="142.93562716280209"/>
    <n v="298.83965089024889"/>
    <n v="11226.375974945704"/>
    <x v="1"/>
    <x v="0"/>
    <n v="1"/>
  </r>
  <r>
    <n v="68"/>
    <x v="1"/>
    <n v="2.5"/>
    <n v="3"/>
    <n v="2.7508200000000005"/>
    <n v="2.9000000000000004"/>
    <n v="2.458925774593252"/>
    <n v="2.7131244040539353"/>
    <n v="65"/>
    <n v="78"/>
    <n v="0.2"/>
    <n v="0.2"/>
    <n v="1.3989229744649958"/>
    <n v="3"/>
    <n v="2.6"/>
    <n v="2.5992439912193159"/>
    <n v="1.212047378518931"/>
    <n v="15.007922656809424"/>
    <n v="0.26781701110039408"/>
    <n v="12.999303321409677"/>
    <n v="4.1120473785189313"/>
    <n v="31.411108295836645"/>
    <n v="42.020810193279694"/>
    <n v="73.431918489116342"/>
    <n v="0.57224175886821993"/>
    <n v="0.04"/>
    <n v="0.61224175886821997"/>
    <n v="0.98"/>
    <n v="0.5"/>
    <n v="0.5"/>
    <n v="67.169851858436829"/>
    <n v="24.757380000000005"/>
    <n v="91.927231858436841"/>
    <n v="0.26931497337073179"/>
    <n v="0.09"/>
    <n v="0.35931497337073182"/>
    <n v="0.9"/>
    <n v="7.3888166394179295"/>
    <n v="3.445279866528391"/>
    <n v="3.6555409815562649"/>
    <n v="74.961750124306263"/>
    <n v="2.865074544145926"/>
    <n v="1.3359356612517828"/>
    <n v="1.417466141393398"/>
    <x v="67"/>
    <n v="90.917042497355126"/>
    <n v="4.7339041853842563"/>
    <n v="2.2073392230320237"/>
    <n v="2.3420503711127569"/>
    <n v="120.11335120558212"/>
    <n v="0.85"/>
    <n v="0.6"/>
    <n v="0.65"/>
    <n v="21"/>
    <n v="11.2"/>
    <n v="13.65"/>
    <n v="214.77100206577757"/>
    <n v="100.14407522090599"/>
    <n v="106.25574270079647"/>
    <n v="5449.3846494714353"/>
    <n v="430.39256800098775"/>
    <n v="200.68475394648135"/>
    <n v="212.93229312140485"/>
    <n v="10920.350656057652"/>
    <x v="0"/>
    <x v="0"/>
    <n v="1"/>
  </r>
  <r>
    <n v="69"/>
    <x v="1"/>
    <n v="2.5"/>
    <n v="3"/>
    <n v="2.7508200000000005"/>
    <n v="2.9000000000000004"/>
    <n v="1.4023535656705903"/>
    <n v="1.5473259589392458"/>
    <n v="65"/>
    <n v="78"/>
    <n v="0.2"/>
    <n v="0.2"/>
    <n v="1.3989229744649958"/>
    <n v="3"/>
    <n v="2.6"/>
    <n v="9.9181157751581164E-2"/>
    <n v="4.6248933404241299E-2"/>
    <n v="15.007922656809424"/>
    <n v="14.03199072324297"/>
    <n v="1.8927110922204331E-2"/>
    <n v="2.9462489334042417"/>
    <n v="38.255671674056295"/>
    <n v="79.883574524115744"/>
    <n v="118.13924619817203"/>
    <n v="0.67618151541373028"/>
    <n v="0.04"/>
    <n v="0.71618151541373032"/>
    <n v="0.98"/>
    <n v="0.5"/>
    <n v="0.5"/>
    <n v="38.307736749323311"/>
    <n v="24.757380000000005"/>
    <n v="63.065116749323316"/>
    <n v="0.3925685272003504"/>
    <n v="0.09"/>
    <n v="0.48256852720035037"/>
    <n v="0.9"/>
    <n v="10.434122397631032"/>
    <n v="3.4217256480583789"/>
    <n v="5.1177700149781984"/>
    <n v="120.60048049396728"/>
    <n v="2.9613968068832945"/>
    <n v="0.97114898810190065"/>
    <n v="1.452517730112163"/>
    <x v="68"/>
    <n v="62.372093488341747"/>
    <n v="5.3989433195780361"/>
    <n v="1.7705085415911825"/>
    <n v="2.648095276300054"/>
    <n v="131.76418099293292"/>
    <n v="0.85"/>
    <n v="0.6"/>
    <n v="0.65"/>
    <n v="21"/>
    <n v="11.2"/>
    <n v="13.65"/>
    <n v="357.14587784342575"/>
    <n v="117.12103459631933"/>
    <n v="175.17433617753355"/>
    <n v="8716.3415697275814"/>
    <n v="336.74339746697939"/>
    <n v="110.43032427803284"/>
    <n v="165.16724613942313"/>
    <n v="8218.4078153059945"/>
    <x v="0"/>
    <x v="0"/>
    <n v="1"/>
  </r>
  <r>
    <n v="70"/>
    <x v="1"/>
    <n v="3.1969288483371185"/>
    <n v="3"/>
    <n v="2.7508200000000005"/>
    <n v="3.5969288483371189"/>
    <n v="3.1969288483371185"/>
    <n v="3.5274206997493653"/>
    <n v="65"/>
    <n v="78"/>
    <n v="0.2"/>
    <n v="0.2"/>
    <n v="1.3989229744649958"/>
    <n v="3"/>
    <n v="2.6"/>
    <n v="2.8509392943217553"/>
    <n v="1.329414825877242"/>
    <n v="15.007922656809424"/>
    <n v="3.7051382657293519E-2"/>
    <n v="15.638745782470419"/>
    <n v="4.9263436742143609"/>
    <n v="44.310320010225666"/>
    <n v="41.386015487245842"/>
    <n v="85.696335497471509"/>
    <n v="0.48293798383557424"/>
    <n v="0.04"/>
    <n v="0.52293798383557422"/>
    <n v="0.98"/>
    <n v="0.5"/>
    <n v="0.5"/>
    <n v="87.329694683560959"/>
    <n v="24.757380000000005"/>
    <n v="112.08707468356096"/>
    <n v="0.2208763148640813"/>
    <n v="0.09"/>
    <n v="0.31087631486408129"/>
    <n v="0.9"/>
    <n v="7.6088546324253938"/>
    <n v="3.2921084746600209"/>
    <n v="3.7278626454215291"/>
    <n v="87.481675820335511"/>
    <n v="3.6298955316468891"/>
    <n v="1.5705399063533021"/>
    <n v="1.7784216696088446"/>
    <x v="69"/>
    <n v="110.8553485881372"/>
    <n v="5.2434419439604936"/>
    <n v="2.268669923924902"/>
    <n v="2.5689584438934188"/>
    <n v="131.6339843819145"/>
    <n v="0.85"/>
    <n v="0.6"/>
    <n v="0.65"/>
    <n v="21"/>
    <n v="11.2"/>
    <n v="13.65"/>
    <n v="317.54934416121756"/>
    <n v="137.39346295049967"/>
    <n v="155.57930797258078"/>
    <n v="7971.9172742918145"/>
    <n v="581.26358449940028"/>
    <n v="251.49419524811771"/>
    <n v="284.78278380624346"/>
    <n v="14592.331224702541"/>
    <x v="1"/>
    <x v="0"/>
    <n v="1"/>
  </r>
  <r>
    <n v="71"/>
    <x v="1"/>
    <n v="3.1509394335000915"/>
    <n v="3"/>
    <n v="2.7508200000000005"/>
    <n v="3.5509394335000919"/>
    <n v="3.1509394335000915"/>
    <n v="3.4766769949121836"/>
    <n v="65"/>
    <n v="78"/>
    <n v="0.2"/>
    <n v="0.2"/>
    <n v="1.3989229744649958"/>
    <n v="3"/>
    <n v="2.6"/>
    <n v="2.840743686514315"/>
    <n v="1.3246605358770878"/>
    <n v="15.007922656809424"/>
    <n v="4.2293282193388453E-2"/>
    <n v="15.52709036392497"/>
    <n v="4.8755999693771797"/>
    <n v="43.361182785406918"/>
    <n v="41.400435009327722"/>
    <n v="84.761617794734633"/>
    <n v="0.48843375205020573"/>
    <n v="0.04"/>
    <n v="0.52843375205020571"/>
    <n v="0.98"/>
    <n v="0.5"/>
    <n v="0.5"/>
    <n v="86.073413500299012"/>
    <n v="24.757380000000005"/>
    <n v="110.83079350029902"/>
    <n v="0.2233799760707588"/>
    <n v="0.09"/>
    <n v="0.31337997607075879"/>
    <n v="0.9"/>
    <n v="10.805747206639641"/>
    <n v="2.1284014617883877"/>
    <n v="4.1110075572852782"/>
    <n v="86.527484832124941"/>
    <n v="5.0956256665290258"/>
    <n v="1.0036822914664074"/>
    <n v="1.9386124090822676"/>
    <x v="70"/>
    <n v="109.61287269260343"/>
    <n v="7.419442405596242"/>
    <n v="1.461403062624175"/>
    <n v="2.8227001073565092"/>
    <n v="167.30208222324802"/>
    <n v="0.85"/>
    <n v="0.6"/>
    <n v="0.65"/>
    <n v="21"/>
    <n v="11.2"/>
    <n v="13.65"/>
    <n v="440.91167257077683"/>
    <n v="86.846104251131976"/>
    <n v="167.74325582223511"/>
    <n v="9942.1812132387531"/>
    <n v="813.26639585472424"/>
    <n v="160.18858785600446"/>
    <n v="309.40426751706707"/>
    <n v="18338.461839944357"/>
    <x v="1"/>
    <x v="0"/>
    <n v="1"/>
  </r>
  <r>
    <n v="72"/>
    <x v="1"/>
    <n v="2.5"/>
    <n v="3"/>
    <n v="2.7508200000000005"/>
    <n v="2.9000000000000004"/>
    <n v="1.1669695963842761"/>
    <n v="1.2876084847509814"/>
    <n v="65"/>
    <n v="78"/>
    <n v="0.2"/>
    <n v="0.2"/>
    <n v="1.3989229744649958"/>
    <n v="3"/>
    <n v="2.6"/>
    <n v="0"/>
    <n v="0"/>
    <n v="15.007922656809424"/>
    <n v="17.298055429111496"/>
    <n v="0"/>
    <n v="2.6865314592159772"/>
    <n v="31.877812548204258"/>
    <n v="34.596110858222993"/>
    <n v="66.473923406427247"/>
    <n v="0.52044635076975099"/>
    <n v="0.04"/>
    <n v="0.56044635076975102"/>
    <n v="0.98"/>
    <n v="0.5"/>
    <n v="0.5"/>
    <n v="31.877812548204261"/>
    <n v="24.757380000000005"/>
    <n v="56.635192548204266"/>
    <n v="0.43713773867596728"/>
    <n v="0.09"/>
    <n v="0.52713773867596725"/>
    <n v="0.9"/>
    <n v="8.5869717599180717"/>
    <n v="3.3544069911203662"/>
    <n v="3.9490597671100445"/>
    <n v="67.858796810727824"/>
    <n v="3.7744347729090819"/>
    <n v="1.4744418339504164"/>
    <n v="1.7358236316615772"/>
    <x v="71"/>
    <n v="56.012827794927297"/>
    <n v="4.0604548843204684"/>
    <n v="1.586172475222321"/>
    <n v="1.8673613315794138"/>
    <n v="99.706362133052707"/>
    <n v="0.85"/>
    <n v="0.6"/>
    <n v="0.65"/>
    <n v="21"/>
    <n v="11.2"/>
    <n v="13.65"/>
    <n v="256.12860233018301"/>
    <n v="100.0538488192782"/>
    <n v="117.79090312018262"/>
    <n v="6289.3572035931365"/>
    <n v="227.43756020451383"/>
    <n v="88.846005707681442"/>
    <n v="104.59618869666383"/>
    <n v="5584.8352922173408"/>
    <x v="1"/>
    <x v="0"/>
    <n v="1"/>
  </r>
  <r>
    <n v="73"/>
    <x v="1"/>
    <n v="2.8602508859797329"/>
    <n v="3"/>
    <n v="2.7508200000000005"/>
    <n v="3.2602508859797332"/>
    <n v="2.8602508859797329"/>
    <n v="3.1559376702829409"/>
    <n v="65"/>
    <n v="78"/>
    <n v="0.2"/>
    <n v="0.2"/>
    <n v="1.3989229744649958"/>
    <n v="3"/>
    <n v="2.6"/>
    <n v="2.7762995870376224"/>
    <n v="1.2946097587682033"/>
    <n v="15.007922656809424"/>
    <n v="8.344717622143262E-2"/>
    <n v="14.830597118085068"/>
    <n v="4.5548606447479365"/>
    <n v="37.336444995138706"/>
    <n v="41.51364196409795"/>
    <n v="78.850086959236648"/>
    <n v="0.52648822043226629"/>
    <n v="0.04"/>
    <n v="0.56648822043226632"/>
    <n v="0.98"/>
    <n v="0.5"/>
    <n v="0.5"/>
    <n v="78.132748159509475"/>
    <n v="24.757380000000005"/>
    <n v="102.89012815950949"/>
    <n v="0.24061958559929966"/>
    <n v="0.09"/>
    <n v="0.33061958559929966"/>
    <n v="0.9"/>
    <n v="9.0999300538018844"/>
    <n v="2.1767374642335953"/>
    <n v="3.2177642732893696"/>
    <n v="80.492797104220756"/>
    <n v="3.9449268715655572"/>
    <n v="0.94364133177166187"/>
    <n v="1.3949387163431499"/>
    <x v="72"/>
    <n v="101.75946741050389"/>
    <n v="6.0913149504312925"/>
    <n v="1.4570654258502136"/>
    <n v="2.1539083826982064"/>
    <n v="134.6919187100188"/>
    <n v="0.85"/>
    <n v="0.6"/>
    <n v="0.55000000000000004"/>
    <n v="21"/>
    <n v="11.2"/>
    <n v="13.65"/>
    <n v="317.53819826391475"/>
    <n v="75.956330257453047"/>
    <n v="112.28251906743132"/>
    <n v="7021.4443902397024"/>
    <n v="619.84896518552819"/>
    <n v="148.27020171677677"/>
    <n v="219.18056987438928"/>
    <n v="13706.177912430396"/>
    <x v="1"/>
    <x v="0"/>
    <n v="1"/>
  </r>
  <r>
    <n v="74"/>
    <x v="1"/>
    <n v="2.5"/>
    <n v="3"/>
    <n v="2.7508200000000005"/>
    <n v="2.9000000000000004"/>
    <n v="1.9599339448795683"/>
    <n v="2.1625478374051652"/>
    <n v="65"/>
    <n v="78"/>
    <n v="0.2"/>
    <n v="0.2"/>
    <n v="1.3989229744649958"/>
    <n v="3"/>
    <n v="2.6"/>
    <n v="1.4185287337706363"/>
    <n v="0.66147081187016088"/>
    <n v="15.007922656809424"/>
    <n v="4.1706206066968283"/>
    <n v="3.8717049597866309"/>
    <n v="3.5614708118701612"/>
    <n v="42.888655141337637"/>
    <n v="52.756720380118281"/>
    <n v="95.645375521455918"/>
    <n v="0.55158673477405584"/>
    <n v="0.04"/>
    <n v="0.59158673477405588"/>
    <n v="0.98"/>
    <n v="0.5"/>
    <n v="0.5"/>
    <n v="53.539018578817902"/>
    <n v="24.757380000000005"/>
    <n v="78.2963985788179"/>
    <n v="0.3162007506012901"/>
    <n v="0.09"/>
    <n v="0.40620075060129013"/>
    <n v="0.9"/>
    <n v="10.807786788448986"/>
    <n v="2.6829505874639925"/>
    <n v="6.5925349841936161"/>
    <n v="97.637987511486244"/>
    <n v="4.4140434921362708"/>
    <n v="1.0957526098660342"/>
    <n v="2.6924787390107827"/>
    <x v="73"/>
    <n v="77.435998594435276"/>
    <n v="6.4176556826423008"/>
    <n v="1.5931340450099465"/>
    <n v="3.9146423252489049"/>
    <n v="159.99367874840283"/>
    <n v="0.85"/>
    <n v="0.6"/>
    <n v="0.65"/>
    <n v="21"/>
    <n v="11.2"/>
    <n v="13.65"/>
    <n v="430.97832336035833"/>
    <n v="106.98707963777831"/>
    <n v="262.88820549447701"/>
    <n v="10744.391850398013"/>
    <n v="496.95757642065877"/>
    <n v="123.3659256701372"/>
    <n v="303.13423759569105"/>
    <n v="12389.27028267985"/>
    <x v="1"/>
    <x v="0"/>
    <n v="1"/>
  </r>
  <r>
    <n v="75"/>
    <x v="1"/>
    <n v="2.5"/>
    <n v="3"/>
    <n v="2.7508200000000005"/>
    <n v="2.9000000000000004"/>
    <n v="1.3306774193984592"/>
    <n v="1.4682400818262507"/>
    <n v="65"/>
    <n v="78"/>
    <n v="0.2"/>
    <n v="0.2"/>
    <n v="1.3989229744649958"/>
    <n v="3"/>
    <n v="2.6"/>
    <n v="0"/>
    <n v="0"/>
    <n v="15.007922656809424"/>
    <n v="15.360203890631787"/>
    <n v="0"/>
    <n v="2.8671630562912465"/>
    <n v="36.349777637003591"/>
    <n v="30.720407781263575"/>
    <n v="67.070185418267158"/>
    <n v="0.45803373868259206"/>
    <n v="0.04"/>
    <n v="0.49803373868259204"/>
    <n v="0.98"/>
    <n v="0.5"/>
    <n v="0.5"/>
    <n v="36.349777637003591"/>
    <n v="24.757380000000005"/>
    <n v="61.107157637003596"/>
    <n v="0.40514697389570792"/>
    <n v="0.09"/>
    <n v="0.49514697389570794"/>
    <n v="0.9"/>
    <n v="7.455664919949383"/>
    <n v="2.8913211474602667"/>
    <n v="5.5643423476619169"/>
    <n v="68.467480947814394"/>
    <n v="3.7424922455023433"/>
    <n v="1.451345666658588"/>
    <n v="2.7931121249459809"/>
    <x v="74"/>
    <n v="60.435650410223339"/>
    <n v="3.7640149964560603"/>
    <n v="1.4596922307346496"/>
    <n v="2.8091750724973794"/>
    <n v="101.92120530801051"/>
    <n v="0.85"/>
    <n v="0.6"/>
    <n v="0.65"/>
    <n v="21"/>
    <n v="11.2"/>
    <n v="13.65"/>
    <n v="256.23901651627477"/>
    <n v="99.369981780639861"/>
    <n v="191.23735119984832"/>
    <n v="6938.3861209020588"/>
    <n v="227.48069446465649"/>
    <n v="88.217449363198341"/>
    <n v="169.77432262256542"/>
    <n v="6159.6743333835229"/>
    <x v="1"/>
    <x v="0"/>
    <n v="1"/>
  </r>
  <r>
    <n v="76"/>
    <x v="1"/>
    <n v="2.5"/>
    <n v="3"/>
    <n v="2.7508200000000005"/>
    <n v="2.9000000000000004"/>
    <n v="1.4622541856962035"/>
    <n v="1.61341898040767"/>
    <n v="65"/>
    <n v="78"/>
    <n v="0.2"/>
    <n v="0.2"/>
    <n v="1.3989229744649958"/>
    <n v="3"/>
    <n v="2.6"/>
    <n v="0.24091809968800301"/>
    <n v="0.11234195487266518"/>
    <n v="15.007922656809424"/>
    <n v="12.694256163923837"/>
    <n v="0.11167728262667458"/>
    <n v="3.0123419548726655"/>
    <n v="39.636822694570135"/>
    <n v="76.203707543649472"/>
    <n v="115.8405302382196"/>
    <n v="0.65783286201246483"/>
    <n v="0.04"/>
    <n v="0.69783286201246486"/>
    <n v="0.98"/>
    <n v="0.5"/>
    <n v="0.5"/>
    <n v="39.94402679716525"/>
    <n v="24.757380000000005"/>
    <n v="64.701406797165248"/>
    <n v="0.38264052090262579"/>
    <n v="0.09"/>
    <n v="0.47264052090262576"/>
    <n v="0.9"/>
    <n v="11.502447572590455"/>
    <n v="2.4976541722121453"/>
    <n v="3.1746443972440184"/>
    <n v="118.25387461818251"/>
    <n v="3.4756616628613286"/>
    <n v="0.75470901289997017"/>
    <n v="0.95927321164338863"/>
    <x v="75"/>
    <n v="63.990402326866729"/>
    <n v="6.0659247602261592"/>
    <n v="1.3171616032231803"/>
    <n v="1.674178815650003"/>
    <n v="129.6969804021891"/>
    <n v="0.85"/>
    <n v="0.6"/>
    <n v="0.55000000000000004"/>
    <n v="21"/>
    <n v="11.2"/>
    <n v="13.65"/>
    <n v="411.01045849522728"/>
    <n v="89.247264984685359"/>
    <n v="113.43777409425853"/>
    <n v="8787.9123938495377"/>
    <n v="388.16096589137453"/>
    <n v="84.285700919752102"/>
    <n v="107.13137598056093"/>
    <n v="8299.3619565158297"/>
    <x v="0"/>
    <x v="0"/>
    <n v="1"/>
  </r>
  <r>
    <n v="77"/>
    <x v="1"/>
    <n v="3.1195011337011169"/>
    <n v="3"/>
    <n v="2.7508200000000005"/>
    <n v="3.5195011337011173"/>
    <n v="3.1195011337011169"/>
    <n v="3.4419886691042718"/>
    <n v="65"/>
    <n v="78"/>
    <n v="0.2"/>
    <n v="0.2"/>
    <n v="1.3989229744649958"/>
    <n v="3"/>
    <n v="2.6"/>
    <n v="2.8337739832463122"/>
    <n v="1.3214105098681501"/>
    <n v="15.007922656809424"/>
    <n v="4.607613792439659E-2"/>
    <n v="15.450993068547596"/>
    <n v="4.8409116435692674"/>
    <n v="42.711720683886618"/>
    <n v="41.410840964529697"/>
    <n v="84.122561648416308"/>
    <n v="0.49226794991815725"/>
    <n v="0.04"/>
    <n v="0.53226794991815729"/>
    <n v="0.98"/>
    <n v="0.5"/>
    <n v="0.5"/>
    <n v="85.214621436708725"/>
    <n v="24.757380000000005"/>
    <n v="109.97200143670872"/>
    <n v="0.2251243923595263"/>
    <n v="0.09"/>
    <n v="0.31512439235952627"/>
    <n v="0.9"/>
    <n v="11.852825254455443"/>
    <n v="2.6255211901304918"/>
    <n v="6.2244748377686312"/>
    <n v="85.875115016091641"/>
    <n v="5.543946255528283"/>
    <n v="1.2280404087930545"/>
    <n v="2.9113863765523673"/>
    <x v="76"/>
    <n v="108.76351790443721"/>
    <n v="8.1177108984015245"/>
    <n v="1.7981554204635604"/>
    <n v="4.2629909867596307"/>
    <n v="194.80813149200716"/>
    <n v="0.85"/>
    <n v="0.6"/>
    <n v="0.65"/>
    <n v="21"/>
    <n v="11.2"/>
    <n v="13.65"/>
    <n v="476.0870223365219"/>
    <n v="105.45811134951175"/>
    <n v="250.01563994271683"/>
    <n v="11425.095622367391"/>
    <n v="882.91079464133929"/>
    <n v="195.57370926854927"/>
    <n v="463.65789651488552"/>
    <n v="21188.01769746088"/>
    <x v="1"/>
    <x v="0"/>
    <n v="1"/>
  </r>
  <r>
    <n v="78"/>
    <x v="1"/>
    <n v="2.5"/>
    <n v="3"/>
    <n v="2.7508200000000005"/>
    <n v="2.9000000000000004"/>
    <n v="1.6401739903849188"/>
    <n v="1.8097317642473176"/>
    <n v="65"/>
    <n v="78"/>
    <n v="0.2"/>
    <n v="0.2"/>
    <n v="1.3989229744649958"/>
    <n v="3"/>
    <n v="2.6"/>
    <n v="0.66191222321662546"/>
    <n v="0.3086547387123133"/>
    <n v="15.007922656809424"/>
    <n v="9.1159030229195341"/>
    <n v="0.8429984621515807"/>
    <n v="3.2086547387123137"/>
    <n v="42.48527995588546"/>
    <n v="66.360302156312031"/>
    <n v="108.84558211219749"/>
    <n v="0.60967382293852002"/>
    <n v="0.04"/>
    <n v="0.64967382293852005"/>
    <n v="0.98"/>
    <n v="0.5"/>
    <n v="0.5"/>
    <n v="44.804216985541267"/>
    <n v="24.757380000000005"/>
    <n v="69.561596985541271"/>
    <n v="0.35590586002713465"/>
    <n v="0.09"/>
    <n v="0.44590586002713462"/>
    <n v="0.9"/>
    <n v="4.6013581840475215"/>
    <n v="2.0901298941734994"/>
    <n v="5.7748935060992288"/>
    <n v="111.1131984062016"/>
    <n v="1.6119762219079219"/>
    <n v="0.73222721538771773"/>
    <n v="2.0230963649289091"/>
    <x v="77"/>
    <n v="68.797183831853999"/>
    <n v="2.5495856056969171"/>
    <n v="1.1581287261436413"/>
    <n v="3.1998346506969373"/>
    <n v="81.683261039683828"/>
    <n v="0.85"/>
    <n v="0.6"/>
    <n v="0.65"/>
    <n v="21"/>
    <n v="11.2"/>
    <n v="13.65"/>
    <n v="179.1118337709342"/>
    <n v="81.360107861795996"/>
    <n v="224.79270779121111"/>
    <n v="5738.359457519965"/>
    <n v="175.40430961017964"/>
    <n v="79.675994873454982"/>
    <n v="220.13961269553351"/>
    <n v="5619.5783257324456"/>
    <x v="0"/>
    <x v="0"/>
    <n v="1"/>
  </r>
  <r>
    <n v="79"/>
    <x v="1"/>
    <n v="2.5"/>
    <n v="3"/>
    <n v="2.7508200000000005"/>
    <n v="2.9000000000000004"/>
    <n v="1.3212133851080823"/>
    <n v="1.457797675365945"/>
    <n v="65"/>
    <n v="78"/>
    <n v="0.2"/>
    <n v="0.2"/>
    <n v="1.3989229744649958"/>
    <n v="3"/>
    <n v="2.6"/>
    <n v="0"/>
    <n v="0"/>
    <n v="15.007922656809424"/>
    <n v="15.472232094734427"/>
    <n v="0"/>
    <n v="2.8567206498309408"/>
    <n v="36.091251012151346"/>
    <n v="30.944464189468853"/>
    <n v="67.035715201620206"/>
    <n v="0.46161160653539124"/>
    <n v="0.04"/>
    <n v="0.50161160653539127"/>
    <n v="0.98"/>
    <n v="0.5"/>
    <n v="0.5"/>
    <n v="36.091251012151346"/>
    <n v="24.757380000000005"/>
    <n v="60.848631012151351"/>
    <n v="0.40686831549350722"/>
    <n v="0.09"/>
    <n v="0.49686831549350718"/>
    <n v="0.9"/>
    <n v="4.2643432769154188"/>
    <n v="3.1467308731925092"/>
    <n v="4.7416702038269394"/>
    <n v="68.43229260165397"/>
    <n v="2.1252991949634805"/>
    <n v="1.5682941445559"/>
    <n v="2.3631933952243123"/>
    <x v="78"/>
    <n v="60.179964737292543"/>
    <n v="2.1455262162283923"/>
    <n v="1.5832200049179341"/>
    <n v="2.3856845170256933"/>
    <n v="70.103867270035778"/>
    <n v="0.85"/>
    <n v="0.6"/>
    <n v="0.65"/>
    <n v="21"/>
    <n v="11.2"/>
    <n v="13.65"/>
    <n v="145.43909637580052"/>
    <n v="107.32196378570995"/>
    <n v="161.71874189628622"/>
    <n v="4752.1410044228096"/>
    <n v="129.11769203556136"/>
    <n v="95.278124067337401"/>
    <n v="143.57041010891101"/>
    <n v="4218.84826025859"/>
    <x v="0"/>
    <x v="0"/>
    <n v="1"/>
  </r>
  <r>
    <n v="80"/>
    <x v="2"/>
    <n v="2.5"/>
    <n v="3"/>
    <n v="2.7508200000000005"/>
    <n v="2.9000000000000004"/>
    <n v="1.7130634401714331"/>
    <n v="1.8901563736670828"/>
    <n v="65"/>
    <n v="78"/>
    <n v="0.2"/>
    <n v="0.2"/>
    <n v="1.3989229744649958"/>
    <n v="3"/>
    <n v="2.6"/>
    <n v="0.83438335469659008"/>
    <n v="0.38907934813207845"/>
    <n v="15.007922656809424"/>
    <n v="7.8206209164872602"/>
    <n v="1.3395448022556626"/>
    <n v="3.2890793481320788"/>
    <n v="43.110472969357055"/>
    <n v="62.797214232296"/>
    <n v="105.90768720165306"/>
    <n v="0.59294292880484911"/>
    <n v="0.04"/>
    <n v="0.63294292880484915"/>
    <n v="0.98"/>
    <n v="0.5"/>
    <n v="0.5"/>
    <n v="46.795319602297972"/>
    <n v="24.757380000000005"/>
    <n v="71.552699602297977"/>
    <n v="0.34600203958209425"/>
    <n v="0.09"/>
    <n v="0.43600203958209427"/>
    <n v="0.9"/>
    <n v="8.4889310536150582"/>
    <n v="2.2995330372464049"/>
    <n v="5.1513064388950971"/>
    <n v="108.11409735168751"/>
    <n v="3.1159221701175093"/>
    <n v="0.84405986176815517"/>
    <n v="1.8908234542895566"/>
    <x v="79"/>
    <n v="70.766406200074925"/>
    <n v="4.7877398003671168"/>
    <n v="1.2969319429205644"/>
    <n v="2.9053263250244599"/>
    <n v="119.95404591175874"/>
    <n v="0.85"/>
    <n v="0.6"/>
    <n v="0.65"/>
    <n v="21"/>
    <n v="11.2"/>
    <n v="13.65"/>
    <n v="336.87511284036577"/>
    <n v="91.254770065854231"/>
    <n v="204.42467101191517"/>
    <n v="8440.2107125962884"/>
    <n v="338.811139493045"/>
    <n v="91.779212686569039"/>
    <n v="205.59950286045182"/>
    <n v="8488.7167383339565"/>
    <x v="1"/>
    <x v="0"/>
    <n v="1"/>
  </r>
  <r>
    <n v="81"/>
    <x v="2"/>
    <n v="2.5"/>
    <n v="3"/>
    <n v="2.7508200000000005"/>
    <n v="2.9000000000000004"/>
    <n v="2.0743745417764048"/>
    <n v="2.2888190650540219"/>
    <n v="65"/>
    <n v="78"/>
    <n v="0.2"/>
    <n v="0.2"/>
    <n v="1.3989229744649958"/>
    <n v="3"/>
    <n v="2.6"/>
    <n v="1.6893182553248465"/>
    <n v="0.78774203951901711"/>
    <n v="15.007922656809424"/>
    <n v="2.8646566404026323"/>
    <n v="5.4909682261856485"/>
    <n v="3.6877420395190175"/>
    <n v="41.560498128831142"/>
    <n v="49.164248582356876"/>
    <n v="90.724746711188018"/>
    <n v="0.5419056030970878"/>
    <n v="0.04"/>
    <n v="0.58190560309708783"/>
    <n v="0.98"/>
    <n v="0.5"/>
    <n v="0.5"/>
    <n v="56.665163344787153"/>
    <n v="24.757380000000005"/>
    <n v="81.422543344787158"/>
    <n v="0.30406050932557888"/>
    <n v="0.09"/>
    <n v="0.3940605093255789"/>
    <n v="0.9"/>
    <n v="4.2447528814757964"/>
    <n v="3.499716949980856"/>
    <n v="5.5444438794224578"/>
    <n v="92.614845601004447"/>
    <n v="1.7747073959825217"/>
    <n v="1.4632120475331452"/>
    <n v="2.3181009199291753"/>
    <x v="80"/>
    <n v="80.527790121218061"/>
    <n v="2.5720633990402253"/>
    <n v="2.1206167061760381"/>
    <n v="3.3595975003701555"/>
    <n v="89.9699047604052"/>
    <n v="0.85"/>
    <n v="0.6"/>
    <n v="0.65"/>
    <n v="21"/>
    <n v="11.2"/>
    <n v="13.65"/>
    <n v="164.36425146588189"/>
    <n v="135.51515786381182"/>
    <n v="214.69055878678694"/>
    <n v="5749.405732346574"/>
    <n v="207.122581576378"/>
    <n v="170.76857704249275"/>
    <n v="270.54096240157668"/>
    <n v="7245.0776077718874"/>
    <x v="0"/>
    <x v="0"/>
    <n v="1"/>
  </r>
  <r>
    <n v="82"/>
    <x v="2"/>
    <n v="2.5129092857115527"/>
    <n v="3"/>
    <n v="2.7508200000000005"/>
    <n v="2.9129092857115531"/>
    <n v="2.5129092857115527"/>
    <n v="2.7726886182099344"/>
    <n v="65"/>
    <n v="78"/>
    <n v="0.2"/>
    <n v="0.2"/>
    <n v="1.3989229744649958"/>
    <n v="3"/>
    <n v="2.6"/>
    <n v="2.6992958081443086"/>
    <n v="1.2587023069633769"/>
    <n v="15.007922656809424"/>
    <n v="0.15078461727528772"/>
    <n v="14.019319736291129"/>
    <n v="4.17161159267493"/>
    <n v="30.079880625713916"/>
    <n v="41.698875143697713"/>
    <n v="71.778755769411632"/>
    <n v="0.58093616553698468"/>
    <n v="0.04"/>
    <n v="0.62093616553698472"/>
    <n v="0.98"/>
    <n v="0.5"/>
    <n v="0.5"/>
    <n v="68.644505742698286"/>
    <n v="24.757380000000005"/>
    <n v="93.401885742698283"/>
    <n v="0.26506295673945124"/>
    <n v="0.09"/>
    <n v="0.35506295673945121"/>
    <n v="0.9"/>
    <n v="4.562896558593093"/>
    <n v="2.6347607575131224"/>
    <n v="5.5024634943136324"/>
    <n v="73.274146514607708"/>
    <n v="1.7296290657583944"/>
    <n v="0.99874251563560301"/>
    <n v="2.0857849111472873"/>
    <x v="81"/>
    <n v="92.375491393877425"/>
    <n v="2.9427810152027627"/>
    <n v="1.6992548126494369"/>
    <n v="3.5487425366717416"/>
    <n v="95.433851618993543"/>
    <n v="0.85"/>
    <n v="0.6"/>
    <n v="0.65"/>
    <n v="21"/>
    <n v="11.2"/>
    <n v="13.65"/>
    <n v="126.73709358030465"/>
    <n v="73.182005421051059"/>
    <n v="152.83410917736435"/>
    <n v="4110.0608305140659"/>
    <n v="271.84084234392867"/>
    <n v="156.96949832190285"/>
    <n v="327.8168356554072"/>
    <n v="8815.7489389149141"/>
    <x v="0"/>
    <x v="0"/>
    <n v="1"/>
  </r>
  <r>
    <n v="83"/>
    <x v="2"/>
    <n v="2.5"/>
    <n v="3"/>
    <n v="2.7508200000000005"/>
    <n v="2.9000000000000004"/>
    <n v="1.6051822241746643"/>
    <n v="1.7711226220654248"/>
    <n v="65"/>
    <n v="78"/>
    <n v="0.2"/>
    <n v="0.2"/>
    <n v="1.3989229744649958"/>
    <n v="3"/>
    <n v="2.6"/>
    <n v="0.57911465061261835"/>
    <n v="0.27004559653042026"/>
    <n v="15.007922656809424"/>
    <n v="9.7729689251146059"/>
    <n v="0.64529022175166517"/>
    <n v="3.1700455965304206"/>
    <n v="42.0732785332712"/>
    <n v="68.167772181388273"/>
    <n v="110.24105071465948"/>
    <n v="0.61835198176611317"/>
    <n v="0.04"/>
    <n v="0.6583519817661132"/>
    <n v="0.98"/>
    <n v="0.5"/>
    <n v="0.5"/>
    <n v="43.848355781070111"/>
    <n v="24.757380000000005"/>
    <n v="68.605735781070109"/>
    <n v="0.36086457958856455"/>
    <n v="0.09"/>
    <n v="0.45086457958856452"/>
    <n v="0.9"/>
    <n v="10.302032000622532"/>
    <n v="3.0731079337915994"/>
    <n v="5.5883815197228701"/>
    <n v="112.53773927121489"/>
    <n v="3.5196688167947721"/>
    <n v="1.0499212353987346"/>
    <n v="1.9092594713481952"/>
    <x v="82"/>
    <n v="67.851826596662747"/>
    <n v="5.6572106737539158"/>
    <n v="1.6875524171923677"/>
    <n v="3.0687782352525148"/>
    <n v="139.54929766231805"/>
    <n v="0.85"/>
    <n v="0.6"/>
    <n v="0.65"/>
    <n v="21"/>
    <n v="11.2"/>
    <n v="13.65"/>
    <n v="396.09557162547549"/>
    <n v="118.15576224461462"/>
    <n v="214.86374458768077"/>
    <n v="9770.6912496527457"/>
    <n v="383.85207765634033"/>
    <n v="114.5035139841156"/>
    <n v="208.22220868196635"/>
    <n v="9468.6747466696779"/>
    <x v="1"/>
    <x v="0"/>
    <n v="1"/>
  </r>
  <r>
    <n v="84"/>
    <x v="2"/>
    <n v="2.7029953627305523"/>
    <n v="3"/>
    <n v="2.7508200000000005"/>
    <n v="3.1029953627305527"/>
    <n v="2.7029953627305523"/>
    <n v="2.9824253982949021"/>
    <n v="65"/>
    <n v="78"/>
    <n v="0.2"/>
    <n v="0.2"/>
    <n v="1.3989229744649958"/>
    <n v="3"/>
    <n v="2.6"/>
    <n v="2.7414368768621555"/>
    <n v="1.278353010029345"/>
    <n v="15.007922656809424"/>
    <n v="0.111483666448969"/>
    <n v="14.46047240840902"/>
    <n v="4.3813483727598976"/>
    <n v="34.058882196738544"/>
    <n v="41.590765302145655"/>
    <n v="75.649647498884207"/>
    <n v="0.5497813496455366"/>
    <n v="0.04"/>
    <n v="0.58978134964553663"/>
    <n v="0.98"/>
    <n v="0.5"/>
    <n v="0.5"/>
    <n v="73.837038907238252"/>
    <n v="24.757380000000005"/>
    <n v="98.594418907238264"/>
    <n v="0.25110325994509669"/>
    <n v="0.09"/>
    <n v="0.34110325994509672"/>
    <n v="0.9"/>
    <n v="10.739781633662041"/>
    <n v="3.0881305161835537"/>
    <n v="3.7593709469563139"/>
    <n v="77.225681821777627"/>
    <n v="4.4056587268624963"/>
    <n v="1.2668087324672497"/>
    <n v="1.5421640760422"/>
    <x v="83"/>
    <n v="97.510963754411463"/>
    <n v="7.0764071073214421"/>
    <n v="2.0347591299774095"/>
    <n v="2.4770372616066298"/>
    <n v="161.96496132274075"/>
    <n v="0.85"/>
    <n v="0.6"/>
    <n v="0.65"/>
    <n v="21"/>
    <n v="11.2"/>
    <n v="13.65"/>
    <n v="340.22999905602103"/>
    <n v="97.830168102565239"/>
    <n v="119.09467225341061"/>
    <n v="7787.1916923675981"/>
    <n v="690.02727695348085"/>
    <n v="198.41132377218497"/>
    <n v="241.53829063485071"/>
    <n v="15793.359473026429"/>
    <x v="1"/>
    <x v="0"/>
    <n v="1"/>
  </r>
  <r>
    <n v="85"/>
    <x v="2"/>
    <n v="2.5"/>
    <n v="3"/>
    <n v="2.7508200000000005"/>
    <n v="2.9000000000000004"/>
    <n v="1.6712753246440364"/>
    <n v="1.8440482897190995"/>
    <n v="65"/>
    <n v="78"/>
    <n v="0.2"/>
    <n v="0.2"/>
    <n v="1.3989229744649958"/>
    <n v="3"/>
    <n v="2.6"/>
    <n v="0.73550424957870375"/>
    <n v="0.34297126418409496"/>
    <n v="15.007922656809424"/>
    <n v="8.5510824413169715"/>
    <n v="1.040869667840894"/>
    <n v="3.2429712641840953"/>
    <n v="42.790559147235754"/>
    <n v="64.806582404028063"/>
    <n v="107.59714155126382"/>
    <n v="0.60230765863934654"/>
    <n v="0.04"/>
    <n v="0.64230765863934658"/>
    <n v="0.98"/>
    <n v="0.5"/>
    <n v="0.5"/>
    <n v="45.653804246925851"/>
    <n v="24.757380000000005"/>
    <n v="70.411184246925856"/>
    <n v="0.35161147003547111"/>
    <n v="0.09"/>
    <n v="0.44161147003547108"/>
    <n v="0.9"/>
    <n v="8.7572655932046022"/>
    <n v="2.2053548038455801"/>
    <n v="3.142900773737288"/>
    <n v="109.83874866691515"/>
    <n v="3.1324068339504456"/>
    <n v="0.78883852331849014"/>
    <n v="1.1241915364222999"/>
    <x v="84"/>
    <n v="69.637434969487117"/>
    <n v="4.8899566610984664"/>
    <n v="1.2314448269695455"/>
    <n v="1.7549597428715449"/>
    <n v="108.73639590745108"/>
    <n v="0.85"/>
    <n v="0.6"/>
    <n v="0.55000000000000004"/>
    <n v="21"/>
    <n v="11.2"/>
    <n v="13.65"/>
    <n v="344.05964695681041"/>
    <n v="86.645036301560125"/>
    <n v="123.47979162256219"/>
    <n v="7650.7438777319358"/>
    <n v="340.52403899085482"/>
    <n v="85.754659056603046"/>
    <n v="122.21089496828503"/>
    <n v="7572.1236988215296"/>
    <x v="0"/>
    <x v="0"/>
    <n v="1"/>
  </r>
  <r>
    <n v="86"/>
    <x v="2"/>
    <n v="3.4790755027723721"/>
    <n v="3"/>
    <n v="2.7508200000000005"/>
    <n v="3.8790755027723725"/>
    <n v="3.4790755027723721"/>
    <n v="3.8387350881623643"/>
    <n v="65"/>
    <n v="78"/>
    <n v="0.2"/>
    <n v="0.2"/>
    <n v="1.3989229744649958"/>
    <n v="3"/>
    <n v="2.6"/>
    <n v="2.9134897016926122"/>
    <n v="1.3585825598549874"/>
    <n v="15.007922656809424"/>
    <n v="1.2479974345923617E-2"/>
    <n v="16.332510831321716"/>
    <n v="5.2376580626273599"/>
    <n v="50.109225851952765"/>
    <n v="41.318423965834761"/>
    <n v="91.427649817787525"/>
    <n v="0.45192481758178299"/>
    <n v="0.04"/>
    <n v="0.49192481758178297"/>
    <n v="0.98"/>
    <n v="0.5"/>
    <n v="0.5"/>
    <n v="95.037023296969167"/>
    <n v="24.757380000000005"/>
    <n v="119.79440329696916"/>
    <n v="0.2066655813512982"/>
    <n v="0.09"/>
    <n v="0.29666558135129817"/>
    <n v="0.9"/>
    <n v="8.2116826302291877"/>
    <n v="2.573020050070089"/>
    <n v="6.3784914038496705"/>
    <n v="93.332392522324767"/>
    <n v="4.1721521503141989"/>
    <n v="1.3072876313050905"/>
    <n v="3.2407531835639505"/>
    <x v="85"/>
    <n v="118.47798128271675"/>
    <n v="5.7755590288598881"/>
    <n v="1.8096935610874998"/>
    <n v="4.4862125433823499"/>
    <n v="155.05879018681691"/>
    <n v="0.85"/>
    <n v="0.6"/>
    <n v="0.65"/>
    <n v="21"/>
    <n v="11.2"/>
    <n v="13.65"/>
    <n v="389.39694215598615"/>
    <n v="122.01228234454689"/>
    <n v="302.46724819636421"/>
    <n v="10454.29861446195"/>
    <n v="684.27657451848756"/>
    <n v="214.40883985797782"/>
    <n v="531.51740574514315"/>
    <n v="18371.0524414744"/>
    <x v="1"/>
    <x v="0"/>
    <n v="1"/>
  </r>
  <r>
    <n v="87"/>
    <x v="2"/>
    <n v="2.5"/>
    <n v="3"/>
    <n v="2.7508200000000005"/>
    <n v="2.9000000000000004"/>
    <n v="2.3322174778070801"/>
    <n v="2.5733172672307272"/>
    <n v="65"/>
    <n v="78"/>
    <n v="0.2"/>
    <n v="0.2"/>
    <n v="1.3989229744649958"/>
    <n v="3"/>
    <n v="2.6"/>
    <n v="2.2994266187653194"/>
    <n v="1.0722402416957229"/>
    <n v="15.007922656809424"/>
    <n v="0.81843715573822884"/>
    <n v="10.173375844486099"/>
    <n v="3.9722402416957232"/>
    <n v="35.72346770486341"/>
    <n v="43.535467099552342"/>
    <n v="79.258934804415759"/>
    <n v="0.54928150633090322"/>
    <n v="0.04"/>
    <n v="0.58928150633090326"/>
    <n v="0.98"/>
    <n v="0.5"/>
    <n v="0.5"/>
    <n v="63.708593445392665"/>
    <n v="24.757380000000005"/>
    <n v="88.465973445392677"/>
    <n v="0.27985200451427772"/>
    <n v="0.09"/>
    <n v="0.36985200451427769"/>
    <n v="0.9"/>
    <n v="5.6656072866624232"/>
    <n v="2.6536299443799707"/>
    <n v="4.4900621973269335"/>
    <n v="80.910162612841091"/>
    <n v="2.326969690498649"/>
    <n v="1.0898948935109505"/>
    <n v="1.8441515821666727"/>
    <x v="86"/>
    <n v="87.493819891047693"/>
    <n v="3.570171074899628"/>
    <n v="1.6721795902119274"/>
    <n v="2.829403693251785"/>
    <n v="100.06848480155897"/>
    <n v="0.85"/>
    <n v="0.6"/>
    <n v="0.65"/>
    <n v="21"/>
    <n v="11.2"/>
    <n v="13.65"/>
    <n v="188.2754960533982"/>
    <n v="88.183573064876128"/>
    <n v="149.21060439583368"/>
    <n v="5277.1823030511596"/>
    <n v="312.36790500749618"/>
    <n v="146.30537989148831"/>
    <n v="247.55533713643683"/>
    <n v="8755.3739859976431"/>
    <x v="0"/>
    <x v="0"/>
    <n v="1"/>
  </r>
  <r>
    <n v="88"/>
    <x v="2"/>
    <n v="2.7001712088740906"/>
    <n v="3"/>
    <n v="2.7508200000000005"/>
    <n v="3.1001712088740909"/>
    <n v="2.7001712088740906"/>
    <n v="2.9793092892899296"/>
    <n v="65"/>
    <n v="78"/>
    <n v="0.2"/>
    <n v="0.2"/>
    <n v="1.3989229744649958"/>
    <n v="3"/>
    <n v="2.6"/>
    <n v="2.7408107770256955"/>
    <n v="1.2780610548808342"/>
    <n v="15.007922656809424"/>
    <n v="0.11202422624160877"/>
    <n v="14.453868086692042"/>
    <n v="4.3782322637549251"/>
    <n v="33.999902802246517"/>
    <n v="41.592252284834444"/>
    <n v="75.592155087080954"/>
    <n v="0.55021916278112237"/>
    <n v="0.04"/>
    <n v="0.59021916278112241"/>
    <n v="0.98"/>
    <n v="0.5"/>
    <n v="0.5"/>
    <n v="73.759892212480722"/>
    <n v="24.757380000000005"/>
    <n v="98.517272212480719"/>
    <n v="0.25129989334868735"/>
    <n v="0.09"/>
    <n v="0.34129989334868738"/>
    <n v="0.9"/>
    <n v="9.138590662903848"/>
    <n v="2.9334623777258977"/>
    <n v="4.917780122186981"/>
    <n v="77.166991651395151"/>
    <n v="3.7448193328453563"/>
    <n v="1.2020766690945976"/>
    <n v="2.0152120557281354"/>
    <x v="87"/>
    <n v="97.434664825530376"/>
    <n v="6.0195906442974545"/>
    <n v="1.9322719810656619"/>
    <n v="3.2393422909722696"/>
    <n v="149.17562519012228"/>
    <n v="0.85"/>
    <n v="0.6"/>
    <n v="0.65"/>
    <n v="21"/>
    <n v="11.2"/>
    <n v="13.65"/>
    <n v="288.97644219366077"/>
    <n v="92.76064028835971"/>
    <n v="155.50785188016388"/>
    <n v="7161.3244117013764"/>
    <n v="586.51679681402095"/>
    <n v="188.27027282689633"/>
    <n v="315.62423037604879"/>
    <n v="14534.877040538509"/>
    <x v="1"/>
    <x v="0"/>
    <n v="1"/>
  </r>
  <r>
    <n v="89"/>
    <x v="2"/>
    <n v="3.1427178044663813"/>
    <n v="3"/>
    <n v="2.7508200000000005"/>
    <n v="3.5427178044663816"/>
    <n v="3.1427178044663813"/>
    <n v="3.4676054309784865"/>
    <n v="65"/>
    <n v="78"/>
    <n v="0.2"/>
    <n v="0.2"/>
    <n v="1.3989229744649958"/>
    <n v="3"/>
    <n v="2.6"/>
    <n v="2.83892099523931"/>
    <n v="1.3238106009771005"/>
    <n v="15.007922656809424"/>
    <n v="4.3266916822856959E-2"/>
    <n v="15.507171627203189"/>
    <n v="4.8665284054434821"/>
    <n v="43.191387489255085"/>
    <n v="41.403113302939154"/>
    <n v="84.594500792194239"/>
    <n v="0.48943031657158892"/>
    <n v="0.04"/>
    <n v="0.5294303165715889"/>
    <n v="0.98"/>
    <n v="0.5"/>
    <n v="0.5"/>
    <n v="85.848825344798172"/>
    <n v="24.757380000000005"/>
    <n v="110.60620534479818"/>
    <n v="0.22383355366746921"/>
    <n v="0.09"/>
    <n v="0.31383355366746923"/>
    <n v="0.9"/>
    <n v="6.0618877764606083"/>
    <n v="3.1740709922621191"/>
    <n v="5.9410790072924637"/>
    <n v="86.356886225364946"/>
    <n v="2.8525406119476231"/>
    <n v="1.493621582008088"/>
    <n v="2.7956916676847934"/>
    <x v="88"/>
    <n v="109.39075253881138"/>
    <n v="4.1594639936405819"/>
    <n v="2.177941013167668"/>
    <n v="4.0765690698146697"/>
    <n v="125.05155496690178"/>
    <n v="0.85"/>
    <n v="0.6"/>
    <n v="0.65"/>
    <n v="21"/>
    <n v="11.2"/>
    <n v="13.65"/>
    <n v="246.33652507919379"/>
    <n v="128.98450902122207"/>
    <n v="241.42722726745649"/>
    <n v="7405.9459472167291"/>
    <n v="455.00689642243304"/>
    <n v="238.24660641555252"/>
    <n v="445.93895832346902"/>
    <n v="13679.483703977921"/>
    <x v="1"/>
    <x v="0"/>
    <n v="1"/>
  </r>
  <r>
    <n v="90"/>
    <x v="2"/>
    <n v="2.5"/>
    <n v="3"/>
    <n v="2.7508200000000005"/>
    <n v="2.9000000000000004"/>
    <n v="2.1692094807245494"/>
    <n v="2.3934578426355606"/>
    <n v="65"/>
    <n v="78"/>
    <n v="0.2"/>
    <n v="0.2"/>
    <n v="1.3989229744649958"/>
    <n v="3"/>
    <n v="2.6"/>
    <n v="1.9137168380021177"/>
    <n v="0.89238081710055628"/>
    <n v="15.007922656809424"/>
    <n v="1.9677239381824534"/>
    <n v="7.0466278567917016"/>
    <n v="3.7923808171005566"/>
    <n v="39.871740483089027"/>
    <n v="46.696948166435561"/>
    <n v="86.568688649524589"/>
    <n v="0.53942076396108152"/>
    <n v="0.04"/>
    <n v="0.57942076396108155"/>
    <n v="0.98"/>
    <n v="0.5"/>
    <n v="0.5"/>
    <n v="59.255745324108787"/>
    <n v="24.757380000000005"/>
    <n v="84.013125324108785"/>
    <n v="0.29468466866921228"/>
    <n v="0.09"/>
    <n v="0.38468466866921225"/>
    <n v="0.9"/>
    <n v="4.904828245324679"/>
    <n v="3.3072435202315154"/>
    <n v="5.0106179987080228"/>
    <n v="88.372202996389689"/>
    <n v="2.0628689163207623"/>
    <n v="1.390957953133634"/>
    <n v="2.1073618899794746"/>
    <x v="89"/>
    <n v="83.089904166701004"/>
    <n v="3.0180160168925609"/>
    <n v="2.0349976424428555"/>
    <n v="3.0831100740470356"/>
    <n v="94.901664190730514"/>
    <n v="0.85"/>
    <n v="0.6"/>
    <n v="0.65"/>
    <n v="21"/>
    <n v="11.2"/>
    <n v="13.65"/>
    <n v="182.30027062804081"/>
    <n v="122.9220185937682"/>
    <n v="186.23221272812157"/>
    <n v="5732.4411030909096"/>
    <n v="250.76666161717156"/>
    <n v="169.08775909003933"/>
    <n v="256.17532058795865"/>
    <n v="7885.3701828682388"/>
    <x v="0"/>
    <x v="0"/>
    <n v="1"/>
  </r>
  <r>
    <n v="91"/>
    <x v="2"/>
    <n v="2.5"/>
    <n v="3"/>
    <n v="2.7508200000000005"/>
    <n v="2.9000000000000004"/>
    <n v="1.0822481274977616"/>
    <n v="1.1941286867195335"/>
    <n v="65"/>
    <n v="78"/>
    <n v="0.2"/>
    <n v="0.2"/>
    <n v="1.3989229744649958"/>
    <n v="3"/>
    <n v="2.6"/>
    <n v="0"/>
    <n v="0"/>
    <n v="15.007922656809424"/>
    <n v="18.300925211392883"/>
    <n v="0"/>
    <n v="2.5930516611845293"/>
    <n v="29.563497666016445"/>
    <n v="36.601850422785766"/>
    <n v="66.165348088802205"/>
    <n v="0.55318760469092498"/>
    <n v="0.04"/>
    <n v="0.59318760469092502"/>
    <n v="0.98"/>
    <n v="0.5"/>
    <n v="0.5"/>
    <n v="29.563497666016449"/>
    <n v="24.757380000000005"/>
    <n v="54.320877666016457"/>
    <n v="0.45576178191039068"/>
    <n v="0.09"/>
    <n v="0.54576178191039071"/>
    <n v="0.9"/>
    <n v="9.1450673265568163"/>
    <n v="2.0676608168632327"/>
    <n v="6.4806229680543819"/>
    <n v="67.543792840652245"/>
    <n v="3.7203267443793369"/>
    <n v="0.84115004959485029"/>
    <n v="2.6363977527292102"/>
    <x v="90"/>
    <n v="53.723944944411883"/>
    <n v="4.1540390867246755"/>
    <n v="0.93921056506566081"/>
    <n v="2.9437466291196173"/>
    <n v="106.5794846621405"/>
    <n v="0.85"/>
    <n v="0.6"/>
    <n v="0.65"/>
    <n v="21"/>
    <n v="11.2"/>
    <n v="13.65"/>
    <n v="251.28497892189611"/>
    <n v="56.814464697738927"/>
    <n v="178.07230365590289"/>
    <n v="6447.1765907116487"/>
    <n v="223.1713671921315"/>
    <n v="50.458096688797539"/>
    <n v="158.14968183312038"/>
    <n v="5725.8703661926274"/>
    <x v="1"/>
    <x v="0"/>
    <n v="1"/>
  </r>
  <r>
    <n v="92"/>
    <x v="2"/>
    <n v="2.8409865904882499"/>
    <n v="3"/>
    <n v="2.7508200000000005"/>
    <n v="3.2409865904882502"/>
    <n v="2.8409865904882499"/>
    <n v="3.1346818720132696"/>
    <n v="65"/>
    <n v="78"/>
    <n v="0.2"/>
    <n v="0.2"/>
    <n v="1.3989229744649958"/>
    <n v="3"/>
    <n v="2.6"/>
    <n v="2.7720287955475844"/>
    <n v="1.2926182559900155"/>
    <n v="15.007922656809424"/>
    <n v="8.6663866473316281E-2"/>
    <n v="14.785004292709667"/>
    <n v="4.5336048464782657"/>
    <n v="36.935624776072288"/>
    <n v="41.522490499976634"/>
    <n v="78.458115276048915"/>
    <n v="0.52923130199958168"/>
    <n v="0.04"/>
    <n v="0.56923130199958172"/>
    <n v="0.98"/>
    <n v="0.5"/>
    <n v="0.5"/>
    <n v="77.606510284543901"/>
    <n v="24.757380000000005"/>
    <n v="102.36389028454391"/>
    <n v="0.24185657589977469"/>
    <n v="0.09"/>
    <n v="0.33185657589977469"/>
    <n v="0.9"/>
    <n v="11.68777429264116"/>
    <n v="2.5675836487609836"/>
    <n v="5.5802721391053485"/>
    <n v="80.092659344299932"/>
    <n v="5.0347273145637921"/>
    <n v="1.1060346653839321"/>
    <n v="2.40380656385042"/>
    <x v="91"/>
    <n v="101.23901236932915"/>
    <n v="7.8091095359958533"/>
    <n v="1.7155141307469137"/>
    <n v="3.7284221344329365"/>
    <n v="184.00128556390149"/>
    <n v="0.85"/>
    <n v="0.6"/>
    <n v="0.65"/>
    <n v="21"/>
    <n v="11.2"/>
    <n v="13.65"/>
    <n v="403.24469969679978"/>
    <n v="88.585257677582035"/>
    <n v="192.52726024806384"/>
    <n v="9501.4089377321743"/>
    <n v="790.58653690813037"/>
    <n v="173.67695630244575"/>
    <n v="377.46177458593661"/>
    <n v="18628.108425176288"/>
    <x v="1"/>
    <x v="0"/>
    <n v="1"/>
  </r>
  <r>
    <n v="93"/>
    <x v="2"/>
    <n v="2.5"/>
    <n v="3"/>
    <n v="2.7508200000000005"/>
    <n v="2.9000000000000004"/>
    <n v="1.203305515991421"/>
    <n v="1.3277007361107014"/>
    <n v="65"/>
    <n v="78"/>
    <n v="0.2"/>
    <n v="0.2"/>
    <n v="1.3989229744649958"/>
    <n v="3"/>
    <n v="2.6"/>
    <n v="0"/>
    <n v="0"/>
    <n v="15.007922656809424"/>
    <n v="16.867937818258653"/>
    <n v="0"/>
    <n v="2.726623710575697"/>
    <n v="32.870391650172365"/>
    <n v="33.735875636517306"/>
    <n v="66.606267286689672"/>
    <n v="0.50649701613377973"/>
    <n v="0.04"/>
    <n v="0.54649701613377977"/>
    <n v="0.98"/>
    <n v="0.5"/>
    <n v="0.5"/>
    <n v="32.870391650172365"/>
    <n v="24.757380000000005"/>
    <n v="57.62777165017237"/>
    <n v="0.42960849068204343"/>
    <n v="0.09"/>
    <n v="0.5196084906820434"/>
    <n v="0.9"/>
    <n v="8.8410585559348807"/>
    <n v="2.3803886630262712"/>
    <n v="6.8208362583844329"/>
    <n v="67.993897855162373"/>
    <n v="4.0094464356524444"/>
    <n v="1.0795133614437367"/>
    <n v="3.0932695956402454"/>
    <x v="92"/>
    <n v="56.99449943423641"/>
    <n v="4.2471694636539912"/>
    <n v="1.1435185025945431"/>
    <n v="3.2766718249759417"/>
    <n v="112.56869003075811"/>
    <n v="0.85"/>
    <n v="0.6"/>
    <n v="0.65"/>
    <n v="21"/>
    <n v="11.2"/>
    <n v="13.65"/>
    <n v="272.61789140149716"/>
    <n v="73.400321231288416"/>
    <n v="210.32345692444227"/>
    <n v="7225.5743917530972"/>
    <n v="242.06529759333355"/>
    <n v="65.174264649163561"/>
    <n v="186.75227047476969"/>
    <n v="6415.796140270777"/>
    <x v="1"/>
    <x v="0"/>
    <n v="1"/>
  </r>
  <r>
    <n v="94"/>
    <x v="2"/>
    <n v="2.5"/>
    <n v="3"/>
    <n v="2.7508200000000005"/>
    <n v="2.9000000000000004"/>
    <n v="1.0316579356297932"/>
    <n v="1.1383085860963416"/>
    <n v="65"/>
    <n v="78"/>
    <n v="0.2"/>
    <n v="0.2"/>
    <n v="1.3989229744649958"/>
    <n v="3"/>
    <n v="2.6"/>
    <n v="0"/>
    <n v="0"/>
    <n v="15.007922656809424"/>
    <n v="18.899774303258408"/>
    <n v="0"/>
    <n v="2.5372315605613371"/>
    <n v="28.181538223249849"/>
    <n v="37.799548606516815"/>
    <n v="65.981086829766667"/>
    <n v="0.57288460106819505"/>
    <n v="0.04"/>
    <n v="0.61288460106819509"/>
    <n v="0.98"/>
    <n v="0.5"/>
    <n v="0.5"/>
    <n v="28.181538223249852"/>
    <n v="24.757380000000005"/>
    <n v="52.938918223249857"/>
    <n v="0.46765934837570955"/>
    <n v="0.09"/>
    <n v="0.55765934837570952"/>
    <n v="0.9"/>
    <n v="9.8584072829224407"/>
    <n v="2.0411360716087312"/>
    <n v="5.0410356391329056"/>
    <n v="67.355692805386809"/>
    <n v="3.8163412681607314"/>
    <n v="0.79015520463491107"/>
    <n v="1.9514625224723809"/>
    <x v="93"/>
    <n v="52.35717186914821"/>
    <n v="4.3607743015055638"/>
    <n v="0.90287745996925062"/>
    <n v="2.2298549894753212"/>
    <n v="103.69154620698745"/>
    <n v="0.85"/>
    <n v="0.6"/>
    <n v="0.65"/>
    <n v="21"/>
    <n v="11.2"/>
    <n v="13.65"/>
    <n v="257.05231009875456"/>
    <n v="53.221451231966618"/>
    <n v="131.44211018487493"/>
    <n v="6112.252010156888"/>
    <n v="228.31780958649153"/>
    <n v="47.272110348390036"/>
    <n v="116.74890092723707"/>
    <n v="5428.996106136965"/>
    <x v="1"/>
    <x v="0"/>
    <n v="1"/>
  </r>
  <r>
    <n v="95"/>
    <x v="2"/>
    <n v="2.5"/>
    <n v="3"/>
    <n v="2.7508200000000005"/>
    <n v="2.9000000000000004"/>
    <n v="1.2635531540322669"/>
    <n v="1.3941766495946153"/>
    <n v="65"/>
    <n v="78"/>
    <n v="0.2"/>
    <n v="0.2"/>
    <n v="1.3989229744649958"/>
    <n v="3"/>
    <n v="2.6"/>
    <n v="0"/>
    <n v="0"/>
    <n v="15.007922656809424"/>
    <n v="16.154771056172354"/>
    <n v="0"/>
    <n v="2.7930996240596109"/>
    <n v="34.516161101140746"/>
    <n v="32.309542112344708"/>
    <n v="66.825703213485454"/>
    <n v="0.48348974359651226"/>
    <n v="0.04"/>
    <n v="0.52348974359651224"/>
    <n v="0.98"/>
    <n v="0.5"/>
    <n v="0.5"/>
    <n v="34.516161101140739"/>
    <n v="24.757380000000005"/>
    <n v="59.273541101140744"/>
    <n v="0.41768012404987792"/>
    <n v="0.09"/>
    <n v="0.50768012404987795"/>
    <n v="0.9"/>
    <n v="11.168803565399759"/>
    <n v="3.3434258781495201"/>
    <n v="5.0473209614459096"/>
    <n v="68.217905363766405"/>
    <n v="5.3220494506688274"/>
    <n v="1.5931767224630839"/>
    <n v="2.4051002054892887"/>
    <x v="94"/>
    <n v="58.622183506622711"/>
    <n v="5.4986239858288908"/>
    <n v="1.6460350135789996"/>
    <n v="2.4848964296195009"/>
    <n v="131.2590370100956"/>
    <n v="0.85"/>
    <n v="0.6"/>
    <n v="0.65"/>
    <n v="21"/>
    <n v="11.2"/>
    <n v="13.65"/>
    <n v="363.05906576701108"/>
    <n v="108.68317888074219"/>
    <n v="164.07089820844342"/>
    <n v="8666.6743303741496"/>
    <n v="322.34134433117845"/>
    <n v="96.494166624354321"/>
    <n v="145.67005449210598"/>
    <n v="7694.6913545084062"/>
    <x v="1"/>
    <x v="0"/>
    <n v="1"/>
  </r>
  <r>
    <n v="96"/>
    <x v="2"/>
    <n v="2.9677337982103245"/>
    <n v="3"/>
    <n v="2.7508200000000005"/>
    <n v="3.3677337982103248"/>
    <n v="2.9677337982103245"/>
    <n v="3.2745319423039589"/>
    <n v="65"/>
    <n v="78"/>
    <n v="0.2"/>
    <n v="0.2"/>
    <n v="1.3989229744649958"/>
    <n v="3"/>
    <n v="2.6"/>
    <n v="2.8001279750044632"/>
    <n v="1.3057211185586297"/>
    <n v="15.007922656809424"/>
    <n v="6.6616544053173382E-2"/>
    <n v="15.086265314539229"/>
    <n v="4.6734549167689545"/>
    <n v="39.569231265216388"/>
    <n v="41.467343924516861"/>
    <n v="81.036575189733242"/>
    <n v="0.51171145655437911"/>
    <n v="0.04"/>
    <n v="0.55171145655437914"/>
    <n v="0.98"/>
    <n v="0.5"/>
    <n v="0.5"/>
    <n v="81.068831617757212"/>
    <n v="24.757380000000005"/>
    <n v="105.82621161775722"/>
    <n v="0.23394374249569955"/>
    <n v="0.09"/>
    <n v="0.32394374249569957"/>
    <n v="0.9"/>
    <n v="9.0018897923814976"/>
    <n v="2.3367006537314077"/>
    <n v="3.9323271279683012"/>
    <n v="82.724837172852688"/>
    <n v="4.0354440632847037"/>
    <n v="1.0475161325296829"/>
    <n v="1.7628172005486114"/>
    <x v="95"/>
    <n v="104.66328621536428"/>
    <n v="6.0857839235035991"/>
    <n v="1.5797410988695078"/>
    <n v="2.658474361416884"/>
    <n v="142.83441699061365"/>
    <n v="0.85"/>
    <n v="0.6"/>
    <n v="0.65"/>
    <n v="21"/>
    <n v="11.2"/>
    <n v="13.65"/>
    <n v="333.83145305538216"/>
    <n v="86.655601499454392"/>
    <n v="145.82876588088789"/>
    <n v="7835.0828043930824"/>
    <n v="636.95814463051977"/>
    <n v="165.34089477715338"/>
    <n v="278.24466298518308"/>
    <n v="14949.519466893287"/>
    <x v="1"/>
    <x v="0"/>
    <n v="1"/>
  </r>
  <r>
    <n v="97"/>
    <x v="2"/>
    <n v="2.5"/>
    <n v="3"/>
    <n v="2.7508200000000005"/>
    <n v="2.9000000000000004"/>
    <n v="2.0696708541898579"/>
    <n v="2.2836291200333281"/>
    <n v="65"/>
    <n v="78"/>
    <n v="0.2"/>
    <n v="0.2"/>
    <n v="1.3989229744649958"/>
    <n v="3"/>
    <n v="2.6"/>
    <n v="1.6781883823109054"/>
    <n v="0.78255209449832375"/>
    <n v="15.007922656809424"/>
    <n v="2.9135146271725643"/>
    <n v="5.4188533852483856"/>
    <n v="3.6825520944983241"/>
    <n v="41.630383634521756"/>
    <n v="49.298648109523342"/>
    <n v="90.929031744045091"/>
    <n v="0.54216620548972128"/>
    <n v="0.04"/>
    <n v="0.58216620548972131"/>
    <n v="0.98"/>
    <n v="0.5"/>
    <n v="0.5"/>
    <n v="56.53667390373073"/>
    <n v="24.757380000000005"/>
    <n v="81.294053903730742"/>
    <n v="0.30454109262797929"/>
    <n v="0.09"/>
    <n v="0.39454109262797932"/>
    <n v="0.9"/>
    <n v="8.4634870158292994"/>
    <n v="2.6155331475852357"/>
    <n v="4.5318746941346193"/>
    <n v="92.823386572046033"/>
    <n v="3.5363308946124312"/>
    <n v="1.0928581397229518"/>
    <n v="1.8935703996953765"/>
    <x v="96"/>
    <n v="80.400712652041392"/>
    <n v="5.1242936011612912"/>
    <n v="1.5835978417322589"/>
    <n v="2.7438639006576571"/>
    <n v="126.45535073575489"/>
    <n v="0.85"/>
    <n v="0.6"/>
    <n v="0.65"/>
    <n v="21"/>
    <n v="11.2"/>
    <n v="13.65"/>
    <n v="328.25420967727911"/>
    <n v="101.44279357191064"/>
    <n v="175.76761721230764"/>
    <n v="8100.5313992588717"/>
    <n v="411.9968573716634"/>
    <n v="127.32239502950827"/>
    <n v="220.60861303308573"/>
    <n v="10167.10031781854"/>
    <x v="1"/>
    <x v="0"/>
    <n v="1"/>
  </r>
  <r>
    <n v="98"/>
    <x v="2"/>
    <n v="2.5"/>
    <n v="3"/>
    <n v="2.7508200000000005"/>
    <n v="2.9000000000000004"/>
    <n v="2.0584465336245463"/>
    <n v="2.2712444525662066"/>
    <n v="65"/>
    <n v="78"/>
    <n v="0.2"/>
    <n v="0.2"/>
    <n v="1.3989229744649958"/>
    <n v="3"/>
    <n v="2.6"/>
    <n v="1.6516293772194537"/>
    <n v="0.77016742703120222"/>
    <n v="15.007922656809424"/>
    <n v="3.0317726949380188"/>
    <n v="5.2486930832436673"/>
    <n v="3.6701674270312026"/>
    <n v="41.791852077825219"/>
    <n v="49.623954767493913"/>
    <n v="91.415806845319139"/>
    <n v="0.54283779228094031"/>
    <n v="0.04"/>
    <n v="0.58283779228094035"/>
    <n v="0.98"/>
    <n v="0.5"/>
    <n v="0.5"/>
    <n v="56.230061985073561"/>
    <n v="24.757380000000005"/>
    <n v="80.987441985073559"/>
    <n v="0.30569406062439813"/>
    <n v="0.09"/>
    <n v="0.39569406062439816"/>
    <n v="0.9"/>
    <n v="10.105917018958159"/>
    <n v="3.1546848194439221"/>
    <n v="5.6254753856020692"/>
    <n v="93.320302821263297"/>
    <n v="4.2158066546542035"/>
    <n v="1.3160152839370296"/>
    <n v="2.3467357313269877"/>
    <x v="97"/>
    <n v="80.09747009512769"/>
    <n v="6.1070656773933925"/>
    <n v="1.9063947732480102"/>
    <n v="3.3995081873305844"/>
    <n v="151.9842316097893"/>
    <n v="0.85"/>
    <n v="0.6"/>
    <n v="0.65"/>
    <n v="21"/>
    <n v="11.2"/>
    <n v="13.65"/>
    <n v="393.42035364822726"/>
    <n v="122.8109448144144"/>
    <n v="218.99808908891328"/>
    <n v="9790.9034072151044"/>
    <n v="489.16051046399798"/>
    <n v="152.69739833974023"/>
    <n v="272.29200537285323"/>
    <n v="12173.55244629606"/>
    <x v="1"/>
    <x v="0"/>
    <n v="1"/>
  </r>
  <r>
    <n v="99"/>
    <x v="2"/>
    <n v="2.5"/>
    <n v="3"/>
    <n v="2.7508200000000005"/>
    <n v="2.9000000000000004"/>
    <n v="2.2871368348998469"/>
    <n v="2.523576281274253"/>
    <n v="65"/>
    <n v="78"/>
    <n v="0.2"/>
    <n v="0.2"/>
    <n v="1.3989229744649958"/>
    <n v="3"/>
    <n v="2.6"/>
    <n v="2.192756730148691"/>
    <n v="1.0224992557392483"/>
    <n v="15.007922656809424"/>
    <n v="1.0866431315921465"/>
    <n v="9.2513877872645924"/>
    <n v="3.9224992557392486"/>
    <n v="37.028234401530383"/>
    <n v="44.273253462050818"/>
    <n v="81.301487863581201"/>
    <n v="0.54455649737110057"/>
    <n v="0.04"/>
    <n v="0.5845564973711006"/>
    <n v="0.98"/>
    <n v="0.5"/>
    <n v="0.5"/>
    <n v="62.477136954493581"/>
    <n v="24.757380000000005"/>
    <n v="87.234516954493586"/>
    <n v="0.28380256880329652"/>
    <n v="0.09"/>
    <n v="0.37380256880329654"/>
    <n v="0.9"/>
    <n v="4.1968904440962067"/>
    <n v="3.1642084020671302"/>
    <n v="4.7890597694662489"/>
    <n v="82.995268860739145"/>
    <n v="1.7435708662450853"/>
    <n v="1.3145498216025613"/>
    <n v="1.9895837649262078"/>
    <x v="98"/>
    <n v="86.275895889059598"/>
    <n v="2.6280820151070365"/>
    <n v="1.9814191731454627"/>
    <n v="2.9988969254872417"/>
    <n v="86.83411378458365"/>
    <n v="0.85"/>
    <n v="0.6"/>
    <n v="0.65"/>
    <n v="21"/>
    <n v="11.2"/>
    <n v="13.65"/>
    <n v="144.70813282176272"/>
    <n v="109.10141587474125"/>
    <n v="165.12603949101225"/>
    <n v="4781.2824709307315"/>
    <n v="226.74013032328463"/>
    <n v="170.9487142948845"/>
    <n v="258.73251892535819"/>
    <n v="7491.6909604974935"/>
    <x v="0"/>
    <x v="0"/>
    <n v="1"/>
  </r>
  <r>
    <n v="100"/>
    <x v="2"/>
    <n v="2.5384396208531999"/>
    <n v="3"/>
    <n v="2.7508200000000005"/>
    <n v="2.9384396208532002"/>
    <n v="2.5384396208531999"/>
    <n v="2.8008582262689403"/>
    <n v="65"/>
    <n v="78"/>
    <n v="0.2"/>
    <n v="0.2"/>
    <n v="1.3989229744649958"/>
    <n v="3"/>
    <n v="2.6"/>
    <n v="2.7049557471806978"/>
    <n v="1.2613415798807357"/>
    <n v="15.007922656809424"/>
    <n v="0.14516181587819982"/>
    <n v="14.078173371064016"/>
    <n v="4.1997812007339359"/>
    <n v="30.615390561275834"/>
    <n v="41.683407829158575"/>
    <n v="72.298798390434413"/>
    <n v="0.57654357689399094"/>
    <n v="0.04"/>
    <n v="0.61654357689399097"/>
    <n v="0.98"/>
    <n v="0.5"/>
    <n v="0.5"/>
    <n v="69.341911433866159"/>
    <n v="24.757380000000005"/>
    <n v="94.099291433866171"/>
    <n v="0.26309847420476823"/>
    <n v="0.09"/>
    <n v="0.35309847420476825"/>
    <n v="0.9"/>
    <n v="7.7162899244228749"/>
    <n v="2.0574927949114805"/>
    <n v="6.2547008065946077"/>
    <n v="73.805023356901799"/>
    <n v="2.9588609340681322"/>
    <n v="0.78895882770314174"/>
    <n v="2.3984051988950377"/>
    <x v="99"/>
    <n v="93.065233286241266"/>
    <n v="4.9916797255875309"/>
    <n v="1.3309952283409325"/>
    <n v="4.0461754951787183"/>
    <n v="133.94546311716167"/>
    <n v="0.85"/>
    <n v="0.6"/>
    <n v="0.65"/>
    <n v="21"/>
    <n v="11.2"/>
    <n v="13.65"/>
    <n v="218.37880034872276"/>
    <n v="58.229124706264237"/>
    <n v="177.01435172376296"/>
    <n v="5859.9211399198839"/>
    <n v="464.55183815200434"/>
    <n v="123.86938142842286"/>
    <n v="376.55826637588018"/>
    <n v="12465.665772632276"/>
    <x v="1"/>
    <x v="0"/>
    <n v="1"/>
  </r>
  <r>
    <n v="101"/>
    <x v="2"/>
    <n v="2.8366823969778059"/>
    <n v="3"/>
    <n v="2.7508200000000005"/>
    <n v="3.2366823969778062"/>
    <n v="2.8366823969778059"/>
    <n v="3.1299327199349043"/>
    <n v="65"/>
    <n v="78"/>
    <n v="0.2"/>
    <n v="0.2"/>
    <n v="1.3989229744649958"/>
    <n v="3"/>
    <n v="2.6"/>
    <n v="2.7710745788193369"/>
    <n v="1.2921732974220941"/>
    <n v="15.007922656809424"/>
    <n v="8.7390880935110563E-2"/>
    <n v="14.774827147199913"/>
    <n v="4.5288556943999003"/>
    <n v="36.846043708801538"/>
    <n v="41.524490385898424"/>
    <n v="78.370534094699963"/>
    <n v="0.52984825056470608"/>
    <n v="0.04"/>
    <n v="0.56984825056470612"/>
    <n v="0.98"/>
    <n v="0.5"/>
    <n v="0.5"/>
    <n v="77.488933721862011"/>
    <n v="24.757380000000005"/>
    <n v="102.24631372186201"/>
    <n v="0.24213469511817182"/>
    <n v="0.09"/>
    <n v="0.33213469511817184"/>
    <n v="0.9"/>
    <n v="8.431371676967963"/>
    <n v="2.3669774545866136"/>
    <n v="6.2652350786904307"/>
    <n v="80.003253555006211"/>
    <n v="3.6267692769869568"/>
    <n v="1.0181594929643307"/>
    <n v="2.6950018297220599"/>
    <x v="100"/>
    <n v="101.1227278567866"/>
    <n v="5.6310206156102192"/>
    <n v="1.5808221193559022"/>
    <n v="4.1843331359859093"/>
    <n v="148.26233837974905"/>
    <n v="0.85"/>
    <n v="0.6"/>
    <n v="0.65"/>
    <n v="21"/>
    <n v="11.2"/>
    <n v="13.65"/>
    <n v="290.15334205229408"/>
    <n v="81.456072075061911"/>
    <n v="215.60891471445964"/>
    <n v="7639.6120557819077"/>
    <n v="569.42416526830709"/>
    <n v="159.85704496561553"/>
    <n v="423.13118097243751"/>
    <n v="14992.69209538617"/>
    <x v="1"/>
    <x v="0"/>
    <n v="1"/>
  </r>
  <r>
    <n v="102"/>
    <x v="2"/>
    <n v="2.5"/>
    <n v="3"/>
    <n v="2.7508200000000005"/>
    <n v="2.9000000000000004"/>
    <n v="1.9608156753212591"/>
    <n v="2.1635207193050037"/>
    <n v="65"/>
    <n v="78"/>
    <n v="0.2"/>
    <n v="0.2"/>
    <n v="1.3989229744649958"/>
    <n v="3"/>
    <n v="2.6"/>
    <n v="1.4206150857376783"/>
    <n v="0.66244369376999934"/>
    <n v="15.007922656809424"/>
    <n v="4.1596237039344128"/>
    <n v="3.8831022327194198"/>
    <n v="3.5624436937699997"/>
    <n v="42.881389301898089"/>
    <n v="52.726469880061366"/>
    <n v="95.607859181959455"/>
    <n v="0.55148677453087969"/>
    <n v="0.04"/>
    <n v="0.59148677453087972"/>
    <n v="0.98"/>
    <n v="0.5"/>
    <n v="0.5"/>
    <n v="53.563104585707322"/>
    <n v="24.757380000000005"/>
    <n v="78.320484585707334"/>
    <n v="0.31610350894736378"/>
    <n v="0.09"/>
    <n v="0.4061035089473638"/>
    <n v="0.9"/>
    <n v="5.895513522487958"/>
    <n v="2.9862610547167638"/>
    <n v="5.1743618831714517"/>
    <n v="97.599689581583604"/>
    <n v="2.4083952448683705"/>
    <n v="1.2199271355551622"/>
    <n v="2.113795262638841"/>
    <x v="101"/>
    <n v="77.459819919930339"/>
    <n v="3.5013247939589651"/>
    <n v="1.7735299617634306"/>
    <n v="3.0730353658520357"/>
    <n v="101.68227519873996"/>
    <n v="0.85"/>
    <n v="0.6"/>
    <n v="0.65"/>
    <n v="21"/>
    <n v="11.2"/>
    <n v="13.65"/>
    <n v="235.058628288915"/>
    <n v="119.06450974233429"/>
    <n v="206.30576147257287"/>
    <n v="6826.3578890910212"/>
    <n v="271.21198802124866"/>
    <n v="137.37731146079628"/>
    <n v="238.03676604647595"/>
    <n v="7876.2907259431959"/>
    <x v="0"/>
    <x v="0"/>
    <n v="1"/>
  </r>
  <r>
    <n v="103"/>
    <x v="2"/>
    <n v="2.5"/>
    <n v="3"/>
    <n v="2.7508200000000005"/>
    <n v="2.9000000000000004"/>
    <n v="2.2708250329615849"/>
    <n v="2.5055781991970854"/>
    <n v="65"/>
    <n v="78"/>
    <n v="0.2"/>
    <n v="0.2"/>
    <n v="1.3989229744649958"/>
    <n v="3"/>
    <n v="2.6"/>
    <n v="2.1541597185783057"/>
    <n v="1.0045011736620806"/>
    <n v="15.007922656809424"/>
    <n v="1.1930394396141026"/>
    <n v="8.9285674008035265"/>
    <n v="3.9045011736620809"/>
    <n v="37.470669819759586"/>
    <n v="44.565930554083778"/>
    <n v="82.036600373843356"/>
    <n v="0.543244482962427"/>
    <n v="0.04"/>
    <n v="0.58324448296242704"/>
    <n v="0.98"/>
    <n v="0.5"/>
    <n v="0.5"/>
    <n v="62.031551597237943"/>
    <n v="24.757380000000005"/>
    <n v="86.788931597237948"/>
    <n v="0.28525964710444607"/>
    <n v="0.09"/>
    <n v="0.37525964710444604"/>
    <n v="0.9"/>
    <n v="9.9746014647073604"/>
    <n v="2.3276956554276351"/>
    <n v="6.4999367421559997"/>
    <n v="83.745696214965093"/>
    <n v="4.1569701906678489"/>
    <n v="0.97008000638385639"/>
    <n v="2.7088844976887412"/>
    <x v="102"/>
    <n v="85.835207074191388"/>
    <n v="6.2315360390537862"/>
    <n v="1.4542054052053086"/>
    <n v="4.0607727740933166"/>
    <n v="157.03438505823271"/>
    <n v="0.85"/>
    <n v="0.6"/>
    <n v="0.65"/>
    <n v="21"/>
    <n v="11.2"/>
    <n v="13.65"/>
    <n v="348.1283627623352"/>
    <n v="81.240025518833832"/>
    <n v="226.85741822486963"/>
    <n v="8772.8166899944026"/>
    <n v="534.88518630246813"/>
    <n v="124.82202208420605"/>
    <n v="348.55727194553845"/>
    <n v="13479.078959241711"/>
    <x v="1"/>
    <x v="0"/>
    <n v="1"/>
  </r>
  <r>
    <n v="104"/>
    <x v="2"/>
    <n v="2.5"/>
    <n v="3"/>
    <n v="2.7508200000000005"/>
    <n v="2.9000000000000004"/>
    <n v="1.662009529331993"/>
    <n v="1.8338246157701648"/>
    <n v="65"/>
    <n v="78"/>
    <n v="0.2"/>
    <n v="0.2"/>
    <n v="1.3989229744649958"/>
    <n v="3"/>
    <n v="2.6"/>
    <n v="0.7135795100421799"/>
    <n v="0.33274759023516021"/>
    <n v="15.007922656809424"/>
    <n v="8.7174663638110221"/>
    <n v="0.97973973592261354"/>
    <n v="3.2327475902351606"/>
    <n v="42.70560520560533"/>
    <n v="65.264274625703152"/>
    <n v="107.96987983130848"/>
    <n v="0.60446741931797721"/>
    <n v="0.04"/>
    <n v="0.64446741931797724"/>
    <n v="0.98"/>
    <n v="0.5"/>
    <n v="0.5"/>
    <n v="45.400692865975969"/>
    <n v="24.757380000000005"/>
    <n v="70.158072865975981"/>
    <n v="0.3528799892678694"/>
    <n v="0.09"/>
    <n v="0.44287998926786942"/>
    <n v="0.9"/>
    <n v="9.6432573276123073"/>
    <n v="2.4056496077519105"/>
    <n v="4.1196613621587943"/>
    <n v="110.21925232779408"/>
    <n v="3.4284921638668298"/>
    <n v="0.85528681326073253"/>
    <n v="1.4646738356243334"/>
    <x v="103"/>
    <n v="69.387105032283941"/>
    <n v="5.3724516258520651"/>
    <n v="1.34023553528849"/>
    <n v="2.295145782298651"/>
    <n v="125.2683252720428"/>
    <n v="0.85"/>
    <n v="0.6"/>
    <n v="0.65"/>
    <n v="21"/>
    <n v="11.2"/>
    <n v="13.65"/>
    <n v="377.88584291310286"/>
    <n v="94.26907308341957"/>
    <n v="161.4352550665964"/>
    <n v="8811.0847676978428"/>
    <n v="372.77886524386184"/>
    <n v="92.995063855061744"/>
    <n v="159.25352146076"/>
    <n v="8692.0064428695423"/>
    <x v="1"/>
    <x v="0"/>
    <n v="1"/>
  </r>
  <r>
    <n v="105"/>
    <x v="2"/>
    <n v="3.4932396214036672"/>
    <n v="3"/>
    <n v="2.7508200000000005"/>
    <n v="3.8932396214036675"/>
    <n v="3.4932396214036672"/>
    <n v="3.8543634639017008"/>
    <n v="65"/>
    <n v="78"/>
    <n v="0.2"/>
    <n v="0.2"/>
    <n v="1.3989229744649958"/>
    <n v="3"/>
    <n v="2.6"/>
    <n v="2.9166298111942135"/>
    <n v="1.3600468169630293"/>
    <n v="15.007922656809424"/>
    <n v="1.1590432538784279E-2"/>
    <n v="16.367735606570356"/>
    <n v="5.2532864383666968"/>
    <n v="50.399246472664835"/>
    <n v="41.315976996440845"/>
    <n v="91.71522346910568"/>
    <n v="0.4504811244379528"/>
    <n v="0.04"/>
    <n v="0.49048112443795278"/>
    <n v="0.98"/>
    <n v="0.5"/>
    <n v="0.5"/>
    <n v="95.423940933930709"/>
    <n v="24.757380000000005"/>
    <n v="120.18132093393072"/>
    <n v="0.2060002320461288"/>
    <n v="0.09"/>
    <n v="0.2960002320461288"/>
    <n v="0.9"/>
    <n v="11.492624483608385"/>
    <n v="3.4022148567083073"/>
    <n v="5.5251461868672394"/>
    <n v="93.625957291378725"/>
    <n v="5.8557091041449976"/>
    <n v="1.7334926882105084"/>
    <n v="2.8151662724485287"/>
    <x v="104"/>
    <n v="118.8606470775139"/>
    <n v="8.0908049696412814"/>
    <n v="2.3951584696518613"/>
    <n v="3.8897016334657528"/>
    <n v="195.02771136708225"/>
    <n v="0.85"/>
    <n v="0.6"/>
    <n v="0.65"/>
    <n v="21"/>
    <n v="11.2"/>
    <n v="13.65"/>
    <n v="548.24637049541707"/>
    <n v="162.29991239131436"/>
    <n v="263.5726371923958"/>
    <n v="13215.401348102359"/>
    <n v="961.67831406952791"/>
    <n v="284.69008555600817"/>
    <n v="462.33245309220217"/>
    <n v="23181.11997113801"/>
    <x v="1"/>
    <x v="0"/>
    <n v="1"/>
  </r>
  <r>
    <n v="106"/>
    <x v="2"/>
    <n v="2.5"/>
    <n v="3"/>
    <n v="2.7508200000000005"/>
    <n v="2.9000000000000004"/>
    <n v="1.8614763421360814"/>
    <n v="2.0539118925840207"/>
    <n v="65"/>
    <n v="78"/>
    <n v="0.2"/>
    <n v="0.2"/>
    <n v="1.3989229744649958"/>
    <n v="3"/>
    <n v="2.6"/>
    <n v="1.1855581982855974"/>
    <n v="0.55283486704901641"/>
    <n v="15.007922656809424"/>
    <n v="5.489896526707212"/>
    <n v="2.7044050383563523"/>
    <n v="3.4528348670490168"/>
    <n v="43.410145743610371"/>
    <n v="56.385810966401245"/>
    <n v="99.795956710011609"/>
    <n v="0.56501097664956379"/>
    <n v="0.04"/>
    <n v="0.60501097664956383"/>
    <n v="0.98"/>
    <n v="0.5"/>
    <n v="0.5"/>
    <n v="50.849477211221796"/>
    <n v="24.757380000000005"/>
    <n v="75.606857211221808"/>
    <n v="0.32744887055463318"/>
    <n v="0.09"/>
    <n v="0.4174488705546332"/>
    <n v="0.9"/>
    <n v="11.950443334683618"/>
    <n v="3.3025984098204524"/>
    <n v="4.1659176306316406"/>
    <n v="101.8750391414702"/>
    <n v="4.7202939413714118"/>
    <n v="1.3044901204136841"/>
    <n v="1.6454917362815549"/>
    <x v="105"/>
    <n v="74.776012626483109"/>
    <n v="6.9617442619927967"/>
    <n v="1.9239324337453769"/>
    <n v="2.4268600209008286"/>
    <n v="158.72827656678294"/>
    <n v="0.85"/>
    <n v="0.6"/>
    <n v="0.65"/>
    <n v="21"/>
    <n v="11.2"/>
    <n v="13.65"/>
    <n v="480.88013003645722"/>
    <n v="132.89498207680523"/>
    <n v="167.63453504064915"/>
    <n v="10964.102012855052"/>
    <n v="520.57147683711969"/>
    <n v="143.86399595824469"/>
    <n v="181.47091556558743"/>
    <n v="11869.067612737665"/>
    <x v="1"/>
    <x v="0"/>
    <n v="1"/>
  </r>
  <r>
    <n v="107"/>
    <x v="2"/>
    <n v="3.3104734187213429"/>
    <n v="3"/>
    <n v="2.7508200000000005"/>
    <n v="3.7104734187213433"/>
    <n v="3.3104734187213429"/>
    <n v="3.652703271529401"/>
    <n v="65"/>
    <n v="78"/>
    <n v="0.2"/>
    <n v="0.2"/>
    <n v="1.3989229744649958"/>
    <n v="3"/>
    <n v="2.6"/>
    <n v="2.8761115195480245"/>
    <n v="1.3411528272730537"/>
    <n v="15.007922656809424"/>
    <n v="2.5594103731601345E-2"/>
    <n v="15.916128006245106"/>
    <n v="5.051626245994397"/>
    <n v="46.648959678357407"/>
    <n v="41.354498575231467"/>
    <n v="88.003458253588875"/>
    <n v="0.46991901677392306"/>
    <n v="0.04"/>
    <n v="0.50991901677392304"/>
    <n v="0.98"/>
    <n v="0.5"/>
    <n v="0.5"/>
    <n v="90.431362920496582"/>
    <n v="24.757380000000005"/>
    <n v="115.18874292049659"/>
    <n v="0.21492881485031551"/>
    <n v="0.09"/>
    <n v="0.30492881485031553"/>
    <n v="0.9"/>
    <n v="10.501760858727687"/>
    <n v="2.7552675380743494"/>
    <n v="5.5411570681280455"/>
    <n v="89.836863633871985"/>
    <n v="5.1467132872503951"/>
    <n v="1.3503042241103695"/>
    <n v="2.7156157041583184"/>
    <x v="106"/>
    <n v="113.9229325587329"/>
    <n v="7.2994713662344219"/>
    <n v="1.9151070730937914"/>
    <n v="3.8514986104443114"/>
    <n v="177.33750483964184"/>
    <n v="0.85"/>
    <n v="0.6"/>
    <n v="0.65"/>
    <n v="21"/>
    <n v="11.2"/>
    <n v="13.65"/>
    <n v="462.36457974935075"/>
    <n v="121.30709644564459"/>
    <n v="243.9623976964721"/>
    <n v="11232.947810202591"/>
    <n v="831.57718416992589"/>
    <n v="218.17461393081635"/>
    <n v="438.77401644770077"/>
    <n v="20202.808603980484"/>
    <x v="1"/>
    <x v="0"/>
    <n v="1"/>
  </r>
  <r>
    <n v="108"/>
    <x v="2"/>
    <n v="3.4938152812899603"/>
    <n v="3"/>
    <n v="2.7508200000000005"/>
    <n v="3.8938152812899607"/>
    <n v="3.4938152812899603"/>
    <n v="3.854998634309069"/>
    <n v="65"/>
    <n v="78"/>
    <n v="0.2"/>
    <n v="0.2"/>
    <n v="1.3989229744649958"/>
    <n v="3"/>
    <n v="2.6"/>
    <n v="2.9167574319185019"/>
    <n v="1.3601063274841043"/>
    <n v="15.007922656809424"/>
    <n v="1.1554975086339443E-2"/>
    <n v="16.36916801870948"/>
    <n v="5.253921608774065"/>
    <n v="50.411031319844248"/>
    <n v="41.315879459371509"/>
    <n v="91.726910779215757"/>
    <n v="0.45042266340809989"/>
    <n v="0.04"/>
    <n v="0.49042266340809987"/>
    <n v="0.98"/>
    <n v="0.5"/>
    <n v="0.5"/>
    <n v="95.43966608907067"/>
    <n v="24.757380000000005"/>
    <n v="120.19704608907068"/>
    <n v="0.20597328142035889"/>
    <n v="0.09"/>
    <n v="0.29597328142035889"/>
    <n v="0.9"/>
    <n v="9.6582411604754803"/>
    <n v="2.1242912035964019"/>
    <n v="6.8922272399544156"/>
    <n v="93.637888087116096"/>
    <n v="4.9216208067173577"/>
    <n v="1.0824906536742562"/>
    <n v="3.5121228001221136"/>
    <x v="107"/>
    <n v="118.87619942875122"/>
    <n v="6.799659831460378"/>
    <n v="1.4955577653755712"/>
    <n v="4.8523121274503245"/>
    <n v="174.47621552569458"/>
    <n v="0.85"/>
    <n v="0.6"/>
    <n v="0.65"/>
    <n v="21"/>
    <n v="11.2"/>
    <n v="13.65"/>
    <n v="460.85017830662196"/>
    <n v="101.36213868409915"/>
    <n v="328.86776170604327"/>
    <n v="11825.20847046722"/>
    <n v="808.31771817235278"/>
    <n v="177.78622317400394"/>
    <n v="576.82442415333287"/>
    <n v="20741.069392406251"/>
    <x v="1"/>
    <x v="0"/>
    <n v="1"/>
  </r>
  <r>
    <n v="109"/>
    <x v="2"/>
    <n v="2.5"/>
    <n v="3"/>
    <n v="2.7508200000000005"/>
    <n v="2.9000000000000004"/>
    <n v="1.8924713065581327"/>
    <n v="2.0881110519263402"/>
    <n v="65"/>
    <n v="78"/>
    <n v="0.2"/>
    <n v="0.2"/>
    <n v="1.3989229744649958"/>
    <n v="3"/>
    <n v="2.6"/>
    <n v="1.2588985321708097"/>
    <n v="0.5870340263913354"/>
    <n v="15.007922656809424"/>
    <n v="5.0550590925469097"/>
    <n v="3.0493511209205018"/>
    <n v="3.4870340263913358"/>
    <n v="43.307942744289612"/>
    <n v="55.189651455764398"/>
    <n v="98.49759420005401"/>
    <n v="0.56031471533884569"/>
    <n v="0.04"/>
    <n v="0.60031471533884573"/>
    <n v="0.98"/>
    <n v="0.5"/>
    <n v="0.5"/>
    <n v="51.69615879474015"/>
    <n v="24.757380000000005"/>
    <n v="76.453538794740155"/>
    <n v="0.32382255145138239"/>
    <n v="0.09"/>
    <n v="0.41382255145138236"/>
    <n v="0.9"/>
    <n v="5.2631934243710763"/>
    <n v="3.1597925559160425"/>
    <n v="5.5511558690106302"/>
    <n v="100.54962741255514"/>
    <n v="2.103620962046469"/>
    <n v="1.2629225871814997"/>
    <n v="2.2187153137039508"/>
    <x v="108"/>
    <n v="75.61339001677598"/>
    <n v="3.0851652927156992"/>
    <n v="1.8521991383697811"/>
    <n v="3.2539623837923357"/>
    <n v="96.387759935017669"/>
    <n v="0.85"/>
    <n v="0.6"/>
    <n v="0.65"/>
    <n v="21"/>
    <n v="11.2"/>
    <n v="13.65"/>
    <n v="211.51830395101325"/>
    <n v="126.98639559199998"/>
    <n v="223.09099812746265"/>
    <n v="6608.3251847897382"/>
    <n v="233.27980654433298"/>
    <n v="140.05105583829069"/>
    <n v="246.04312682560797"/>
    <n v="7288.2052848098647"/>
    <x v="0"/>
    <x v="0"/>
    <n v="1"/>
  </r>
  <r>
    <n v="110"/>
    <x v="2"/>
    <n v="2.5"/>
    <n v="3"/>
    <n v="2.7508200000000005"/>
    <n v="2.9000000000000004"/>
    <n v="1.4570291764153811"/>
    <n v="1.6076538205408364"/>
    <n v="65"/>
    <n v="78"/>
    <n v="0.2"/>
    <n v="0.2"/>
    <n v="1.3989229744649958"/>
    <n v="3"/>
    <n v="2.6"/>
    <n v="0.22855467445573494"/>
    <n v="0.10657679500583184"/>
    <n v="15.007922656809424"/>
    <n v="12.808276788303747"/>
    <n v="0.1005092879426258"/>
    <n v="3.0065767950058322"/>
    <n v="39.524813584122974"/>
    <n v="76.51735775760622"/>
    <n v="116.04217134172919"/>
    <n v="0.65939267486018072"/>
    <n v="0.04"/>
    <n v="0.69939267486018075"/>
    <n v="0.98"/>
    <n v="0.5"/>
    <n v="0.5"/>
    <n v="39.801296543581302"/>
    <n v="24.757380000000005"/>
    <n v="64.558676543581299"/>
    <n v="0.38348648586820339"/>
    <n v="0.09"/>
    <n v="0.47348648586820341"/>
    <n v="0.9"/>
    <n v="4.8731772597387133"/>
    <n v="2.1873316978691459"/>
    <n v="6.329760373592344"/>
    <n v="118.4597165780152"/>
    <n v="1.4649127809822489"/>
    <n v="0.65752793088998318"/>
    <n v="1.9027723346816174"/>
    <x v="109"/>
    <n v="63.849240537607876"/>
    <n v="2.5657936840121889"/>
    <n v="1.1516596988169532"/>
    <n v="3.3327043779122985"/>
    <n v="83.10799002869436"/>
    <n v="0.85"/>
    <n v="0.6"/>
    <n v="0.65"/>
    <n v="21"/>
    <n v="11.2"/>
    <n v="13.65"/>
    <n v="173.53315284666925"/>
    <n v="77.890572335356183"/>
    <n v="225.40187147887269"/>
    <n v="5620.869529102938"/>
    <n v="163.82397810036932"/>
    <n v="73.532597127232691"/>
    <n v="212.79064346606117"/>
    <n v="5306.3820459392227"/>
    <x v="0"/>
    <x v="0"/>
    <n v="1"/>
  </r>
  <r>
    <n v="111"/>
    <x v="2"/>
    <n v="2.5"/>
    <n v="3"/>
    <n v="2.7508200000000005"/>
    <n v="2.9000000000000004"/>
    <n v="2.4011058563208114"/>
    <n v="2.6493271829559086"/>
    <n v="65"/>
    <n v="78"/>
    <n v="0.2"/>
    <n v="0.2"/>
    <n v="1.3989229744649958"/>
    <n v="3"/>
    <n v="2.6"/>
    <n v="2.4624304090653184"/>
    <n v="1.1482501574209039"/>
    <n v="15.007922656809424"/>
    <n v="0.48188949714093332"/>
    <n v="11.666857990403964"/>
    <n v="4.0482501574209042"/>
    <n v="33.496973515605923"/>
    <n v="42.609685069329728"/>
    <n v="76.106658584935644"/>
    <n v="0.55986803075550839"/>
    <n v="0.04"/>
    <n v="0.59986803075550843"/>
    <n v="0.98"/>
    <n v="0.5"/>
    <n v="0.5"/>
    <n v="65.590399812768965"/>
    <n v="24.757380000000005"/>
    <n v="90.347779812768977"/>
    <n v="0.27402311436214188"/>
    <n v="0.09"/>
    <n v="0.36402311436214185"/>
    <n v="0.9"/>
    <n v="7.5959828305843144"/>
    <n v="2.2709758852125015"/>
    <n v="6.1424661161813177"/>
    <n v="77.692213972121806"/>
    <n v="3.039395568349049"/>
    <n v="0.9086900530568307"/>
    <n v="2.4577970630851946"/>
    <x v="110"/>
    <n v="89.354947067573718"/>
    <n v="4.8308695039536547"/>
    <n v="1.4442881708361248"/>
    <n v="3.9064664707050647"/>
    <n v="130.59676091492219"/>
    <n v="0.85"/>
    <n v="0.6"/>
    <n v="0.65"/>
    <n v="21"/>
    <n v="11.2"/>
    <n v="13.65"/>
    <n v="236.13737084209308"/>
    <n v="70.598142036430005"/>
    <n v="190.95169532526751"/>
    <n v="6383.6905007896075"/>
    <n v="431.66208881613494"/>
    <n v="129.05429305538479"/>
    <n v="349.06210471110256"/>
    <n v="11669.466658749452"/>
    <x v="1"/>
    <x v="0"/>
    <n v="1"/>
  </r>
  <r>
    <n v="112"/>
    <x v="2"/>
    <n v="2.5"/>
    <n v="3"/>
    <n v="2.7508200000000005"/>
    <n v="2.9000000000000004"/>
    <n v="1.7186096099349359"/>
    <n v="1.8962758949189493"/>
    <n v="65"/>
    <n v="78"/>
    <n v="0.2"/>
    <n v="0.2"/>
    <n v="1.3989229744649958"/>
    <n v="3"/>
    <n v="2.6"/>
    <n v="0.84750671037142311"/>
    <n v="0.395198869383945"/>
    <n v="15.007922656809424"/>
    <n v="7.7261242109721247"/>
    <n v="1.3820134550964265"/>
    <n v="3.2951988693839454"/>
    <n v="43.145152662800157"/>
    <n v="62.537270804830847"/>
    <n v="105.682423467631"/>
    <n v="0.59174713024995218"/>
    <n v="0.04"/>
    <n v="0.63174713024995222"/>
    <n v="0.98"/>
    <n v="0.5"/>
    <n v="0.5"/>
    <n v="46.946822915348513"/>
    <n v="24.757380000000005"/>
    <n v="71.704202915348517"/>
    <n v="0.34527097427228504"/>
    <n v="0.09"/>
    <n v="0.43527097427228501"/>
    <n v="0.9"/>
    <n v="5.2517194742478193"/>
    <n v="2.256753995083336"/>
    <n v="5.9286186737506998"/>
    <n v="107.88414062320665"/>
    <n v="1.9339607675139716"/>
    <n v="0.83105613500932374"/>
    <n v="2.1832308402624174"/>
    <x v="111"/>
    <n v="70.916244641553476"/>
    <n v="2.9657984220872384"/>
    <n v="1.2744544849505408"/>
    <n v="3.3480630475383704"/>
    <n v="91.209525362409025"/>
    <n v="0.85"/>
    <n v="0.6"/>
    <n v="0.65"/>
    <n v="21"/>
    <n v="11.2"/>
    <n v="13.65"/>
    <n v="208.64369540224197"/>
    <n v="89.657776935124488"/>
    <n v="235.53598298379225"/>
    <n v="6416.5832329577534"/>
    <n v="210.32328645827187"/>
    <n v="90.379526039277579"/>
    <n v="237.43205815457617"/>
    <n v="6468.2370142405753"/>
    <x v="0"/>
    <x v="0"/>
    <n v="1"/>
  </r>
  <r>
    <n v="113"/>
    <x v="2"/>
    <n v="2.5"/>
    <n v="3"/>
    <n v="2.7508200000000005"/>
    <n v="2.9000000000000004"/>
    <n v="2.1651868188788237"/>
    <n v="2.3890193263795338"/>
    <n v="65"/>
    <n v="78"/>
    <n v="0.2"/>
    <n v="0.2"/>
    <n v="1.3989229744649958"/>
    <n v="3"/>
    <n v="2.6"/>
    <n v="1.9041984091742741"/>
    <n v="0.88794230084452952"/>
    <n v="15.007922656809424"/>
    <n v="2.0023589192901139"/>
    <n v="6.9767052629446784"/>
    <n v="3.7879423008445299"/>
    <n v="39.95419891910867"/>
    <n v="46.792222765166137"/>
    <n v="86.746421684274807"/>
    <n v="0.53941386695433602"/>
    <n v="0.04"/>
    <n v="0.57941386695433605"/>
    <n v="0.98"/>
    <n v="0.5"/>
    <n v="0.5"/>
    <n v="59.145859290522154"/>
    <n v="24.757380000000005"/>
    <n v="83.903239290522151"/>
    <n v="0.29507061001870805"/>
    <n v="0.09"/>
    <n v="0.38507061001870801"/>
    <n v="0.9"/>
    <n v="10.178924922397885"/>
    <n v="2.1854869924262657"/>
    <n v="4.3732827997451409"/>
    <n v="88.553638802697193"/>
    <n v="4.2811146716734614"/>
    <n v="0.91918552296616129"/>
    <n v="1.8393421014599236"/>
    <x v="112"/>
    <n v="82.981225671944983"/>
    <n v="6.2593200931955009"/>
    <n v="1.343920183064732"/>
    <n v="2.6892601242629564"/>
    <n v="144.62046774625776"/>
    <n v="0.85"/>
    <n v="0.6"/>
    <n v="0.65"/>
    <n v="21"/>
    <n v="11.2"/>
    <n v="13.65"/>
    <n v="379.10828230829929"/>
    <n v="81.397222793413775"/>
    <n v="162.88043608727608"/>
    <n v="8759.2288455592388"/>
    <n v="519.40605320639554"/>
    <n v="111.52014399597614"/>
    <n v="223.1581012620272"/>
    <n v="12000.783670834457"/>
    <x v="1"/>
    <x v="0"/>
    <n v="1"/>
  </r>
  <r>
    <n v="114"/>
    <x v="2"/>
    <n v="3.1198177622911807"/>
    <n v="3"/>
    <n v="2.7508200000000005"/>
    <n v="3.519817762291181"/>
    <n v="3.1198177622911807"/>
    <n v="3.4423380300990605"/>
    <n v="65"/>
    <n v="78"/>
    <n v="0.2"/>
    <n v="0.2"/>
    <n v="1.3989229744649958"/>
    <n v="3"/>
    <n v="2.6"/>
    <n v="2.8338441781147696"/>
    <n v="1.321443242272875"/>
    <n v="15.007922656809424"/>
    <n v="4.6037231553388104E-2"/>
    <n v="15.451758545163134"/>
    <n v="4.8412610045640561"/>
    <n v="42.718264258408226"/>
    <n v="41.410733940106198"/>
    <n v="84.128998198514424"/>
    <n v="0.49222901528426188"/>
    <n v="0.04"/>
    <n v="0.53222901528426192"/>
    <n v="0.98"/>
    <n v="0.5"/>
    <n v="0.5"/>
    <n v="85.223270699613892"/>
    <n v="24.757380000000005"/>
    <n v="109.9806506996139"/>
    <n v="0.22510668779019069"/>
    <n v="0.09"/>
    <n v="0.31510668779019069"/>
    <n v="0.9"/>
    <n v="4.486832210747199"/>
    <n v="3.4336598037272874"/>
    <n v="4.0467966541998681"/>
    <n v="85.881685660983479"/>
    <n v="2.0988099214755094"/>
    <n v="1.6061664275683611"/>
    <n v="1.8929740558794266"/>
    <x v="113"/>
    <n v="108.77207212049727"/>
    <n v="3.0730013741483102"/>
    <n v="2.3516906359764658"/>
    <n v="2.771623964334522"/>
    <n v="95.247669225867213"/>
    <n v="0.85"/>
    <n v="0.6"/>
    <n v="0.65"/>
    <n v="21"/>
    <n v="11.2"/>
    <n v="13.65"/>
    <n v="180.24933393831313"/>
    <n v="137.94028025165079"/>
    <n v="162.5718028314339"/>
    <n v="5586.8276147118795"/>
    <n v="334.25672709524719"/>
    <n v="255.79826346153024"/>
    <n v="301.4752817394932"/>
    <n v="10360.286346345298"/>
    <x v="0"/>
    <x v="0"/>
    <n v="1"/>
  </r>
  <r>
    <n v="115"/>
    <x v="2"/>
    <n v="2.5"/>
    <n v="3"/>
    <n v="2.7508200000000005"/>
    <n v="2.9000000000000004"/>
    <n v="1.6930910372764389"/>
    <n v="1.8681192653241236"/>
    <n v="65"/>
    <n v="78"/>
    <n v="0.2"/>
    <n v="0.2"/>
    <n v="1.3989229744649958"/>
    <n v="3"/>
    <n v="2.6"/>
    <n v="0.78712462334709432"/>
    <n v="0.36704223978911887"/>
    <n v="15.007922656809424"/>
    <n v="8.1656730325475486"/>
    <n v="1.1921007939004851"/>
    <n v="3.2670422397891192"/>
    <n v="42.970483831072833"/>
    <n v="63.746390494196959"/>
    <n v="106.7168743252698"/>
    <n v="0.59734124427126578"/>
    <n v="0.04"/>
    <n v="0.63734124427126582"/>
    <n v="0.98"/>
    <n v="0.5"/>
    <n v="0.5"/>
    <n v="46.249738536950161"/>
    <n v="24.757380000000005"/>
    <n v="71.007118536950173"/>
    <n v="0.34866053587453966"/>
    <n v="0.09"/>
    <n v="0.43866053587453968"/>
    <n v="0.9"/>
    <n v="10.815106577458389"/>
    <n v="2.0690076967430455"/>
    <n v="3.331358659898664"/>
    <n v="108.9401425403796"/>
    <n v="3.9221930944547081"/>
    <n v="0.75034375689400712"/>
    <n v="1.2081463864849928"/>
    <x v="114"/>
    <n v="70.226820531049626"/>
    <n v="6.070946130650233"/>
    <n v="1.1614156717611941"/>
    <n v="1.8700230849572277"/>
    <n v="130.21030005665827"/>
    <n v="0.85"/>
    <n v="0.6"/>
    <n v="0.55000000000000004"/>
    <n v="21"/>
    <n v="11.2"/>
    <n v="13.65"/>
    <n v="427.28427478078845"/>
    <n v="81.742555830317073"/>
    <n v="131.61563955331965"/>
    <n v="9164.4386939633514"/>
    <n v="426.34324437084405"/>
    <n v="81.562529942721824"/>
    <n v="131.32577557621099"/>
    <n v="9144.255373373062"/>
    <x v="1"/>
    <x v="0"/>
    <n v="1"/>
  </r>
  <r>
    <n v="116"/>
    <x v="2"/>
    <n v="2.5"/>
    <n v="3"/>
    <n v="2.7508200000000005"/>
    <n v="2.9000000000000004"/>
    <n v="1.1091942086652777"/>
    <n v="1.2238603976823419"/>
    <n v="65"/>
    <n v="78"/>
    <n v="0.2"/>
    <n v="0.2"/>
    <n v="1.3989229744649958"/>
    <n v="3"/>
    <n v="2.6"/>
    <n v="0"/>
    <n v="0"/>
    <n v="15.007922656809424"/>
    <n v="17.981957529305102"/>
    <n v="0"/>
    <n v="2.6227833721473379"/>
    <n v="30.299576932372865"/>
    <n v="35.963915058610205"/>
    <n v="66.26349199098307"/>
    <n v="0.5427410173841134"/>
    <n v="0.04"/>
    <n v="0.58274101738411344"/>
    <n v="0.98"/>
    <n v="0.5"/>
    <n v="0.5"/>
    <n v="30.299576932372865"/>
    <n v="24.757380000000005"/>
    <n v="55.05695693237287"/>
    <n v="0.4496685138339519"/>
    <n v="0.09"/>
    <n v="0.53966851383395187"/>
    <n v="0.9"/>
    <n v="6.5610672159551973"/>
    <n v="2.0068322840662098"/>
    <n v="6.162384889110343"/>
    <n v="67.643981407461894"/>
    <n v="2.737664231403913"/>
    <n v="0.83736879713018253"/>
    <n v="2.5713104493176946"/>
    <x v="115"/>
    <n v="54.451935427621514"/>
    <n v="3.0202658223559919"/>
    <n v="0.92380808781020329"/>
    <n v="2.8367397943313617"/>
    <n v="85.288709104344036"/>
    <n v="0.85"/>
    <n v="0.6"/>
    <n v="0.65"/>
    <n v="21"/>
    <n v="11.2"/>
    <n v="13.65"/>
    <n v="185.18650836895975"/>
    <n v="56.642959344262799"/>
    <n v="173.93367622645863"/>
    <n v="5229.4464034986313"/>
    <n v="164.45931953318066"/>
    <n v="50.303138344955698"/>
    <n v="154.46597210589564"/>
    <n v="4644.1352808549364"/>
    <x v="0"/>
    <x v="0"/>
    <n v="1"/>
  </r>
  <r>
    <n v="117"/>
    <x v="2"/>
    <n v="2.5"/>
    <n v="3"/>
    <n v="2.7508200000000005"/>
    <n v="2.9000000000000004"/>
    <n v="2.4029241937005921"/>
    <n v="2.6513334962699826"/>
    <n v="65"/>
    <n v="78"/>
    <n v="0.2"/>
    <n v="0.2"/>
    <n v="1.3989229744649958"/>
    <n v="3"/>
    <n v="2.6"/>
    <n v="2.4667329618520606"/>
    <n v="1.1502564707349778"/>
    <n v="15.007922656809424"/>
    <n v="0.47420655612511475"/>
    <n v="11.707664119578224"/>
    <n v="4.0502564707349782"/>
    <n v="33.434394260466384"/>
    <n v="42.588550681524595"/>
    <n v="76.022944941990971"/>
    <n v="0.56020653651370167"/>
    <n v="0.04"/>
    <n v="0.60020653651370171"/>
    <n v="0.98"/>
    <n v="0.5"/>
    <n v="0.5"/>
    <n v="65.640070873884554"/>
    <n v="24.757380000000005"/>
    <n v="90.397450873884566"/>
    <n v="0.27387254574843667"/>
    <n v="0.09"/>
    <n v="0.36387254574843664"/>
    <n v="0.9"/>
    <n v="8.5059508204496233"/>
    <n v="3.012535078237407"/>
    <n v="3.5604561756929964"/>
    <n v="77.606756294949108"/>
    <n v="3.4006235387516757"/>
    <n v="1.2043918328024996"/>
    <n v="1.4234471060714833"/>
    <x v="116"/>
    <n v="89.404072292852874"/>
    <n v="5.4108688414016157"/>
    <n v="1.9163562701626959"/>
    <n v="2.2649039230178429"/>
    <n v="129.55728301148795"/>
    <n v="0.85"/>
    <n v="0.6"/>
    <n v="0.65"/>
    <n v="21"/>
    <n v="11.2"/>
    <n v="13.65"/>
    <n v="263.91136222276873"/>
    <n v="93.468943451930684"/>
    <n v="110.46911265964017"/>
    <n v="6319.0663177460538"/>
    <n v="483.75370906381511"/>
    <n v="171.33005451648756"/>
    <n v="202.49163406985332"/>
    <n v="11582.948696424668"/>
    <x v="1"/>
    <x v="0"/>
    <n v="1"/>
  </r>
  <r>
    <n v="118"/>
    <x v="2"/>
    <n v="3.4937072554059201"/>
    <n v="3"/>
    <n v="2.7508200000000005"/>
    <n v="3.8937072554059204"/>
    <n v="3.4937072554059201"/>
    <n v="3.8548794409339426"/>
    <n v="65"/>
    <n v="78"/>
    <n v="0.2"/>
    <n v="0.2"/>
    <n v="1.3989229744649958"/>
    <n v="3"/>
    <n v="2.6"/>
    <n v="2.916733483156583"/>
    <n v="1.3600951599930182"/>
    <n v="15.007922656809424"/>
    <n v="1.1561624740734336E-2"/>
    <n v="16.368899213567165"/>
    <n v="5.2538024153989387"/>
    <n v="50.408819838724362"/>
    <n v="41.315897751373811"/>
    <n v="91.72471759009818"/>
    <n v="0.45043363268783643"/>
    <n v="0.04"/>
    <n v="0.49043363268783641"/>
    <n v="0.98"/>
    <n v="0.5"/>
    <n v="0.5"/>
    <n v="95.436715173389189"/>
    <n v="24.757380000000005"/>
    <n v="120.1940951733892"/>
    <n v="0.20597833832257387"/>
    <n v="0.09"/>
    <n v="0.29597833832257386"/>
    <n v="0.9"/>
    <n v="5.2582374883248368"/>
    <n v="3.3343157663805201"/>
    <n v="3.2213835306867753"/>
    <n v="93.635649206558568"/>
    <n v="2.6794209753903222"/>
    <n v="1.6990551725461942"/>
    <n v="1.6415087034512916"/>
    <x v="117"/>
    <n v="118.87328094071459"/>
    <n v="3.7019130940249876"/>
    <n v="2.3474305264044544"/>
    <n v="2.2679237861743977"/>
    <n v="98.88031969048825"/>
    <n v="0.85"/>
    <n v="0.6"/>
    <n v="0.55000000000000004"/>
    <n v="21"/>
    <n v="11.2"/>
    <n v="13.65"/>
    <n v="250.8893225283432"/>
    <n v="159.09213411912427"/>
    <n v="153.70373312587793"/>
    <n v="6701.4043248539692"/>
    <n v="440.05855524414233"/>
    <n v="279.04676845408625"/>
    <n v="269.59554138603829"/>
    <n v="11754.228022075084"/>
    <x v="0"/>
    <x v="0"/>
    <n v="1"/>
  </r>
  <r>
    <n v="119"/>
    <x v="2"/>
    <n v="2.5"/>
    <n v="3"/>
    <n v="2.7508200000000005"/>
    <n v="2.9000000000000004"/>
    <n v="1.8342782880293957"/>
    <n v="2.0239021602439569"/>
    <n v="65"/>
    <n v="78"/>
    <n v="0.2"/>
    <n v="0.2"/>
    <n v="1.3989229744649958"/>
    <n v="3"/>
    <n v="2.6"/>
    <n v="1.1212021195996908"/>
    <n v="0.52282513470895253"/>
    <n v="15.007922656809424"/>
    <n v="5.8862431300508815"/>
    <n v="2.4187656949731804"/>
    <n v="3.4228251347089529"/>
    <n v="43.452925814934424"/>
    <n v="57.476089129811079"/>
    <n v="100.9290149447455"/>
    <n v="0.56947042593526631"/>
    <n v="0.04"/>
    <n v="0.60947042593526635"/>
    <n v="0.98"/>
    <n v="0.5"/>
    <n v="0.5"/>
    <n v="50.106514863980543"/>
    <n v="24.757380000000005"/>
    <n v="74.863894863980548"/>
    <n v="0.33069853024587403"/>
    <n v="0.09"/>
    <n v="0.420698530245874"/>
    <n v="0.9"/>
    <n v="10.039826289931229"/>
    <n v="2.4014248312029123"/>
    <n v="6.0435729856083906"/>
    <n v="103.03170275609436"/>
    <n v="3.920849084690758"/>
    <n v="0.93782741647814827"/>
    <n v="2.3601939838987755"/>
    <x v="118"/>
    <n v="74.041214700640111"/>
    <n v="5.8160861258332748"/>
    <n v="1.391148934219901"/>
    <n v="3.5010507131292719"/>
    <n v="144.22873063632116"/>
    <n v="0.85"/>
    <n v="0.6"/>
    <n v="0.65"/>
    <n v="21"/>
    <n v="11.2"/>
    <n v="13.65"/>
    <n v="403.97175744536281"/>
    <n v="96.625955611092479"/>
    <n v="243.17480499578082"/>
    <n v="10017.790749431331"/>
    <n v="430.63008156023568"/>
    <n v="103.00235691914236"/>
    <n v="259.2220475286336"/>
    <n v="10678.870411044645"/>
    <x v="1"/>
    <x v="0"/>
    <n v="1"/>
  </r>
  <r>
    <n v="120"/>
    <x v="3"/>
    <n v="2.5"/>
    <n v="3"/>
    <n v="2.7508200000000005"/>
    <n v="2.9000000000000004"/>
    <n v="1.0009895965260416"/>
    <n v="1.1044698179180079"/>
    <n v="65"/>
    <n v="78"/>
    <n v="0.2"/>
    <n v="0.2"/>
    <n v="1.3989229744649958"/>
    <n v="3"/>
    <n v="2.6"/>
    <n v="0"/>
    <n v="0"/>
    <n v="15.007922656809424"/>
    <n v="19.262803308351671"/>
    <n v="0"/>
    <n v="2.5033927923830035"/>
    <n v="27.343778980726938"/>
    <n v="38.525606616703342"/>
    <n v="65.869385597430281"/>
    <n v="0.58487879106931151"/>
    <n v="0.04"/>
    <n v="0.62487879106931155"/>
    <n v="0.98"/>
    <n v="0.5"/>
    <n v="0.5"/>
    <n v="27.343778980726935"/>
    <n v="24.757380000000005"/>
    <n v="52.101158980726936"/>
    <n v="0.47517906481040395"/>
    <n v="0.09"/>
    <n v="0.56517906481040392"/>
    <n v="0.9"/>
    <n v="5.7522894665105602"/>
    <n v="2.9666990078957287"/>
    <n v="6.5065045378492155"/>
    <n v="67.24166446404341"/>
    <n v="2.1578057787967064"/>
    <n v="1.1128717183753198"/>
    <n v="2.440727848151008"/>
    <x v="119"/>
    <n v="51.528618772147517"/>
    <n v="2.5012158853093847"/>
    <n v="1.2899828370392676"/>
    <n v="2.8291643879629467"/>
    <n v="78.417149249877639"/>
    <n v="0.85"/>
    <n v="0.6"/>
    <n v="0.65"/>
    <n v="21"/>
    <n v="11.2"/>
    <n v="13.65"/>
    <n v="145.09445215642202"/>
    <n v="74.831346678516667"/>
    <n v="164.11860301341676"/>
    <n v="4548.9449259083049"/>
    <n v="128.88419982094672"/>
    <n v="66.471033832409717"/>
    <n v="145.78293319107874"/>
    <n v="4040.7273888955383"/>
    <x v="0"/>
    <x v="0"/>
    <n v="1"/>
  </r>
  <r>
    <n v="121"/>
    <x v="3"/>
    <n v="2.5"/>
    <n v="3"/>
    <n v="2.7508200000000005"/>
    <n v="2.9000000000000004"/>
    <n v="1.1996207030312103"/>
    <n v="1.323634994854898"/>
    <n v="65"/>
    <n v="78"/>
    <n v="0.2"/>
    <n v="0.2"/>
    <n v="1.3989229744649958"/>
    <n v="3"/>
    <n v="2.6"/>
    <n v="0"/>
    <n v="0"/>
    <n v="15.007922656809424"/>
    <n v="16.911555895467682"/>
    <n v="0"/>
    <n v="2.7225579693198938"/>
    <n v="32.769734548920759"/>
    <n v="33.823111790935364"/>
    <n v="66.592846339856123"/>
    <n v="0.50790908708601146"/>
    <n v="0.04"/>
    <n v="0.54790908708601149"/>
    <n v="0.98"/>
    <n v="0.5"/>
    <n v="0.5"/>
    <n v="32.769734548920759"/>
    <n v="24.757380000000005"/>
    <n v="57.527114548920764"/>
    <n v="0.43036019091391164"/>
    <n v="0.09"/>
    <n v="0.52036019091391161"/>
    <n v="0.9"/>
    <n v="4.668204015935479"/>
    <n v="2.3479947278191271"/>
    <n v="4.8488989226601831"/>
    <n v="67.980197305269797"/>
    <n v="2.1104526152330179"/>
    <n v="1.0615070800169812"/>
    <n v="2.1921431405730973"/>
    <x v="120"/>
    <n v="56.894948454976578"/>
    <n v="2.2390564829782043"/>
    <n v="1.1261917429863082"/>
    <n v="2.32572495354247"/>
    <n v="68.170161384334506"/>
    <n v="0.85"/>
    <n v="0.6"/>
    <n v="0.65"/>
    <n v="21"/>
    <n v="11.2"/>
    <n v="13.65"/>
    <n v="143.46898518696321"/>
    <n v="72.161460740495201"/>
    <n v="149.02232321755295"/>
    <n v="4368.0469645111598"/>
    <n v="127.39100318682607"/>
    <n v="64.074621167626233"/>
    <n v="132.32200135225162"/>
    <n v="3878.5378181291467"/>
    <x v="0"/>
    <x v="1"/>
    <n v="1"/>
  </r>
  <r>
    <n v="122"/>
    <x v="3"/>
    <n v="2.5"/>
    <n v="3"/>
    <n v="2.7508200000000005"/>
    <n v="2.9000000000000004"/>
    <n v="1.435422047885319"/>
    <n v="1.5838129920285815"/>
    <n v="65"/>
    <n v="78"/>
    <n v="0.2"/>
    <n v="0.2"/>
    <n v="1.3989229744649958"/>
    <n v="3"/>
    <n v="2.6"/>
    <n v="0.17742785272052319"/>
    <n v="8.2735966493577173E-2"/>
    <n v="15.007922656809424"/>
    <n v="13.285202446741083"/>
    <n v="6.057167360836388E-2"/>
    <n v="2.9827359664935775"/>
    <n v="39.044438321393208"/>
    <n v="77.829294397348818"/>
    <n v="116.87373271874202"/>
    <n v="0.66592631711905625"/>
    <n v="0.04"/>
    <n v="0.70592631711905629"/>
    <n v="0.98"/>
    <n v="0.5"/>
    <n v="0.5"/>
    <n v="39.211060092588568"/>
    <n v="24.757380000000005"/>
    <n v="63.968440092588573"/>
    <n v="0.38702491360061181"/>
    <n v="0.09"/>
    <n v="0.47702491360061183"/>
    <n v="0.9"/>
    <n v="5.718498553722795"/>
    <n v="3.0083645036089122"/>
    <n v="5.6991702965144224"/>
    <n v="119.30860215038247"/>
    <n v="1.6816599302426125"/>
    <n v="0.8846808290245749"/>
    <n v="1.6759759984616762"/>
    <x v="121"/>
    <n v="63.265490201461226"/>
    <n v="2.9906322752079548"/>
    <n v="1.5732996861957234"/>
    <n v="2.9805240782244566"/>
    <n v="90.400059887743751"/>
    <n v="0.85"/>
    <n v="0.6"/>
    <n v="0.65"/>
    <n v="21"/>
    <n v="11.2"/>
    <n v="13.65"/>
    <n v="200.63649556955579"/>
    <n v="105.55003306016354"/>
    <n v="199.95835361405415"/>
    <n v="6064.7881605215653"/>
    <n v="189.20381690334256"/>
    <n v="99.535575880977561"/>
    <n v="188.56431686612862"/>
    <n v="5719.2041030395603"/>
    <x v="0"/>
    <x v="0"/>
    <n v="1"/>
  </r>
  <r>
    <n v="123"/>
    <x v="3"/>
    <n v="3.1387954964058311"/>
    <n v="3"/>
    <n v="2.7508200000000005"/>
    <n v="3.5387954964058315"/>
    <n v="3.1387954964058311"/>
    <n v="3.4632776428731069"/>
    <n v="65"/>
    <n v="78"/>
    <n v="0.2"/>
    <n v="0.2"/>
    <n v="1.3989229744649958"/>
    <n v="3"/>
    <n v="2.6"/>
    <n v="2.8380514404770456"/>
    <n v="1.3234051209322715"/>
    <n v="15.007922656809424"/>
    <n v="4.373531435055681E-2"/>
    <n v="15.497673462336746"/>
    <n v="4.8622006173381029"/>
    <n v="43.110370536448634"/>
    <n v="41.404401780226301"/>
    <n v="84.514772316674936"/>
    <n v="0.48990727473162854"/>
    <n v="0.04"/>
    <n v="0.52990727473162857"/>
    <n v="0.98"/>
    <n v="0.5"/>
    <n v="0.5"/>
    <n v="85.741680650113807"/>
    <n v="24.757380000000005"/>
    <n v="110.49906065011382"/>
    <n v="0.22405059241537095"/>
    <n v="0.09"/>
    <n v="0.31405059241537092"/>
    <n v="0.9"/>
    <n v="4.0661480004952004"/>
    <n v="2.9171771448810087"/>
    <n v="5.979630065509955"/>
    <n v="86.275496739939001"/>
    <n v="1.911466594897328"/>
    <n v="1.3713437541277202"/>
    <n v="2.8109805935922649"/>
    <x v="122"/>
    <n v="109.28478525835433"/>
    <n v="2.7891718120911069"/>
    <n v="2.0010359343505475"/>
    <n v="4.1017237010117906"/>
    <n v="99.626221861889064"/>
    <n v="0.85"/>
    <n v="0.6"/>
    <n v="0.65"/>
    <n v="21"/>
    <n v="11.2"/>
    <n v="13.65"/>
    <n v="164.91272997656671"/>
    <n v="118.31336358858184"/>
    <n v="242.51874703850126"/>
    <n v="5890.5056164960888"/>
    <n v="304.81404253303162"/>
    <n v="218.68278237974999"/>
    <n v="448.25599385417593"/>
    <n v="10887.630262277713"/>
    <x v="0"/>
    <x v="0"/>
    <n v="1"/>
  </r>
  <r>
    <n v="124"/>
    <x v="3"/>
    <n v="2.5"/>
    <n v="3"/>
    <n v="2.7508200000000005"/>
    <n v="2.9000000000000004"/>
    <n v="2.1069185298279107"/>
    <n v="2.3247273828650328"/>
    <n v="65"/>
    <n v="78"/>
    <n v="0.2"/>
    <n v="0.2"/>
    <n v="1.3989229744649958"/>
    <n v="3"/>
    <n v="2.6"/>
    <n v="1.7663238913744168"/>
    <n v="0.82365035733002845"/>
    <n v="15.007922656809424"/>
    <n v="2.5379343395379013"/>
    <n v="6.0029768251650859"/>
    <n v="3.7236503573300288"/>
    <n v="41.041050503794487"/>
    <n v="48.265494342692158"/>
    <n v="89.306544846486645"/>
    <n v="0.54044744901572506"/>
    <n v="0.04"/>
    <n v="0.58044744901572509"/>
    <n v="0.98"/>
    <n v="0.5"/>
    <n v="0.5"/>
    <n v="57.554159213995113"/>
    <n v="24.757380000000005"/>
    <n v="82.311539213995118"/>
    <n v="0.30077654040261953"/>
    <n v="0.09"/>
    <n v="0.39077654040261955"/>
    <n v="0.9"/>
    <n v="11.776234447102327"/>
    <n v="2.875885403759991"/>
    <n v="3.2867431550543191"/>
    <n v="91.167097864121786"/>
    <n v="4.9407492032706735"/>
    <n v="1.2065850574859456"/>
    <n v="1.3789614751331438"/>
    <x v="123"/>
    <n v="81.407016805050105"/>
    <n v="7.1743582908935242"/>
    <n v="1.752056855084271"/>
    <n v="2.0023610357302015"/>
    <n v="154.8688430343602"/>
    <n v="0.85"/>
    <n v="0.6"/>
    <n v="0.55000000000000004"/>
    <n v="21"/>
    <n v="11.2"/>
    <n v="13.65"/>
    <n v="450.43376613665924"/>
    <n v="110.00085801720822"/>
    <n v="125.71591575431707"/>
    <n v="9723.2607289405423"/>
    <n v="584.04310595221966"/>
    <n v="142.6297218452485"/>
    <n v="163.00623848546604"/>
    <n v="12607.410507476827"/>
    <x v="1"/>
    <x v="0"/>
    <n v="1"/>
  </r>
  <r>
    <n v="125"/>
    <x v="3"/>
    <n v="2.6172857793000346"/>
    <n v="3"/>
    <n v="2.7508200000000005"/>
    <n v="3.0172857793000349"/>
    <n v="2.6172857793000346"/>
    <n v="2.8878553364941957"/>
    <n v="65"/>
    <n v="78"/>
    <n v="0.2"/>
    <n v="0.2"/>
    <n v="1.3989229744649958"/>
    <n v="3"/>
    <n v="2.6"/>
    <n v="2.7224355196782617"/>
    <n v="1.2694925316591568"/>
    <n v="15.007922656809424"/>
    <n v="0.12847122096586705"/>
    <n v="14.260711202859063"/>
    <n v="4.2867783109591917"/>
    <n v="32.267082359565904"/>
    <n v="41.637495006861833"/>
    <n v="73.904577366427731"/>
    <n v="0.5633953469541968"/>
    <n v="0.04"/>
    <n v="0.60339534695419683"/>
    <n v="0.98"/>
    <n v="0.5"/>
    <n v="0.5"/>
    <n v="71.495731950614683"/>
    <n v="24.757380000000005"/>
    <n v="96.253111950614681"/>
    <n v="0.25721121632620525"/>
    <n v="0.09"/>
    <n v="0.34721121632620522"/>
    <n v="0.9"/>
    <n v="6.8349350309302723"/>
    <n v="2.7546347881393491"/>
    <n v="3.7747708498044914"/>
    <n v="75.444256061561646"/>
    <n v="2.7107670365327068"/>
    <n v="1.0925009744179062"/>
    <n v="1.4970916832141219"/>
    <x v="124"/>
    <n v="95.195385445662879"/>
    <n v="4.4617689253303832"/>
    <n v="1.7981946928150072"/>
    <n v="2.4641280716911704"/>
    <n v="113.58941996894409"/>
    <n v="0.85"/>
    <n v="0.6"/>
    <n v="0.65"/>
    <n v="21"/>
    <n v="11.2"/>
    <n v="13.65"/>
    <n v="204.51180242741415"/>
    <n v="82.422923261490126"/>
    <n v="112.94696829604054"/>
    <n v="5206.5396938531758"/>
    <n v="424.73981261630684"/>
    <n v="171.17983688886997"/>
    <n v="234.57362157211898"/>
    <n v="10813.188616492907"/>
    <x v="0"/>
    <x v="0"/>
    <n v="1"/>
  </r>
  <r>
    <n v="126"/>
    <x v="3"/>
    <n v="2.6667902491538054"/>
    <n v="3"/>
    <n v="2.7508200000000005"/>
    <n v="3.0667902491538057"/>
    <n v="2.6667902491538054"/>
    <n v="2.9424774754207905"/>
    <n v="65"/>
    <n v="78"/>
    <n v="0.2"/>
    <n v="0.2"/>
    <n v="1.3989229744649958"/>
    <n v="3"/>
    <n v="2.6"/>
    <n v="2.7334103964218106"/>
    <n v="1.2746102007319808"/>
    <n v="15.007922656809424"/>
    <n v="0.11851259048796488"/>
    <n v="14.375920553334714"/>
    <n v="4.3414004498857865"/>
    <n v="33.30246322390898"/>
    <n v="41.610100606970612"/>
    <n v="74.912563830879591"/>
    <n v="0.55544889240352735"/>
    <n v="0.04"/>
    <n v="0.59544889240352739"/>
    <n v="0.98"/>
    <n v="0.5"/>
    <n v="0.5"/>
    <n v="72.84803300043319"/>
    <n v="24.757380000000005"/>
    <n v="97.605413000433202"/>
    <n v="0.25364761275985914"/>
    <n v="0.09"/>
    <n v="0.34364761275985911"/>
    <n v="0.9"/>
    <n v="4.4043786552394808"/>
    <n v="3.1538535543028803"/>
    <n v="4.4362586440312528"/>
    <n v="76.473242244022927"/>
    <n v="1.7817962632513946"/>
    <n v="1.2758949485903022"/>
    <n v="1.7946933480272691"/>
    <x v="125"/>
    <n v="96.532826044384478"/>
    <n v="2.8908244446759546"/>
    <n v="2.0700393093724987"/>
    <n v="2.9117489514246233"/>
    <n v="91.346373067963953"/>
    <n v="0.85"/>
    <n v="0.6"/>
    <n v="0.65"/>
    <n v="21"/>
    <n v="11.2"/>
    <n v="13.65"/>
    <n v="136.25973726911874"/>
    <n v="97.571823481471355"/>
    <n v="137.24601915742591"/>
    <n v="4305.6342690235178"/>
    <n v="279.05945324275831"/>
    <n v="199.8267445566932"/>
    <n v="281.07935501279206"/>
    <n v="8817.9235411552108"/>
    <x v="0"/>
    <x v="0"/>
    <n v="1"/>
  </r>
  <r>
    <n v="127"/>
    <x v="3"/>
    <n v="2.5"/>
    <n v="3"/>
    <n v="2.7508200000000005"/>
    <n v="2.9000000000000004"/>
    <n v="2.4438229039737793"/>
    <n v="2.6964602300994618"/>
    <n v="65"/>
    <n v="78"/>
    <n v="0.2"/>
    <n v="0.2"/>
    <n v="1.3989229744649958"/>
    <n v="3"/>
    <n v="2.6"/>
    <n v="2.5635075548493722"/>
    <n v="1.1953832045644575"/>
    <n v="15.007922656809424"/>
    <n v="0.31771047660877538"/>
    <n v="12.644311417711574"/>
    <n v="4.0953832045644578"/>
    <n v="31.975065837390474"/>
    <n v="42.158058136069457"/>
    <n v="74.133123973459931"/>
    <n v="0.56868044777341742"/>
    <n v="0.04"/>
    <n v="0.60868044777341745"/>
    <n v="0.98"/>
    <n v="0.5"/>
    <n v="0.5"/>
    <n v="66.757290571459833"/>
    <n v="24.757380000000005"/>
    <n v="91.514670571459845"/>
    <n v="0.27052908397531777"/>
    <n v="0.09"/>
    <n v="0.3605290839753178"/>
    <n v="0.9"/>
    <n v="5.9269043647876538"/>
    <n v="2.941414756075635"/>
    <n v="4.4486341981990396"/>
    <n v="75.677564056240357"/>
    <n v="2.3193135621184822"/>
    <n v="1.1510331052601801"/>
    <n v="1.7408375424591103"/>
    <x v="126"/>
    <n v="90.509014850894346"/>
    <n v="3.7900829633414483"/>
    <n v="1.8809491884762035"/>
    <n v="2.8447721857810673"/>
    <n v="105.53320066054745"/>
    <n v="0.85"/>
    <n v="0.6"/>
    <n v="0.65"/>
    <n v="21"/>
    <n v="11.2"/>
    <n v="13.65"/>
    <n v="175.52000066372844"/>
    <n v="87.107381554180535"/>
    <n v="131.74234463095735"/>
    <n v="4887.2775686298146"/>
    <n v="343.03667521519282"/>
    <n v="170.24285803357037"/>
    <n v="257.47752801026979"/>
    <n v="9551.7060258479014"/>
    <x v="0"/>
    <x v="0"/>
    <n v="1"/>
  </r>
  <r>
    <n v="128"/>
    <x v="3"/>
    <n v="2.5"/>
    <n v="3"/>
    <n v="2.7508200000000005"/>
    <n v="2.9000000000000004"/>
    <n v="1.7054294628392268"/>
    <n v="1.8817332116448662"/>
    <n v="65"/>
    <n v="78"/>
    <n v="0.2"/>
    <n v="0.2"/>
    <n v="1.3989229744649958"/>
    <n v="3"/>
    <n v="2.6"/>
    <n v="0.81631982544737325"/>
    <n v="0.38065618610986185"/>
    <n v="15.007922656809424"/>
    <n v="7.9516294928899383"/>
    <n v="1.2821731212731673"/>
    <n v="3.2806561861098622"/>
    <n v="43.059756713851733"/>
    <n v="63.15759524443601"/>
    <n v="106.21735195828774"/>
    <n v="0.59460713414544941"/>
    <n v="0.04"/>
    <n v="0.63460713414544945"/>
    <n v="0.98"/>
    <n v="0.5"/>
    <n v="0.5"/>
    <n v="46.586784179312389"/>
    <n v="24.757380000000005"/>
    <n v="71.344164179312401"/>
    <n v="0.34701338623543476"/>
    <n v="0.09"/>
    <n v="0.43701338623543473"/>
    <n v="0.9"/>
    <n v="9.8193196108409069"/>
    <n v="2.6240329181472855"/>
    <n v="6.683434256129706"/>
    <n v="108.43021345741873"/>
    <n v="3.5879093333469489"/>
    <n v="0.95880290805851587"/>
    <n v="2.4420791965977093"/>
    <x v="127"/>
    <n v="70.560162375144131"/>
    <n v="5.5281454971793114"/>
    <n v="1.4772954069944908"/>
    <n v="3.7626840201765592"/>
    <n v="141.98923622867019"/>
    <n v="0.85"/>
    <n v="0.6"/>
    <n v="0.65"/>
    <n v="21"/>
    <n v="11.2"/>
    <n v="13.65"/>
    <n v="389.03777488067459"/>
    <n v="103.96320398437869"/>
    <n v="264.79516856701127"/>
    <n v="9992.3521455058726"/>
    <n v="390.0668439143941"/>
    <n v="104.23820379358591"/>
    <n v="265.49559543001811"/>
    <n v="10018.783563817666"/>
    <x v="1"/>
    <x v="0"/>
    <n v="1"/>
  </r>
  <r>
    <n v="129"/>
    <x v="3"/>
    <n v="2.5"/>
    <n v="3"/>
    <n v="2.7508200000000005"/>
    <n v="2.9000000000000004"/>
    <n v="2.155291699897075"/>
    <n v="2.3781012705895659"/>
    <n v="65"/>
    <n v="78"/>
    <n v="0.2"/>
    <n v="0.2"/>
    <n v="1.3989229744649958"/>
    <n v="3"/>
    <n v="2.6"/>
    <n v="1.8807845629741773"/>
    <n v="0.87702424505456111"/>
    <n v="15.007922656809424"/>
    <n v="2.0888413532542267"/>
    <n v="6.8061902306959778"/>
    <n v="3.7770242450545615"/>
    <n v="40.152952624065605"/>
    <n v="47.030120374163303"/>
    <n v="87.183072998228909"/>
    <n v="0.53944095747942611"/>
    <n v="0.04"/>
    <n v="0.57944095747942614"/>
    <n v="0.98"/>
    <n v="0.5"/>
    <n v="0.5"/>
    <n v="58.875556834468725"/>
    <n v="24.757380000000005"/>
    <n v="83.632936834468723"/>
    <n v="0.29602428106765261"/>
    <n v="0.09"/>
    <n v="0.38602428106765263"/>
    <n v="0.9"/>
    <n v="9.138792531507768"/>
    <n v="2.4108826998062112"/>
    <n v="5.0648335922425485"/>
    <n v="88.999387019025349"/>
    <n v="3.8434018368450782"/>
    <n v="1.0139185198599163"/>
    <n v="2.130061566079565"/>
    <x v="128"/>
    <n v="82.713893572551484"/>
    <n v="5.6109967147060491"/>
    <n v="1.480223438875077"/>
    <n v="3.1096848460698223"/>
    <n v="137.69407166349797"/>
    <n v="0.85"/>
    <n v="0.6"/>
    <n v="0.65"/>
    <n v="21"/>
    <n v="11.2"/>
    <n v="13.65"/>
    <n v="342.06040754700803"/>
    <n v="90.238126754770036"/>
    <n v="189.57417369386644"/>
    <n v="8394.1753426049781"/>
    <n v="464.10738509613219"/>
    <n v="122.43504398670929"/>
    <n v="257.21414140199545"/>
    <n v="11389.212789145848"/>
    <x v="1"/>
    <x v="0"/>
    <n v="1"/>
  </r>
  <r>
    <n v="130"/>
    <x v="3"/>
    <n v="3.0215150486012377"/>
    <n v="3"/>
    <n v="2.7508200000000005"/>
    <n v="3.421515048601238"/>
    <n v="3.0215150486012377"/>
    <n v="3.3338729864394856"/>
    <n v="65"/>
    <n v="78"/>
    <n v="0.2"/>
    <n v="0.2"/>
    <n v="1.3989229744649958"/>
    <n v="3"/>
    <n v="2.6"/>
    <n v="2.8120509911663936"/>
    <n v="1.3112809123032436"/>
    <n v="15.007922656809424"/>
    <n v="5.8905812814149673E-2"/>
    <n v="15.215014243412769"/>
    <n v="4.7327959609044816"/>
    <n v="40.684194915952482"/>
    <n v="41.446133090809923"/>
    <n v="82.130328006762397"/>
    <n v="0.50463859206062534"/>
    <n v="0.04"/>
    <n v="0.54463859206062537"/>
    <n v="0.98"/>
    <n v="0.5"/>
    <n v="0.5"/>
    <n v="82.537960397017201"/>
    <n v="24.757380000000005"/>
    <n v="107.29534039701721"/>
    <n v="0.23074049542498357"/>
    <n v="0.09"/>
    <n v="0.32074049542498356"/>
    <n v="0.9"/>
    <n v="11.987188516524078"/>
    <n v="2.802380027570738"/>
    <n v="4.6568358083791939"/>
    <n v="83.841376506903273"/>
    <n v="5.4585030401191075"/>
    <n v="1.2760957149357948"/>
    <n v="2.1205433102460454"/>
    <x v="129"/>
    <n v="106.11627072232471"/>
    <n v="8.142411732981472"/>
    <n v="1.9035432691586205"/>
    <n v="3.1631999840868477"/>
    <n v="186.19935206127576"/>
    <n v="0.85"/>
    <n v="0.6"/>
    <n v="0.65"/>
    <n v="21"/>
    <n v="11.2"/>
    <n v="13.65"/>
    <n v="457.64840855070224"/>
    <n v="106.98962129477788"/>
    <n v="177.78927007353369"/>
    <n v="10465.429646458369"/>
    <n v="864.04236778969505"/>
    <n v="201.99691288169518"/>
    <n v="335.66698586021317"/>
    <n v="19758.780851655789"/>
    <x v="1"/>
    <x v="0"/>
    <n v="1"/>
  </r>
  <r>
    <n v="131"/>
    <x v="3"/>
    <n v="2.5"/>
    <n v="3"/>
    <n v="2.7508200000000005"/>
    <n v="2.9000000000000004"/>
    <n v="2.2490516798768243"/>
    <n v="2.4815539621815863"/>
    <n v="65"/>
    <n v="78"/>
    <n v="0.2"/>
    <n v="0.2"/>
    <n v="1.3989229744649958"/>
    <n v="3"/>
    <n v="2.6"/>
    <n v="2.102639576038607"/>
    <n v="0.98047693664658198"/>
    <n v="15.007922656809424"/>
    <n v="1.342801746908787"/>
    <n v="8.5065928980638557"/>
    <n v="3.8804769366465823"/>
    <n v="38.036668556383162"/>
    <n v="44.977899704236137"/>
    <n v="83.014568260619299"/>
    <n v="0.54180730739971683"/>
    <n v="0.04"/>
    <n v="0.58180730739971687"/>
    <n v="0.98"/>
    <n v="0.5"/>
    <n v="0.5"/>
    <n v="61.436774432235183"/>
    <n v="24.757380000000005"/>
    <n v="86.194154432235194"/>
    <n v="0.28722806277383878"/>
    <n v="0.09"/>
    <n v="0.3772280627738388"/>
    <n v="0.9"/>
    <n v="9.7754238999055509"/>
    <n v="2.3193161000901079"/>
    <n v="5.1190463514947346"/>
    <n v="84.744038432715527"/>
    <n v="4.0880108420106627"/>
    <n v="0.96992104488787001"/>
    <n v="2.1407477772772383"/>
    <x v="130"/>
    <n v="85.246965921990849"/>
    <n v="6.0878596793510953"/>
    <n v="1.4444049806929418"/>
    <n v="3.1879984130708885"/>
    <n v="146.66021266664507"/>
    <n v="0.85"/>
    <n v="0.6"/>
    <n v="0.65"/>
    <n v="21"/>
    <n v="11.2"/>
    <n v="13.65"/>
    <n v="346.43454790870936"/>
    <n v="82.195026304677256"/>
    <n v="181.41561191233262"/>
    <n v="8345.8172736300621"/>
    <n v="518.97156662350494"/>
    <n v="123.13114216668505"/>
    <n v="271.76719207841495"/>
    <n v="12502.338151305423"/>
    <x v="1"/>
    <x v="0"/>
    <n v="1"/>
  </r>
  <r>
    <n v="132"/>
    <x v="3"/>
    <n v="2.5"/>
    <n v="3"/>
    <n v="2.7508200000000005"/>
    <n v="2.9000000000000004"/>
    <n v="2.2728891326756191"/>
    <n v="2.5078556812440875"/>
    <n v="65"/>
    <n v="78"/>
    <n v="0.2"/>
    <n v="0.2"/>
    <n v="1.3989229744649958"/>
    <n v="3"/>
    <n v="2.6"/>
    <n v="2.1590437945894392"/>
    <n v="1.0067786557090832"/>
    <n v="15.007922656809424"/>
    <n v="1.1793014502579182"/>
    <n v="8.9691003631041362"/>
    <n v="3.9067786557090836"/>
    <n v="37.415555424884623"/>
    <n v="44.528139818202987"/>
    <n v="81.943695243087603"/>
    <n v="0.54339921681722281"/>
    <n v="0.04"/>
    <n v="0.58339921681722284"/>
    <n v="0.98"/>
    <n v="0.5"/>
    <n v="0.5"/>
    <n v="62.087936085718752"/>
    <n v="24.757380000000005"/>
    <n v="86.845316085718764"/>
    <n v="0.28507444172998087"/>
    <n v="0.09"/>
    <n v="0.37507444172998083"/>
    <n v="0.9"/>
    <n v="7.3808133347413287"/>
    <n v="3.2036695666004325"/>
    <n v="5.6049266219867304"/>
    <n v="83.65085556065192"/>
    <n v="3.0748526157791227"/>
    <n v="1.3346512505045685"/>
    <n v="2.3350168204016692"/>
    <x v="131"/>
    <n v="85.890971952908671"/>
    <n v="4.612458893700027"/>
    <n v="2.0020549924204456"/>
    <n v="3.5026618983075504"/>
    <n v="126.86356849434462"/>
    <n v="0.85"/>
    <n v="0.6"/>
    <n v="0.65"/>
    <n v="21"/>
    <n v="11.2"/>
    <n v="13.65"/>
    <n v="257.21405203283211"/>
    <n v="111.64471897980111"/>
    <n v="195.32615477511274"/>
    <n v="7074.5546485725044"/>
    <n v="396.1685774727332"/>
    <n v="171.95844920216527"/>
    <n v="300.84703486805563"/>
    <n v="10896.435203393661"/>
    <x v="1"/>
    <x v="0"/>
    <n v="1"/>
  </r>
  <r>
    <n v="133"/>
    <x v="3"/>
    <n v="3.169365058497922"/>
    <n v="3"/>
    <n v="2.7508200000000005"/>
    <n v="3.5693650584979224"/>
    <n v="3.169365058497922"/>
    <n v="3.4970074226778731"/>
    <n v="65"/>
    <n v="78"/>
    <n v="0.2"/>
    <n v="0.2"/>
    <n v="1.3989229744649958"/>
    <n v="3"/>
    <n v="2.6"/>
    <n v="2.8448285492321936"/>
    <n v="1.3265653386449463"/>
    <n v="15.007922656809424"/>
    <n v="4.0151494461183899E-2"/>
    <n v="15.571776996336737"/>
    <n v="4.8959303971428687"/>
    <n v="43.741586028993709"/>
    <n v="41.394543336798222"/>
    <n v="85.13612936579193"/>
    <n v="0.4862159419879703"/>
    <n v="0.04"/>
    <n v="0.52621594198797028"/>
    <n v="0.98"/>
    <n v="0.5"/>
    <n v="0.5"/>
    <n v="86.576741626056744"/>
    <n v="24.757380000000005"/>
    <n v="111.33412162605674"/>
    <n v="0.22237010216107694"/>
    <n v="0.09"/>
    <n v="0.31237010216107697"/>
    <n v="0.9"/>
    <n v="8.0815817128566714"/>
    <n v="2.8602865073496817"/>
    <n v="5.4643580928681494"/>
    <n v="86.909798727579272"/>
    <n v="3.8289245790730435"/>
    <n v="1.3551581485291875"/>
    <n v="2.5889257516699473"/>
    <x v="132"/>
    <n v="110.11066974005611"/>
    <n v="5.5571372075885419"/>
    <n v="1.9668185188389116"/>
    <n v="3.7574559971542181"/>
    <n v="145.74994793680378"/>
    <n v="0.85"/>
    <n v="0.6"/>
    <n v="0.65"/>
    <n v="21"/>
    <n v="11.2"/>
    <n v="13.65"/>
    <n v="332.77106451031938"/>
    <n v="117.77652193271066"/>
    <n v="225.003015998282"/>
    <n v="8727.7609883417736"/>
    <n v="611.90009976495958"/>
    <n v="216.56770436649771"/>
    <n v="413.73599636544134"/>
    <n v="16048.624381899774"/>
    <x v="1"/>
    <x v="0"/>
    <n v="1"/>
  </r>
  <r>
    <n v="134"/>
    <x v="3"/>
    <n v="2.5"/>
    <n v="3"/>
    <n v="2.7508200000000005"/>
    <n v="2.9000000000000004"/>
    <n v="1.822636239726543"/>
    <n v="2.0110565812150942"/>
    <n v="65"/>
    <n v="78"/>
    <n v="0.2"/>
    <n v="0.2"/>
    <n v="1.3989229744649958"/>
    <n v="3"/>
    <n v="2.6"/>
    <n v="1.0936546864743426"/>
    <n v="0.5099795556800899"/>
    <n v="15.007922656809424"/>
    <n v="6.060119884300879"/>
    <n v="2.3013698377702108"/>
    <n v="3.4099795556800903"/>
    <n v="43.457837805507914"/>
    <n v="57.954392782937049"/>
    <n v="101.41223058844497"/>
    <n v="0.57147340559078919"/>
    <n v="0.04"/>
    <n v="0.61147340559078922"/>
    <n v="0.98"/>
    <n v="0.5"/>
    <n v="0.5"/>
    <n v="49.788491982642967"/>
    <n v="24.757380000000005"/>
    <n v="74.545871982642979"/>
    <n v="0.33210933538700083"/>
    <n v="0.09"/>
    <n v="0.42210933538700079"/>
    <n v="0.9"/>
    <n v="7.0627531601671674"/>
    <n v="3.4532997354907544"/>
    <n v="5.2941075504858954"/>
    <n v="103.52498539237091"/>
    <n v="2.7440674324726406"/>
    <n v="1.3416987857044511"/>
    <n v="2.0569015770263737"/>
    <x v="133"/>
    <n v="73.726686576240311"/>
    <n v="4.0814991177265645"/>
    <n v="1.9956296792506465"/>
    <n v="3.0594153308829912"/>
    <n v="113.41005321924285"/>
    <n v="0.85"/>
    <n v="0.6"/>
    <n v="0.65"/>
    <n v="21"/>
    <n v="11.2"/>
    <n v="13.65"/>
    <n v="284.07954086241085"/>
    <n v="138.8993471910151"/>
    <n v="212.94070571520001"/>
    <n v="7893.5398289757686"/>
    <n v="300.91540621382779"/>
    <n v="147.1311638843554"/>
    <n v="225.56055520655485"/>
    <n v="8361.3474482898509"/>
    <x v="0"/>
    <x v="0"/>
    <n v="1"/>
  </r>
  <r>
    <n v="135"/>
    <x v="3"/>
    <n v="3.2905094787843758"/>
    <n v="3"/>
    <n v="2.7508200000000005"/>
    <n v="3.6905094787843762"/>
    <n v="3.2905094787843758"/>
    <n v="3.6306755010274578"/>
    <n v="65"/>
    <n v="78"/>
    <n v="0.2"/>
    <n v="0.2"/>
    <n v="1.3989229744649958"/>
    <n v="3"/>
    <n v="2.6"/>
    <n v="2.8716856206186732"/>
    <n v="1.3390889967080772"/>
    <n v="15.007922656809424"/>
    <n v="2.7455460284080892E-2"/>
    <n v="15.867180687791384"/>
    <n v="5.0295984754924534"/>
    <n v="46.23825505603687"/>
    <n v="41.359618832063163"/>
    <n v="87.597873888100025"/>
    <n v="0.47215322697097761"/>
    <n v="0.04"/>
    <n v="0.51215322697097765"/>
    <n v="0.98"/>
    <n v="0.5"/>
    <n v="0.5"/>
    <n v="89.886013035627172"/>
    <n v="24.757380000000005"/>
    <n v="114.64339303562718"/>
    <n v="0.21595121484503055"/>
    <n v="0.09"/>
    <n v="0.30595121484503052"/>
    <n v="0.9"/>
    <n v="8.3876043976405761"/>
    <n v="2.8956946187039083"/>
    <n v="5.802765746927756"/>
    <n v="89.422829594102112"/>
    <n v="4.0918657388329915"/>
    <n v="1.412655275412207"/>
    <n v="2.8308605442820505"/>
    <x v="134"/>
    <n v="113.38357552974118"/>
    <n v="5.8214066425429216"/>
    <n v="2.00975333229123"/>
    <n v="4.0274025171940782"/>
    <n v="153.15077979619267"/>
    <n v="0.85"/>
    <n v="0.6"/>
    <n v="0.65"/>
    <n v="21"/>
    <n v="11.2"/>
    <n v="13.65"/>
    <n v="365.90621268560733"/>
    <n v="126.32363196839518"/>
    <n v="253.14356005600095"/>
    <n v="9626.3369398625764"/>
    <n v="660.05189974410234"/>
    <n v="227.87301874799169"/>
    <n v="456.6412974969445"/>
    <n v="17364.78300846037"/>
    <x v="1"/>
    <x v="0"/>
    <n v="1"/>
  </r>
  <r>
    <n v="136"/>
    <x v="3"/>
    <n v="2.5"/>
    <n v="3"/>
    <n v="2.7508200000000005"/>
    <n v="2.9000000000000004"/>
    <n v="2.0544063300349693"/>
    <n v="2.2667865811373544"/>
    <n v="65"/>
    <n v="78"/>
    <n v="0.2"/>
    <n v="0.2"/>
    <n v="1.3989229744649958"/>
    <n v="3"/>
    <n v="2.6"/>
    <n v="1.6420694410895385"/>
    <n v="0.7657095556023501"/>
    <n v="15.007922656809424"/>
    <n v="3.0749155807360857"/>
    <n v="5.1881081191323553"/>
    <n v="3.6657095556023505"/>
    <n v="41.848145191846655"/>
    <n v="49.742633080604946"/>
    <n v="91.590778272451601"/>
    <n v="0.54309652149299825"/>
    <n v="0.04"/>
    <n v="0.58309652149299829"/>
    <n v="0.98"/>
    <n v="0.5"/>
    <n v="0.5"/>
    <n v="56.119696768118317"/>
    <n v="24.757380000000005"/>
    <n v="80.877076768118314"/>
    <n v="0.3061112120926624"/>
    <n v="0.09"/>
    <n v="0.39611121209266242"/>
    <n v="0.9"/>
    <n v="9.2966712578684465"/>
    <n v="2.4802499790511279"/>
    <n v="3.5427451475628393"/>
    <n v="93.49891948646102"/>
    <n v="3.8758145859414186"/>
    <n v="1.0340248438333333"/>
    <n v="1.4769827754827487"/>
    <x v="135"/>
    <n v="79.988317682754385"/>
    <n v="5.6141555374871599"/>
    <n v="1.4977951535563849"/>
    <n v="2.139424073026325"/>
    <n v="129.25989986397079"/>
    <n v="0.85"/>
    <n v="0.6"/>
    <n v="0.65"/>
    <n v="21"/>
    <n v="11.2"/>
    <n v="13.65"/>
    <n v="362.38447591538795"/>
    <n v="96.680205620573261"/>
    <n v="138.09629360775125"/>
    <n v="8343.5132418947014"/>
    <n v="449.06685665291764"/>
    <n v="119.806114566358"/>
    <n v="171.128932411362"/>
    <n v="10339.281933960316"/>
    <x v="1"/>
    <x v="0"/>
    <n v="1"/>
  </r>
  <r>
    <n v="137"/>
    <x v="3"/>
    <n v="2.5"/>
    <n v="3"/>
    <n v="2.7508200000000005"/>
    <n v="2.9000000000000004"/>
    <n v="1.6151806812846325"/>
    <n v="1.7821546988642574"/>
    <n v="65"/>
    <n v="78"/>
    <n v="0.2"/>
    <n v="0.2"/>
    <n v="1.3989229744649958"/>
    <n v="3"/>
    <n v="2.6"/>
    <n v="0.60277301565530716"/>
    <n v="0.2810776733292526"/>
    <n v="15.007922656809424"/>
    <n v="9.5828874807636826"/>
    <n v="0.69909079576770683"/>
    <n v="3.181077673329253"/>
    <n v="42.198408155754272"/>
    <n v="67.644892342638869"/>
    <n v="109.84330049839315"/>
    <n v="0.61583084298917634"/>
    <n v="0.04"/>
    <n v="0.65583084298917638"/>
    <n v="0.98"/>
    <n v="0.5"/>
    <n v="0.5"/>
    <n v="44.121481098567997"/>
    <n v="24.757380000000005"/>
    <n v="68.878861098567995"/>
    <n v="0.35943364343047646"/>
    <n v="0.09"/>
    <n v="0.44943364343047643"/>
    <n v="0.9"/>
    <n v="5.6723091685928066"/>
    <n v="2.7173855943569576"/>
    <n v="4.572614413061153"/>
    <n v="112.13170259210968"/>
    <n v="1.952233864859352"/>
    <n v="0.93524030928319002"/>
    <n v="1.573752847878799"/>
    <x v="136"/>
    <n v="68.121950537045279"/>
    <n v="3.1229825922880452"/>
    <n v="1.4961010860796196"/>
    <n v="2.5175276573963696"/>
    <n v="88.13580271104594"/>
    <n v="0.85"/>
    <n v="0.6"/>
    <n v="0.65"/>
    <n v="21"/>
    <n v="11.2"/>
    <n v="13.65"/>
    <n v="218.9073071246537"/>
    <n v="104.87008821269534"/>
    <n v="176.46758629183111"/>
    <n v="6177.9310843386538"/>
    <n v="212.74366567989966"/>
    <n v="101.91732418433557"/>
    <n v="171.49889455279896"/>
    <n v="6003.9827928246532"/>
    <x v="0"/>
    <x v="0"/>
    <n v="1"/>
  </r>
  <r>
    <n v="138"/>
    <x v="3"/>
    <n v="2.5"/>
    <n v="3"/>
    <n v="2.7508200000000005"/>
    <n v="2.9000000000000004"/>
    <n v="2.2504440813224882"/>
    <n v="2.4830903071910635"/>
    <n v="65"/>
    <n v="78"/>
    <n v="0.2"/>
    <n v="0.2"/>
    <n v="1.3989229744649958"/>
    <n v="3"/>
    <n v="2.6"/>
    <n v="2.1059342785437205"/>
    <n v="0.98201328165605872"/>
    <n v="15.007922656809424"/>
    <n v="1.3329595242011256"/>
    <n v="8.5332723644580462"/>
    <n v="3.8820132816560591"/>
    <n v="38.001314023847414"/>
    <n v="44.950825521167445"/>
    <n v="82.952139545014859"/>
    <n v="0.54188868144593672"/>
    <n v="0.04"/>
    <n v="0.58188868144593675"/>
    <n v="0.98"/>
    <n v="0.5"/>
    <n v="0.5"/>
    <n v="61.4748103094459"/>
    <n v="24.757380000000005"/>
    <n v="86.232190309445912"/>
    <n v="0.28710137027898353"/>
    <n v="0.09"/>
    <n v="0.37710137027898349"/>
    <n v="0.9"/>
    <n v="4.9681065941335758"/>
    <n v="3.4288685399423806"/>
    <n v="6.0322294441012794"/>
    <n v="84.680309118869346"/>
    <n v="2.0772215987903255"/>
    <n v="1.4336487463838545"/>
    <n v="2.52214340669383"/>
    <x v="137"/>
    <n v="85.28458382252893"/>
    <n v="3.0946267897937507"/>
    <n v="2.1358375150236113"/>
    <n v="3.7574674548934559"/>
    <n v="102.9300462923193"/>
    <n v="0.85"/>
    <n v="0.6"/>
    <n v="0.65"/>
    <n v="21"/>
    <n v="11.2"/>
    <n v="13.65"/>
    <n v="175.89976709395677"/>
    <n v="121.40181901166433"/>
    <n v="213.57588332095173"/>
    <n v="5850.5830911506564"/>
    <n v="263.92395785360873"/>
    <n v="182.15401358133306"/>
    <n v="320.45404811728537"/>
    <n v="8778.346160874089"/>
    <x v="0"/>
    <x v="0"/>
    <n v="1"/>
  </r>
  <r>
    <n v="139"/>
    <x v="3"/>
    <n v="2.5"/>
    <n v="3"/>
    <n v="2.7508200000000005"/>
    <n v="2.9000000000000004"/>
    <n v="1.7821480476834268"/>
    <n v="1.966382804136007"/>
    <n v="65"/>
    <n v="78"/>
    <n v="0.2"/>
    <n v="0.2"/>
    <n v="1.3989229744649958"/>
    <n v="3"/>
    <n v="2.6"/>
    <n v="0.99785146236293765"/>
    <n v="0.4653057786010022"/>
    <n v="15.007922656809424"/>
    <n v="6.684526694861014"/>
    <n v="1.9158335593881048"/>
    <n v="3.3653057786010026"/>
    <n v="43.412373035624718"/>
    <n v="59.672023525562082"/>
    <n v="103.08439656118679"/>
    <n v="0.5788657208673007"/>
    <n v="0.04"/>
    <n v="0.61886572086730074"/>
    <n v="0.98"/>
    <n v="0.5"/>
    <n v="0.5"/>
    <n v="48.682486307460707"/>
    <n v="24.757380000000005"/>
    <n v="73.439866307460704"/>
    <n v="0.33711090780519193"/>
    <n v="0.09"/>
    <n v="0.4271109078051919"/>
    <n v="0.9"/>
    <n v="10.477501101742819"/>
    <n v="2.1008135342617349"/>
    <n v="6.1551780640520857"/>
    <n v="105.23198815621153"/>
    <n v="3.9933348295248114"/>
    <n v="0.80069205197306448"/>
    <n v="2.3459493543758949"/>
    <x v="138"/>
    <n v="72.632834809576522"/>
    <n v="6.0024460946475449"/>
    <n v="1.2035331585137716"/>
    <n v="3.5262343734121959"/>
    <n v="146.51792009277091"/>
    <n v="0.85"/>
    <n v="0.6"/>
    <n v="0.65"/>
    <n v="21"/>
    <n v="11.2"/>
    <n v="13.65"/>
    <n v="420.22656348434197"/>
    <n v="84.258416530002222"/>
    <n v="246.86891467475627"/>
    <n v="10257.605162728894"/>
    <n v="435.97467564592284"/>
    <n v="87.41602509017865"/>
    <n v="256.12039874389859"/>
    <n v="10642.011886740962"/>
    <x v="1"/>
    <x v="0"/>
    <n v="1"/>
  </r>
  <r>
    <n v="140"/>
    <x v="3"/>
    <n v="2.5"/>
    <n v="3"/>
    <n v="2.7508200000000005"/>
    <n v="2.9000000000000004"/>
    <n v="1.3745647250861259"/>
    <n v="1.5166643658447791"/>
    <n v="65"/>
    <n v="78"/>
    <n v="0.2"/>
    <n v="0.2"/>
    <n v="1.3989229744649958"/>
    <n v="3"/>
    <n v="2.6"/>
    <n v="3.3427159166649234E-2"/>
    <n v="1.55873403097746E-2"/>
    <n v="15.007922656809424"/>
    <n v="14.675337785772545"/>
    <n v="2.1499329650899873E-3"/>
    <n v="2.915587340309775"/>
    <n v="37.542721959079202"/>
    <n v="81.65330649066334"/>
    <n v="119.19602844974254"/>
    <n v="0.68503378470442411"/>
    <n v="0.04"/>
    <n v="0.72503378470442414"/>
    <n v="0.98"/>
    <n v="0.5"/>
    <n v="0.5"/>
    <n v="37.548636037678229"/>
    <n v="24.757380000000005"/>
    <n v="62.306016037678233"/>
    <n v="0.39735135664954901"/>
    <n v="0.09"/>
    <n v="0.48735135664954898"/>
    <n v="0.9"/>
    <n v="5.3177077253317719"/>
    <n v="3.0423903653008817"/>
    <n v="5.7790862377808656"/>
    <n v="121.67927904244551"/>
    <n v="1.4621899672825229"/>
    <n v="0.83655456419850793"/>
    <n v="1.5890534706693529"/>
    <x v="139"/>
    <n v="61.621334542758689"/>
    <n v="2.7261156511255455"/>
    <n v="1.55967729331398"/>
    <n v="2.9626407196036229"/>
    <n v="85.428225568344075"/>
    <n v="0.85"/>
    <n v="0.6"/>
    <n v="0.65"/>
    <n v="21"/>
    <n v="11.2"/>
    <n v="13.65"/>
    <n v="177.91822104203439"/>
    <n v="101.79135625134165"/>
    <n v="193.35488067094269"/>
    <n v="5575.4193383622687"/>
    <n v="167.98688454025768"/>
    <n v="96.109396270045124"/>
    <n v="182.56187491269418"/>
    <n v="5264.2012671411821"/>
    <x v="0"/>
    <x v="0"/>
    <n v="1"/>
  </r>
  <r>
    <n v="141"/>
    <x v="3"/>
    <n v="3.4756891317348098"/>
    <n v="3"/>
    <n v="2.7508200000000005"/>
    <n v="3.8756891317348101"/>
    <n v="3.4756891317348098"/>
    <n v="3.8349986411341042"/>
    <n v="65"/>
    <n v="78"/>
    <n v="0.2"/>
    <n v="0.2"/>
    <n v="1.3989229744649958"/>
    <n v="3"/>
    <n v="2.6"/>
    <n v="2.9127389613078574"/>
    <n v="1.3582324838642901"/>
    <n v="15.007922656809424"/>
    <n v="1.2697517787399968E-2"/>
    <n v="16.324094878654385"/>
    <n v="5.2339216155991002"/>
    <n v="50.0398719839406"/>
    <n v="41.319022388684438"/>
    <n v="91.358894372625031"/>
    <n v="0.45227148021468783"/>
    <n v="0.04"/>
    <n v="0.49227148021468781"/>
    <n v="0.98"/>
    <n v="0.5"/>
    <n v="0.5"/>
    <n v="94.944518658040664"/>
    <n v="24.757380000000005"/>
    <n v="119.70189865804068"/>
    <n v="0.20682529080617043"/>
    <n v="0.09"/>
    <n v="0.29682529080617043"/>
    <n v="0.9"/>
    <n v="11.860781217541721"/>
    <n v="2.6940435635837301"/>
    <n v="6.4244940408806404"/>
    <n v="93.262204672054722"/>
    <n v="6.0220568910798908"/>
    <n v="1.3678427507755149"/>
    <n v="3.2618988497458865"/>
    <x v="140"/>
    <n v="118.38649317828198"/>
    <n v="8.3402013834565363"/>
    <n v="1.8943832993784979"/>
    <n v="4.5175417289137361"/>
    <n v="201.68473945630979"/>
    <n v="0.85"/>
    <n v="0.6"/>
    <n v="0.65"/>
    <n v="21"/>
    <n v="11.2"/>
    <n v="13.65"/>
    <n v="561.63030232265032"/>
    <n v="127.56803058201241"/>
    <n v="304.21187814454072"/>
    <n v="13581.477950807866"/>
    <n v="987.36719418807513"/>
    <n v="224.26939554892385"/>
    <n v="534.81592307265021"/>
    <n v="23876.749031807998"/>
    <x v="1"/>
    <x v="0"/>
    <n v="1"/>
  </r>
  <r>
    <n v="142"/>
    <x v="3"/>
    <n v="2.9351412388940497"/>
    <n v="3"/>
    <n v="2.7508200000000005"/>
    <n v="3.33514123889405"/>
    <n v="2.9351412388940497"/>
    <n v="3.2385700320319062"/>
    <n v="65"/>
    <n v="78"/>
    <n v="0.2"/>
    <n v="0.2"/>
    <n v="1.3989229744649958"/>
    <n v="3"/>
    <n v="2.6"/>
    <n v="2.792902378562172"/>
    <n v="1.3023517676028518"/>
    <n v="15.007922656809424"/>
    <n v="7.1520130030174725E-2"/>
    <n v="15.008506996393288"/>
    <n v="4.6374930064969018"/>
    <n v="38.892807723807501"/>
    <n v="41.480832806894114"/>
    <n v="80.373640530701607"/>
    <n v="0.51609996179094331"/>
    <n v="0.04"/>
    <n v="0.55609996179094334"/>
    <n v="0.98"/>
    <n v="0.5"/>
    <n v="0.5"/>
    <n v="80.178508939626099"/>
    <n v="24.757380000000005"/>
    <n v="104.9358889396261"/>
    <n v="0.23592862508882864"/>
    <n v="0.09"/>
    <n v="0.32592862508882864"/>
    <n v="0.9"/>
    <n v="5.5040078061828401"/>
    <n v="2.2413307059066803"/>
    <n v="3.2209466840700567"/>
    <n v="82.048091375091218"/>
    <n v="2.4432292754675089"/>
    <n v="0.99492678599110729"/>
    <n v="1.4297783561280326"/>
    <x v="141"/>
    <n v="103.78274730292691"/>
    <n v="3.7100941094354867"/>
    <n v="1.510816870561142"/>
    <n v="2.1711479598466812"/>
    <n v="92.677762532143277"/>
    <n v="0.85"/>
    <n v="0.6"/>
    <n v="0.55000000000000004"/>
    <n v="21"/>
    <n v="11.2"/>
    <n v="13.65"/>
    <n v="200.46229884385608"/>
    <n v="81.631843848524198"/>
    <n v="117.31058520972053"/>
    <n v="5007.5272434868903"/>
    <n v="385.04375942962076"/>
    <n v="156.79672549844582"/>
    <n v="225.3277000740334"/>
    <n v="9618.3528094740923"/>
    <x v="0"/>
    <x v="0"/>
    <n v="1"/>
  </r>
  <r>
    <n v="143"/>
    <x v="3"/>
    <n v="2.5"/>
    <n v="3"/>
    <n v="2.7508200000000005"/>
    <n v="2.9000000000000004"/>
    <n v="1.8201627006883796"/>
    <n v="2.008327332858693"/>
    <n v="65"/>
    <n v="78"/>
    <n v="0.2"/>
    <n v="0.2"/>
    <n v="1.3989229744649958"/>
    <n v="3"/>
    <n v="2.6"/>
    <n v="1.0878017944862499"/>
    <n v="0.50725030732368825"/>
    <n v="15.007922656809424"/>
    <n v="6.0973887630931296"/>
    <n v="2.2768033515490003"/>
    <n v="3.4072503073236886"/>
    <n v="43.457846748461129"/>
    <n v="58.056912760096345"/>
    <n v="101.51475950855747"/>
    <n v="0.57190612518963091"/>
    <n v="0.04"/>
    <n v="0.61190612518963095"/>
    <n v="0.98"/>
    <n v="0.5"/>
    <n v="0.5"/>
    <n v="49.720922943969157"/>
    <n v="24.757380000000005"/>
    <n v="74.478302943969169"/>
    <n v="0.33241063533127557"/>
    <n v="0.09"/>
    <n v="0.42241063533127554"/>
    <n v="0.9"/>
    <n v="4.6576151252775659"/>
    <n v="3.2016018654697862"/>
    <n v="6.5615486551720856"/>
    <n v="103.62965033165241"/>
    <n v="1.8075919013443531"/>
    <n v="1.2425220735702753"/>
    <n v="2.546496842342501"/>
    <x v="142"/>
    <n v="73.659860054475004"/>
    <n v="2.6901889610805108"/>
    <n v="1.8492111873988968"/>
    <n v="3.7898807189837682"/>
    <n v="94.072288813791175"/>
    <n v="0.85"/>
    <n v="0.6"/>
    <n v="0.65"/>
    <n v="21"/>
    <n v="11.2"/>
    <n v="13.65"/>
    <n v="187.32011667864205"/>
    <n v="128.76212801344732"/>
    <n v="263.89257734261037"/>
    <n v="6550.3324754364367"/>
    <n v="198.15894239328392"/>
    <n v="136.21263727497228"/>
    <n v="279.16208338349747"/>
    <n v="6929.3516290280122"/>
    <x v="0"/>
    <x v="0"/>
    <n v="1"/>
  </r>
  <r>
    <n v="144"/>
    <x v="3"/>
    <n v="2.5"/>
    <n v="3"/>
    <n v="2.7508200000000005"/>
    <n v="2.9000000000000004"/>
    <n v="1.6943516955858462"/>
    <n v="1.8695102478660803"/>
    <n v="65"/>
    <n v="78"/>
    <n v="0.2"/>
    <n v="0.2"/>
    <n v="1.3989229744649958"/>
    <n v="3"/>
    <n v="2.6"/>
    <n v="0.79010759503462891"/>
    <n v="0.36843322233107578"/>
    <n v="15.007922656809424"/>
    <n v="8.1436731003656426"/>
    <n v="1.2011533401321075"/>
    <n v="3.2684332223310761"/>
    <n v="42.980018989212546"/>
    <n v="63.685872640752329"/>
    <n v="106.66589162996488"/>
    <n v="0.59705939422215004"/>
    <n v="0.04"/>
    <n v="0.63705939422215008"/>
    <n v="0.98"/>
    <n v="0.5"/>
    <n v="0.5"/>
    <n v="46.284175620314748"/>
    <n v="24.757380000000005"/>
    <n v="71.041555620314753"/>
    <n v="0.34849152420474988"/>
    <n v="0.09"/>
    <n v="0.43849152420474991"/>
    <n v="0.9"/>
    <n v="4.5136859720510829"/>
    <n v="2.6764945026550166"/>
    <n v="3.0002531716490002"/>
    <n v="108.88809770558915"/>
    <n v="1.6381999209872034"/>
    <n v="0.97140853615469691"/>
    <n v="1.0889137036052037"/>
    <x v="143"/>
    <n v="70.260879184926679"/>
    <n v="2.5344729303848053"/>
    <n v="1.5028743486601843"/>
    <n v="1.6846675854124948"/>
    <n v="67.987299327849513"/>
    <n v="0.85"/>
    <n v="0.6"/>
    <n v="0.55000000000000004"/>
    <n v="21"/>
    <n v="11.2"/>
    <n v="13.65"/>
    <n v="178.38047305774302"/>
    <n v="105.77482759685597"/>
    <n v="118.56974175111836"/>
    <n v="4785.0606217281065"/>
    <n v="178.0742963592339"/>
    <n v="105.59327304133859"/>
    <n v="118.36622568542944"/>
    <n v="4776.8474241834811"/>
    <x v="0"/>
    <x v="1"/>
    <n v="1"/>
  </r>
  <r>
    <n v="145"/>
    <x v="3"/>
    <n v="2.5"/>
    <n v="3"/>
    <n v="2.7508200000000005"/>
    <n v="2.9000000000000004"/>
    <n v="2.4810144475247808"/>
    <n v="2.7374965580257689"/>
    <n v="65"/>
    <n v="78"/>
    <n v="0.2"/>
    <n v="0.2"/>
    <n v="1.3989229744649958"/>
    <n v="3"/>
    <n v="2.6"/>
    <n v="2.6515102440796365"/>
    <n v="1.2364195324907641"/>
    <n v="15.007922656809424"/>
    <n v="0.20251542418323112"/>
    <n v="13.52734601380444"/>
    <n v="4.1364195324907644"/>
    <n v="30.561948574042493"/>
    <n v="41.84117728195622"/>
    <n v="72.403125855998709"/>
    <n v="0.57789186291726402"/>
    <n v="0.04"/>
    <n v="0.61789186291726406"/>
    <n v="0.98"/>
    <n v="0.5"/>
    <n v="0.5"/>
    <n v="67.773242535736031"/>
    <n v="24.757380000000005"/>
    <n v="92.530622535736029"/>
    <n v="0.26755877483087848"/>
    <n v="0.09"/>
    <n v="0.3575587748308785"/>
    <n v="0.9"/>
    <n v="11.336793059199007"/>
    <n v="2.9376138960985441"/>
    <n v="5.3002254595823626"/>
    <n v="73.911524311332016"/>
    <n v="4.3318808763430239"/>
    <n v="1.1224861733065725"/>
    <n v="2.0252592764795043"/>
    <x v="144"/>
    <n v="91.513802507870793"/>
    <n v="7.2832232224406024"/>
    <n v="1.8872442704833849"/>
    <n v="3.405083337926663"/>
    <n v="172.89941793396741"/>
    <n v="0.85"/>
    <n v="0.6"/>
    <n v="0.65"/>
    <n v="21"/>
    <n v="11.2"/>
    <n v="13.65"/>
    <n v="320.17591870562165"/>
    <n v="82.964664087482774"/>
    <n v="149.69000025026557"/>
    <n v="7600.7872187837111"/>
    <n v="666.51545159916759"/>
    <n v="172.70889945312717"/>
    <n v="311.61212410986212"/>
    <n v="15822.683186534907"/>
    <x v="1"/>
    <x v="0"/>
    <n v="1"/>
  </r>
  <r>
    <n v="146"/>
    <x v="3"/>
    <n v="2.7065835848449118"/>
    <n v="3"/>
    <n v="2.7508200000000005"/>
    <n v="3.1065835848449121"/>
    <n v="2.7065835848449118"/>
    <n v="2.9863845633442194"/>
    <n v="65"/>
    <n v="78"/>
    <n v="0.2"/>
    <n v="0.2"/>
    <n v="1.3989229744649958"/>
    <n v="3"/>
    <n v="2.6"/>
    <n v="2.7422323665532868"/>
    <n v="1.2787239529643029"/>
    <n v="15.007922656809424"/>
    <n v="0.11079874522342552"/>
    <n v="14.468865689886306"/>
    <n v="4.385307537809215"/>
    <n v="34.133812343793863"/>
    <n v="41.588881207140005"/>
    <n v="75.722693550933869"/>
    <n v="0.54922612042538865"/>
    <n v="0.04"/>
    <n v="0.58922612042538869"/>
    <n v="0.98"/>
    <n v="0.5"/>
    <n v="0.5"/>
    <n v="73.93505746084692"/>
    <n v="24.757380000000005"/>
    <n v="98.692437460846918"/>
    <n v="0.2508538712484602"/>
    <n v="0.09"/>
    <n v="0.34085387124846023"/>
    <n v="0.9"/>
    <n v="7.1872937248245234"/>
    <n v="3.03866110050238"/>
    <n v="5.8027076633935959"/>
    <n v="77.300249666578324"/>
    <n v="2.9523525269884283"/>
    <n v="1.2482026089658205"/>
    <n v="2.3836007389295153"/>
    <x v="145"/>
    <n v="97.60790518105739"/>
    <n v="4.7374768349183194"/>
    <n v="2.0029217009840372"/>
    <n v="3.8248322926027818"/>
    <n v="131.9594198500229"/>
    <n v="0.85"/>
    <n v="0.6"/>
    <n v="0.65"/>
    <n v="21"/>
    <n v="11.2"/>
    <n v="13.65"/>
    <n v="228.21758743995892"/>
    <n v="96.486373307532361"/>
    <n v="184.2529322246921"/>
    <n v="6356.856505593465"/>
    <n v="462.41518970016318"/>
    <n v="195.50099147473207"/>
    <n v="373.33386774981869"/>
    <n v="12880.282540468377"/>
    <x v="1"/>
    <x v="0"/>
    <n v="1"/>
  </r>
  <r>
    <n v="147"/>
    <x v="3"/>
    <n v="2.5"/>
    <n v="3"/>
    <n v="2.7508200000000005"/>
    <n v="2.9000000000000004"/>
    <n v="1.2694786954487225"/>
    <n v="1.4007147611514301"/>
    <n v="65"/>
    <n v="78"/>
    <n v="0.2"/>
    <n v="0.2"/>
    <n v="1.3989229744649958"/>
    <n v="3"/>
    <n v="2.6"/>
    <n v="0"/>
    <n v="0"/>
    <n v="15.007922656809424"/>
    <n v="16.084628900844759"/>
    <n v="0"/>
    <n v="2.7996377356164261"/>
    <n v="34.678027613435198"/>
    <n v="32.169257801689518"/>
    <n v="66.847285415124716"/>
    <n v="0.48123506589559994"/>
    <n v="0.04"/>
    <n v="0.52123506589559998"/>
    <n v="0.98"/>
    <n v="0.5"/>
    <n v="0.5"/>
    <n v="34.678027613435198"/>
    <n v="24.757380000000005"/>
    <n v="59.435407613435203"/>
    <n v="0.41654261313425689"/>
    <n v="0.09"/>
    <n v="0.50654261313425686"/>
    <n v="0.9"/>
    <n v="4.2479191609206479"/>
    <n v="2.8495552012740912"/>
    <n v="3.7167382118056684"/>
    <n v="68.239937194606483"/>
    <n v="2.0337547371589921"/>
    <n v="1.3642671081648405"/>
    <n v="1.7794439250584464"/>
    <x v="146"/>
    <n v="58.782271266034812"/>
    <n v="2.0961670887648229"/>
    <n v="1.4061340633503998"/>
    <n v="1.8340519256616801"/>
    <n v="63.138429150600032"/>
    <n v="0.85"/>
    <n v="0.6"/>
    <n v="0.65"/>
    <n v="21"/>
    <n v="11.2"/>
    <n v="13.65"/>
    <n v="138.78329553296305"/>
    <n v="93.097501777836129"/>
    <n v="121.42914168731242"/>
    <n v="4180.2770968311288"/>
    <n v="123.2174624307083"/>
    <n v="82.655753948274977"/>
    <n v="107.80973781023839"/>
    <n v="3711.4202696418911"/>
    <x v="0"/>
    <x v="1"/>
    <n v="1"/>
  </r>
  <r>
    <n v="148"/>
    <x v="3"/>
    <n v="2.5"/>
    <n v="3"/>
    <n v="2.7508200000000005"/>
    <n v="2.9000000000000004"/>
    <n v="2.4226793610619906"/>
    <n v="2.6731309117219584"/>
    <n v="65"/>
    <n v="78"/>
    <n v="0.2"/>
    <n v="0.2"/>
    <n v="1.3989229744649958"/>
    <n v="3"/>
    <n v="2.6"/>
    <n v="2.5134776701380455"/>
    <n v="1.1720538861869541"/>
    <n v="15.007922656809424"/>
    <n v="0.39471499846592956"/>
    <n v="12.155589988872377"/>
    <n v="4.0720538861869544"/>
    <n v="32.741877718057076"/>
    <n v="42.369883714884551"/>
    <n v="75.11176143294162"/>
    <n v="0.5640912009860346"/>
    <n v="0.04"/>
    <n v="0.60409120098603464"/>
    <n v="0.98"/>
    <n v="0.5"/>
    <n v="0.5"/>
    <n v="66.179717771246985"/>
    <n v="24.757380000000005"/>
    <n v="90.937097771246982"/>
    <n v="0.27224730727911944"/>
    <n v="0.09"/>
    <n v="0.36224730727911947"/>
    <n v="0.9"/>
    <n v="5.3717642387160387"/>
    <n v="2.600194893061007"/>
    <n v="3.6370825099229394"/>
    <n v="76.676589796127914"/>
    <n v="2.1267287283362348"/>
    <n v="1.0294400373140293"/>
    <n v="1.4399529684182897"/>
    <x v="147"/>
    <n v="89.937789004529975"/>
    <n v="3.4258571079028846"/>
    <n v="1.6582812946487393"/>
    <n v="2.3195591643513733"/>
    <n v="92.875488361813566"/>
    <n v="0.85"/>
    <n v="0.6"/>
    <n v="0.65"/>
    <n v="21"/>
    <n v="11.2"/>
    <n v="13.65"/>
    <n v="163.07030631027823"/>
    <n v="78.933951460838443"/>
    <n v="110.41068308512592"/>
    <n v="4420.8599071280805"/>
    <n v="308.11401373023892"/>
    <n v="149.14215318827712"/>
    <n v="208.61602270695769"/>
    <n v="8353.0160759774681"/>
    <x v="0"/>
    <x v="0"/>
    <n v="1"/>
  </r>
  <r>
    <n v="149"/>
    <x v="3"/>
    <n v="2.5"/>
    <n v="3"/>
    <n v="2.7508200000000005"/>
    <n v="2.9000000000000004"/>
    <n v="2.0297953253383607"/>
    <n v="2.2396313419916343"/>
    <n v="65"/>
    <n v="78"/>
    <n v="0.2"/>
    <n v="0.2"/>
    <n v="1.3989229744649958"/>
    <n v="3"/>
    <n v="2.6"/>
    <n v="1.5838348428134486"/>
    <n v="0.7385543164566295"/>
    <n v="15.007922656809424"/>
    <n v="3.3443050403168648"/>
    <n v="4.8266495364348527"/>
    <n v="3.6385543164566299"/>
    <n v="42.170160115781123"/>
    <n v="50.483674993808947"/>
    <n v="92.653835109590062"/>
    <n v="0.54486330688953499"/>
    <n v="0.04"/>
    <n v="0.58486330688953503"/>
    <n v="0.98"/>
    <n v="0.5"/>
    <n v="0.5"/>
    <n v="55.447404193596853"/>
    <n v="24.757380000000005"/>
    <n v="80.204784193596851"/>
    <n v="0.30867709761852974"/>
    <n v="0.09"/>
    <n v="0.39867709761852976"/>
    <n v="0.9"/>
    <n v="5.7908557827174558"/>
    <n v="3.1305391296743901"/>
    <n v="6.7473237454390809"/>
    <n v="94.584123341039856"/>
    <n v="2.4039967199169379"/>
    <n v="1.2996016619459394"/>
    <n v="2.8010616670272968"/>
    <x v="148"/>
    <n v="79.323412938722157"/>
    <n v="3.4821742065361811"/>
    <n v="1.8824648754745661"/>
    <n v="4.0573202979148402"/>
    <n v="110.80554789310932"/>
    <n v="0.85"/>
    <n v="0.6"/>
    <n v="0.65"/>
    <n v="21"/>
    <n v="11.2"/>
    <n v="13.65"/>
    <n v="227.3799222680789"/>
    <n v="122.92168388771512"/>
    <n v="264.93596219996857"/>
    <n v="7235.4096528298751"/>
    <n v="276.21794250963666"/>
    <n v="149.32353865990919"/>
    <n v="321.8404934161581"/>
    <n v="8789.4742314264658"/>
    <x v="0"/>
    <x v="0"/>
    <n v="1"/>
  </r>
  <r>
    <n v="150"/>
    <x v="3"/>
    <n v="2.5"/>
    <n v="3"/>
    <n v="2.7508200000000005"/>
    <n v="2.9000000000000004"/>
    <n v="2.458678376778463"/>
    <n v="2.7128514307678975"/>
    <n v="65"/>
    <n v="78"/>
    <n v="0.2"/>
    <n v="0.2"/>
    <n v="1.3989229744649958"/>
    <n v="3"/>
    <n v="2.6"/>
    <n v="2.5986585981182926"/>
    <n v="1.2117744052328927"/>
    <n v="15.007922656809424"/>
    <n v="0.26859999492046921"/>
    <n v="12.993448660906694"/>
    <n v="4.1117744052328931"/>
    <n v="31.420455309669176"/>
    <n v="42.022964040831631"/>
    <n v="73.443419350500804"/>
    <n v="0.57218147537877506"/>
    <n v="0.04"/>
    <n v="0.6121814753787751"/>
    <n v="0.98"/>
    <n v="0.5"/>
    <n v="0.5"/>
    <n v="67.163093755064537"/>
    <n v="24.757380000000005"/>
    <n v="91.920473755064535"/>
    <n v="0.2693347737302752"/>
    <n v="0.09"/>
    <n v="0.35933477373027523"/>
    <n v="0.9"/>
    <n v="11.91204406771363"/>
    <n v="3.2835863573505724"/>
    <n v="5.7017078236719865"/>
    <n v="74.973490586969575"/>
    <n v="4.6197113555637142"/>
    <n v="1.2734356165740812"/>
    <n v="2.2112279159977648"/>
    <x v="149"/>
    <n v="90.910358658855031"/>
    <n v="7.631632407976686"/>
    <n v="2.1036795966081856"/>
    <n v="3.6528859329766732"/>
    <n v="182.7715958119264"/>
    <n v="0.85"/>
    <n v="0.6"/>
    <n v="0.65"/>
    <n v="21"/>
    <n v="11.2"/>
    <n v="13.65"/>
    <n v="346.35588583087258"/>
    <n v="95.473913212328682"/>
    <n v="165.78347534570278"/>
    <n v="8294.9511438726713"/>
    <n v="693.79443936170196"/>
    <n v="191.24626663096564"/>
    <n v="332.08517030679565"/>
    <n v="16615.831327913515"/>
    <x v="1"/>
    <x v="0"/>
    <n v="1"/>
  </r>
  <r>
    <n v="151"/>
    <x v="3"/>
    <n v="2.9943762371267679"/>
    <n v="3"/>
    <n v="2.7508200000000005"/>
    <n v="3.3943762371267683"/>
    <n v="2.9943762371267679"/>
    <n v="3.3039286211116696"/>
    <n v="65"/>
    <n v="78"/>
    <n v="0.2"/>
    <n v="0.2"/>
    <n v="1.3989229744649958"/>
    <n v="3"/>
    <n v="2.6"/>
    <n v="2.8060344615120294"/>
    <n v="1.3084753584498969"/>
    <n v="15.007922656809424"/>
    <n v="6.2737502555626767E-2"/>
    <n v="15.149977261025937"/>
    <n v="4.7028515955766652"/>
    <n v="40.121755916562265"/>
    <n v="41.456673379584579"/>
    <n v="81.578429296146851"/>
    <n v="0.50818180415178305"/>
    <n v="0.04"/>
    <n v="0.54818180415178308"/>
    <n v="0.98"/>
    <n v="0.5"/>
    <n v="0.5"/>
    <n v="81.796616365737634"/>
    <n v="24.757380000000005"/>
    <n v="106.55399636573765"/>
    <n v="0.23234586073170241"/>
    <n v="0.09"/>
    <n v="0.3223458607317024"/>
    <n v="0.9"/>
    <n v="4.009607542275619"/>
    <n v="3.125465195077656"/>
    <n v="5.9762310919677653"/>
    <n v="83.277979906483253"/>
    <n v="1.8116136458103733"/>
    <n v="1.4121420456263818"/>
    <n v="2.700169949944895"/>
    <x v="150"/>
    <n v="105.38307332875152"/>
    <n v="2.7171271478644585"/>
    <n v="2.1179844265833707"/>
    <n v="4.0498177366958537"/>
    <n v="98.665582804854793"/>
    <n v="0.85"/>
    <n v="0.6"/>
    <n v="0.65"/>
    <n v="21"/>
    <n v="11.2"/>
    <n v="13.65"/>
    <n v="150.86752479410714"/>
    <n v="117.60033690077398"/>
    <n v="224.86469883560085"/>
    <n v="5478.3716219668813"/>
    <n v="286.33920946694172"/>
    <n v="223.19970813578911"/>
    <n v="426.78223951429766"/>
    <n v="10397.682347748017"/>
    <x v="0"/>
    <x v="0"/>
    <n v="1"/>
  </r>
  <r>
    <n v="152"/>
    <x v="3"/>
    <n v="2.7137063087941931"/>
    <n v="3"/>
    <n v="2.7508200000000005"/>
    <n v="3.1137063087941934"/>
    <n v="2.7137063087941931"/>
    <n v="2.9942436196727216"/>
    <n v="65"/>
    <n v="78"/>
    <n v="0.2"/>
    <n v="0.2"/>
    <n v="1.3989229744649958"/>
    <n v="3"/>
    <n v="2.6"/>
    <n v="2.7438114364363222"/>
    <n v="1.2794602853435242"/>
    <n v="15.007922656809424"/>
    <n v="0.10944540954666294"/>
    <n v="14.485533809239495"/>
    <n v="4.3931665941377176"/>
    <n v="34.282530991680865"/>
    <n v="41.585158424293653"/>
    <n v="75.867689415974525"/>
    <n v="0.54812738788295801"/>
    <n v="0.04"/>
    <n v="0.58812738788295804"/>
    <n v="0.98"/>
    <n v="0.5"/>
    <n v="0.5"/>
    <n v="74.129627104813068"/>
    <n v="24.757380000000005"/>
    <n v="98.88700710481308"/>
    <n v="0.25036029226528184"/>
    <n v="0.09"/>
    <n v="0.34036029226528186"/>
    <n v="0.9"/>
    <n v="4.5333627355899146"/>
    <n v="2.3806565120692502"/>
    <n v="6.4081462627774597"/>
    <n v="77.448266278807338"/>
    <n v="1.8671679515814772"/>
    <n v="0.9805272161794083"/>
    <n v="2.6393399400782127"/>
    <x v="151"/>
    <n v="97.800336697067877"/>
    <n v="2.9903860699599938"/>
    <n v="1.5703755658381138"/>
    <n v="4.2270677278998496"/>
    <n v="101.43597356700943"/>
    <n v="0.85"/>
    <n v="0.6"/>
    <n v="0.65"/>
    <n v="21"/>
    <n v="11.2"/>
    <n v="13.65"/>
    <n v="144.6089207013375"/>
    <n v="75.940132932280505"/>
    <n v="204.41230247946882"/>
    <n v="4905.235081572886"/>
    <n v="292.46076449630897"/>
    <n v="153.583259079816"/>
    <n v="413.40864702991502"/>
    <n v="9920.4723680483985"/>
    <x v="0"/>
    <x v="0"/>
    <n v="1"/>
  </r>
  <r>
    <n v="153"/>
    <x v="3"/>
    <n v="2.5725682492474311"/>
    <n v="3"/>
    <n v="2.7508200000000005"/>
    <n v="2.9725682492474315"/>
    <n v="2.5725682492474311"/>
    <n v="2.8385150012436111"/>
    <n v="65"/>
    <n v="78"/>
    <n v="0.2"/>
    <n v="0.2"/>
    <n v="1.3989229744649958"/>
    <n v="3"/>
    <n v="2.6"/>
    <n v="2.7125218819390238"/>
    <n v="1.2648697264611757"/>
    <n v="15.007922656809424"/>
    <n v="0.1378121980977923"/>
    <n v="14.157040708443507"/>
    <n v="4.2374379757086071"/>
    <n v="31.330723799887991"/>
    <n v="41.663190353575878"/>
    <n v="72.993914153463862"/>
    <n v="0.57077621931579603"/>
    <n v="0.04"/>
    <n v="0.61077621931579607"/>
    <n v="0.98"/>
    <n v="0.5"/>
    <n v="0.5"/>
    <n v="70.274194521488567"/>
    <n v="24.757380000000005"/>
    <n v="95.031574521488579"/>
    <n v="0.26051741355081787"/>
    <n v="0.09"/>
    <n v="0.35051741355081789"/>
    <n v="0.9"/>
    <n v="5.1820402499501013"/>
    <n v="2.7770046113778077"/>
    <n v="6.4538996662808374"/>
    <n v="74.514620698327704"/>
    <n v="2.0169732977432955"/>
    <n v="1.0808762338179387"/>
    <n v="2.5120112282663496"/>
    <x v="152"/>
    <n v="93.987271504768927"/>
    <n v="3.3656449046213579"/>
    <n v="1.8036161375789643"/>
    <n v="4.1916954479395914"/>
    <n v="109.3878798538659"/>
    <n v="0.85"/>
    <n v="0.6"/>
    <n v="0.65"/>
    <n v="21"/>
    <n v="11.2"/>
    <n v="13.65"/>
    <n v="150.29400023999685"/>
    <n v="80.541082584780668"/>
    <n v="187.18156386420733"/>
    <n v="4884.7524046388498"/>
    <n v="316.32778143928971"/>
    <n v="169.51695961301678"/>
    <n v="393.96601813080235"/>
    <n v="10281.068363156337"/>
    <x v="0"/>
    <x v="0"/>
    <n v="1"/>
  </r>
  <r>
    <n v="154"/>
    <x v="3"/>
    <n v="2.5"/>
    <n v="3"/>
    <n v="2.7508200000000005"/>
    <n v="2.9000000000000004"/>
    <n v="1.1705159715700564"/>
    <n v="1.2915214768233279"/>
    <n v="65"/>
    <n v="78"/>
    <n v="0.2"/>
    <n v="0.2"/>
    <n v="1.3989229744649958"/>
    <n v="3"/>
    <n v="2.6"/>
    <n v="0"/>
    <n v="0"/>
    <n v="15.007922656809424"/>
    <n v="17.256076075386936"/>
    <n v="0"/>
    <n v="2.6904444512883234"/>
    <n v="31.974687979876325"/>
    <n v="34.512152150773872"/>
    <n v="66.486840130650194"/>
    <n v="0.51908245425644606"/>
    <n v="0.04"/>
    <n v="0.55908245425644609"/>
    <n v="0.98"/>
    <n v="0.5"/>
    <n v="0.5"/>
    <n v="31.974687979876325"/>
    <n v="24.757380000000005"/>
    <n v="56.732067979876334"/>
    <n v="0.43639128418131695"/>
    <n v="0.09"/>
    <n v="0.52639128418131698"/>
    <n v="0.9"/>
    <n v="6.3100335079438228"/>
    <n v="2.0385692103702864"/>
    <n v="5.8986335452005694"/>
    <n v="67.871982633372085"/>
    <n v="2.7822044878821783"/>
    <n v="0.89884093306484136"/>
    <n v="2.6008110259904336"/>
    <x v="153"/>
    <n v="56.108638661416151"/>
    <n v="2.9884868664701334"/>
    <n v="0.96548414583097797"/>
    <n v="2.793644258427447"/>
    <n v="84.61915270937358"/>
    <n v="0.85"/>
    <n v="0.6"/>
    <n v="0.65"/>
    <n v="21"/>
    <n v="11.2"/>
    <n v="13.65"/>
    <n v="188.83373468402908"/>
    <n v="61.006116199140877"/>
    <n v="176.52220078870533"/>
    <n v="5346.8364914659332"/>
    <n v="167.67992973516053"/>
    <n v="54.172001071756362"/>
    <n v="156.7475762446455"/>
    <n v="4747.8654632054358"/>
    <x v="1"/>
    <x v="0"/>
    <n v="1"/>
  </r>
  <r>
    <n v="155"/>
    <x v="3"/>
    <n v="3.423729186982075"/>
    <n v="3"/>
    <n v="2.7508200000000005"/>
    <n v="3.8237291869820753"/>
    <n v="3.423729186982075"/>
    <n v="3.7776671854234256"/>
    <n v="65"/>
    <n v="78"/>
    <n v="0.2"/>
    <n v="0.2"/>
    <n v="1.3989229744649958"/>
    <n v="3"/>
    <n v="2.6"/>
    <n v="2.901219718884954"/>
    <n v="1.3528609729063463"/>
    <n v="15.007922656809424"/>
    <n v="1.6271162747714476E-2"/>
    <n v="16.195233777187077"/>
    <n v="5.1765901598884216"/>
    <n v="48.974969044096468"/>
    <n v="41.32885284271417"/>
    <n v="90.303821886810638"/>
    <n v="0.45766449281091248"/>
    <n v="0.04"/>
    <n v="0.49766449281091246"/>
    <n v="0.98"/>
    <n v="0.5"/>
    <n v="0.5"/>
    <n v="93.525142023058237"/>
    <n v="24.757380000000005"/>
    <n v="118.28252202305825"/>
    <n v="0.20930717046406694"/>
    <n v="0.09"/>
    <n v="0.29930717046406696"/>
    <n v="0.9"/>
    <n v="9.4218726923105027"/>
    <n v="3.3084817429231053"/>
    <n v="6.3493265770435618"/>
    <n v="92.185151509452538"/>
    <n v="4.7329411975628108"/>
    <n v="1.6619678543571146"/>
    <n v="3.189492186388331"/>
    <x v="154"/>
    <n v="116.98271408873893"/>
    <n v="6.6018386363023858"/>
    <n v="2.3182294339167662"/>
    <n v="4.4489276049163538"/>
    <n v="172.8944316285386"/>
    <n v="0.85"/>
    <n v="0.6"/>
    <n v="0.65"/>
    <n v="21"/>
    <n v="11.2"/>
    <n v="13.65"/>
    <n v="436.30690138265743"/>
    <n v="153.20875845775035"/>
    <n v="294.02382044042332"/>
    <n v="11426.367393374174"/>
    <n v="772.30100165055217"/>
    <n v="271.19277105998418"/>
    <n v="520.44762600742786"/>
    <n v="20225.659862736353"/>
    <x v="1"/>
    <x v="0"/>
    <n v="1"/>
  </r>
  <r>
    <n v="156"/>
    <x v="3"/>
    <n v="3.1040917386090068"/>
    <n v="3"/>
    <n v="2.7508200000000005"/>
    <n v="3.5040917386090071"/>
    <n v="3.1040917386090068"/>
    <n v="3.4249862828150688"/>
    <n v="65"/>
    <n v="78"/>
    <n v="0.2"/>
    <n v="0.2"/>
    <n v="1.3989229744649958"/>
    <n v="3"/>
    <n v="2.6"/>
    <n v="2.8303578025998357"/>
    <n v="1.3198175186710572"/>
    <n v="15.007922656809424"/>
    <n v="4.7989458784818459E-2"/>
    <n v="15.413762458060381"/>
    <n v="4.8239092572800644"/>
    <n v="42.393200853558469"/>
    <n v="41.416104165818965"/>
    <n v="83.809305019377433"/>
    <n v="0.49417071477019414"/>
    <n v="0.04"/>
    <n v="0.53417071477019418"/>
    <n v="0.98"/>
    <n v="0.5"/>
    <n v="0.5"/>
    <n v="84.793686898440129"/>
    <n v="24.757380000000005"/>
    <n v="109.55106689844013"/>
    <n v="0.22598940111602436"/>
    <n v="0.09"/>
    <n v="0.31598940111602436"/>
    <n v="0.9"/>
    <n v="7.5165266905421628"/>
    <n v="3.3974926963287899"/>
    <n v="6.860456802832017"/>
    <n v="85.55533220728114"/>
    <n v="3.5014182556660134"/>
    <n v="1.582651594304326"/>
    <n v="3.1958016888131975"/>
    <x v="155"/>
    <n v="108.34720902043529"/>
    <n v="5.1413839231251321"/>
    <n v="2.3239210139197888"/>
    <n v="4.6926251663227729"/>
    <n v="149.02576902952336"/>
    <n v="0.85"/>
    <n v="0.6"/>
    <n v="0.65"/>
    <n v="21"/>
    <n v="11.2"/>
    <n v="13.65"/>
    <n v="299.56500206014465"/>
    <n v="135.40428291908975"/>
    <n v="273.41787515500323"/>
    <n v="8683.0521653026317"/>
    <n v="557.05459857314429"/>
    <n v="251.79035584214927"/>
    <n v="508.43283975012838"/>
    <n v="16146.526146472879"/>
    <x v="1"/>
    <x v="0"/>
    <n v="1"/>
  </r>
  <r>
    <n v="157"/>
    <x v="3"/>
    <n v="2.7853425288344109"/>
    <n v="3"/>
    <n v="2.7508200000000005"/>
    <n v="3.1853425288344113"/>
    <n v="2.7853425288344109"/>
    <n v="3.0732854430630363"/>
    <n v="65"/>
    <n v="78"/>
    <n v="0.2"/>
    <n v="0.2"/>
    <n v="1.3989229744649958"/>
    <n v="3"/>
    <n v="2.6"/>
    <n v="2.7596928040711526"/>
    <n v="1.2868658886936206"/>
    <n v="15.007922656809424"/>
    <n v="9.6296748915050967E-2"/>
    <n v="14.653705614009095"/>
    <n v="4.4722084175280319"/>
    <n v="35.776789085251472"/>
    <n v="41.548988825655009"/>
    <n v="77.325777910906481"/>
    <n v="0.53732390346628112"/>
    <n v="0.04"/>
    <n v="0.57732390346628115"/>
    <n v="0.98"/>
    <n v="0.5"/>
    <n v="0.5"/>
    <n v="76.086495562379966"/>
    <n v="24.757380000000005"/>
    <n v="100.84387556237996"/>
    <n v="0.24550206804265068"/>
    <n v="0.09"/>
    <n v="0.3355020680426507"/>
    <n v="0.9"/>
    <n v="4.6829267787071736"/>
    <n v="3.4047237799703547"/>
    <n v="6.7970700552176986"/>
    <n v="78.9367316173837"/>
    <n v="1.9793612111771703"/>
    <n v="1.4390953570933978"/>
    <n v="2.8729590388056456"/>
    <x v="156"/>
    <n v="99.73570110565052"/>
    <n v="3.1117951599586084"/>
    <n v="2.2624319106763098"/>
    <n v="4.5166389950613866"/>
    <n v="110.82296552868812"/>
    <n v="0.85"/>
    <n v="0.6"/>
    <n v="0.65"/>
    <n v="21"/>
    <n v="11.2"/>
    <n v="13.65"/>
    <n v="156.24430470055182"/>
    <n v="113.5974839747045"/>
    <n v="226.78199659393789"/>
    <n v="5564.4591959945774"/>
    <n v="310.3570719756417"/>
    <n v="225.64523281509824"/>
    <n v="450.47015681356817"/>
    <n v="11053.006165611048"/>
    <x v="0"/>
    <x v="0"/>
    <n v="1"/>
  </r>
  <r>
    <n v="158"/>
    <x v="3"/>
    <n v="2.5"/>
    <n v="3"/>
    <n v="2.7508200000000005"/>
    <n v="2.9000000000000004"/>
    <n v="1.4053800656718392"/>
    <n v="1.5506653322123638"/>
    <n v="65"/>
    <n v="78"/>
    <n v="0.2"/>
    <n v="0.2"/>
    <n v="1.3989229744649958"/>
    <n v="3"/>
    <n v="2.6"/>
    <n v="0.1063424668459468"/>
    <n v="4.9588306677359029E-2"/>
    <n v="15.007922656809424"/>
    <n v="13.962794133874199"/>
    <n v="2.1759025504199048E-2"/>
    <n v="2.9495883066773594"/>
    <n v="38.330555719870283"/>
    <n v="79.693227162148347"/>
    <n v="118.02378288201862"/>
    <n v="0.67523023933077064"/>
    <n v="0.04"/>
    <n v="0.71523023933077068"/>
    <n v="0.98"/>
    <n v="0.5"/>
    <n v="0.5"/>
    <n v="38.390410882407735"/>
    <n v="24.757380000000005"/>
    <n v="63.14779088240774"/>
    <n v="0.39205456998650334"/>
    <n v="0.09"/>
    <n v="0.48205456998650331"/>
    <n v="0.9"/>
    <n v="11.110862225375278"/>
    <n v="3.3736750583728909"/>
    <n v="6.1730028754988986"/>
    <n v="120.48261169206069"/>
    <n v="3.1640375767488989"/>
    <n v="0.96072063894859638"/>
    <n v="1.7578845514662857"/>
    <x v="157"/>
    <n v="62.453859114469196"/>
    <n v="5.7548203131427149"/>
    <n v="1.7473795788347555"/>
    <n v="3.1972786288248285"/>
    <n v="142.83378799361532"/>
    <n v="0.85"/>
    <n v="0.6"/>
    <n v="0.65"/>
    <n v="21"/>
    <n v="11.2"/>
    <n v="13.65"/>
    <n v="381.21151073852621"/>
    <n v="115.75013168699218"/>
    <n v="211.79452181378477"/>
    <n v="9461.6132464120856"/>
    <n v="359.41073706610064"/>
    <n v="109.13059803604634"/>
    <n v="199.68238903432908"/>
    <n v="8920.5212721392127"/>
    <x v="1"/>
    <x v="0"/>
    <n v="1"/>
  </r>
  <r>
    <n v="159"/>
    <x v="3"/>
    <n v="3.1111808508083469"/>
    <n v="3"/>
    <n v="2.7508200000000005"/>
    <n v="3.5111808508083473"/>
    <n v="3.1111808508083469"/>
    <n v="3.4328082526808683"/>
    <n v="65"/>
    <n v="78"/>
    <n v="0.2"/>
    <n v="0.2"/>
    <n v="1.3989229744649958"/>
    <n v="3"/>
    <n v="2.6"/>
    <n v="2.8319294209373074"/>
    <n v="1.320550376337517"/>
    <n v="15.007922656809424"/>
    <n v="4.7104398909405439E-2"/>
    <n v="15.430884870861673"/>
    <n v="4.8317312271458643"/>
    <n v="42.539751658292573"/>
    <n v="41.41366952541248"/>
    <n v="83.953421183705046"/>
    <n v="0.49329341129281667"/>
    <n v="0.04"/>
    <n v="0.53329341129281671"/>
    <n v="0.98"/>
    <n v="0.5"/>
    <n v="0.5"/>
    <n v="84.987338378756291"/>
    <n v="24.757380000000005"/>
    <n v="109.74471837875629"/>
    <n v="0.22559062855814285"/>
    <n v="0.09"/>
    <n v="0.31559062855814285"/>
    <n v="0.9"/>
    <n v="8.9934532886066165"/>
    <n v="3.4251112950246543"/>
    <n v="3.3726144196060233"/>
    <n v="85.702450791698894"/>
    <n v="4.1973039050229932"/>
    <n v="1.5985220084433993"/>
    <n v="1.5740213707989841"/>
    <x v="158"/>
    <n v="108.53873246250622"/>
    <n v="6.1552037123469567"/>
    <n v="2.3441782685462287"/>
    <n v="2.3082489150383019"/>
    <n v="142.95244295967387"/>
    <n v="0.85"/>
    <n v="0.6"/>
    <n v="0.55000000000000004"/>
    <n v="21"/>
    <n v="11.2"/>
    <n v="13.65"/>
    <n v="359.71923137803867"/>
    <n v="136.99725376806811"/>
    <n v="134.89748907598238"/>
    <n v="8354.3527246573449"/>
    <n v="668.07800898665141"/>
    <n v="254.43413793416016"/>
    <n v="250.53441144621249"/>
    <n v="15515.876961261723"/>
    <x v="1"/>
    <x v="0"/>
    <n v="1"/>
  </r>
  <r>
    <n v="160"/>
    <x v="4"/>
    <n v="2.5"/>
    <n v="3"/>
    <n v="2.7508200000000005"/>
    <n v="2.9000000000000004"/>
    <n v="1.6921910302440759"/>
    <n v="1.8671262174377032"/>
    <n v="65"/>
    <n v="78"/>
    <n v="0.2"/>
    <n v="0.2"/>
    <n v="1.3989229744649958"/>
    <n v="3"/>
    <n v="2.6"/>
    <n v="0.78499502528226839"/>
    <n v="0.36604919190269847"/>
    <n v="15.007922656809424"/>
    <n v="8.1813973424298894"/>
    <n v="1.1856589644977997"/>
    <n v="3.2660491919026988"/>
    <n v="42.963618880348022"/>
    <n v="63.7896452403075"/>
    <n v="106.75326412065553"/>
    <n v="0.59754280832303786"/>
    <n v="0.04"/>
    <n v="0.63754280832303789"/>
    <n v="0.98"/>
    <n v="0.5"/>
    <n v="0.5"/>
    <n v="46.225153273067853"/>
    <n v="24.757380000000005"/>
    <n v="70.982533273067858"/>
    <n v="0.34878129672773223"/>
    <n v="0.09"/>
    <n v="0.43878129672773225"/>
    <n v="0.9"/>
    <n v="7.0552850099929465"/>
    <n v="3.0088408680359446"/>
    <n v="3.0527762484040841"/>
    <n v="108.97729045650253"/>
    <n v="2.5572387912026109"/>
    <n v="1.0905760112311815"/>
    <n v="1.1065007058146765"/>
    <x v="159"/>
    <n v="70.202505434902278"/>
    <n v="3.9595579045245102"/>
    <n v="1.6886177703117373"/>
    <n v="1.7132751275097184"/>
    <n v="94.888033032036589"/>
    <n v="0.85"/>
    <n v="0.6"/>
    <n v="0.55000000000000004"/>
    <n v="21"/>
    <n v="11.2"/>
    <n v="13.65"/>
    <n v="278.68095451552233"/>
    <n v="118.84801874083443"/>
    <n v="120.58344880789106"/>
    <n v="6678.3939659657244"/>
    <n v="277.97088531219219"/>
    <n v="118.54519819778231"/>
    <n v="120.2762064504839"/>
    <n v="6661.3776546387353"/>
    <x v="0"/>
    <x v="0"/>
    <n v="1"/>
  </r>
  <r>
    <n v="161"/>
    <x v="4"/>
    <n v="3.2650936611351788"/>
    <n v="3"/>
    <n v="2.7508200000000005"/>
    <n v="3.6650936611351792"/>
    <n v="3.2650936611351788"/>
    <n v="3.6026322490409566"/>
    <n v="65"/>
    <n v="78"/>
    <n v="0.2"/>
    <n v="0.2"/>
    <n v="1.3989229744649958"/>
    <n v="3"/>
    <n v="2.6"/>
    <n v="2.8660510694991399"/>
    <n v="1.336461562370773"/>
    <n v="15.007922656809424"/>
    <n v="2.9919654505195268E-2"/>
    <n v="15.804975598502057"/>
    <n v="5.0015552235059522"/>
    <n v="45.715092613890178"/>
    <n v="41.366397386810483"/>
    <n v="87.081490000700654"/>
    <n v="0.47503088643152119"/>
    <n v="0.04"/>
    <n v="0.51503088643152117"/>
    <n v="0.98"/>
    <n v="0.5"/>
    <n v="0.5"/>
    <n v="89.19173558976162"/>
    <n v="24.757380000000005"/>
    <n v="113.94911558976162"/>
    <n v="0.21726697808810783"/>
    <n v="0.09"/>
    <n v="0.30726697808810782"/>
    <n v="0.9"/>
    <n v="8.3851655003293235"/>
    <n v="3.1554664489869841"/>
    <n v="4.8998129151602878"/>
    <n v="88.895687709048588"/>
    <n v="4.0665462798197023"/>
    <n v="1.5303037666602932"/>
    <n v="2.376257926116669"/>
    <x v="160"/>
    <n v="112.69692750635764"/>
    <n v="5.808681036274475"/>
    <n v="2.1858958087483411"/>
    <n v="3.3942622075219036"/>
    <n v="148.48976776852635"/>
    <n v="0.85"/>
    <n v="0.6"/>
    <n v="0.65"/>
    <n v="21"/>
    <n v="11.2"/>
    <n v="13.65"/>
    <n v="361.49842814524555"/>
    <n v="136.0374057410142"/>
    <n v="211.23908251621884"/>
    <n v="9241.1370685973998"/>
    <n v="654.62050565257891"/>
    <n v="246.34374149496281"/>
    <n v="382.52292193866543"/>
    <n v="16734.340593645495"/>
    <x v="1"/>
    <x v="0"/>
    <n v="1"/>
  </r>
  <r>
    <n v="162"/>
    <x v="4"/>
    <n v="3.2404768330325204"/>
    <n v="3"/>
    <n v="2.7508200000000005"/>
    <n v="3.6404768330325208"/>
    <n v="3.2404768330325204"/>
    <n v="3.5754705844775883"/>
    <n v="65"/>
    <n v="78"/>
    <n v="0.2"/>
    <n v="0.2"/>
    <n v="1.3989229744649958"/>
    <n v="3"/>
    <n v="2.6"/>
    <n v="2.8605936500975822"/>
    <n v="1.3339167259100631"/>
    <n v="15.007922656809424"/>
    <n v="3.240732509358038E-2"/>
    <n v="15.744842504346851"/>
    <n v="4.9743935589425838"/>
    <n v="45.208056280926357"/>
    <n v="41.373240520818428"/>
    <n v="86.581296801744784"/>
    <n v="0.47785424854002273"/>
    <n v="0.04"/>
    <n v="0.51785424854002271"/>
    <n v="0.98"/>
    <n v="0.5"/>
    <n v="0.5"/>
    <n v="88.519283938733764"/>
    <n v="24.757380000000005"/>
    <n v="113.27666393873378"/>
    <n v="0.21855675422600856"/>
    <n v="0.09"/>
    <n v="0.30855675422600859"/>
    <n v="0.9"/>
    <n v="6.4617284794245187"/>
    <n v="2.4546978483911608"/>
    <n v="6.6616565788659292"/>
    <n v="88.385073818447793"/>
    <n v="3.1154949334424709"/>
    <n v="1.1835221387197457"/>
    <n v="3.2118894171856147"/>
    <x v="161"/>
    <n v="112.03186543391253"/>
    <n v="4.4679185131235268"/>
    <n v="1.6972842476860173"/>
    <n v="4.6061574471227216"/>
    <n v="132.02622755330134"/>
    <n v="0.85"/>
    <n v="0.6"/>
    <n v="0.65"/>
    <n v="21"/>
    <n v="11.2"/>
    <n v="13.65"/>
    <n v="275.36324967331291"/>
    <n v="104.60569159651193"/>
    <n v="283.88308323464184"/>
    <n v="8136.9369101965531"/>
    <n v="500.54924563194152"/>
    <n v="190.14992043985936"/>
    <n v="516.0364112834668"/>
    <n v="14791.144558998571"/>
    <x v="1"/>
    <x v="0"/>
    <n v="1"/>
  </r>
  <r>
    <n v="163"/>
    <x v="4"/>
    <n v="2.5"/>
    <n v="3"/>
    <n v="2.7508200000000005"/>
    <n v="2.9000000000000004"/>
    <n v="1.3362786487449954"/>
    <n v="1.4744203546062633"/>
    <n v="65"/>
    <n v="78"/>
    <n v="0.2"/>
    <n v="0.2"/>
    <n v="1.3989229744649958"/>
    <n v="3"/>
    <n v="2.6"/>
    <n v="0"/>
    <n v="0"/>
    <n v="15.007922656809424"/>
    <n v="15.293900700553802"/>
    <n v="0"/>
    <n v="2.8733433290712593"/>
    <n v="36.502784998722021"/>
    <n v="30.587801401107605"/>
    <n v="67.090586399829618"/>
    <n v="0.45591793189611002"/>
    <n v="0.04"/>
    <n v="0.49591793189611"/>
    <n v="0.98"/>
    <n v="0.5"/>
    <n v="0.5"/>
    <n v="36.502784998722021"/>
    <n v="24.757380000000005"/>
    <n v="61.260164998722026"/>
    <n v="0.40413505253399951"/>
    <n v="0.09"/>
    <n v="0.49413505253399947"/>
    <n v="0.9"/>
    <n v="7.3472513177252043"/>
    <n v="2.9923874474223622"/>
    <n v="3.1547541436650333"/>
    <n v="68.488306949826068"/>
    <n v="3.7036176391179518"/>
    <n v="1.5084088530647848"/>
    <n v="1.5902549930979866"/>
    <x v="162"/>
    <n v="60.586976372362443"/>
    <n v="3.7167169018605635"/>
    <n v="1.5137439188882327"/>
    <n v="1.5958795391532594"/>
    <n v="88.496821473333071"/>
    <n v="0.85"/>
    <n v="0.6"/>
    <n v="0.55000000000000004"/>
    <n v="21"/>
    <n v="11.2"/>
    <n v="13.65"/>
    <n v="253.65450169270042"/>
    <n v="103.30836853453607"/>
    <n v="108.91387209578843"/>
    <n v="6039.6359865259174"/>
    <n v="225.1846391157861"/>
    <n v="91.713167047488682"/>
    <n v="96.689515931815194"/>
    <n v="5361.754831634008"/>
    <x v="1"/>
    <x v="0"/>
    <n v="1"/>
  </r>
  <r>
    <n v="164"/>
    <x v="4"/>
    <n v="2.5"/>
    <n v="3"/>
    <n v="2.7508200000000005"/>
    <n v="2.9000000000000004"/>
    <n v="1.8174163181048824"/>
    <n v="2.0052970349590389"/>
    <n v="65"/>
    <n v="78"/>
    <n v="0.2"/>
    <n v="0.2"/>
    <n v="1.3989229744649958"/>
    <n v="3"/>
    <n v="2.6"/>
    <n v="1.081303299669236"/>
    <n v="0.50422000942403411"/>
    <n v="15.007922656809424"/>
    <n v="6.1389024292370413"/>
    <n v="2.2496814989462663"/>
    <n v="3.4042200094240345"/>
    <n v="43.45743184642285"/>
    <n v="58.171109383198349"/>
    <n v="101.62854122962119"/>
    <n v="0.57238949491329993"/>
    <n v="0.04"/>
    <n v="0.61238949491329997"/>
    <n v="0.98"/>
    <n v="0.5"/>
    <n v="0.5"/>
    <n v="49.645900707354222"/>
    <n v="24.757380000000005"/>
    <n v="74.403280707354227"/>
    <n v="0.33274581126841246"/>
    <n v="0.09"/>
    <n v="0.42274581126841249"/>
    <n v="0.9"/>
    <n v="10.05191850593658"/>
    <n v="3.0196193248494438"/>
    <n v="3.1332529526791464"/>
    <n v="103.7458025052383"/>
    <n v="3.896229209176425"/>
    <n v="1.1704361716744531"/>
    <n v="1.2144817595523583"/>
    <x v="163"/>
    <n v="73.585662238042644"/>
    <n v="5.802512062340452"/>
    <n v="1.7430879036441898"/>
    <n v="1.8086833912896518"/>
    <n v="128.86708158537306"/>
    <n v="0.85"/>
    <n v="0.6"/>
    <n v="0.55000000000000004"/>
    <n v="21"/>
    <n v="11.2"/>
    <n v="13.65"/>
    <n v="404.2174260503582"/>
    <n v="121.42783991152501"/>
    <n v="125.99738477273327"/>
    <n v="8977.2015053856394"/>
    <n v="426.98169275155277"/>
    <n v="128.26627772877916"/>
    <n v="133.09316512699783"/>
    <n v="9482.7695391435464"/>
    <x v="1"/>
    <x v="0"/>
    <n v="1"/>
  </r>
  <r>
    <n v="165"/>
    <x v="4"/>
    <n v="3.4121019189741784"/>
    <n v="3"/>
    <n v="2.7508200000000005"/>
    <n v="3.8121019189741787"/>
    <n v="3.4121019189741784"/>
    <n v="3.7648379146456534"/>
    <n v="65"/>
    <n v="78"/>
    <n v="0.2"/>
    <n v="0.2"/>
    <n v="1.3989229744649958"/>
    <n v="3"/>
    <n v="2.6"/>
    <n v="2.8986420156264834"/>
    <n v="1.3516589701364703"/>
    <n v="15.007922656809424"/>
    <n v="1.7131445321243909E-2"/>
    <n v="16.166467971590894"/>
    <n v="5.163760889110649"/>
    <n v="48.73647946567835"/>
    <n v="41.331219325223088"/>
    <n v="90.067698790901431"/>
    <n v="0.45889058874676542"/>
    <n v="0.04"/>
    <n v="0.4988905887467654"/>
    <n v="0.98"/>
    <n v="0.5"/>
    <n v="0.5"/>
    <n v="93.207522891290012"/>
    <n v="24.757380000000005"/>
    <n v="117.96490289129002"/>
    <n v="0.20987072759102804"/>
    <n v="0.09"/>
    <n v="0.29987072759102806"/>
    <n v="0.9"/>
    <n v="6.4592625147717913"/>
    <n v="2.080005130319591"/>
    <n v="3.1966009242958164"/>
    <n v="91.944109182378554"/>
    <n v="3.23679723590738"/>
    <n v="1.0423101462581577"/>
    <n v="1.6018468071854222"/>
    <x v="164"/>
    <n v="116.66858527710002"/>
    <n v="4.5223187647657204"/>
    <n v="1.456272478497584"/>
    <n v="2.2380338793090773"/>
    <n v="107.31158035548476"/>
    <n v="0.85"/>
    <n v="0.6"/>
    <n v="0.55000000000000004"/>
    <n v="21"/>
    <n v="11.2"/>
    <n v="13.65"/>
    <n v="297.60443845948924"/>
    <n v="95.834277889461006"/>
    <n v="147.28037773330095"/>
    <n v="7061.9530097518173"/>
    <n v="527.61253245729904"/>
    <n v="169.9012498442892"/>
    <n v="261.10824650121003"/>
    <n v="12519.890263924246"/>
    <x v="0"/>
    <x v="0"/>
    <n v="1"/>
  </r>
  <r>
    <n v="166"/>
    <x v="4"/>
    <n v="2.5"/>
    <n v="3"/>
    <n v="2.7508200000000005"/>
    <n v="2.9000000000000004"/>
    <n v="2.0496786021206987"/>
    <n v="2.2615701105498855"/>
    <n v="65"/>
    <n v="78"/>
    <n v="0.2"/>
    <n v="0.2"/>
    <n v="1.3989229744649958"/>
    <n v="3"/>
    <n v="2.6"/>
    <n v="1.630882683814076"/>
    <n v="0.76049308501488078"/>
    <n v="15.007922656809424"/>
    <n v="3.1257871401744497"/>
    <n v="5.1176599277376686"/>
    <n v="3.6604930850148811"/>
    <n v="41.912789341106198"/>
    <n v="49.882571583739185"/>
    <n v="91.795360924845383"/>
    <n v="0.5434105937507997"/>
    <n v="0.04"/>
    <n v="0.58341059375079973"/>
    <n v="0.98"/>
    <n v="0.5"/>
    <n v="0.5"/>
    <n v="55.990550623525536"/>
    <n v="24.757380000000005"/>
    <n v="80.747930623525548"/>
    <n v="0.30660079842079635"/>
    <n v="0.09"/>
    <n v="0.39660079842079632"/>
    <n v="0.9"/>
    <n v="10.662111502025933"/>
    <n v="2.6493092256866468"/>
    <n v="4.8343746220930743"/>
    <n v="93.70776427744633"/>
    <n v="4.4417226999917521"/>
    <n v="1.1036741572993287"/>
    <n v="2.0139492534039558"/>
    <x v="165"/>
    <n v="79.860590726563728"/>
    <n v="6.4335095674708924"/>
    <n v="1.598591071515741"/>
    <n v="2.9170577871057257"/>
    <n v="151.46227299603677"/>
    <n v="0.85"/>
    <n v="0.6"/>
    <n v="0.65"/>
    <n v="21"/>
    <n v="11.2"/>
    <n v="13.65"/>
    <n v="416.22390375660956"/>
    <n v="103.42283777131472"/>
    <n v="188.72268190471692"/>
    <n v="9799.0401470783163"/>
    <n v="513.78387450322498"/>
    <n v="127.66442730145756"/>
    <n v="232.95795806178603"/>
    <n v="12095.866594251558"/>
    <x v="1"/>
    <x v="0"/>
    <n v="1"/>
  </r>
  <r>
    <n v="167"/>
    <x v="4"/>
    <n v="2.5"/>
    <n v="3"/>
    <n v="2.7508200000000005"/>
    <n v="2.9000000000000004"/>
    <n v="1.2526822998913159"/>
    <n v="1.3821819891752281"/>
    <n v="65"/>
    <n v="78"/>
    <n v="0.2"/>
    <n v="0.2"/>
    <n v="1.3989229744649958"/>
    <n v="3"/>
    <n v="2.6"/>
    <n v="0"/>
    <n v="0"/>
    <n v="15.007922656809424"/>
    <n v="16.283452148094302"/>
    <n v="0"/>
    <n v="2.7811049636402236"/>
    <n v="34.219204735167011"/>
    <n v="32.566904296188603"/>
    <n v="66.786109031355608"/>
    <n v="0.48762990940075085"/>
    <n v="0.04"/>
    <n v="0.52762990940075083"/>
    <n v="0.98"/>
    <n v="0.5"/>
    <n v="0.5"/>
    <n v="34.219204735167011"/>
    <n v="24.757380000000005"/>
    <n v="58.976584735167016"/>
    <n v="0.41978320906801309"/>
    <n v="0.09"/>
    <n v="0.50978320906801311"/>
    <n v="0.9"/>
    <n v="9.843951247597202"/>
    <n v="3.448835309589652"/>
    <n v="6.9406250304123231"/>
    <n v="68.177486302842183"/>
    <n v="4.6499881426820826"/>
    <n v="1.6291266476527535"/>
    <n v="3.2785436744312855"/>
    <x v="166"/>
    <n v="58.32849039741793"/>
    <n v="4.8256701906880295"/>
    <n v="1.6906769779199646"/>
    <n v="3.4024109294709528"/>
    <n v="127.68745316713452"/>
    <n v="0.85"/>
    <n v="0.6"/>
    <n v="0.65"/>
    <n v="21"/>
    <n v="11.2"/>
    <n v="13.65"/>
    <n v="317.02450290608624"/>
    <n v="111.06975970594081"/>
    <n v="223.52286645680886"/>
    <n v="8388.4827947355989"/>
    <n v="281.47405737865267"/>
    <n v="98.614635871740219"/>
    <n v="198.4574932277163"/>
    <n v="7447.8163859299575"/>
    <x v="1"/>
    <x v="0"/>
    <n v="1"/>
  </r>
  <r>
    <n v="168"/>
    <x v="4"/>
    <n v="2.5"/>
    <n v="3"/>
    <n v="2.7508200000000005"/>
    <n v="2.9000000000000004"/>
    <n v="2.1045535555880424"/>
    <n v="2.3221179225098467"/>
    <n v="65"/>
    <n v="78"/>
    <n v="0.2"/>
    <n v="0.2"/>
    <n v="1.3989229744649958"/>
    <n v="3"/>
    <n v="2.6"/>
    <n v="1.7607278855839241"/>
    <n v="0.82104089697484195"/>
    <n v="15.007922656809424"/>
    <n v="2.5610109092459616"/>
    <n v="5.965000234758409"/>
    <n v="3.7210408969748423"/>
    <n v="41.080913866608704"/>
    <n v="48.32897383217648"/>
    <n v="89.409887698785184"/>
    <n v="0.54053276517909243"/>
    <n v="0.04"/>
    <n v="0.58053276517909247"/>
    <n v="0.98"/>
    <n v="0.5"/>
    <n v="0.5"/>
    <n v="57.48955581238684"/>
    <n v="24.757380000000005"/>
    <n v="82.246935812386852"/>
    <n v="0.30101279464652597"/>
    <n v="0.09"/>
    <n v="0.39101279464652594"/>
    <n v="0.9"/>
    <n v="10.480750736904476"/>
    <n v="2.8724386837362359"/>
    <n v="5.9455867059501735"/>
    <n v="91.272593692509886"/>
    <n v="4.3963315304565089"/>
    <n v="1.2048939118594462"/>
    <n v="2.4939788149328677"/>
    <x v="167"/>
    <n v="81.343123330932059"/>
    <n v="6.3826431012738203"/>
    <n v="1.7492784065577418"/>
    <n v="3.6207862322433635"/>
    <n v="157.81075609538493"/>
    <n v="0.85"/>
    <n v="0.6"/>
    <n v="0.65"/>
    <n v="21"/>
    <n v="11.2"/>
    <n v="13.65"/>
    <n v="401.26458151692708"/>
    <n v="109.97379245972606"/>
    <n v="227.63191505309493"/>
    <n v="9921.2608317150934"/>
    <n v="519.184124964239"/>
    <n v="142.29176916476271"/>
    <n v="294.52606104431271"/>
    <n v="12836.819796014535"/>
    <x v="1"/>
    <x v="0"/>
    <n v="1"/>
  </r>
  <r>
    <n v="169"/>
    <x v="4"/>
    <n v="3.3564858430143536"/>
    <n v="3"/>
    <n v="2.7508200000000005"/>
    <n v="3.756485843014354"/>
    <n v="3.3564858430143536"/>
    <n v="3.7034723644922423"/>
    <n v="65"/>
    <n v="78"/>
    <n v="0.2"/>
    <n v="0.2"/>
    <n v="1.3989229744649958"/>
    <n v="3"/>
    <n v="2.6"/>
    <n v="2.8863122284290461"/>
    <n v="1.3459094959428839"/>
    <n v="15.007922656809424"/>
    <n v="2.1552893410338538E-2"/>
    <n v="16.029227725052117"/>
    <n v="5.1023953389572378"/>
    <n v="47.594752436605091"/>
    <n v="41.343381933055532"/>
    <n v="88.938134369660617"/>
    <n v="0.46485551137397102"/>
    <n v="0.04"/>
    <n v="0.504855511373971"/>
    <n v="0.98"/>
    <n v="0.5"/>
    <n v="0.5"/>
    <n v="91.688272647232964"/>
    <n v="24.757380000000005"/>
    <n v="116.44565264723298"/>
    <n v="0.21260888180172263"/>
    <n v="0.09"/>
    <n v="0.30260888180172263"/>
    <n v="0.9"/>
    <n v="4.073666878108213"/>
    <n v="2.1161041139861418"/>
    <n v="3.0683974094500948"/>
    <n v="90.791012169028548"/>
    <n v="2.017053703193683"/>
    <n v="1.0477772893991044"/>
    <n v="1.5193000662035994"/>
    <x v="168"/>
    <n v="115.16603009066998"/>
    <n v="2.8409390992911723"/>
    <n v="1.4757522142767705"/>
    <n v="2.1398731004530993"/>
    <n v="76.692915103938958"/>
    <n v="0.85"/>
    <n v="0.6"/>
    <n v="0.55000000000000004"/>
    <n v="21"/>
    <n v="11.2"/>
    <n v="13.65"/>
    <n v="183.13034731224178"/>
    <n v="95.128760632265838"/>
    <n v="137.93879079909686"/>
    <n v="4943.7174428965618"/>
    <n v="327.17967779472804"/>
    <n v="169.95652391577141"/>
    <n v="246.44068987699688"/>
    <n v="8832.4185686014316"/>
    <x v="0"/>
    <x v="0"/>
    <n v="1"/>
  </r>
  <r>
    <n v="170"/>
    <x v="4"/>
    <n v="2.7966410838689431"/>
    <n v="3"/>
    <n v="2.7508200000000005"/>
    <n v="3.1966410838689434"/>
    <n v="2.7966410838689431"/>
    <n v="3.0857520192043215"/>
    <n v="65"/>
    <n v="78"/>
    <n v="0.2"/>
    <n v="0.2"/>
    <n v="1.3989229744649958"/>
    <n v="3"/>
    <n v="2.6"/>
    <n v="2.762197633417887"/>
    <n v="1.2880339098003741"/>
    <n v="15.007922656809424"/>
    <n v="9.4299723250051148E-2"/>
    <n v="14.680318496014321"/>
    <n v="4.4846749936693175"/>
    <n v="36.012221600002583"/>
    <n v="41.543495367515213"/>
    <n v="77.555716967517796"/>
    <n v="0.53566000021525983"/>
    <n v="0.04"/>
    <n v="0.57566000021525987"/>
    <n v="0.98"/>
    <n v="0.5"/>
    <n v="0.5"/>
    <n v="76.395135325208699"/>
    <n v="24.757380000000005"/>
    <n v="101.1525153252087"/>
    <n v="0.24475298434650097"/>
    <n v="0.09"/>
    <n v="0.33475298434650097"/>
    <n v="0.9"/>
    <n v="11.897216091715208"/>
    <n v="3.4537451054413495"/>
    <n v="4.8210003148343823"/>
    <n v="79.171461071007755"/>
    <n v="5.0484646737974384"/>
    <n v="1.4655621972995294"/>
    <n v="2.0457432725590539"/>
    <x v="169"/>
    <n v="100.04094922273387"/>
    <n v="7.9145874995983281"/>
    <n v="2.2975936242227375"/>
    <n v="3.2071560719081522"/>
    <n v="185.17070827061201"/>
    <n v="0.85"/>
    <n v="0.6"/>
    <n v="0.65"/>
    <n v="21"/>
    <n v="11.2"/>
    <n v="13.65"/>
    <n v="399.69432438991174"/>
    <n v="116.03070045064028"/>
    <n v="161.96448386468515"/>
    <n v="9351.2998804776453"/>
    <n v="791.78284616620056"/>
    <n v="229.85344709534397"/>
    <n v="320.84693773914609"/>
    <n v="18524.653423637963"/>
    <x v="1"/>
    <x v="0"/>
    <n v="1"/>
  </r>
  <r>
    <n v="171"/>
    <x v="4"/>
    <n v="2.5"/>
    <n v="3"/>
    <n v="2.7508200000000005"/>
    <n v="2.9000000000000004"/>
    <n v="2.1704505625971091"/>
    <n v="2.3948272249693674"/>
    <n v="65"/>
    <n v="78"/>
    <n v="0.2"/>
    <n v="0.2"/>
    <n v="1.3989229744649958"/>
    <n v="3"/>
    <n v="2.6"/>
    <n v="1.9166534878937898"/>
    <n v="0.89375019943436307"/>
    <n v="15.007922656809424"/>
    <n v="1.9570992581862683"/>
    <n v="7.0682709294455988"/>
    <n v="3.7937501994343634"/>
    <n v="39.846106604774583"/>
    <n v="46.667721584208458"/>
    <n v="86.513828188983041"/>
    <n v="0.53942499784272957"/>
    <n v="0.04"/>
    <n v="0.57942499784272961"/>
    <n v="0.98"/>
    <n v="0.5"/>
    <n v="0.5"/>
    <n v="59.289647642912136"/>
    <n v="24.757380000000005"/>
    <n v="84.047027642912141"/>
    <n v="0.2945658007703244"/>
    <n v="0.09"/>
    <n v="0.38456580077032443"/>
    <n v="0.9"/>
    <n v="10.267096520417033"/>
    <n v="3.2409875627838183"/>
    <n v="4.0627443127554566"/>
    <n v="88.316199609586846"/>
    <n v="4.3180841412232969"/>
    <n v="1.3630783512094908"/>
    <n v="1.7086886981015641"/>
    <x v="170"/>
    <n v="83.123433932550469"/>
    <n v="6.3187223254566449"/>
    <n v="1.9946145854151971"/>
    <n v="2.500351792795573"/>
    <n v="148.37737480496995"/>
    <n v="0.85"/>
    <n v="0.6"/>
    <n v="0.65"/>
    <n v="21"/>
    <n v="11.2"/>
    <n v="13.65"/>
    <n v="381.35678094726808"/>
    <n v="120.38189974892391"/>
    <n v="150.90489213218282"/>
    <n v="8955.0885616642954"/>
    <n v="525.23389775822704"/>
    <n v="165.79921371166168"/>
    <n v="207.83782705657694"/>
    <n v="12333.636911686199"/>
    <x v="1"/>
    <x v="0"/>
    <n v="1"/>
  </r>
  <r>
    <n v="172"/>
    <x v="4"/>
    <n v="2.5"/>
    <n v="3"/>
    <n v="2.7508200000000005"/>
    <n v="2.9000000000000004"/>
    <n v="2.2768761596334519"/>
    <n v="2.5122548787516683"/>
    <n v="65"/>
    <n v="78"/>
    <n v="0.2"/>
    <n v="0.2"/>
    <n v="1.3989229744649958"/>
    <n v="3"/>
    <n v="2.6"/>
    <n v="2.1684779040891335"/>
    <n v="1.0111778532166635"/>
    <n v="15.007922656809424"/>
    <n v="1.1529903216070325"/>
    <n v="9.0476539728971783"/>
    <n v="3.9111778532166639"/>
    <n v="37.308381188383969"/>
    <n v="44.455762639287563"/>
    <n v="81.764143827671532"/>
    <n v="0.54370730931866429"/>
    <n v="0.04"/>
    <n v="0.58370730931866432"/>
    <n v="0.98"/>
    <n v="0.5"/>
    <n v="0.5"/>
    <n v="62.196848690108993"/>
    <n v="24.757380000000005"/>
    <n v="86.954228690109005"/>
    <n v="0.28471737801540803"/>
    <n v="0.09"/>
    <n v="0.37471737801540805"/>
    <n v="0.9"/>
    <n v="6.8859145216739908"/>
    <n v="2.1066725509753828"/>
    <n v="4.4720443444333409"/>
    <n v="83.467563490748034"/>
    <n v="2.8665558840293484"/>
    <n v="0.87699238463005535"/>
    <n v="1.8616793729904053"/>
    <x v="171"/>
    <n v="85.998687715492423"/>
    <n v="4.3056426868740898"/>
    <n v="1.3172657363368563"/>
    <n v="2.7962916133186448"/>
    <n v="110.51784504805585"/>
    <n v="0.85"/>
    <n v="0.6"/>
    <n v="0.65"/>
    <n v="21"/>
    <n v="11.2"/>
    <n v="13.65"/>
    <n v="239.26443524999701"/>
    <n v="73.200417545011661"/>
    <n v="155.38984126449265"/>
    <n v="6141.4733417341358"/>
    <n v="370.2796208429786"/>
    <n v="113.28312469755149"/>
    <n v="240.47740921524064"/>
    <n v="9504.3896432769361"/>
    <x v="0"/>
    <x v="0"/>
    <n v="1"/>
  </r>
  <r>
    <n v="173"/>
    <x v="4"/>
    <n v="3.2415477628178908"/>
    <n v="3"/>
    <n v="2.7508200000000005"/>
    <n v="3.6415477628178912"/>
    <n v="3.2415477628178908"/>
    <n v="3.576652224755525"/>
    <n v="65"/>
    <n v="78"/>
    <n v="0.2"/>
    <n v="0.2"/>
    <n v="1.3989229744649958"/>
    <n v="3"/>
    <n v="2.6"/>
    <n v="2.8608310695150649"/>
    <n v="1.3340274364026299"/>
    <n v="15.007922656809424"/>
    <n v="3.2297034903586076E-2"/>
    <n v="15.747456148169782"/>
    <n v="4.975575199220521"/>
    <n v="45.230120934609545"/>
    <n v="41.37293713235799"/>
    <n v="86.603058066967535"/>
    <n v="0.47773067205508546"/>
    <n v="0.04"/>
    <n v="0.51773067205508549"/>
    <n v="0.98"/>
    <n v="0.5"/>
    <n v="0.5"/>
    <n v="88.548538256117951"/>
    <n v="24.757380000000005"/>
    <n v="113.30591825611796"/>
    <n v="0.21850032532314992"/>
    <n v="0.09"/>
    <n v="0.30850032532314992"/>
    <n v="0.9"/>
    <n v="6.2880403990232239"/>
    <n v="2.1822197088893964"/>
    <n v="6.4468655276712274"/>
    <n v="88.407288443362702"/>
    <n v="3.0325290173274024"/>
    <n v="1.0524176324342362"/>
    <n v="3.1091255053812397"/>
    <x v="172"/>
    <n v="112.0607982752815"/>
    <n v="4.3481778902794499"/>
    <n v="1.509004218770428"/>
    <n v="4.458005415070053"/>
    <n v="127.3091367368345"/>
    <n v="0.85"/>
    <n v="0.6"/>
    <n v="0.65"/>
    <n v="21"/>
    <n v="11.2"/>
    <n v="13.65"/>
    <n v="268.09766754773091"/>
    <n v="93.041389193494396"/>
    <n v="274.86935536085508"/>
    <n v="7849.5598565464661"/>
    <n v="487.26028542764453"/>
    <n v="169.10021735618167"/>
    <n v="499.56764552827775"/>
    <n v="14266.36349046664"/>
    <x v="1"/>
    <x v="0"/>
    <n v="1"/>
  </r>
  <r>
    <n v="174"/>
    <x v="4"/>
    <n v="2.5"/>
    <n v="3"/>
    <n v="2.7508200000000005"/>
    <n v="2.9000000000000004"/>
    <n v="2.0505375895027926"/>
    <n v="2.2625178982599556"/>
    <n v="65"/>
    <n v="78"/>
    <n v="0.2"/>
    <n v="0.2"/>
    <n v="1.3989229744649958"/>
    <n v="3"/>
    <n v="2.6"/>
    <n v="1.632915221117496"/>
    <n v="0.76144087272495131"/>
    <n v="15.007922656809424"/>
    <n v="3.1165131897586176"/>
    <n v="5.1304239562169434"/>
    <n v="3.6614408727249517"/>
    <n v="41.901142536782366"/>
    <n v="49.857060615456305"/>
    <n v="91.758203152238679"/>
    <n v="0.54335262573458443"/>
    <n v="0.04"/>
    <n v="0.58335262573458446"/>
    <n v="0.98"/>
    <n v="0.5"/>
    <n v="0.5"/>
    <n v="56.014015364023066"/>
    <n v="24.757380000000005"/>
    <n v="80.771395364023078"/>
    <n v="0.30651172842096713"/>
    <n v="0.09"/>
    <n v="0.39651172842096716"/>
    <n v="0.9"/>
    <n v="11.728138924136656"/>
    <n v="2.2581880099458842"/>
    <n v="5.8800674288159493"/>
    <n v="93.669832384576978"/>
    <n v="4.8864982877615537"/>
    <n v="0.94086810494159667"/>
    <n v="2.4499146547197586"/>
    <x v="173"/>
    <n v="79.883797612770081"/>
    <n v="7.0777942881660083"/>
    <n v="1.3627899790227376"/>
    <n v="3.5485517293843052"/>
    <n v="166.9811019217583"/>
    <n v="0.85"/>
    <n v="0.6"/>
    <n v="0.65"/>
    <n v="21"/>
    <n v="11.2"/>
    <n v="13.65"/>
    <n v="457.71747556214711"/>
    <n v="88.130957685873938"/>
    <n v="229.48309506411857"/>
    <n v="10798.585735389792"/>
    <n v="565.40108646067347"/>
    <n v="108.86483887296356"/>
    <n v="283.4717881685811"/>
    <n v="13339.084551075073"/>
    <x v="1"/>
    <x v="0"/>
    <n v="1"/>
  </r>
  <r>
    <n v="175"/>
    <x v="4"/>
    <n v="2.5"/>
    <n v="3"/>
    <n v="2.7508200000000005"/>
    <n v="2.9000000000000004"/>
    <n v="1.688059165157042"/>
    <n v="1.8625672087365381"/>
    <n v="65"/>
    <n v="78"/>
    <n v="0.2"/>
    <n v="0.2"/>
    <n v="1.3989229744649958"/>
    <n v="3"/>
    <n v="2.6"/>
    <n v="0.77521819957195748"/>
    <n v="0.36149018320153381"/>
    <n v="15.007922656809424"/>
    <n v="8.2537805892418401"/>
    <n v="1.1563089845966252"/>
    <n v="3.2614901832015342"/>
    <n v="42.931486281221716"/>
    <n v="63.988758523302742"/>
    <n v="106.92024480452446"/>
    <n v="0.59847186695362842"/>
    <n v="0.04"/>
    <n v="0.63847186695362845"/>
    <n v="0.98"/>
    <n v="0.5"/>
    <n v="0.5"/>
    <n v="46.112284162229805"/>
    <n v="24.757380000000005"/>
    <n v="70.86966416222981"/>
    <n v="0.34933677607568686"/>
    <n v="0.09"/>
    <n v="0.43933677607568689"/>
    <n v="0.9"/>
    <n v="8.6165941952008431"/>
    <n v="3.394113648332941"/>
    <n v="3.3865326604823562"/>
    <n v="109.14774990461872"/>
    <n v="3.1151412126091631"/>
    <n v="1.2270675706290171"/>
    <n v="1.2243268302447479"/>
    <x v="174"/>
    <n v="70.09087664396354"/>
    <n v="4.831007480728827"/>
    <n v="1.902954700439859"/>
    <n v="1.8987043193510191"/>
    <n v="113.27586179549319"/>
    <n v="0.85"/>
    <n v="0.6"/>
    <n v="0.55000000000000004"/>
    <n v="21"/>
    <n v="11.2"/>
    <n v="13.65"/>
    <n v="340.01065399143562"/>
    <n v="133.93166431508402"/>
    <n v="133.63251866906833"/>
    <n v="7972.4570918525205"/>
    <n v="338.60954939782926"/>
    <n v="133.37976316758076"/>
    <n v="133.08185023099304"/>
    <n v="7939.6044558465755"/>
    <x v="0"/>
    <x v="0"/>
    <n v="1"/>
  </r>
  <r>
    <n v="176"/>
    <x v="4"/>
    <n v="2.5"/>
    <n v="3"/>
    <n v="2.7508200000000005"/>
    <n v="2.9000000000000004"/>
    <n v="2.1977864117170114"/>
    <n v="2.4249889972843581"/>
    <n v="65"/>
    <n v="78"/>
    <n v="0.2"/>
    <n v="0.2"/>
    <n v="1.3989229744649958"/>
    <n v="3"/>
    <n v="2.6"/>
    <n v="1.98133561735812"/>
    <n v="0.92391197174935336"/>
    <n v="15.007922656809424"/>
    <n v="1.7303753362981711"/>
    <n v="7.553392862865798"/>
    <n v="3.8239119717493537"/>
    <n v="39.258349946559335"/>
    <n v="46.04404488540024"/>
    <n v="85.302394831959575"/>
    <n v="0.53977435189368539"/>
    <n v="0.04"/>
    <n v="0.57977435189368542"/>
    <n v="0.98"/>
    <n v="0.5"/>
    <n v="0.5"/>
    <n v="60.036374101587832"/>
    <n v="24.757380000000005"/>
    <n v="84.793754101587837"/>
    <n v="0.29197174087066868"/>
    <n v="0.09"/>
    <n v="0.38197174087066865"/>
    <n v="0.9"/>
    <n v="4.3739044945088104"/>
    <n v="2.0742823296360688"/>
    <n v="5.8776643850792407"/>
    <n v="87.07952805762541"/>
    <n v="1.838026850960087"/>
    <n v="0.87166663632679309"/>
    <n v="2.4699453255713268"/>
    <x v="175"/>
    <n v="83.861954605965991"/>
    <n v="2.7031965803392382"/>
    <n v="1.2819650971277134"/>
    <n v="3.632562687656995"/>
    <n v="89.096776857990321"/>
    <n v="0.85"/>
    <n v="0.6"/>
    <n v="0.65"/>
    <n v="21"/>
    <n v="11.2"/>
    <n v="13.65"/>
    <n v="160.05451073884777"/>
    <n v="75.904319314914943"/>
    <n v="215.08167327888907"/>
    <n v="5275.3621886516048"/>
    <n v="226.69534891141168"/>
    <n v="107.50809878175708"/>
    <n v="304.63380721561674"/>
    <n v="7471.8298564026654"/>
    <x v="0"/>
    <x v="0"/>
    <n v="1"/>
  </r>
  <r>
    <n v="177"/>
    <x v="4"/>
    <n v="2.5"/>
    <n v="3"/>
    <n v="2.7508200000000005"/>
    <n v="2.9000000000000004"/>
    <n v="1.9202828252737283"/>
    <n v="2.1187976675699405"/>
    <n v="65"/>
    <n v="78"/>
    <n v="0.2"/>
    <n v="0.2"/>
    <n v="1.3989229744649958"/>
    <n v="3"/>
    <n v="2.6"/>
    <n v="1.3247061917855274"/>
    <n v="0.61772064203493571"/>
    <n v="15.007922656809424"/>
    <n v="4.6801528844728466"/>
    <n v="3.376487239083755"/>
    <n v="3.5177206420349361"/>
    <n v="43.167770372126327"/>
    <n v="54.158351960470107"/>
    <n v="97.326122332596441"/>
    <n v="0.55646265013407814"/>
    <n v="0.04"/>
    <n v="0.59646265013407818"/>
    <n v="0.98"/>
    <n v="0.5"/>
    <n v="0.5"/>
    <n v="52.455878999142698"/>
    <n v="24.757380000000005"/>
    <n v="77.21325899914271"/>
    <n v="0.32063638189750393"/>
    <n v="0.09"/>
    <n v="0.41063638189750395"/>
    <n v="0.9"/>
    <n v="7.0473445498038343"/>
    <n v="2.2583883391245339"/>
    <n v="6.8780739305626266"/>
    <n v="99.353749881192201"/>
    <n v="2.8438667432198872"/>
    <n v="0.91134404533841507"/>
    <n v="2.7755597261211267"/>
    <x v="176"/>
    <n v="76.364761647503784"/>
    <n v="4.1534484818872937"/>
    <n v="1.3310119226269221"/>
    <n v="4.0536865372928457"/>
    <n v="119.04978932387186"/>
    <n v="0.85"/>
    <n v="0.6"/>
    <n v="0.65"/>
    <n v="21"/>
    <n v="11.2"/>
    <n v="13.65"/>
    <n v="282.54882510130932"/>
    <n v="90.545448336266773"/>
    <n v="275.76226680934877"/>
    <n v="8098.6626531440306"/>
    <n v="317.17710333450964"/>
    <n v="101.64240822139065"/>
    <n v="309.55880621406311"/>
    <n v="9091.2087859030162"/>
    <x v="1"/>
    <x v="0"/>
    <n v="1"/>
  </r>
  <r>
    <n v="178"/>
    <x v="4"/>
    <n v="2.9780118744576809"/>
    <n v="3"/>
    <n v="2.7508200000000005"/>
    <n v="3.3780118744576813"/>
    <n v="2.9780118744576809"/>
    <n v="3.2858725446847052"/>
    <n v="65"/>
    <n v="78"/>
    <n v="0.2"/>
    <n v="0.2"/>
    <n v="1.3989229744649958"/>
    <n v="3"/>
    <n v="2.6"/>
    <n v="2.8024065696507412"/>
    <n v="1.30678364469202"/>
    <n v="15.007922656809424"/>
    <n v="6.5106309038299809E-2"/>
    <n v="15.110828098920189"/>
    <n v="4.6847955191497013"/>
    <n v="39.782427069254595"/>
    <n v="41.463189539833238"/>
    <n v="81.245616609087833"/>
    <n v="0.51034371170241477"/>
    <n v="0.04"/>
    <n v="0.55034371170241481"/>
    <n v="0.98"/>
    <n v="0.5"/>
    <n v="0.5"/>
    <n v="81.34959522032625"/>
    <n v="24.757380000000005"/>
    <n v="106.10697522032626"/>
    <n v="0.23332471732977442"/>
    <n v="0.09"/>
    <n v="0.32332471732977441"/>
    <n v="0.9"/>
    <n v="8.3206030499982884"/>
    <n v="2.296530429656598"/>
    <n v="6.9939851403161164"/>
    <n v="82.938233621777172"/>
    <n v="3.7414114838597969"/>
    <n v="1.0326493489618445"/>
    <n v="3.1448893986030106"/>
    <x v="177"/>
    <n v="104.94096450361938"/>
    <n v="5.630346420844333"/>
    <n v="1.5540053776486531"/>
    <n v="4.7326568718147657"/>
    <n v="152.93509784504678"/>
    <n v="0.85"/>
    <n v="0.6"/>
    <n v="0.65"/>
    <n v="21"/>
    <n v="11.2"/>
    <n v="13.65"/>
    <n v="310.30605972356381"/>
    <n v="85.646112953573549"/>
    <n v="260.83157165598681"/>
    <n v="8428.7331646313705"/>
    <n v="590.8539838929056"/>
    <n v="163.07882317426095"/>
    <n v="496.64957679292365"/>
    <n v="16049.156674314612"/>
    <x v="1"/>
    <x v="0"/>
    <n v="1"/>
  </r>
  <r>
    <n v="179"/>
    <x v="4"/>
    <n v="2.848944221053046"/>
    <n v="3"/>
    <n v="2.7508200000000005"/>
    <n v="3.2489442210530464"/>
    <n v="2.848944221053046"/>
    <n v="3.143462145865727"/>
    <n v="65"/>
    <n v="78"/>
    <n v="0.2"/>
    <n v="0.2"/>
    <n v="1.3989229744649958"/>
    <n v="3"/>
    <n v="2.6"/>
    <n v="2.7737929597710838"/>
    <n v="1.2934408992776762"/>
    <n v="15.007922656809424"/>
    <n v="8.5327752790580871E-2"/>
    <n v="14.803829115552809"/>
    <n v="4.5423851203307226"/>
    <n v="37.10121765316827"/>
    <n v="41.518815091735895"/>
    <n v="78.620032744904165"/>
    <n v="0.52809460441781586"/>
    <n v="0.04"/>
    <n v="0.5680946044178159"/>
    <n v="0.98"/>
    <n v="0.5"/>
    <n v="0.5"/>
    <n v="77.823886860813246"/>
    <n v="24.757380000000005"/>
    <n v="102.58126686081326"/>
    <n v="0.24134406561377234"/>
    <n v="0.09"/>
    <n v="0.33134406561377233"/>
    <n v="0.9"/>
    <n v="10.501957277104189"/>
    <n v="3.3275919625187567"/>
    <n v="6.6704712633411294"/>
    <n v="80.257950093756335"/>
    <n v="4.5358520121548818"/>
    <n v="1.4372049229077599"/>
    <n v="2.8810125297129416"/>
    <x v="178"/>
    <n v="101.45400019201311"/>
    <n v="7.0221960560063454"/>
    <n v="2.2250141129540806"/>
    <n v="4.4602501953858438"/>
    <n v="179.8718642973256"/>
    <n v="0.85"/>
    <n v="0.6"/>
    <n v="0.65"/>
    <n v="21"/>
    <n v="11.2"/>
    <n v="13.65"/>
    <n v="364.03818442419077"/>
    <n v="115.34712097723191"/>
    <n v="231.22415982918795"/>
    <n v="9324.7506030232726"/>
    <n v="712.42988001442154"/>
    <n v="225.73658224287519"/>
    <n v="452.5102241791019"/>
    <n v="18248.720154958628"/>
    <x v="1"/>
    <x v="0"/>
    <n v="1"/>
  </r>
  <r>
    <n v="180"/>
    <x v="4"/>
    <n v="3.1778013185924481"/>
    <n v="3"/>
    <n v="2.7508200000000005"/>
    <n v="3.5778013185924484"/>
    <n v="3.1778013185924481"/>
    <n v="3.5063158057847974"/>
    <n v="65"/>
    <n v="78"/>
    <n v="0.2"/>
    <n v="0.2"/>
    <n v="1.3989229744649958"/>
    <n v="3"/>
    <n v="2.6"/>
    <n v="2.8466988230678183"/>
    <n v="1.327437461657345"/>
    <n v="15.007922656809424"/>
    <n v="3.9189439452994419E-2"/>
    <n v="15.592258413690448"/>
    <n v="4.9052387802497934"/>
    <n v="43.915696514272476"/>
    <n v="41.391896896640596"/>
    <n v="85.307593410913071"/>
    <n v="0.48520764965508323"/>
    <n v="0.04"/>
    <n v="0.52520764965508326"/>
    <n v="0.98"/>
    <n v="0.5"/>
    <n v="0.5"/>
    <n v="86.807192803820442"/>
    <n v="24.757380000000005"/>
    <n v="111.56457280382045"/>
    <n v="0.22191076770879908"/>
    <n v="0.09"/>
    <n v="0.31191076770879911"/>
    <n v="0.9"/>
    <n v="11.287327224590566"/>
    <n v="2.9085034047229241"/>
    <n v="5.6193130058827077"/>
    <n v="87.084834940307104"/>
    <n v="5.3591366220755203"/>
    <n v="1.3809351675145898"/>
    <n v="2.6680068293868096"/>
    <x v="179"/>
    <n v="110.33858848729496"/>
    <n v="7.7666883245880936"/>
    <n v="2.001309874872141"/>
    <n v="3.8665887722217929"/>
    <n v="186.39049783457611"/>
    <n v="0.85"/>
    <n v="0.6"/>
    <n v="0.65"/>
    <n v="21"/>
    <n v="11.2"/>
    <n v="13.65"/>
    <n v="466.69952815600163"/>
    <n v="120.25851112627339"/>
    <n v="232.34293435676241"/>
    <n v="11200.186457433561"/>
    <n v="856.96542695580399"/>
    <n v="220.82170671907693"/>
    <n v="426.63394738777544"/>
    <n v="20566.064438511334"/>
    <x v="1"/>
    <x v="0"/>
    <n v="1"/>
  </r>
  <r>
    <n v="181"/>
    <x v="4"/>
    <n v="2.5"/>
    <n v="3"/>
    <n v="2.7508200000000005"/>
    <n v="2.9000000000000004"/>
    <n v="1.8316213688779659"/>
    <n v="2.0209705743198003"/>
    <n v="65"/>
    <n v="78"/>
    <n v="0.2"/>
    <n v="0.2"/>
    <n v="1.3989229744649958"/>
    <n v="3"/>
    <n v="2.6"/>
    <n v="1.1149153132972689"/>
    <n v="0.51989354878479599"/>
    <n v="15.007922656809424"/>
    <n v="5.9257019613747977"/>
    <n v="2.3917167290045525"/>
    <n v="3.4198935487847963"/>
    <n v="43.454754264773243"/>
    <n v="57.584633272193528"/>
    <n v="101.03938753696677"/>
    <n v="0.56992262795660087"/>
    <n v="0.04"/>
    <n v="0.6099226279566009"/>
    <n v="0.98"/>
    <n v="0.5"/>
    <n v="0.5"/>
    <n v="50.033936477253548"/>
    <n v="24.757380000000005"/>
    <n v="74.791316477253559"/>
    <n v="0.33101944404908984"/>
    <n v="0.09"/>
    <n v="0.42101944404908986"/>
    <n v="0.9"/>
    <n v="7.6697778876057914"/>
    <n v="3.2908291483826244"/>
    <n v="4.8713387005923607"/>
    <n v="103.14437477732024"/>
    <n v="2.9918068025538398"/>
    <n v="1.2836779860449112"/>
    <n v="1.9001989986603747"/>
    <x v="180"/>
    <n v="73.969433878602416"/>
    <n v="4.4406522653859986"/>
    <n v="1.9053260898700319"/>
    <n v="2.8204103890941492"/>
    <n v="117.09352543830452"/>
    <n v="0.85"/>
    <n v="0.6"/>
    <n v="0.65"/>
    <n v="21"/>
    <n v="11.2"/>
    <n v="13.65"/>
    <n v="308.58804210394936"/>
    <n v="132.40416328601199"/>
    <n v="195.99483766931431"/>
    <n v="8137.0167260584894"/>
    <n v="328.47253412233567"/>
    <n v="140.93589222181743"/>
    <n v="208.62415978662298"/>
    <n v="8661.3417875211162"/>
    <x v="1"/>
    <x v="0"/>
    <n v="1"/>
  </r>
  <r>
    <n v="182"/>
    <x v="4"/>
    <n v="2.7524945143986597"/>
    <n v="3"/>
    <n v="2.7508200000000005"/>
    <n v="3.15249451439866"/>
    <n v="2.7524945143986597"/>
    <n v="3.0370416692528672"/>
    <n v="65"/>
    <n v="78"/>
    <n v="0.2"/>
    <n v="0.2"/>
    <n v="1.3989229744649958"/>
    <n v="3"/>
    <n v="2.6"/>
    <n v="2.7524105745923295"/>
    <n v="1.2834701293192032"/>
    <n v="15.007922656809424"/>
    <n v="0.10222150184622453"/>
    <n v="14.576471762170204"/>
    <n v="4.4359646437178633"/>
    <n v="35.091944628714522"/>
    <n v="41.565286754513139"/>
    <n v="76.657231383227668"/>
    <n v="0.54222264494158967"/>
    <n v="0.04"/>
    <n v="0.58222264494158971"/>
    <n v="0.98"/>
    <n v="0.5"/>
    <n v="0.5"/>
    <n v="75.189194681527567"/>
    <n v="24.757380000000005"/>
    <n v="99.946574681527579"/>
    <n v="0.24770613779299169"/>
    <n v="0.09"/>
    <n v="0.33770613779299169"/>
    <n v="0.9"/>
    <n v="10.386000221803585"/>
    <n v="2.9070165401552095"/>
    <n v="5.2478920610319886"/>
    <n v="78.254257037044923"/>
    <n v="4.3390357023011639"/>
    <n v="1.2144856812570943"/>
    <n v="2.1924504648899736"/>
    <x v="181"/>
    <n v="98.848260674038258"/>
    <n v="6.8785841997811401"/>
    <n v="1.9252992118790482"/>
    <n v="3.4756467015463723"/>
    <n v="166.55841402939072"/>
    <n v="0.85"/>
    <n v="0.6"/>
    <n v="0.65"/>
    <n v="21"/>
    <n v="11.2"/>
    <n v="13.65"/>
    <n v="339.54801514079003"/>
    <n v="95.038674668903269"/>
    <n v="171.56858222048862"/>
    <n v="8221.8342097894165"/>
    <n v="679.93608404828694"/>
    <n v="190.31247837134057"/>
    <n v="343.56163116531707"/>
    <n v="16464.009527431605"/>
    <x v="1"/>
    <x v="0"/>
    <n v="1"/>
  </r>
  <r>
    <n v="183"/>
    <x v="4"/>
    <n v="3.3989035217955132"/>
    <n v="3"/>
    <n v="2.7508200000000005"/>
    <n v="3.7989035217955136"/>
    <n v="3.3989035217955132"/>
    <n v="3.7502750946330177"/>
    <n v="65"/>
    <n v="78"/>
    <n v="0.2"/>
    <n v="0.2"/>
    <n v="1.3989229744649958"/>
    <n v="3"/>
    <n v="2.6"/>
    <n v="2.8957160014165328"/>
    <n v="1.3502945473025001"/>
    <n v="15.007922656809424"/>
    <n v="1.8134827278694681E-2"/>
    <n v="16.133846185422058"/>
    <n v="5.1491980690980137"/>
    <n v="48.465678858582869"/>
    <n v="41.333979448379289"/>
    <n v="89.799658306962158"/>
    <n v="0.46029105486222849"/>
    <n v="0.04"/>
    <n v="0.50029105486222847"/>
    <n v="0.98"/>
    <n v="0.5"/>
    <n v="0.5"/>
    <n v="92.846985622365594"/>
    <n v="24.757380000000005"/>
    <n v="117.60436562236561"/>
    <n v="0.21051412393564861"/>
    <n v="0.09"/>
    <n v="0.30051412393564858"/>
    <n v="0.9"/>
    <n v="11.054181950820677"/>
    <n v="2.4553653625492444"/>
    <n v="6.1209832151981338"/>
    <n v="91.67048452169054"/>
    <n v="5.5238736020055939"/>
    <n v="1.2269680352473049"/>
    <n v="3.0587100656726647"/>
    <x v="182"/>
    <n v="116.31200995618576"/>
    <n v="7.7322441460445424"/>
    <n v="1.7174933916808222"/>
    <n v="4.281541306658057"/>
    <n v="187.55008884231381"/>
    <n v="0.85"/>
    <n v="0.6"/>
    <n v="0.65"/>
    <n v="21"/>
    <n v="11.2"/>
    <n v="13.65"/>
    <n v="506.37616953242878"/>
    <n v="112.47675428374711"/>
    <n v="280.39343373158505"/>
    <n v="12282.449155724125"/>
    <n v="899.35285809839183"/>
    <n v="199.76510847286303"/>
    <n v="497.99467508783249"/>
    <n v="21814.327800710729"/>
    <x v="1"/>
    <x v="0"/>
    <n v="1"/>
  </r>
  <r>
    <n v="184"/>
    <x v="4"/>
    <n v="2.5"/>
    <n v="3"/>
    <n v="2.7508200000000005"/>
    <n v="2.9000000000000004"/>
    <n v="2.0728002081267669"/>
    <n v="2.2870819800679318"/>
    <n v="65"/>
    <n v="78"/>
    <n v="0.2"/>
    <n v="0.2"/>
    <n v="1.3989229744649958"/>
    <n v="3"/>
    <n v="2.6"/>
    <n v="1.685593064550664"/>
    <n v="0.78600495453292751"/>
    <n v="15.007922656809424"/>
    <n v="2.8809635089918064"/>
    <n v="5.4667781706956244"/>
    <n v="3.6860049545329279"/>
    <n v="41.58403494418129"/>
    <n v="49.209105842609354"/>
    <n v="90.793140786790644"/>
    <n v="0.54199144799018462"/>
    <n v="0.04"/>
    <n v="0.58199144799018465"/>
    <n v="0.98"/>
    <n v="0.5"/>
    <n v="0.5"/>
    <n v="56.622157671694225"/>
    <n v="24.757380000000005"/>
    <n v="81.379537671694237"/>
    <n v="0.30422119255429508"/>
    <n v="0.09"/>
    <n v="0.39422119255429511"/>
    <n v="0.9"/>
    <n v="10.738629697714551"/>
    <n v="3.3036531121609345"/>
    <n v="3.764232270255782"/>
    <n v="92.684664553182117"/>
    <n v="4.4888390505112605"/>
    <n v="1.3809552537571124"/>
    <n v="1.5734812807182395"/>
    <x v="183"/>
    <n v="80.485257037939348"/>
    <n v="6.5052342918825508"/>
    <n v="2.0012830424991424"/>
    <n v="2.2802921356241859"/>
    <n v="149.79894612902336"/>
    <n v="0.85"/>
    <n v="0.6"/>
    <n v="0.65"/>
    <n v="21"/>
    <n v="11.2"/>
    <n v="13.65"/>
    <n v="416.04654162986071"/>
    <n v="127.99337445743245"/>
    <n v="145.83758468408141"/>
    <n v="9580.4902145564702"/>
    <n v="523.57545407418445"/>
    <n v="161.07378008121276"/>
    <n v="183.52989865730424"/>
    <n v="12056.606683206875"/>
    <x v="1"/>
    <x v="0"/>
    <n v="1"/>
  </r>
  <r>
    <n v="185"/>
    <x v="4"/>
    <n v="3.4834168917190937"/>
    <n v="3"/>
    <n v="2.7508200000000005"/>
    <n v="3.8834168917190941"/>
    <n v="3.4834168917190937"/>
    <n v="3.8435252808638052"/>
    <n v="65"/>
    <n v="78"/>
    <n v="0.2"/>
    <n v="0.2"/>
    <n v="1.3989229744649958"/>
    <n v="3"/>
    <n v="2.6"/>
    <n v="2.9144521644505592"/>
    <n v="1.3590313636097071"/>
    <n v="15.007922656809424"/>
    <n v="1.2203829326039653E-2"/>
    <n v="16.343303407553641"/>
    <n v="5.2424482553288012"/>
    <n v="50.198130038385251"/>
    <n v="41.317664340591165"/>
    <n v="91.515794378976409"/>
    <n v="0.45148124016156627"/>
    <n v="0.04"/>
    <n v="0.49148124016156625"/>
    <n v="0.98"/>
    <n v="0.5"/>
    <n v="0.5"/>
    <n v="95.155615917951963"/>
    <n v="24.757380000000005"/>
    <n v="119.91299591795197"/>
    <n v="0.20646119138695973"/>
    <n v="0.09"/>
    <n v="0.2964611913869597"/>
    <n v="0.9"/>
    <n v="11.848415710098436"/>
    <n v="2.4605796629348435"/>
    <n v="5.7406562997714445"/>
    <n v="93.422373428538421"/>
    <n v="6.0251416629494718"/>
    <n v="1.2512509186792979"/>
    <n v="2.9192314222184668"/>
    <x v="184"/>
    <n v="118.59527068808437"/>
    <n v="8.3358202726346828"/>
    <n v="1.7311132845586561"/>
    <n v="4.0387744937981465"/>
    <n v="196.26149983498732"/>
    <n v="0.85"/>
    <n v="0.6"/>
    <n v="0.65"/>
    <n v="21"/>
    <n v="11.2"/>
    <n v="13.65"/>
    <n v="562.8830343959105"/>
    <n v="116.89483057765914"/>
    <n v="272.72152805081691"/>
    <n v="13252.717183079743"/>
    <n v="988.5888616403314"/>
    <n v="205.30184857397265"/>
    <n v="478.97955434012209"/>
    <n v="23275.685698579746"/>
    <x v="1"/>
    <x v="0"/>
    <n v="1"/>
  </r>
  <r>
    <n v="186"/>
    <x v="4"/>
    <n v="2.653077870080117"/>
    <n v="3"/>
    <n v="2.7508200000000005"/>
    <n v="3.0530778700801173"/>
    <n v="2.653077870080117"/>
    <n v="2.9273475391344395"/>
    <n v="65"/>
    <n v="78"/>
    <n v="0.2"/>
    <n v="0.2"/>
    <n v="1.3989229744649958"/>
    <n v="3"/>
    <n v="2.6"/>
    <n v="2.7303704351690361"/>
    <n v="1.2731926435193177"/>
    <n v="15.007922656809424"/>
    <n v="0.12123083460266754"/>
    <n v="14.343961986266036"/>
    <n v="4.326270513599435"/>
    <n v="33.015797907355854"/>
    <n v="41.617578007246216"/>
    <n v="74.63337591460207"/>
    <n v="0.55762689945670418"/>
    <n v="0.04"/>
    <n v="0.59762689945670422"/>
    <n v="0.98"/>
    <n v="0.5"/>
    <n v="0.5"/>
    <n v="72.473455418416194"/>
    <n v="24.757380000000005"/>
    <n v="97.230835418416206"/>
    <n v="0.25462477920158633"/>
    <n v="0.09"/>
    <n v="0.3446247792015863"/>
    <n v="0.9"/>
    <n v="10.034887780774536"/>
    <n v="2.7551779787040989"/>
    <n v="4.7441094519901608"/>
    <n v="76.188237912822956"/>
    <n v="4.0377689099542824"/>
    <n v="1.1086095058397789"/>
    <n v="1.9089020295140369"/>
    <x v="185"/>
    <n v="96.162364699532517"/>
    <n v="6.5766167950124155"/>
    <n v="1.805675376132126"/>
    <n v="3.109171779589893"/>
    <n v="157.11287493299085"/>
    <n v="0.85"/>
    <n v="0.6"/>
    <n v="0.65"/>
    <n v="21"/>
    <n v="11.2"/>
    <n v="13.65"/>
    <n v="307.63049834859669"/>
    <n v="84.463004783338164"/>
    <n v="145.43588197688604"/>
    <n v="7349.175650506405"/>
    <n v="632.42302273105463"/>
    <n v="173.63801404858305"/>
    <n v="298.98531058241781"/>
    <n v="15108.345578298307"/>
    <x v="1"/>
    <x v="0"/>
    <n v="1"/>
  </r>
  <r>
    <n v="187"/>
    <x v="4"/>
    <n v="2.5345579647097738"/>
    <n v="3"/>
    <n v="2.7508200000000005"/>
    <n v="2.9345579647097741"/>
    <n v="2.5345579647097738"/>
    <n v="2.7965752925912786"/>
    <n v="65"/>
    <n v="78"/>
    <n v="0.2"/>
    <n v="0.2"/>
    <n v="1.3989229744649958"/>
    <n v="3"/>
    <n v="2.6"/>
    <n v="2.7040952047314852"/>
    <n v="1.2609403023465005"/>
    <n v="15.007922656809424"/>
    <n v="0.14600982477598864"/>
    <n v="14.06921726246863"/>
    <n v="4.1954982670562746"/>
    <n v="30.533992987349524"/>
    <n v="41.685740548994794"/>
    <n v="72.219733536344322"/>
    <n v="0.5772070666532797"/>
    <n v="0.04"/>
    <n v="0.61720706665327973"/>
    <n v="0.98"/>
    <n v="0.5"/>
    <n v="0.5"/>
    <n v="69.235877217293478"/>
    <n v="24.757380000000005"/>
    <n v="93.99325721729349"/>
    <n v="0.26339527677784297"/>
    <n v="0.09"/>
    <n v="0.35339527677784299"/>
    <n v="0.9"/>
    <n v="9.870831935259897"/>
    <n v="2.9147727333268372"/>
    <n v="6.4497677847124306"/>
    <n v="73.724311318351496"/>
    <n v="3.7784847110706195"/>
    <n v="1.1157544046292176"/>
    <n v="2.468925529715249"/>
    <x v="186"/>
    <n v="92.960364280839713"/>
    <n v="6.3825265514711544"/>
    <n v="1.8847058164882895"/>
    <n v="4.1704503132811661"/>
    <n v="163.59564243514856"/>
    <n v="0.85"/>
    <n v="0.6"/>
    <n v="0.65"/>
    <n v="21"/>
    <n v="11.2"/>
    <n v="13.65"/>
    <n v="278.56618315060177"/>
    <n v="82.258225081706357"/>
    <n v="182.01983437455289"/>
    <n v="7140.1526222755292"/>
    <n v="593.32199325689021"/>
    <n v="175.20293926296884"/>
    <n v="387.68658033775932"/>
    <n v="15207.910515529409"/>
    <x v="1"/>
    <x v="0"/>
    <n v="1"/>
  </r>
  <r>
    <n v="188"/>
    <x v="4"/>
    <n v="2.5"/>
    <n v="3"/>
    <n v="2.7508200000000005"/>
    <n v="2.9000000000000004"/>
    <n v="1.8360611974136032"/>
    <n v="2.0258693830900021"/>
    <n v="65"/>
    <n v="78"/>
    <n v="0.2"/>
    <n v="0.2"/>
    <n v="1.3989229744649958"/>
    <n v="3"/>
    <n v="2.6"/>
    <n v="1.1254208426072194"/>
    <n v="0.52479235755499776"/>
    <n v="15.007922656809424"/>
    <n v="5.859838427611324"/>
    <n v="2.4370020141640683"/>
    <n v="3.4247923575549981"/>
    <n v="43.45146426692196"/>
    <n v="57.403454546246294"/>
    <n v="100.85491881316825"/>
    <n v="0.56916861588659906"/>
    <n v="0.04"/>
    <n v="0.6091686158865991"/>
    <n v="0.98"/>
    <n v="0.5"/>
    <n v="0.5"/>
    <n v="50.155218147524764"/>
    <n v="24.757380000000005"/>
    <n v="74.912598147524761"/>
    <n v="0.33048353163837008"/>
    <n v="0.09"/>
    <n v="0.42048353163837004"/>
    <n v="0.9"/>
    <n v="5.8576928348823607"/>
    <n v="2.0275652207153532"/>
    <n v="3.8746937753119974"/>
    <n v="102.95606295510926"/>
    <n v="2.289370198368224"/>
    <n v="0.79243612159237464"/>
    <n v="1.5143519312207667"/>
    <x v="187"/>
    <n v="74.089382783266245"/>
    <n v="3.3946294644182502"/>
    <n v="1.1750074360818301"/>
    <n v="2.2454488526515997"/>
    <n v="88.412930855486977"/>
    <n v="0.85"/>
    <n v="0.6"/>
    <n v="0.65"/>
    <n v="21"/>
    <n v="11.2"/>
    <n v="13.65"/>
    <n v="235.70454227074984"/>
    <n v="81.586103222567147"/>
    <n v="155.91171276695655"/>
    <n v="6138.9113647133581"/>
    <n v="251.50600179663783"/>
    <n v="87.055575705050956"/>
    <n v="166.36391956435037"/>
    <n v="6550.4594771426255"/>
    <x v="0"/>
    <x v="0"/>
    <n v="1"/>
  </r>
  <r>
    <n v="189"/>
    <x v="4"/>
    <n v="2.8024161147657196"/>
    <n v="3"/>
    <n v="2.7508200000000005"/>
    <n v="3.20241611476572"/>
    <n v="2.8024161147657196"/>
    <n v="3.092124060777151"/>
    <n v="65"/>
    <n v="78"/>
    <n v="0.2"/>
    <n v="0.2"/>
    <n v="1.3989229744649958"/>
    <n v="3"/>
    <n v="2.6"/>
    <n v="2.7634779269443004"/>
    <n v="1.288630920476427"/>
    <n v="15.007922656809424"/>
    <n v="9.328706448673478E-2"/>
    <n v="14.693930463766204"/>
    <n v="4.491047035242147"/>
    <n v="36.132532581465682"/>
    <n v="41.540709725535905"/>
    <n v="77.673242307001587"/>
    <n v="0.53481364356269911"/>
    <n v="0.04"/>
    <n v="0.57481364356269915"/>
    <n v="0.98"/>
    <n v="0.5"/>
    <n v="0.5"/>
    <n v="76.552890379803046"/>
    <n v="24.757380000000005"/>
    <n v="101.31027037980306"/>
    <n v="0.24437186779964976"/>
    <n v="0.09"/>
    <n v="0.33437186779964978"/>
    <n v="0.9"/>
    <n v="5.7999542091605338"/>
    <n v="2.1241026302460448"/>
    <n v="6.8607704006963575"/>
    <n v="79.291434855064125"/>
    <n v="2.4660613976961541"/>
    <n v="0.90313945805320306"/>
    <n v="2.917105969024965"/>
    <x v="188"/>
    <n v="100.19697070529973"/>
    <n v="3.8606126870910855"/>
    <n v="1.4138624663725259"/>
    <n v="4.5667217872709651"/>
    <n v="118.93133129616089"/>
    <n v="0.85"/>
    <n v="0.6"/>
    <n v="0.65"/>
    <n v="21"/>
    <n v="11.2"/>
    <n v="13.65"/>
    <n v="195.53754666401298"/>
    <n v="71.611223503263474"/>
    <n v="231.30151790826173"/>
    <n v="6023.7953475356153"/>
    <n v="386.82169631297398"/>
    <n v="141.6647361244508"/>
    <n v="457.57168913844293"/>
    <n v="11916.55911782373"/>
    <x v="0"/>
    <x v="0"/>
    <n v="1"/>
  </r>
  <r>
    <n v="190"/>
    <x v="4"/>
    <n v="2.5"/>
    <n v="3"/>
    <n v="2.7508200000000005"/>
    <n v="2.9000000000000004"/>
    <n v="1.6338616895464366"/>
    <n v="1.8027669108842879"/>
    <n v="65"/>
    <n v="78"/>
    <n v="0.2"/>
    <n v="0.2"/>
    <n v="1.3989229744649958"/>
    <n v="3"/>
    <n v="2.6"/>
    <n v="0.64697604697927336"/>
    <n v="0.30168988534928332"/>
    <n v="15.007922656809424"/>
    <n v="9.2327434887115309"/>
    <n v="0.80538286286645933"/>
    <n v="3.2016898853492837"/>
    <n v="42.416322177358147"/>
    <n v="66.68170924642196"/>
    <n v="109.0980314237801"/>
    <n v="0.61120909677465862"/>
    <n v="0.04"/>
    <n v="0.65120909677465866"/>
    <n v="0.98"/>
    <n v="0.5"/>
    <n v="0.5"/>
    <n v="44.631785464188454"/>
    <n v="24.757380000000005"/>
    <n v="69.389165464188466"/>
    <n v="0.35679028324353046"/>
    <n v="0.09"/>
    <n v="0.44679028324353043"/>
    <n v="0.9"/>
    <n v="10.477811853056521"/>
    <n v="3.3843567018566874"/>
    <n v="5.5811843106915084"/>
    <n v="111.37090707844219"/>
    <n v="3.6545654600527713"/>
    <n v="1.1804328308773313"/>
    <n v="1.9466663167931952"/>
    <x v="189"/>
    <n v="68.626647162384188"/>
    <n v="5.7964273274569775"/>
    <n v="1.8722590124369975"/>
    <n v="3.0875653916833015"/>
    <n v="143.44223229639377"/>
    <n v="0.85"/>
    <n v="0.6"/>
    <n v="0.65"/>
    <n v="21"/>
    <n v="11.2"/>
    <n v="13.65"/>
    <n v="407.01227026362153"/>
    <n v="131.46587511998172"/>
    <n v="216.80199348030825"/>
    <n v="10072.195392165955"/>
    <n v="397.78937300379152"/>
    <n v="128.48685864310769"/>
    <n v="211.88926072583845"/>
    <n v="9843.9594639893658"/>
    <x v="1"/>
    <x v="0"/>
    <n v="1"/>
  </r>
  <r>
    <n v="191"/>
    <x v="4"/>
    <n v="2.5"/>
    <n v="3"/>
    <n v="2.7508200000000005"/>
    <n v="2.9000000000000004"/>
    <n v="2.3335122675301196"/>
    <n v="2.5747459096208285"/>
    <n v="65"/>
    <n v="78"/>
    <n v="0.2"/>
    <n v="0.2"/>
    <n v="1.3989229744649958"/>
    <n v="3"/>
    <n v="2.6"/>
    <n v="2.3024903522578239"/>
    <n v="1.0736688840858237"/>
    <n v="15.007922656809424"/>
    <n v="0.81129446212046774"/>
    <n v="10.200503717462981"/>
    <n v="3.9736688840858241"/>
    <n v="35.684213251857003"/>
    <n v="43.515818835094734"/>
    <n v="79.200032086951737"/>
    <n v="0.54944193440881195"/>
    <n v="0.04"/>
    <n v="0.58944193440881198"/>
    <n v="0.98"/>
    <n v="0.5"/>
    <n v="0.5"/>
    <n v="63.743962887928518"/>
    <n v="24.757380000000005"/>
    <n v="88.50134288792853"/>
    <n v="0.27974016203743818"/>
    <n v="0.09"/>
    <n v="0.3697401620374382"/>
    <n v="0.9"/>
    <n v="11.023067573044131"/>
    <n v="3.4868191440209499"/>
    <n v="5.0377743164516868"/>
    <n v="80.850032755429908"/>
    <n v="4.5256092996699495"/>
    <n v="1.4315417228355631"/>
    <n v="2.0682988782473739"/>
    <x v="190"/>
    <n v="87.52880065839085"/>
    <n v="6.9473967824371634"/>
    <n v="2.1976020687154025"/>
    <n v="3.1751068243787959"/>
    <n v="166.95005376757175"/>
    <n v="0.85"/>
    <n v="0.6"/>
    <n v="0.65"/>
    <n v="21"/>
    <n v="11.2"/>
    <n v="13.65"/>
    <n v="365.8956601165936"/>
    <n v="115.74019518201985"/>
    <n v="167.2220320543191"/>
    <n v="8792.6891241063167"/>
    <n v="608.09730806468849"/>
    <n v="192.3534733990578"/>
    <n v="277.91329230014804"/>
    <n v="14612.937976129422"/>
    <x v="1"/>
    <x v="0"/>
    <n v="1"/>
  </r>
  <r>
    <n v="192"/>
    <x v="4"/>
    <n v="2.5"/>
    <n v="3"/>
    <n v="2.7508200000000005"/>
    <n v="2.9000000000000004"/>
    <n v="2.4899878593307601"/>
    <n v="2.7473976224702437"/>
    <n v="65"/>
    <n v="78"/>
    <n v="0.2"/>
    <n v="0.2"/>
    <n v="1.3989229744649958"/>
    <n v="3"/>
    <n v="2.6"/>
    <n v="2.672743145301224"/>
    <n v="1.2463205969352389"/>
    <n v="15.007922656809424"/>
    <n v="0.17858935859712735"/>
    <n v="13.744863429907596"/>
    <n v="4.1463205969352392"/>
    <n v="30.208721730333956"/>
    <n v="41.775360982220654"/>
    <n v="71.98408271255461"/>
    <n v="0.58034164509725272"/>
    <n v="0.04"/>
    <n v="0.62034164509725276"/>
    <n v="0.98"/>
    <n v="0.5"/>
    <n v="0.5"/>
    <n v="68.018366950592366"/>
    <n v="24.757380000000005"/>
    <n v="92.775746950592378"/>
    <n v="0.26685185313770116"/>
    <n v="0.09"/>
    <n v="0.35685185313770118"/>
    <n v="0.9"/>
    <n v="6.0622177929731773"/>
    <n v="3.1477697806227347"/>
    <n v="3.7426064462876107"/>
    <n v="73.483751102399509"/>
    <n v="2.3015716343423596"/>
    <n v="1.1950770965238091"/>
    <n v="1.4209118064459714"/>
    <x v="191"/>
    <n v="91.756233247838608"/>
    <n v="3.8989041394263539"/>
    <n v="2.0244823011566568"/>
    <n v="2.4070504003647706"/>
    <n v="104.55651462976958"/>
    <n v="0.85"/>
    <n v="0.6"/>
    <n v="0.65"/>
    <n v="21"/>
    <n v="11.2"/>
    <n v="13.65"/>
    <n v="169.1281171223568"/>
    <n v="87.818747909133862"/>
    <n v="104.41392952333662"/>
    <n v="4535.4914662792526"/>
    <n v="357.74875762816799"/>
    <n v="185.75887023105125"/>
    <n v="220.8618779751732"/>
    <n v="9593.7119439501876"/>
    <x v="0"/>
    <x v="0"/>
    <n v="1"/>
  </r>
  <r>
    <n v="193"/>
    <x v="4"/>
    <n v="2.5"/>
    <n v="3"/>
    <n v="2.7508200000000005"/>
    <n v="2.9000000000000004"/>
    <n v="1.7470415999867588"/>
    <n v="1.9276471249342917"/>
    <n v="65"/>
    <n v="78"/>
    <n v="0.2"/>
    <n v="0.2"/>
    <n v="1.3989229744649958"/>
    <n v="3"/>
    <n v="2.6"/>
    <n v="0.91478253024422107"/>
    <n v="0.42657009939928692"/>
    <n v="15.007922656809424"/>
    <n v="7.2507141332662073"/>
    <n v="1.6101328279929821"/>
    <n v="3.3265700993992873"/>
    <n v="43.29430679200609"/>
    <n v="61.229503254875858"/>
    <n v="104.52381004688195"/>
    <n v="0.58579478902857307"/>
    <n v="0.04"/>
    <n v="0.62579478902857311"/>
    <n v="0.98"/>
    <n v="0.5"/>
    <n v="0.5"/>
    <n v="47.723492377905743"/>
    <n v="24.757380000000005"/>
    <n v="72.48087237790574"/>
    <n v="0.34157121993397488"/>
    <n v="0.09"/>
    <n v="0.43157121993397485"/>
    <n v="0.9"/>
    <n v="8.7543278977935159"/>
    <n v="3.3726558750469113"/>
    <n v="6.2913961074951956"/>
    <n v="106.70138942285867"/>
    <n v="3.2759151179068708"/>
    <n v="1.2620654032559517"/>
    <n v="2.3542732077100537"/>
    <x v="192"/>
    <n v="71.684379274851835"/>
    <n v="4.9762119272407386"/>
    <n v="1.9171146646354285"/>
    <n v="3.5762106142956331"/>
    <n v="133.43832212293529"/>
    <n v="0.85"/>
    <n v="0.6"/>
    <n v="0.65"/>
    <n v="21"/>
    <n v="11.2"/>
    <n v="13.65"/>
    <n v="349.54469471201099"/>
    <n v="134.66413206993047"/>
    <n v="251.20422234367308"/>
    <n v="9373.1252308635685"/>
    <n v="356.71666314436652"/>
    <n v="137.42717473310643"/>
    <n v="256.35843804191904"/>
    <n v="9565.4432928603455"/>
    <x v="1"/>
    <x v="0"/>
    <n v="1"/>
  </r>
  <r>
    <n v="194"/>
    <x v="4"/>
    <n v="2.5"/>
    <n v="3"/>
    <n v="2.7508200000000005"/>
    <n v="2.9000000000000004"/>
    <n v="1.2328687954419126"/>
    <n v="1.3603202058684913"/>
    <n v="65"/>
    <n v="78"/>
    <n v="0.2"/>
    <n v="0.2"/>
    <n v="1.3989229744649958"/>
    <n v="3"/>
    <n v="2.6"/>
    <n v="0"/>
    <n v="0"/>
    <n v="15.007922656809424"/>
    <n v="16.517989688042071"/>
    <n v="0"/>
    <n v="2.7592431803334874"/>
    <n v="33.677964258364476"/>
    <n v="33.035979376084143"/>
    <n v="66.713943634448611"/>
    <n v="0.49518852546179842"/>
    <n v="0.04"/>
    <n v="0.5351885254617984"/>
    <n v="0.98"/>
    <n v="0.5"/>
    <n v="0.5"/>
    <n v="33.677964258364476"/>
    <n v="24.757380000000005"/>
    <n v="58.435344258364481"/>
    <n v="0.42367132964149884"/>
    <n v="0.09"/>
    <n v="0.51367132964149886"/>
    <n v="0.9"/>
    <n v="9.3458346496898912"/>
    <n v="2.0808759881066621"/>
    <n v="4.1743308336598286"/>
    <n v="68.103817460166283"/>
    <n v="4.3440511843125753"/>
    <n v="0.96721503636299488"/>
    <n v="1.9402768700037052"/>
    <x v="193"/>
    <n v="57.793197618162672"/>
    <n v="4.5451473385740933"/>
    <n v="1.0119896524768452"/>
    <n v="2.0300967639702781"/>
    <n v="105.94348399651825"/>
    <n v="0.85"/>
    <n v="0.6"/>
    <n v="0.65"/>
    <n v="21"/>
    <n v="11.2"/>
    <n v="13.65"/>
    <n v="295.8464688940428"/>
    <n v="65.871036281193497"/>
    <n v="132.14026177691511"/>
    <n v="6895.9273061839631"/>
    <n v="262.67859834187868"/>
    <n v="58.486117973130085"/>
    <n v="117.32578346412683"/>
    <n v="6122.8127069674338"/>
    <x v="1"/>
    <x v="0"/>
    <n v="1"/>
  </r>
  <r>
    <n v="195"/>
    <x v="4"/>
    <n v="2.8494955818995162"/>
    <n v="3"/>
    <n v="2.7508200000000005"/>
    <n v="3.2494955818995166"/>
    <n v="2.8494955818995162"/>
    <n v="3.1440705052491027"/>
    <n v="65"/>
    <n v="78"/>
    <n v="0.2"/>
    <n v="0.2"/>
    <n v="1.3989229744649958"/>
    <n v="3"/>
    <n v="2.6"/>
    <n v="2.7739151935279374"/>
    <n v="1.2934978978145821"/>
    <n v="15.007922656809424"/>
    <n v="8.5235561903808266E-2"/>
    <n v="14.805133875890309"/>
    <n v="4.5429934797140987"/>
    <n v="37.112689876767462"/>
    <n v="41.518561491200735"/>
    <n v="78.63125136796819"/>
    <n v="0.52801603394186913"/>
    <n v="0.04"/>
    <n v="0.56801603394186917"/>
    <n v="0.98"/>
    <n v="0.5"/>
    <n v="0.5"/>
    <n v="77.83894824524404"/>
    <n v="24.757380000000005"/>
    <n v="102.59632824524405"/>
    <n v="0.24130863573227004"/>
    <n v="0.09"/>
    <n v="0.33130863573227004"/>
    <n v="0.9"/>
    <n v="4.2229745467320532"/>
    <n v="2.5842525757104564"/>
    <n v="3.1994340801883321"/>
    <n v="80.269402438134193"/>
    <n v="1.8242572932598498"/>
    <n v="1.116355676951343"/>
    <n v="1.3821042231013034"/>
    <x v="194"/>
    <n v="101.46889606672489"/>
    <n v="2.8238666109221549"/>
    <n v="1.7280673804642201"/>
    <n v="2.1394339399658056"/>
    <n v="78.080432105973301"/>
    <n v="0.85"/>
    <n v="0.6"/>
    <n v="0.55000000000000004"/>
    <n v="21"/>
    <n v="11.2"/>
    <n v="13.65"/>
    <n v="146.43204282337626"/>
    <n v="89.60920309730308"/>
    <n v="110.94068009556334"/>
    <n v="4048.8729650285845"/>
    <n v="286.53462764995481"/>
    <n v="175.34508942462151"/>
    <n v="217.08600009601406"/>
    <n v="7922.7352502059748"/>
    <x v="0"/>
    <x v="0"/>
    <n v="1"/>
  </r>
  <r>
    <n v="196"/>
    <x v="4"/>
    <n v="2.5"/>
    <n v="3"/>
    <n v="2.7508200000000005"/>
    <n v="2.9000000000000004"/>
    <n v="1.8807354415438633"/>
    <n v="2.0751619576096707"/>
    <n v="65"/>
    <n v="78"/>
    <n v="0.2"/>
    <n v="0.2"/>
    <n v="1.3989229744649958"/>
    <n v="3"/>
    <n v="2.6"/>
    <n v="1.2311291097943819"/>
    <n v="0.57408493207466638"/>
    <n v="15.007922656809424"/>
    <n v="5.2175947364029014"/>
    <n v="2.9163065997930282"/>
    <n v="3.4740849320746667"/>
    <n v="43.353338625243858"/>
    <n v="55.636757755596335"/>
    <n v="98.990096380840185"/>
    <n v="0.56204367699115598"/>
    <n v="0.04"/>
    <n v="0.60204367699115602"/>
    <n v="0.98"/>
    <n v="0.5"/>
    <n v="0.5"/>
    <n v="51.375573146086516"/>
    <n v="24.757380000000005"/>
    <n v="76.132953146086521"/>
    <n v="0.3251861247585483"/>
    <n v="0.09"/>
    <n v="0.41518612475854832"/>
    <n v="0.9"/>
    <n v="5.2657663677298281"/>
    <n v="3.3494361564794715"/>
    <n v="5.3387987756545474"/>
    <n v="101.05239005544102"/>
    <n v="2.0955450215253988"/>
    <n v="1.3329292969854454"/>
    <n v="2.1246087300436018"/>
    <x v="195"/>
    <n v="75.296327287338315"/>
    <n v="3.0794932356281839"/>
    <n v="1.958796738544593"/>
    <n v="3.1222036011248533"/>
    <n v="95.833819789963016"/>
    <n v="0.85"/>
    <n v="0.6"/>
    <n v="0.65"/>
    <n v="21"/>
    <n v="11.2"/>
    <n v="13.65"/>
    <n v="211.75983289392215"/>
    <n v="134.69569123529803"/>
    <n v="214.69679010356126"/>
    <n v="6589.9653324515602"/>
    <n v="231.87453054900419"/>
    <n v="147.49020031482453"/>
    <n v="235.09046420800325"/>
    <n v="7215.9346601008547"/>
    <x v="0"/>
    <x v="0"/>
    <n v="1"/>
  </r>
  <r>
    <n v="197"/>
    <x v="4"/>
    <n v="2.5"/>
    <n v="3"/>
    <n v="2.7508200000000005"/>
    <n v="2.9000000000000004"/>
    <n v="2.1961340432934007"/>
    <n v="2.4231658104517551"/>
    <n v="65"/>
    <n v="78"/>
    <n v="0.2"/>
    <n v="0.2"/>
    <n v="1.3989229744649958"/>
    <n v="3"/>
    <n v="2.6"/>
    <n v="1.9774257805782218"/>
    <n v="0.92208878491675073"/>
    <n v="15.007922656809424"/>
    <n v="1.7436838781262309"/>
    <n v="7.5236115434416657"/>
    <n v="3.8220887849167511"/>
    <n v="39.295135666431882"/>
    <n v="46.080654288431703"/>
    <n v="85.375789954863592"/>
    <n v="0.53973912642909172"/>
    <n v="0.04"/>
    <n v="0.57973912642909176"/>
    <n v="0.98"/>
    <n v="0.5"/>
    <n v="0.5"/>
    <n v="59.991236772362086"/>
    <n v="24.757380000000005"/>
    <n v="84.748616772362084"/>
    <n v="0.29212724576377741"/>
    <n v="0.09"/>
    <n v="0.38212724576377743"/>
    <n v="0.9"/>
    <n v="6.7605250581013712"/>
    <n v="2.6647518808903001"/>
    <n v="5.4959752774766661"/>
    <n v="87.154452245589908"/>
    <n v="2.8411841667156974"/>
    <n v="1.1198909533126784"/>
    <n v="2.3097433712364586"/>
    <x v="196"/>
    <n v="83.817313291347119"/>
    <n v="4.1771442377320929"/>
    <n v="1.6464775840018442"/>
    <n v="3.3958133819086953"/>
    <n v="115.75570823899515"/>
    <n v="0.85"/>
    <n v="0.6"/>
    <n v="0.65"/>
    <n v="21"/>
    <n v="11.2"/>
    <n v="13.65"/>
    <n v="247.62184977894941"/>
    <n v="97.603482610757993"/>
    <n v="201.30441834799578"/>
    <n v="6862.0188734911317"/>
    <n v="350.11700723713619"/>
    <n v="138.00332748546288"/>
    <n v="284.62795411039008"/>
    <n v="9702.3324627296279"/>
    <x v="1"/>
    <x v="0"/>
    <n v="1"/>
  </r>
  <r>
    <n v="198"/>
    <x v="4"/>
    <n v="2.7476554836880438"/>
    <n v="3"/>
    <n v="2.7508200000000005"/>
    <n v="3.1476554836880442"/>
    <n v="2.7476554836880438"/>
    <n v="3.0317023896175925"/>
    <n v="65"/>
    <n v="78"/>
    <n v="0.2"/>
    <n v="0.2"/>
    <n v="1.3989229744649958"/>
    <n v="3"/>
    <n v="2.6"/>
    <n v="2.75133778731142"/>
    <n v="1.282969880394544"/>
    <n v="15.007922656809424"/>
    <n v="0.10310925790026659"/>
    <n v="14.565111243356331"/>
    <n v="4.4306253640825881"/>
    <n v="34.991008796221337"/>
    <n v="41.56772881162172"/>
    <n v="76.558737607843057"/>
    <n v="0.54295211899318618"/>
    <n v="0.04"/>
    <n v="0.58295211899318622"/>
    <n v="0.98"/>
    <n v="0.5"/>
    <n v="0.5"/>
    <n v="75.057008106670807"/>
    <n v="24.757380000000005"/>
    <n v="99.814388106670805"/>
    <n v="0.24803418093934512"/>
    <n v="0.09"/>
    <n v="0.33803418093934512"/>
    <n v="0.9"/>
    <n v="4.9465389507930917"/>
    <n v="2.1704253847729307"/>
    <n v="6.7950708059776659"/>
    <n v="78.153711308006464"/>
    <n v="2.0629435877459268"/>
    <n v="0.90517130760294917"/>
    <n v="2.8338698809242477"/>
    <x v="197"/>
    <n v="98.717526698905189"/>
    <n v="3.2744397080771814"/>
    <n v="1.43674741754125"/>
    <n v="4.4981046116541501"/>
    <n v="108.01312460195633"/>
    <n v="0.85"/>
    <n v="0.6"/>
    <n v="0.65"/>
    <n v="21"/>
    <n v="11.2"/>
    <n v="13.65"/>
    <n v="161.22669760139826"/>
    <n v="70.742497058691612"/>
    <n v="221.47744855820832"/>
    <n v="5318.344794752069"/>
    <n v="323.24458930606448"/>
    <n v="141.83215155071144"/>
    <n v="444.04176209543709"/>
    <n v="10662.788511725797"/>
    <x v="0"/>
    <x v="0"/>
    <n v="1"/>
  </r>
  <r>
    <n v="199"/>
    <x v="4"/>
    <n v="3.0025356094104372"/>
    <n v="3"/>
    <n v="2.7508200000000005"/>
    <n v="3.4025356094104375"/>
    <n v="3.0025356094104372"/>
    <n v="3.3129314923220652"/>
    <n v="65"/>
    <n v="78"/>
    <n v="0.2"/>
    <n v="0.2"/>
    <n v="1.3989229744649958"/>
    <n v="3"/>
    <n v="2.6"/>
    <n v="2.8078433507978371"/>
    <n v="1.3093188573766237"/>
    <n v="15.007922656809424"/>
    <n v="6.1572800564220598E-2"/>
    <n v="15.16951619757134"/>
    <n v="4.7118544667870612"/>
    <n v="40.290895322781275"/>
    <n v="41.453469494052577"/>
    <n v="81.744364816833851"/>
    <n v="0.50711103556726089"/>
    <n v="0.04"/>
    <n v="0.54711103556726093"/>
    <n v="0.98"/>
    <n v="0.5"/>
    <n v="0.5"/>
    <n v="82.019503869384465"/>
    <n v="24.757380000000005"/>
    <n v="106.77688386938448"/>
    <n v="0.2318608588567225"/>
    <n v="0.09"/>
    <n v="0.3218608588567225"/>
    <n v="0.9"/>
    <n v="10.763665617363596"/>
    <n v="2.6396339078703037"/>
    <n v="3.0362343787959483"/>
    <n v="83.447372417184567"/>
    <n v="4.8747453749480778"/>
    <n v="1.1954610670169261"/>
    <n v="1.3750770435879778"/>
    <x v="198"/>
    <n v="105.60351151917146"/>
    <n v="7.2992629573123757"/>
    <n v="1.7900390712158412"/>
    <n v="2.0589893739463774"/>
    <n v="157.7787690714988"/>
    <n v="0.85"/>
    <n v="0.6"/>
    <n v="0.55000000000000004"/>
    <n v="21"/>
    <n v="11.2"/>
    <n v="13.65"/>
    <n v="406.78469274224028"/>
    <n v="99.758084869606279"/>
    <n v="114.74656615860712"/>
    <n v="8792.9409412084842"/>
    <n v="770.82779979399902"/>
    <n v="189.03441167690906"/>
    <n v="217.43650806939789"/>
    <n v="16661.992057122719"/>
    <x v="1"/>
    <x v="0"/>
    <n v="1"/>
  </r>
  <r>
    <n v="200"/>
    <x v="5"/>
    <n v="3.0637489261766651"/>
    <n v="3"/>
    <n v="2.7508200000000005"/>
    <n v="3.4637489261766654"/>
    <n v="3.0637489261766651"/>
    <n v="3.3804729143883772"/>
    <n v="65"/>
    <n v="78"/>
    <n v="0.2"/>
    <n v="0.2"/>
    <n v="1.3989229744649958"/>
    <n v="3"/>
    <n v="2.6"/>
    <n v="2.8214140164075809"/>
    <n v="1.3156469626767078"/>
    <n v="15.007922656809424"/>
    <n v="5.3182997773397821E-2"/>
    <n v="15.316502963483821"/>
    <n v="4.7793958888533732"/>
    <n v="41.558709839209953"/>
    <n v="41.430390656739526"/>
    <n v="82.989100495949486"/>
    <n v="0.4992268913525777"/>
    <n v="0.04"/>
    <n v="0.53922689135257773"/>
    <n v="0.98"/>
    <n v="0.5"/>
    <n v="0.5"/>
    <n v="83.691652521220533"/>
    <n v="24.757380000000005"/>
    <n v="108.44903252122054"/>
    <n v="0.22828585395776266"/>
    <n v="0.09"/>
    <n v="0.31828585395776265"/>
    <n v="0.9"/>
    <n v="10.525141436126782"/>
    <n v="2.7602712045863504"/>
    <n v="5.5020783737147756"/>
    <n v="84.718040089615101"/>
    <n v="4.849702138477932"/>
    <n v="1.2718587436472175"/>
    <n v="2.5352097562783107"/>
    <x v="199"/>
    <n v="107.25728491109724"/>
    <n v="7.1751378061029367"/>
    <n v="1.8817159270795618"/>
    <n v="3.7508446599944301"/>
    <n v="174.00071011471266"/>
    <n v="0.85"/>
    <n v="0.6"/>
    <n v="0.65"/>
    <n v="21"/>
    <n v="11.2"/>
    <n v="13.65"/>
    <n v="410.85726019026555"/>
    <n v="107.74938003263247"/>
    <n v="214.77800176796924"/>
    <n v="9963.4957489018361"/>
    <n v="769.58579994556794"/>
    <n v="201.82774131252205"/>
    <n v="402.30541435429024"/>
    <n v="18662.843739506974"/>
    <x v="1"/>
    <x v="0"/>
    <n v="1"/>
  </r>
  <r>
    <n v="201"/>
    <x v="5"/>
    <n v="2.5"/>
    <n v="3"/>
    <n v="2.7508200000000005"/>
    <n v="2.9000000000000004"/>
    <n v="2.0524425064407126"/>
    <n v="2.264619741546714"/>
    <n v="65"/>
    <n v="78"/>
    <n v="0.2"/>
    <n v="0.2"/>
    <n v="1.3989229744649958"/>
    <n v="3"/>
    <n v="2.6"/>
    <n v="1.6374226385917758"/>
    <n v="0.76354271601170964"/>
    <n v="15.007922656809424"/>
    <n v="3.0959961474635569"/>
    <n v="5.1587865788272147"/>
    <n v="3.66354271601171"/>
    <n v="41.875158200204311"/>
    <n v="49.800621925170205"/>
    <n v="91.675780125374516"/>
    <n v="0.54322550467597408"/>
    <n v="0.04"/>
    <n v="0.58322550467597412"/>
    <n v="0.98"/>
    <n v="0.5"/>
    <n v="0.5"/>
    <n v="56.066051496973799"/>
    <n v="24.757380000000005"/>
    <n v="80.823431496973797"/>
    <n v="0.30631438855608323"/>
    <n v="0.09"/>
    <n v="0.39631438855608325"/>
    <n v="0.9"/>
    <n v="11.841924116514974"/>
    <n v="2.254174915550049"/>
    <n v="5.6509323829170039"/>
    <n v="93.58569221131981"/>
    <n v="4.9354119473259397"/>
    <n v="0.93948261280045031"/>
    <n v="2.3551644920004291"/>
    <x v="200"/>
    <n v="79.935261920083974"/>
    <n v="7.1487992009508057"/>
    <n v="1.3608129621953706"/>
    <n v="3.4113865708094808"/>
    <n v="167.01825619243186"/>
    <n v="0.85"/>
    <n v="0.6"/>
    <n v="0.65"/>
    <n v="21"/>
    <n v="11.2"/>
    <n v="13.65"/>
    <n v="461.88394343851593"/>
    <n v="87.922130639429483"/>
    <n v="220.40969925538153"/>
    <n v="10791.05016491785"/>
    <n v="571.44113654208968"/>
    <n v="108.77694055733228"/>
    <n v="272.69007904831295"/>
    <n v="13350.648054177727"/>
    <x v="1"/>
    <x v="0"/>
    <n v="1"/>
  </r>
  <r>
    <n v="202"/>
    <x v="5"/>
    <n v="2.9797454575626809"/>
    <n v="3"/>
    <n v="2.7508200000000005"/>
    <n v="3.3797454575626813"/>
    <n v="2.9797454575626809"/>
    <n v="3.2877853420034486"/>
    <n v="65"/>
    <n v="78"/>
    <n v="0.2"/>
    <n v="0.2"/>
    <n v="1.3989229744649958"/>
    <n v="3"/>
    <n v="2.6"/>
    <n v="2.8027908957723673"/>
    <n v="1.3069628589057634"/>
    <n v="15.007922656809424"/>
    <n v="6.4853287256995504E-2"/>
    <n v="15.114973025102035"/>
    <n v="4.6867083164684447"/>
    <n v="39.818380973498165"/>
    <n v="41.462493522456796"/>
    <n v="81.280874495954961"/>
    <n v="0.51011377251508561"/>
    <n v="0.04"/>
    <n v="0.55011377251508564"/>
    <n v="0.98"/>
    <n v="0.5"/>
    <n v="0.5"/>
    <n v="81.396951070409358"/>
    <n v="24.757380000000005"/>
    <n v="106.15433107040937"/>
    <n v="0.2332206302876054"/>
    <n v="0.09"/>
    <n v="0.32322063028760539"/>
    <n v="0.9"/>
    <n v="8.8175871683961962"/>
    <n v="2.2432135898539887"/>
    <n v="6.4324032723037803"/>
    <n v="82.974226047954033"/>
    <n v="3.9669110267091527"/>
    <n v="1.0091908993823029"/>
    <n v="2.8938496418383659"/>
    <x v="201"/>
    <n v="104.98779995974553"/>
    <n v="5.9675610862112762"/>
    <n v="1.5181606794716604"/>
    <n v="4.3533178323656969"/>
    <n v="155.34781762258547"/>
    <n v="0.85"/>
    <n v="0.6"/>
    <n v="0.65"/>
    <n v="21"/>
    <n v="11.2"/>
    <n v="13.65"/>
    <n v="329.15137224228664"/>
    <n v="83.73683381088523"/>
    <n v="240.11493433068739"/>
    <n v="8568.483272582991"/>
    <n v="626.52110956671117"/>
    <n v="159.38834972312205"/>
    <n v="457.04526174560283"/>
    <n v="16309.625600743035"/>
    <x v="1"/>
    <x v="0"/>
    <n v="1"/>
  </r>
  <r>
    <n v="203"/>
    <x v="5"/>
    <n v="2.5"/>
    <n v="3"/>
    <n v="2.7508200000000005"/>
    <n v="2.9000000000000004"/>
    <n v="2.49119445826783"/>
    <n v="2.7487289570944502"/>
    <n v="65"/>
    <n v="78"/>
    <n v="0.2"/>
    <n v="0.2"/>
    <n v="1.3989229744649958"/>
    <n v="3"/>
    <n v="2.6"/>
    <n v="2.6755982016163498"/>
    <n v="1.2476519315594459"/>
    <n v="15.007922656809424"/>
    <n v="0.17548685053375643"/>
    <n v="13.774243970110046"/>
    <n v="4.1476519315594462"/>
    <n v="30.160861509932896"/>
    <n v="41.766826540989776"/>
    <n v="71.927688050922669"/>
    <n v="0.58067800693691285"/>
    <n v="0.04"/>
    <n v="0.62067800693691288"/>
    <n v="0.98"/>
    <n v="0.5"/>
    <n v="0.5"/>
    <n v="68.051327307791013"/>
    <n v="24.757380000000005"/>
    <n v="92.808707307791025"/>
    <n v="0.2667570825859536"/>
    <n v="0.09"/>
    <n v="0.35675708258595362"/>
    <n v="0.9"/>
    <n v="7.6128532641860582"/>
    <n v="2.404715576740871"/>
    <n v="4.9892843838192489"/>
    <n v="73.426181551983561"/>
    <n v="2.8877226730678842"/>
    <n v="0.91216150531919815"/>
    <n v="1.8925452964288541"/>
    <x v="202"/>
    <n v="91.788831403309814"/>
    <n v="4.8969139435000857"/>
    <n v="1.5468162631337989"/>
    <n v="3.2093218428562365"/>
    <n v="126.27922723047763"/>
    <n v="0.85"/>
    <n v="0.6"/>
    <n v="0.65"/>
    <n v="21"/>
    <n v="11.2"/>
    <n v="13.65"/>
    <n v="212.03444926446173"/>
    <n v="66.976536294298057"/>
    <n v="138.96237453093758"/>
    <n v="5467.840911294069"/>
    <n v="449.48200835644639"/>
    <n v="141.98045718868599"/>
    <n v="294.57990155289065"/>
    <n v="11591.02269799856"/>
    <x v="0"/>
    <x v="0"/>
    <n v="1"/>
  </r>
  <r>
    <n v="204"/>
    <x v="5"/>
    <n v="2.5"/>
    <n v="3"/>
    <n v="2.7508200000000005"/>
    <n v="2.9000000000000004"/>
    <n v="1.1466261472420716"/>
    <n v="1.2651619721719365"/>
    <n v="65"/>
    <n v="78"/>
    <n v="0.2"/>
    <n v="0.2"/>
    <n v="1.3989229744649958"/>
    <n v="3"/>
    <n v="2.6"/>
    <n v="0"/>
    <n v="0"/>
    <n v="15.007922656809424"/>
    <n v="17.538866060468983"/>
    <n v="0"/>
    <n v="2.6640849466369323"/>
    <n v="31.322095706610064"/>
    <n v="35.077732120937966"/>
    <n v="66.399827827548023"/>
    <n v="0.52828046801628725"/>
    <n v="0.04"/>
    <n v="0.56828046801628729"/>
    <n v="0.98"/>
    <n v="0.5"/>
    <n v="0.5"/>
    <n v="31.322095706610064"/>
    <n v="24.757380000000005"/>
    <n v="56.079475706610069"/>
    <n v="0.44146953387229798"/>
    <n v="0.09"/>
    <n v="0.53146953387229801"/>
    <n v="0.9"/>
    <n v="11.791930297234011"/>
    <n v="3.3338177385878924"/>
    <n v="6.9514761921802046"/>
    <n v="67.783157573955265"/>
    <n v="5.0908066291064298"/>
    <n v="1.4392742338221645"/>
    <n v="3.0010880482839593"/>
    <x v="203"/>
    <n v="55.463217731812151"/>
    <n v="5.5248785987084226"/>
    <n v="1.5619951790453865"/>
    <n v="3.2569783805978143"/>
    <n v="138.01323127198447"/>
    <n v="0.85"/>
    <n v="0.6"/>
    <n v="0.65"/>
    <n v="21"/>
    <n v="11.2"/>
    <n v="13.65"/>
    <n v="345.07094791925715"/>
    <n v="97.558552183301501"/>
    <n v="203.42322407014547"/>
    <n v="8619.9824465928923"/>
    <n v="306.42754466199443"/>
    <n v="86.633278711435182"/>
    <n v="180.64250107090152"/>
    <n v="7654.6578959090202"/>
    <x v="1"/>
    <x v="0"/>
    <n v="1"/>
  </r>
  <r>
    <n v="205"/>
    <x v="5"/>
    <n v="2.5"/>
    <n v="3"/>
    <n v="2.7508200000000005"/>
    <n v="2.9000000000000004"/>
    <n v="1.8974332452223872"/>
    <n v="2.0935859454837247"/>
    <n v="65"/>
    <n v="78"/>
    <n v="0.2"/>
    <n v="0.2"/>
    <n v="1.3989229744649958"/>
    <n v="3"/>
    <n v="2.6"/>
    <n v="1.2706394792936748"/>
    <n v="0.59250891994872035"/>
    <n v="15.007922656809424"/>
    <n v="4.9871123724235691"/>
    <n v="3.1064950794994517"/>
    <n v="3.4925089199487207"/>
    <n v="43.286294020411191"/>
    <n v="55.002742259114719"/>
    <n v="98.289036279525902"/>
    <n v="0.55960200996061715"/>
    <n v="0.04"/>
    <n v="0.59960200996061719"/>
    <n v="0.98"/>
    <n v="0.5"/>
    <n v="0.5"/>
    <n v="51.831702814999865"/>
    <n v="24.757380000000005"/>
    <n v="76.58908281499987"/>
    <n v="0.3232494644151987"/>
    <n v="0.09"/>
    <n v="0.41324946441519872"/>
    <n v="0.9"/>
    <n v="11.135971144781511"/>
    <n v="2.2173420246386524"/>
    <n v="3.2584950292893065"/>
    <n v="100.33672453534936"/>
    <n v="4.4588204635070818"/>
    <n v="0.887819289895172"/>
    <n v="1.3046948602807582"/>
    <x v="204"/>
    <n v="75.747444542307562"/>
    <n v="6.5340370334574445"/>
    <n v="1.3010266205314169"/>
    <n v="1.9119237036359134"/>
    <n v="139.7292271422331"/>
    <n v="0.85"/>
    <n v="0.6"/>
    <n v="0.55000000000000004"/>
    <n v="21"/>
    <n v="11.2"/>
    <n v="13.65"/>
    <n v="447.38344059948884"/>
    <n v="89.080879527381356"/>
    <n v="130.90880879867655"/>
    <n v="9567.2158071809426"/>
    <n v="494.93660782920159"/>
    <n v="98.549441786769336"/>
    <n v="144.82333471028463"/>
    <n v="10584.131883895798"/>
    <x v="1"/>
    <x v="0"/>
    <n v="1"/>
  </r>
  <r>
    <n v="206"/>
    <x v="5"/>
    <n v="2.5"/>
    <n v="3"/>
    <n v="2.7508200000000005"/>
    <n v="2.9000000000000004"/>
    <n v="1.7972565074598572"/>
    <n v="1.9830531450428532"/>
    <n v="65"/>
    <n v="78"/>
    <n v="0.2"/>
    <n v="0.2"/>
    <n v="1.3989229744649958"/>
    <n v="3"/>
    <n v="2.6"/>
    <n v="1.0336011238049232"/>
    <n v="0.48197611950784847"/>
    <n v="15.007922656809424"/>
    <n v="6.4479447595586983"/>
    <n v="2.0555683678303867"/>
    <n v="3.3819761195078488"/>
    <n v="43.440701694425854"/>
    <n v="59.021229206293768"/>
    <n v="102.46193090071962"/>
    <n v="0.57603081151654578"/>
    <n v="0.04"/>
    <n v="0.61603081151654582"/>
    <n v="0.98"/>
    <n v="0.5"/>
    <n v="0.5"/>
    <n v="49.095200272021046"/>
    <n v="24.757380000000005"/>
    <n v="73.852580272021044"/>
    <n v="0.33522701453099135"/>
    <n v="0.09"/>
    <n v="0.42522701453099132"/>
    <n v="0.9"/>
    <n v="6.5023515454447853"/>
    <n v="2.3046165677983415"/>
    <n v="4.5912141145972107"/>
    <n v="104.59655446115129"/>
    <n v="2.4967026461385684"/>
    <n v="0.88490175330305265"/>
    <n v="1.7628847577356717"/>
    <x v="205"/>
    <n v="73.04101345584499"/>
    <n v="3.7373760103443217"/>
    <n v="1.3246313450347929"/>
    <n v="2.6389058435744901"/>
    <n v="99.027376520394611"/>
    <n v="0.85"/>
    <n v="0.6"/>
    <n v="0.65"/>
    <n v="21"/>
    <n v="11.2"/>
    <n v="13.65"/>
    <n v="261.14649430013327"/>
    <n v="92.557674432131009"/>
    <n v="184.39167157123268"/>
    <n v="6919.4676014570614"/>
    <n v="272.98173146111185"/>
    <n v="96.75241589672035"/>
    <n v="192.74835722923231"/>
    <n v="7233.0599409231709"/>
    <x v="0"/>
    <x v="0"/>
    <n v="1"/>
  </r>
  <r>
    <n v="207"/>
    <x v="5"/>
    <n v="2.5"/>
    <n v="3"/>
    <n v="2.7508200000000005"/>
    <n v="2.9000000000000004"/>
    <n v="1.4762252073349427"/>
    <n v="1.6288342971892018"/>
    <n v="65"/>
    <n v="78"/>
    <n v="0.2"/>
    <n v="0.2"/>
    <n v="1.3989229744649958"/>
    <n v="3"/>
    <n v="2.6"/>
    <n v="0.27397635320784569"/>
    <n v="0.12775727165419726"/>
    <n v="15.007922656809424"/>
    <n v="12.391883192148256"/>
    <n v="0.14442824749715613"/>
    <n v="3.0277572716541976"/>
    <n v="39.928373540765882"/>
    <n v="75.371933925429772"/>
    <n v="115.30030746619565"/>
    <n v="0.65370106621378887"/>
    <n v="0.04"/>
    <n v="0.69370106621378891"/>
    <n v="0.98"/>
    <n v="0.5"/>
    <n v="0.5"/>
    <n v="40.325669652546011"/>
    <n v="24.757380000000005"/>
    <n v="65.083049652546009"/>
    <n v="0.38039674127396261"/>
    <n v="0.09"/>
    <n v="0.47039674127396258"/>
    <n v="0.9"/>
    <n v="8.1100711633808054"/>
    <n v="3.1278353477084702"/>
    <n v="4.9535244789788067"/>
    <n v="117.70239720507472"/>
    <n v="2.4841061502738371"/>
    <n v="0.95805263206192726"/>
    <n v="1.5172592663951052"/>
    <x v="206"/>
    <n v="64.367851304715828"/>
    <n v="4.2951201166265403"/>
    <n v="1.656511792904894"/>
    <n v="2.6234027062463725"/>
    <n v="111.07579384127557"/>
    <n v="0.85"/>
    <n v="0.6"/>
    <n v="0.65"/>
    <n v="21"/>
    <n v="11.2"/>
    <n v="13.65"/>
    <n v="292.38524879910022"/>
    <n v="112.76509144232027"/>
    <n v="178.58505283631695"/>
    <n v="7561.3539868465523"/>
    <n v="276.46765300291082"/>
    <n v="106.62610477021043"/>
    <n v="168.86279530805561"/>
    <n v="7149.7101815284959"/>
    <x v="0"/>
    <x v="0"/>
    <n v="1"/>
  </r>
  <r>
    <n v="208"/>
    <x v="5"/>
    <n v="2.9729826612294161"/>
    <n v="3"/>
    <n v="2.7508200000000005"/>
    <n v="3.3729826612294165"/>
    <n v="2.9729826612294161"/>
    <n v="3.2803234218588835"/>
    <n v="65"/>
    <n v="78"/>
    <n v="0.2"/>
    <n v="0.2"/>
    <n v="1.3989229744649958"/>
    <n v="3"/>
    <n v="2.6"/>
    <n v="2.8012916199207409"/>
    <n v="1.306263735094463"/>
    <n v="15.007922656809424"/>
    <n v="6.5843125663434449E-2"/>
    <n v="15.098806672476826"/>
    <n v="4.6792463963238795"/>
    <n v="39.678114107077995"/>
    <n v="41.465216389741997"/>
    <n v="81.143330496819999"/>
    <n v="0.51101200968534333"/>
    <n v="0.04"/>
    <n v="0.55101200968534336"/>
    <n v="0.98"/>
    <n v="0.5"/>
    <n v="0.5"/>
    <n v="81.212213477860701"/>
    <n v="24.757380000000005"/>
    <n v="105.96959347786071"/>
    <n v="0.23362720557357186"/>
    <n v="0.09"/>
    <n v="0.32362720557357183"/>
    <n v="0.9"/>
    <n v="8.4053395994018825"/>
    <n v="3.2422481950527544"/>
    <n v="4.5281354032810412"/>
    <n v="82.833816548837092"/>
    <n v="3.7738965346476525"/>
    <n v="1.455730501198059"/>
    <n v="2.0330784145918019"/>
    <x v="207"/>
    <n v="104.80509245063148"/>
    <n v="5.6851430329505659"/>
    <n v="2.1929684719118745"/>
    <n v="3.0627075962584391"/>
    <n v="143.39042441721841"/>
    <n v="0.85"/>
    <n v="0.6"/>
    <n v="0.65"/>
    <n v="21"/>
    <n v="11.2"/>
    <n v="13.65"/>
    <n v="312.60625322529569"/>
    <n v="120.5837132807867"/>
    <n v="168.40764442369789"/>
    <n v="7884.5409984676744"/>
    <n v="595.83194116344748"/>
    <n v="229.83426344004405"/>
    <n v="320.98735277511702"/>
    <n v="15028.04668758186"/>
    <x v="1"/>
    <x v="0"/>
    <n v="1"/>
  </r>
  <r>
    <n v="209"/>
    <x v="5"/>
    <n v="3.4298327708349712"/>
    <n v="3"/>
    <n v="2.7508200000000005"/>
    <n v="3.8298327708349715"/>
    <n v="3.4298327708349712"/>
    <n v="3.7844017450732474"/>
    <n v="65"/>
    <n v="78"/>
    <n v="0.2"/>
    <n v="0.2"/>
    <n v="1.3989229744649958"/>
    <n v="3"/>
    <n v="2.6"/>
    <n v="2.9025728508481343"/>
    <n v="1.3534919487032715"/>
    <n v="15.007922656809424"/>
    <n v="1.5828438125294168E-2"/>
    <n v="16.210344248659567"/>
    <n v="5.183324719538243"/>
    <n v="49.100132909343813"/>
    <n v="41.327634986968327"/>
    <n v="90.427767896312133"/>
    <n v="0.457023721235231"/>
    <n v="0.04"/>
    <n v="0.49702372123523098"/>
    <n v="0.98"/>
    <n v="0.5"/>
    <n v="0.5"/>
    <n v="93.691872075441538"/>
    <n v="24.757380000000005"/>
    <n v="118.44925207544154"/>
    <n v="0.2090125481267858"/>
    <n v="0.09"/>
    <n v="0.29901254812678579"/>
    <n v="0.9"/>
    <n v="4.3909950740908927"/>
    <n v="3.4328705764888188"/>
    <n v="3.7378841537408172"/>
    <n v="92.311679727485313"/>
    <n v="2.2085663624406684"/>
    <n v="1.7266524680434134"/>
    <n v="1.8800670621023541"/>
    <x v="208"/>
    <n v="117.14761194274439"/>
    <n v="3.0780324481748105"/>
    <n v="2.4063991980234292"/>
    <n v="2.6202098883280409"/>
    <n v="94.361694044828354"/>
    <n v="0.85"/>
    <n v="0.6"/>
    <n v="0.65"/>
    <n v="21"/>
    <n v="11.2"/>
    <n v="13.65"/>
    <n v="203.87647070652022"/>
    <n v="159.39018963069566"/>
    <n v="173.55214850298674"/>
    <n v="6250.1385140224102"/>
    <n v="360.58415078595817"/>
    <n v="281.90391942937998"/>
    <n v="306.95133120639497"/>
    <n v="11054.247116223527"/>
    <x v="0"/>
    <x v="0"/>
    <n v="1"/>
  </r>
  <r>
    <n v="210"/>
    <x v="5"/>
    <n v="3.483940608678243"/>
    <n v="3"/>
    <n v="2.7508200000000005"/>
    <n v="3.8839406086782433"/>
    <n v="3.483940608678243"/>
    <n v="3.8441031385923163"/>
    <n v="65"/>
    <n v="78"/>
    <n v="0.2"/>
    <n v="0.2"/>
    <n v="1.3989229744649958"/>
    <n v="3"/>
    <n v="2.6"/>
    <n v="2.9145682697051374"/>
    <n v="1.3590855043790691"/>
    <n v="15.007922656809424"/>
    <n v="1.2170725807381806E-2"/>
    <n v="16.344605594786543"/>
    <n v="5.2430261130573124"/>
    <n v="50.208854199071922"/>
    <n v="41.31757327876997"/>
    <n v="91.526427477841892"/>
    <n v="0.45142779432500801"/>
    <n v="0.04"/>
    <n v="0.49142779432500799"/>
    <n v="0.98"/>
    <n v="0.5"/>
    <n v="0.5"/>
    <n v="95.169922161322646"/>
    <n v="24.757380000000005"/>
    <n v="119.92730216132264"/>
    <n v="0.206436562432607"/>
    <n v="0.09"/>
    <n v="0.29643656243260696"/>
    <n v="0.9"/>
    <n v="10.524490442167304"/>
    <n v="3.0914136021515999"/>
    <n v="6.6619437986473766"/>
    <n v="93.433228050296933"/>
    <n v="5.3524633177783967"/>
    <n v="1.5722070342999113"/>
    <n v="3.3880794517609307"/>
    <x v="209"/>
    <n v="118.60941971998942"/>
    <n v="7.4046466741364005"/>
    <n v="2.1750055808723769"/>
    <n v="4.6871000798571245"/>
    <n v="188.37527609532944"/>
    <n v="0.85"/>
    <n v="0.6"/>
    <n v="0.65"/>
    <n v="21"/>
    <n v="11.2"/>
    <n v="13.65"/>
    <n v="500.09792580083786"/>
    <n v="146.89637837802462"/>
    <n v="316.55920006890403"/>
    <n v="12722.563140856633"/>
    <n v="878.2608452508681"/>
    <n v="257.97614983501114"/>
    <n v="555.93422064136962"/>
    <n v="22343.082187259817"/>
    <x v="1"/>
    <x v="0"/>
    <n v="1"/>
  </r>
  <r>
    <n v="211"/>
    <x v="5"/>
    <n v="2.5"/>
    <n v="3"/>
    <n v="2.7508200000000005"/>
    <n v="2.9000000000000004"/>
    <n v="1.6132250862210031"/>
    <n v="1.7799969384526166"/>
    <n v="65"/>
    <n v="78"/>
    <n v="0.2"/>
    <n v="0.2"/>
    <n v="1.3989229744649958"/>
    <n v="3"/>
    <n v="2.6"/>
    <n v="0.59814568351974207"/>
    <n v="0.27891991291761187"/>
    <n v="15.007922656809424"/>
    <n v="9.6199186013033078"/>
    <n v="0.68839851731501922"/>
    <n v="3.1789199129176122"/>
    <n v="42.174400194707545"/>
    <n v="67.746758289641676"/>
    <n v="109.92115848434922"/>
    <n v="0.61632136363707979"/>
    <n v="0.04"/>
    <n v="0.65632136363707982"/>
    <n v="0.98"/>
    <n v="0.5"/>
    <n v="0.5"/>
    <n v="44.068060604108048"/>
    <n v="24.757380000000005"/>
    <n v="68.825440604108053"/>
    <n v="0.35971262635872303"/>
    <n v="0.09"/>
    <n v="0.449712626358723"/>
    <n v="0.9"/>
    <n v="4.027638555693672"/>
    <n v="2.8722967327445641"/>
    <n v="6.9057862628224669"/>
    <n v="112.21118261943984"/>
    <n v="1.3842133265835226"/>
    <n v="0.98714702433932278"/>
    <n v="2.3733712058206122"/>
    <x v="210"/>
    <n v="68.06911708098599"/>
    <n v="2.2163586427890167"/>
    <n v="1.5805886253804271"/>
    <n v="3.8001669854965847"/>
    <n v="83.900538915158862"/>
    <n v="0.85"/>
    <n v="0.6"/>
    <n v="0.65"/>
    <n v="21"/>
    <n v="11.2"/>
    <n v="13.65"/>
    <n v="155.32421437352596"/>
    <n v="110.76893502037638"/>
    <n v="266.31878980005683"/>
    <n v="5879.8179324053717"/>
    <n v="150.86557594946078"/>
    <n v="107.589272197895"/>
    <n v="258.67401146306463"/>
    <n v="5711.0356065737697"/>
    <x v="0"/>
    <x v="0"/>
    <n v="1"/>
  </r>
  <r>
    <n v="212"/>
    <x v="5"/>
    <n v="2.5747716194157082"/>
    <n v="3"/>
    <n v="2.7508200000000005"/>
    <n v="2.9747716194157086"/>
    <n v="2.5747716194157082"/>
    <n v="2.840946151234589"/>
    <n v="65"/>
    <n v="78"/>
    <n v="0.2"/>
    <n v="0.2"/>
    <n v="1.3989229744649958"/>
    <n v="3"/>
    <n v="2.6"/>
    <n v="2.7130103573451572"/>
    <n v="1.2650975062838761"/>
    <n v="15.007922656809424"/>
    <n v="0.13734426212064277"/>
    <n v="14.162140013942954"/>
    <n v="4.2398691256995846"/>
    <n v="31.37688543249763"/>
    <n v="41.661903145931213"/>
    <n v="73.038788578428836"/>
    <n v="0.5704079155310029"/>
    <n v="0.04"/>
    <n v="0.61040791553100293"/>
    <n v="0.98"/>
    <n v="0.5"/>
    <n v="0.5"/>
    <n v="70.334383425652192"/>
    <n v="24.757380000000005"/>
    <n v="95.091763425652204"/>
    <n v="0.26035251748545646"/>
    <n v="0.09"/>
    <n v="0.35035251748545648"/>
    <n v="0.9"/>
    <n v="7.6541745541804973"/>
    <n v="3.1563124458492107"/>
    <n v="5.2371553173740564"/>
    <n v="74.560430007146095"/>
    <n v="2.9820058194527364"/>
    <n v="1.2296743450138323"/>
    <n v="2.0403542567836506"/>
    <x v="211"/>
    <n v="94.046798992403268"/>
    <n v="4.9725152298502389"/>
    <n v="2.050490434475261"/>
    <n v="3.4023047674697109"/>
    <n v="132.72564162187552"/>
    <n v="0.85"/>
    <n v="0.6"/>
    <n v="0.65"/>
    <n v="21"/>
    <n v="11.2"/>
    <n v="13.65"/>
    <n v="222.3396361822081"/>
    <n v="91.685047932987061"/>
    <n v="152.12969075269996"/>
    <n v="5934.6567091654179"/>
    <n v="467.64914030838935"/>
    <n v="192.84206172694053"/>
    <n v="319.97587257711922"/>
    <n v="12482.421738750279"/>
    <x v="1"/>
    <x v="0"/>
    <n v="1"/>
  </r>
  <r>
    <n v="213"/>
    <x v="5"/>
    <n v="2.5"/>
    <n v="3"/>
    <n v="2.7508200000000005"/>
    <n v="2.9000000000000004"/>
    <n v="1.3517651792999281"/>
    <n v="1.4915078504619141"/>
    <n v="65"/>
    <n v="78"/>
    <n v="0.2"/>
    <n v="0.2"/>
    <n v="1.3989229744649958"/>
    <n v="3"/>
    <n v="2.6"/>
    <n v="0"/>
    <n v="0"/>
    <n v="15.007922656809424"/>
    <n v="15.110582661690202"/>
    <n v="0"/>
    <n v="2.8904308249269102"/>
    <n v="36.925826626868783"/>
    <n v="30.221165323380404"/>
    <n v="67.146991950249188"/>
    <n v="0.45007474565311861"/>
    <n v="0.04"/>
    <n v="0.49007474565311859"/>
    <n v="0.98"/>
    <n v="0.5"/>
    <n v="0.5"/>
    <n v="36.925826626868783"/>
    <n v="24.757380000000005"/>
    <n v="61.683206626868788"/>
    <n v="0.40136337512025289"/>
    <n v="0.09"/>
    <n v="0.49136337512025285"/>
    <n v="0.9"/>
    <n v="8.4353237062529871"/>
    <n v="3.1181243559145875"/>
    <n v="4.3677418479152941"/>
    <n v="68.54588761587938"/>
    <n v="4.3013845864093332"/>
    <n v="1.5900103552749518"/>
    <n v="2.2272218727197242"/>
    <x v="212"/>
    <n v="61.005369191408697"/>
    <n v="4.2905145797166391"/>
    <n v="1.5859922483477311"/>
    <n v="2.221593471869665"/>
    <n v="106.95464123600236"/>
    <n v="0.85"/>
    <n v="0.6"/>
    <n v="0.65"/>
    <n v="21"/>
    <n v="11.2"/>
    <n v="13.65"/>
    <n v="294.84222445268995"/>
    <n v="108.9886711207613"/>
    <n v="152.66690018307463"/>
    <n v="7349.8746482863608"/>
    <n v="261.74442595673531"/>
    <n v="96.754042645165683"/>
    <n v="135.52912994463236"/>
    <n v="6524.8073753369881"/>
    <x v="1"/>
    <x v="0"/>
    <n v="1"/>
  </r>
  <r>
    <n v="214"/>
    <x v="5"/>
    <n v="2.5"/>
    <n v="3"/>
    <n v="2.7508200000000005"/>
    <n v="2.9000000000000004"/>
    <n v="2.2850685541659574"/>
    <n v="2.521294185982264"/>
    <n v="65"/>
    <n v="78"/>
    <n v="0.2"/>
    <n v="0.2"/>
    <n v="1.3989229744649958"/>
    <n v="3"/>
    <n v="2.6"/>
    <n v="2.1878627610017589"/>
    <n v="1.0202171604472596"/>
    <n v="15.007922656809424"/>
    <n v="1.0998587718518869"/>
    <n v="9.2101379026089312"/>
    <n v="3.92021716044726"/>
    <n v="37.085206708898895"/>
    <n v="44.30960730959012"/>
    <n v="81.394814018489015"/>
    <n v="0.54437875242917921"/>
    <n v="0.04"/>
    <n v="0.58437875242917925"/>
    <n v="0.98"/>
    <n v="0.5"/>
    <n v="0.5"/>
    <n v="62.420638254153602"/>
    <n v="24.757380000000005"/>
    <n v="87.178018254153613"/>
    <n v="0.28398649677747673"/>
    <n v="0.09"/>
    <n v="0.37398649677747675"/>
    <n v="0.9"/>
    <n v="5.1442149606107996"/>
    <n v="2.1724416471003525"/>
    <n v="6.4653985485717076"/>
    <n v="83.090539310540862"/>
    <n v="2.1380450397015411"/>
    <n v="0.90291290764265719"/>
    <n v="2.6871570107999467"/>
    <x v="213"/>
    <n v="86.220018053558519"/>
    <n v="3.220348028821681"/>
    <n v="1.3599778060478003"/>
    <n v="4.0474267951211917"/>
    <n v="102.53305741082099"/>
    <n v="0.85"/>
    <n v="0.6"/>
    <n v="0.65"/>
    <n v="21"/>
    <n v="11.2"/>
    <n v="13.65"/>
    <n v="177.65131541902781"/>
    <n v="75.023520446476965"/>
    <n v="223.27732523946844"/>
    <n v="5656.2621058171553"/>
    <n v="277.65846518374696"/>
    <n v="117.25731098988025"/>
    <n v="348.96921134580566"/>
    <n v="8840.4020610475382"/>
    <x v="0"/>
    <x v="0"/>
    <n v="1"/>
  </r>
  <r>
    <n v="215"/>
    <x v="5"/>
    <n v="2.5"/>
    <n v="3"/>
    <n v="2.7508200000000005"/>
    <n v="2.9000000000000004"/>
    <n v="1.757257879366116"/>
    <n v="1.9389195420154264"/>
    <n v="65"/>
    <n v="78"/>
    <n v="0.2"/>
    <n v="0.2"/>
    <n v="1.3989229744649958"/>
    <n v="3"/>
    <n v="2.6"/>
    <n v="0.93895630668558505"/>
    <n v="0.43784251648042183"/>
    <n v="15.007922656809424"/>
    <n v="7.0835745832097885"/>
    <n v="1.6963550142009518"/>
    <n v="3.3378425164804222"/>
    <n v="43.336200590937615"/>
    <n v="60.769732437789656"/>
    <n v="104.10593302872726"/>
    <n v="0.58372977091536848"/>
    <n v="0.04"/>
    <n v="0.62372977091536852"/>
    <n v="0.98"/>
    <n v="0.5"/>
    <n v="0.5"/>
    <n v="48.002567891101876"/>
    <n v="24.757380000000005"/>
    <n v="72.759947891101888"/>
    <n v="0.34026110130059184"/>
    <n v="0.09"/>
    <n v="0.43026110130059181"/>
    <n v="0.9"/>
    <n v="6.3291925085715057"/>
    <n v="2.4232964804732546"/>
    <n v="6.545367677759776"/>
    <n v="106.27480663349242"/>
    <n v="2.3814867151209338"/>
    <n v="0.91181432184765276"/>
    <n v="2.4628269955538133"/>
    <x v="214"/>
    <n v="71.960388024166704"/>
    <n v="3.6059871694900743"/>
    <n v="1.380646268006984"/>
    <n v="3.7291505723095577"/>
    <n v="106.73170234922129"/>
    <n v="0.85"/>
    <n v="0.6"/>
    <n v="0.65"/>
    <n v="21"/>
    <n v="11.2"/>
    <n v="13.65"/>
    <n v="253.09204014970828"/>
    <n v="96.902890740008317"/>
    <n v="261.73646272422661"/>
    <n v="7491.1371079658493"/>
    <n v="259.4882359266723"/>
    <n v="99.351841169900226"/>
    <n v="268.35112218393908"/>
    <n v="7680.4547155298296"/>
    <x v="0"/>
    <x v="0"/>
    <n v="1"/>
  </r>
  <r>
    <n v="216"/>
    <x v="5"/>
    <n v="3.3026789087440314"/>
    <n v="3"/>
    <n v="2.7508200000000005"/>
    <n v="3.7026789087440317"/>
    <n v="3.3026789087440314"/>
    <n v="3.6441029813313022"/>
    <n v="65"/>
    <n v="78"/>
    <n v="0.2"/>
    <n v="0.2"/>
    <n v="1.3989229744649958"/>
    <n v="3"/>
    <n v="2.6"/>
    <n v="2.8743835182881363"/>
    <n v="1.3403470470522665"/>
    <n v="15.007922656809424"/>
    <n v="2.6313058081323792E-2"/>
    <n v="15.897008561833811"/>
    <n v="5.0430259557962982"/>
    <n v="46.488633175888282"/>
    <n v="41.356476289235772"/>
    <n v="87.845109465124054"/>
    <n v="0.4707886021321992"/>
    <n v="0.04"/>
    <n v="0.51078860213219923"/>
    <n v="0.98"/>
    <n v="0.5"/>
    <n v="0.5"/>
    <n v="90.218442267951971"/>
    <n v="24.757380000000005"/>
    <n v="114.97582226795197"/>
    <n v="0.21532683577859313"/>
    <n v="0.09"/>
    <n v="0.3053268357785931"/>
    <n v="0.9"/>
    <n v="6.7529805539359806"/>
    <n v="2.5562655917032924"/>
    <n v="3.5848531374981403"/>
    <n v="89.67521591231413"/>
    <n v="3.3036350565650965"/>
    <n v="1.2505542634385285"/>
    <n v="1.7537510145462365"/>
    <x v="215"/>
    <n v="113.71235169357887"/>
    <n v="4.6911143693283366"/>
    <n v="1.7757691071788331"/>
    <n v="2.4903012722948712"/>
    <n v="117.7647579311888"/>
    <n v="0.85"/>
    <n v="0.6"/>
    <n v="0.65"/>
    <n v="21"/>
    <n v="11.2"/>
    <n v="13.65"/>
    <n v="296.25418699296512"/>
    <n v="112.143723583915"/>
    <n v="157.2680008858737"/>
    <n v="7437.1033981682494"/>
    <n v="533.43764699986525"/>
    <n v="201.92688124211202"/>
    <n v="283.17801409816133"/>
    <n v="13391.307570980522"/>
    <x v="1"/>
    <x v="0"/>
    <n v="1"/>
  </r>
  <r>
    <n v="217"/>
    <x v="5"/>
    <n v="2.8159907592246558"/>
    <n v="3"/>
    <n v="2.7508200000000005"/>
    <n v="3.2159907592246562"/>
    <n v="2.8159907592246558"/>
    <n v="3.1071020237309077"/>
    <n v="65"/>
    <n v="78"/>
    <n v="0.2"/>
    <n v="0.2"/>
    <n v="1.3989229744649958"/>
    <n v="3"/>
    <n v="2.6"/>
    <n v="2.766487353168122"/>
    <n v="1.2900342389712476"/>
    <n v="15.007922656809424"/>
    <n v="9.0928261258300697E-2"/>
    <n v="14.725951256970696"/>
    <n v="4.5060249981959037"/>
    <n v="36.415264263574976"/>
    <n v="41.534221082439061"/>
    <n v="77.949485346014029"/>
    <n v="0.53283509054704647"/>
    <n v="0.04"/>
    <n v="0.57283509054704651"/>
    <n v="0.98"/>
    <n v="0.5"/>
    <n v="0.5"/>
    <n v="76.923705500275105"/>
    <n v="24.757380000000005"/>
    <n v="101.68108550027512"/>
    <n v="0.2434806815662193"/>
    <n v="0.09"/>
    <n v="0.33348068156621929"/>
    <n v="0.9"/>
    <n v="5.0446420811266437"/>
    <n v="2.3434529237762538"/>
    <n v="4.1314125211665313"/>
    <n v="79.573432957389315"/>
    <n v="2.1548940778070218"/>
    <n v="1.0010408559921427"/>
    <n v="1.7647944555168997"/>
    <x v="216"/>
    <n v="100.56371093433802"/>
    <n v="3.3623514016548999"/>
    <n v="1.5619566455369995"/>
    <n v="2.7536662577767044"/>
    <n v="94.946225049672407"/>
    <n v="0.85"/>
    <n v="0.6"/>
    <n v="0.65"/>
    <n v="21"/>
    <n v="11.2"/>
    <n v="13.65"/>
    <n v="171.47231943065233"/>
    <n v="79.656257441898376"/>
    <n v="140.43075328964639"/>
    <n v="4842.0428104090888"/>
    <n v="338.13053441568962"/>
    <n v="157.07615659375108"/>
    <n v="276.91889755669683"/>
    <n v="9548.1447302018587"/>
    <x v="0"/>
    <x v="0"/>
    <n v="1"/>
  </r>
  <r>
    <n v="218"/>
    <x v="5"/>
    <n v="2.5"/>
    <n v="3"/>
    <n v="2.7508200000000005"/>
    <n v="2.9000000000000004"/>
    <n v="1.2030224498879061"/>
    <n v="1.3273884072224762"/>
    <n v="65"/>
    <n v="78"/>
    <n v="0.2"/>
    <n v="0.2"/>
    <n v="1.3989229744649958"/>
    <n v="3"/>
    <n v="2.6"/>
    <n v="0"/>
    <n v="0"/>
    <n v="15.007922656809424"/>
    <n v="16.871288544412653"/>
    <n v="0"/>
    <n v="2.7263113816874718"/>
    <n v="32.862659205201588"/>
    <n v="33.742577088825307"/>
    <n v="66.605236294026895"/>
    <n v="0.50660547077514562"/>
    <n v="0.04"/>
    <n v="0.54660547077514565"/>
    <n v="0.98"/>
    <n v="0.5"/>
    <n v="0.5"/>
    <n v="32.862659205201595"/>
    <n v="24.757380000000005"/>
    <n v="57.6200392052016"/>
    <n v="0.42966614291656113"/>
    <n v="0.09"/>
    <n v="0.5196661429165611"/>
    <n v="0.9"/>
    <n v="5.3271528941157849"/>
    <n v="2.5931246847721883"/>
    <n v="4.9213546647586011"/>
    <n v="67.9928453834858"/>
    <n v="2.4153019785364465"/>
    <n v="1.1757085456736351"/>
    <n v="2.2313152813767667"/>
    <x v="217"/>
    <n v="56.986851961188393"/>
    <n v="2.5588118969038391"/>
    <n v="1.2455655817349018"/>
    <n v="2.3638932681990732"/>
    <n v="75.018636091088354"/>
    <n v="0.85"/>
    <n v="0.6"/>
    <n v="0.65"/>
    <n v="21"/>
    <n v="11.2"/>
    <n v="13.65"/>
    <n v="164.22325398105593"/>
    <n v="79.939769362030432"/>
    <n v="151.71347492845962"/>
    <n v="4814.6581399774514"/>
    <n v="145.81863476538675"/>
    <n v="70.980861414278351"/>
    <n v="134.7108357269104"/>
    <n v="4275.0759092531171"/>
    <x v="0"/>
    <x v="0"/>
    <n v="1"/>
  </r>
  <r>
    <n v="219"/>
    <x v="5"/>
    <n v="2.5"/>
    <n v="3"/>
    <n v="2.7508200000000005"/>
    <n v="2.9000000000000004"/>
    <n v="2.1499306909349651"/>
    <n v="2.3721860516774136"/>
    <n v="65"/>
    <n v="78"/>
    <n v="0.2"/>
    <n v="0.2"/>
    <n v="1.3989229744649958"/>
    <n v="3"/>
    <n v="2.6"/>
    <n v="1.8680993350807378"/>
    <n v="0.87110902614240882"/>
    <n v="15.007922656809424"/>
    <n v="2.1364596921738479"/>
    <n v="6.7146891455195847"/>
    <n v="3.7711090261424092"/>
    <n v="40.258210316799186"/>
    <n v="47.161109853230172"/>
    <n v="87.419320170029351"/>
    <n v="0.53948154437145557"/>
    <n v="0.04"/>
    <n v="0.5794815443714556"/>
    <n v="0.98"/>
    <n v="0.5"/>
    <n v="0.5"/>
    <n v="58.729111512077381"/>
    <n v="24.757380000000005"/>
    <n v="83.486491512077379"/>
    <n v="0.29654354317211351"/>
    <n v="0.09"/>
    <n v="0.38654354317211348"/>
    <n v="0.9"/>
    <n v="4.9192903466213886"/>
    <n v="2.8993805955823189"/>
    <n v="5.417338767668463"/>
    <n v="89.240556006904967"/>
    <n v="2.0686523793496332"/>
    <n v="1.219243050333646"/>
    <n v="2.2780909321965841"/>
    <x v="218"/>
    <n v="82.569057539417187"/>
    <n v="3.017770426145983"/>
    <n v="1.7786437471614567"/>
    <n v="3.3233014458502446"/>
    <n v="95.305680165937076"/>
    <n v="0.85"/>
    <n v="0.6"/>
    <n v="0.65"/>
    <n v="21"/>
    <n v="11.2"/>
    <n v="13.65"/>
    <n v="184.60768851816817"/>
    <n v="108.80592771932939"/>
    <n v="203.29810142351161"/>
    <n v="5830.1854792033027"/>
    <n v="249.17445995719919"/>
    <n v="146.86093790149891"/>
    <n v="274.40186830323717"/>
    <n v="7869.3001894545496"/>
    <x v="0"/>
    <x v="0"/>
    <n v="1"/>
  </r>
  <r>
    <n v="220"/>
    <x v="5"/>
    <n v="2.5"/>
    <n v="3"/>
    <n v="2.7508200000000005"/>
    <n v="2.9000000000000004"/>
    <n v="1.6210508169525366"/>
    <n v="1.7886316769415369"/>
    <n v="65"/>
    <n v="78"/>
    <n v="0.2"/>
    <n v="0.2"/>
    <n v="1.3989229744649958"/>
    <n v="3"/>
    <n v="2.6"/>
    <n v="0.61666293996602228"/>
    <n v="0.28755465140653236"/>
    <n v="15.007922656809424"/>
    <n v="9.4721595731249231"/>
    <n v="0.73168083292617192"/>
    <n v="3.1875546514065327"/>
    <n v="42.2691118372489"/>
    <n v="67.34029979974801"/>
    <n v="109.60941163699691"/>
    <n v="0.61436603658420119"/>
    <n v="0.04"/>
    <n v="0.65436603658420123"/>
    <n v="0.98"/>
    <n v="0.5"/>
    <n v="0.5"/>
    <n v="44.281834106078875"/>
    <n v="24.757380000000005"/>
    <n v="69.039214106078873"/>
    <n v="0.35859880968459817"/>
    <n v="0.09"/>
    <n v="0.4485988096845982"/>
    <n v="0.9"/>
    <n v="10.436708226694632"/>
    <n v="3.1241415189316886"/>
    <n v="4.7725605070598096"/>
    <n v="111.89294104610101"/>
    <n v="3.6072808294067387"/>
    <n v="1.0798094154602134"/>
    <n v="1.6495590036967962"/>
    <x v="219"/>
    <n v="68.280541423594485"/>
    <n v="5.7548133391739666"/>
    <n v="1.7226553522527004"/>
    <n v="2.6315955444450565"/>
    <n v="137.64849353948222"/>
    <n v="0.85"/>
    <n v="0.6"/>
    <n v="0.65"/>
    <n v="21"/>
    <n v="11.2"/>
    <n v="13.65"/>
    <n v="403.6292611815386"/>
    <n v="120.82305126511446"/>
    <n v="184.57400835271073"/>
    <n v="9654.3461057014592"/>
    <n v="392.94177059052214"/>
    <n v="117.62384013806725"/>
    <n v="179.68676858262737"/>
    <n v="9398.7136650179928"/>
    <x v="1"/>
    <x v="0"/>
    <n v="1"/>
  </r>
  <r>
    <n v="221"/>
    <x v="5"/>
    <n v="2.5"/>
    <n v="3"/>
    <n v="2.7508200000000005"/>
    <n v="2.9000000000000004"/>
    <n v="2.4473169898888951"/>
    <n v="2.7003155273451585"/>
    <n v="65"/>
    <n v="78"/>
    <n v="0.2"/>
    <n v="0.2"/>
    <n v="1.3989229744649958"/>
    <n v="3"/>
    <n v="2.6"/>
    <n v="2.5717752664733893"/>
    <n v="1.1992385018101537"/>
    <n v="15.007922656809424"/>
    <n v="0.30578879605785486"/>
    <n v="12.726002691385169"/>
    <n v="4.099238501810154"/>
    <n v="31.845794906868342"/>
    <n v="42.125263738776368"/>
    <n v="73.971058645644717"/>
    <n v="0.56948304526200844"/>
    <n v="0.04"/>
    <n v="0.60948304526200847"/>
    <n v="0.98"/>
    <n v="0.5"/>
    <n v="0.5"/>
    <n v="66.852737630384496"/>
    <n v="24.757380000000005"/>
    <n v="91.610117630384508"/>
    <n v="0.27024722421913666"/>
    <n v="0.09"/>
    <n v="0.36024722421913669"/>
    <n v="0.9"/>
    <n v="4.7857253359933765"/>
    <n v="3.1397972628192807"/>
    <n v="6.0009891204523402"/>
    <n v="75.512122367428987"/>
    <n v="1.8689068844245846"/>
    <n v="1.2261440655708666"/>
    <n v="2.3434879967348663"/>
    <x v="220"/>
    <n v="90.603413041039616"/>
    <n v="3.0616810678265671"/>
    <n v="2.0086940142777916"/>
    <n v="3.8391494472401462"/>
    <n v="102.21228430728918"/>
    <n v="0.85"/>
    <n v="0.6"/>
    <n v="0.65"/>
    <n v="21"/>
    <n v="11.2"/>
    <n v="13.65"/>
    <n v="141.12512534999971"/>
    <n v="92.58874071948415"/>
    <n v="176.96175237604425"/>
    <n v="4711.3729730888808"/>
    <n v="277.39875438822168"/>
    <n v="181.99453344867467"/>
    <n v="347.84004309457788"/>
    <n v="9260.7818129614934"/>
    <x v="0"/>
    <x v="0"/>
    <n v="1"/>
  </r>
  <r>
    <n v="222"/>
    <x v="5"/>
    <n v="3.0374014684937842"/>
    <n v="3"/>
    <n v="2.7508200000000005"/>
    <n v="3.4374014684937846"/>
    <n v="3.0374014684937842"/>
    <n v="3.3514017113602881"/>
    <n v="65"/>
    <n v="78"/>
    <n v="0.2"/>
    <n v="0.2"/>
    <n v="1.3989229744649958"/>
    <n v="3"/>
    <n v="2.6"/>
    <n v="2.8155729256650752"/>
    <n v="1.3129232173314991"/>
    <n v="15.007922656809424"/>
    <n v="5.6718851364599664E-2"/>
    <n v="15.253149996016028"/>
    <n v="4.7503246858252837"/>
    <n v="41.013255628756163"/>
    <n v="41.440117153515274"/>
    <n v="82.45337278227143"/>
    <n v="0.502588502509693"/>
    <n v="0.04"/>
    <n v="0.54258850250969304"/>
    <n v="0.98"/>
    <n v="0.5"/>
    <n v="0.5"/>
    <n v="82.971925700796973"/>
    <n v="24.757380000000005"/>
    <n v="107.72930570079697"/>
    <n v="0.22981100489740605"/>
    <n v="0.09"/>
    <n v="0.31981100489740605"/>
    <n v="0.9"/>
    <n v="6.2291396021659509"/>
    <n v="3.4408946262340079"/>
    <n v="5.7197148375446236"/>
    <n v="84.171151381902078"/>
    <n v="2.8492800735029027"/>
    <n v="1.5739047636920476"/>
    <n v="2.616263329058814"/>
    <x v="221"/>
    <n v="106.54546717661239"/>
    <n v="4.2369922063510295"/>
    <n v="2.3404586580720252"/>
    <n v="3.8904870876228737"/>
    <n v="125.87653975054383"/>
    <n v="0.85"/>
    <n v="0.6"/>
    <n v="0.65"/>
    <n v="21"/>
    <n v="11.2"/>
    <n v="13.65"/>
    <n v="239.82718439624989"/>
    <n v="132.47737612542016"/>
    <n v="220.21389672512854"/>
    <n v="7125.0110077295867"/>
    <n v="451.43231404933613"/>
    <n v="249.36526113183126"/>
    <n v="414.51376429535719"/>
    <n v="13411.574734297112"/>
    <x v="1"/>
    <x v="0"/>
    <n v="1"/>
  </r>
  <r>
    <n v="223"/>
    <x v="5"/>
    <n v="2.838581957604839"/>
    <n v="3"/>
    <n v="2.7508200000000005"/>
    <n v="3.2385819576048394"/>
    <n v="2.838581957604839"/>
    <n v="3.1320286531865031"/>
    <n v="65"/>
    <n v="78"/>
    <n v="0.2"/>
    <n v="0.2"/>
    <n v="1.3989229744649958"/>
    <n v="3"/>
    <n v="2.6"/>
    <n v="2.7714957012717156"/>
    <n v="1.2923696700466594"/>
    <n v="15.007922656809424"/>
    <n v="8.7069654817991754E-2"/>
    <n v="14.779318173368118"/>
    <n v="4.5309516276514987"/>
    <n v="36.885579520161997"/>
    <n v="41.523606750670936"/>
    <n v="78.409186270832933"/>
    <n v="0.52957578984743414"/>
    <n v="0.04"/>
    <n v="0.56957578984743418"/>
    <n v="0.98"/>
    <n v="0.5"/>
    <n v="0.5"/>
    <n v="77.540823537826498"/>
    <n v="24.757380000000005"/>
    <n v="102.29820353782651"/>
    <n v="0.24201187453742079"/>
    <n v="0.09"/>
    <n v="0.33201187453742076"/>
    <n v="0.9"/>
    <n v="7.3320531369486623"/>
    <n v="2.2352518921456301"/>
    <n v="6.3105480602097774"/>
    <n v="80.042710984808622"/>
    <n v="3.1558931802677703"/>
    <n v="0.96210653016881109"/>
    <n v="2.7162126644455999"/>
    <x v="222"/>
    <n v="101.17404745499324"/>
    <n v="4.8977244307423611"/>
    <n v="1.4931217213710428"/>
    <n v="4.2153711693810445"/>
    <n v="134.85903975669788"/>
    <n v="0.85"/>
    <n v="0.6"/>
    <n v="0.65"/>
    <n v="21"/>
    <n v="11.2"/>
    <n v="13.65"/>
    <n v="252.60624572710168"/>
    <n v="77.009614930899204"/>
    <n v="217.41302527349612"/>
    <n v="6955.5231653035016"/>
    <n v="495.52260397740741"/>
    <n v="151.06516789407507"/>
    <n v="426.48616273136815"/>
    <n v="13644.234888078972"/>
    <x v="1"/>
    <x v="0"/>
    <n v="1"/>
  </r>
  <r>
    <n v="224"/>
    <x v="5"/>
    <n v="3.2385358812446983"/>
    <n v="3"/>
    <n v="2.7508200000000005"/>
    <n v="3.6385358812446986"/>
    <n v="3.2385358812446983"/>
    <n v="3.5733289811331344"/>
    <n v="65"/>
    <n v="78"/>
    <n v="0.2"/>
    <n v="0.2"/>
    <n v="1.3989229744649958"/>
    <n v="3"/>
    <n v="2.6"/>
    <n v="2.8601633514457756"/>
    <n v="1.3337160743534318"/>
    <n v="15.007922656809424"/>
    <n v="3.2607694010928057E-2"/>
    <n v="15.74010609241637"/>
    <n v="4.9722519555981304"/>
    <n v="45.168064809785051"/>
    <n v="41.373791699643647"/>
    <n v="86.541856509428698"/>
    <n v="0.47807839314304507"/>
    <n v="0.04"/>
    <n v="0.51807839314304505"/>
    <n v="0.98"/>
    <n v="0.5"/>
    <n v="0.5"/>
    <n v="88.466263450925851"/>
    <n v="24.757380000000005"/>
    <n v="113.22364345092586"/>
    <n v="0.21865910021461649"/>
    <n v="0.09"/>
    <n v="0.30865910021461651"/>
    <n v="0.9"/>
    <n v="10.805613187717796"/>
    <n v="3.11704618104732"/>
    <n v="3.224387889782609"/>
    <n v="88.34481185337512"/>
    <n v="5.2074584704996632"/>
    <n v="1.5021719042176593"/>
    <n v="1.553902192974141"/>
    <x v="223"/>
    <n v="111.97942758882778"/>
    <n v="7.4703623439296267"/>
    <n v="2.1549415114778476"/>
    <n v="2.229151224979403"/>
    <n v="164.56252761780783"/>
    <n v="0.85"/>
    <n v="0.6"/>
    <n v="0.55000000000000004"/>
    <n v="21"/>
    <n v="11.2"/>
    <n v="13.65"/>
    <n v="460.05193881055732"/>
    <n v="132.70909424953535"/>
    <n v="137.27919687684749"/>
    <n v="10134.355791678257"/>
    <n v="836.52689915437338"/>
    <n v="241.30911694269273"/>
    <n v="249.61907818212779"/>
    <n v="18427.617645212784"/>
    <x v="1"/>
    <x v="0"/>
    <n v="1"/>
  </r>
  <r>
    <n v="225"/>
    <x v="5"/>
    <n v="2.5"/>
    <n v="3"/>
    <n v="2.7508200000000005"/>
    <n v="2.9000000000000004"/>
    <n v="1.2170553516030376"/>
    <n v="1.3428720011139232"/>
    <n v="65"/>
    <n v="78"/>
    <n v="0.2"/>
    <n v="0.2"/>
    <n v="1.3989229744649958"/>
    <n v="3"/>
    <n v="2.6"/>
    <n v="0"/>
    <n v="0"/>
    <n v="15.007922656809424"/>
    <n v="16.705177483393616"/>
    <n v="0"/>
    <n v="2.741794975578919"/>
    <n v="33.245992422937825"/>
    <n v="33.410354966787231"/>
    <n v="66.656347389725056"/>
    <n v="0.50123290991995417"/>
    <n v="0.04"/>
    <n v="0.54123290991995421"/>
    <n v="0.98"/>
    <n v="0.5"/>
    <n v="0.5"/>
    <n v="33.245992422937832"/>
    <n v="24.757380000000005"/>
    <n v="58.003372422937836"/>
    <n v="0.42682656138472264"/>
    <n v="0.09"/>
    <n v="0.5168265613847226"/>
    <n v="0.9"/>
    <n v="6.0300340339078646"/>
    <n v="3.1259289004808752"/>
    <n v="5.7833634417983379"/>
    <n v="68.045021293677664"/>
    <n v="2.766381166819551"/>
    <n v="1.4340733054707282"/>
    <n v="2.6532168170691417"/>
    <x v="224"/>
    <n v="57.365972725982473"/>
    <n v="2.9135522791304154"/>
    <n v="1.5103658157122177"/>
    <n v="2.7943676009355887"/>
    <n v="86.949593003365024"/>
    <n v="0.85"/>
    <n v="0.6"/>
    <n v="0.65"/>
    <n v="21"/>
    <n v="11.2"/>
    <n v="13.65"/>
    <n v="188.23846540266521"/>
    <n v="97.581548607450415"/>
    <n v="180.53819481421343"/>
    <n v="5617.6297475687488"/>
    <n v="167.13876058031948"/>
    <n v="86.643604190403352"/>
    <n v="160.30161558164005"/>
    <n v="4987.9479807663147"/>
    <x v="1"/>
    <x v="0"/>
    <n v="1"/>
  </r>
  <r>
    <n v="226"/>
    <x v="5"/>
    <n v="2.5"/>
    <n v="3"/>
    <n v="2.7508200000000005"/>
    <n v="2.9000000000000004"/>
    <n v="1.1718518362251849"/>
    <n v="1.2929954403865191"/>
    <n v="65"/>
    <n v="78"/>
    <n v="0.2"/>
    <n v="0.2"/>
    <n v="1.3989229744649958"/>
    <n v="3"/>
    <n v="2.6"/>
    <n v="0"/>
    <n v="0"/>
    <n v="15.007922656809424"/>
    <n v="17.240263102436234"/>
    <n v="0"/>
    <n v="2.6919184148515152"/>
    <n v="32.011179455916405"/>
    <n v="34.480526204872469"/>
    <n v="66.491705660788881"/>
    <n v="0.51856883294251443"/>
    <n v="0.04"/>
    <n v="0.55856883294251447"/>
    <n v="0.98"/>
    <n v="0.5"/>
    <n v="0.5"/>
    <n v="32.011179455916405"/>
    <n v="24.757380000000005"/>
    <n v="56.76855945591641"/>
    <n v="0.43611076689774614"/>
    <n v="0.09"/>
    <n v="0.52611076689774616"/>
    <n v="0.9"/>
    <n v="10.596517544938568"/>
    <n v="3.1461427285505041"/>
    <n v="6.9134257024124057"/>
    <n v="67.876949528721994"/>
    <n v="4.6776331066073533"/>
    <n v="1.3888054563934709"/>
    <n v="3.0518015761811248"/>
    <x v="225"/>
    <n v="56.144729132225017"/>
    <n v="5.0215755729255154"/>
    <n v="1.4909231648630308"/>
    <n v="3.2761980042256256"/>
    <n v="128.72219443709187"/>
    <n v="0.85"/>
    <n v="0.6"/>
    <n v="0.65"/>
    <n v="21"/>
    <n v="11.2"/>
    <n v="13.65"/>
    <n v="317.50346629106639"/>
    <n v="94.267877868833338"/>
    <n v="207.14698155812044"/>
    <n v="8138.8286064485183"/>
    <n v="281.93500035890071"/>
    <n v="83.707477248194522"/>
    <n v="183.94124953078395"/>
    <n v="7227.0727399761254"/>
    <x v="1"/>
    <x v="0"/>
    <n v="1"/>
  </r>
  <r>
    <n v="227"/>
    <x v="5"/>
    <n v="2.5"/>
    <n v="3"/>
    <n v="2.7508200000000005"/>
    <n v="2.9000000000000004"/>
    <n v="2.1455634504134902"/>
    <n v="2.3673673349192201"/>
    <n v="65"/>
    <n v="78"/>
    <n v="0.2"/>
    <n v="0.2"/>
    <n v="1.3989229744649958"/>
    <n v="3"/>
    <n v="2.6"/>
    <n v="1.8577655636448165"/>
    <n v="0.86629030938421536"/>
    <n v="15.007922656809424"/>
    <n v="2.1756477000414169"/>
    <n v="6.6406072757795078"/>
    <n v="3.7662903093842157"/>
    <n v="40.342697403822619"/>
    <n v="47.268909009032434"/>
    <n v="87.611606412855053"/>
    <n v="0.53952793407628663"/>
    <n v="0.04"/>
    <n v="0.57952793407628667"/>
    <n v="0.98"/>
    <n v="0.5"/>
    <n v="0.5"/>
    <n v="58.60981271018241"/>
    <n v="24.757380000000005"/>
    <n v="83.367192710182422"/>
    <n v="0.29696789822426339"/>
    <n v="0.09"/>
    <n v="0.38696789822426336"/>
    <n v="0.9"/>
    <n v="7.5360231826560877"/>
    <n v="2.8836553351908525"/>
    <n v="6.4283879381106868"/>
    <n v="89.436848213122872"/>
    <n v="3.1686872364604026"/>
    <n v="1.2124965161996357"/>
    <n v="2.7029575568964801"/>
    <x v="226"/>
    <n v="82.451069713367232"/>
    <n v="4.6198241306943375"/>
    <n v="1.7677732909288646"/>
    <n v="3.9408081687297885"/>
    <n v="129.30811772499095"/>
    <n v="0.85"/>
    <n v="0.6"/>
    <n v="0.65"/>
    <n v="21"/>
    <n v="11.2"/>
    <n v="13.65"/>
    <n v="283.39739940216879"/>
    <n v="108.4418668782871"/>
    <n v="241.74400474266392"/>
    <n v="7932.2466068300864"/>
    <n v="380.909441463375"/>
    <n v="145.75479884780444"/>
    <n v="324.92384904694683"/>
    <n v="10661.592629047525"/>
    <x v="1"/>
    <x v="0"/>
    <n v="1"/>
  </r>
  <r>
    <n v="228"/>
    <x v="5"/>
    <n v="3.3360191696245356"/>
    <n v="3"/>
    <n v="2.7508200000000005"/>
    <n v="3.736019169624536"/>
    <n v="3.3360191696245356"/>
    <n v="3.6808898889992996"/>
    <n v="65"/>
    <n v="78"/>
    <n v="0.2"/>
    <n v="0.2"/>
    <n v="1.3989229744649958"/>
    <n v="3"/>
    <n v="2.6"/>
    <n v="2.8817748761764665"/>
    <n v="1.3437936938397592"/>
    <n v="15.007922656809424"/>
    <n v="2.3307603882875783E-2"/>
    <n v="15.978870674310109"/>
    <n v="5.0798128634642952"/>
    <n v="47.174192691807761"/>
    <n v="41.348208825717599"/>
    <n v="88.522401517525367"/>
    <n v="0.46709316644026677"/>
    <n v="0.04"/>
    <n v="0.50709316644026681"/>
    <n v="0.98"/>
    <n v="0.5"/>
    <n v="0.5"/>
    <n v="91.129189720113487"/>
    <n v="24.757380000000005"/>
    <n v="115.8865697201135"/>
    <n v="0.21363459165107263"/>
    <n v="0.09"/>
    <n v="0.30363459165107265"/>
    <n v="0.9"/>
    <n v="4.1225077410508257"/>
    <n v="2.8612232847935841"/>
    <n v="4.8431139384791919"/>
    <n v="90.366618215807136"/>
    <n v="2.032012236966851"/>
    <n v="1.4103165094149843"/>
    <n v="2.3872039559847869"/>
    <x v="227"/>
    <n v="114.61309093198038"/>
    <n v="2.8707717865184725"/>
    <n v="1.9924569210927434"/>
    <n v="3.3725770154494441"/>
    <n v="94.555776468673173"/>
    <n v="0.85"/>
    <n v="0.6"/>
    <n v="0.65"/>
    <n v="21"/>
    <n v="11.2"/>
    <n v="13.65"/>
    <n v="183.62607402783163"/>
    <n v="127.44553356975366"/>
    <n v="215.7235484937417"/>
    <n v="6048.1665909962621"/>
    <n v="329.02802781320548"/>
    <n v="228.36164627525625"/>
    <n v="386.54147614681415"/>
    <n v="10837.329806548049"/>
    <x v="0"/>
    <x v="0"/>
    <n v="1"/>
  </r>
  <r>
    <n v="229"/>
    <x v="5"/>
    <n v="2.5"/>
    <n v="3"/>
    <n v="2.7508200000000005"/>
    <n v="2.9000000000000004"/>
    <n v="1.0330257381585279"/>
    <n v="1.1398177892040484"/>
    <n v="65"/>
    <n v="78"/>
    <n v="0.2"/>
    <n v="0.2"/>
    <n v="1.3989229744649958"/>
    <n v="3"/>
    <n v="2.6"/>
    <n v="0"/>
    <n v="0"/>
    <n v="15.007922656809424"/>
    <n v="18.883583273496715"/>
    <n v="0"/>
    <n v="2.5387407636690442"/>
    <n v="28.218902138084523"/>
    <n v="37.76716654699343"/>
    <n v="65.986068685077953"/>
    <n v="0.57235060823579675"/>
    <n v="0.04"/>
    <n v="0.61235060823579679"/>
    <n v="0.98"/>
    <n v="0.5"/>
    <n v="0.5"/>
    <n v="28.218902138084523"/>
    <n v="24.757380000000005"/>
    <n v="52.976282138084528"/>
    <n v="0.46732951050564536"/>
    <n v="0.09"/>
    <n v="0.55732951050564539"/>
    <n v="0.9"/>
    <n v="6.8464165211344774"/>
    <n v="2.3865366203163125"/>
    <n v="5.3119107387151754"/>
    <n v="67.36077844935042"/>
    <n v="2.6540092001821725"/>
    <n v="0.92513946928861568"/>
    <n v="2.0591589669686772"/>
    <x v="228"/>
    <n v="52.394125191512174"/>
    <n v="3.0307065526928354"/>
    <n v="1.0564493339116248"/>
    <n v="2.3514261268573655"/>
    <n v="82.060479799995207"/>
    <n v="0.85"/>
    <n v="0.6"/>
    <n v="0.65"/>
    <n v="21"/>
    <n v="11.2"/>
    <n v="13.65"/>
    <n v="178.77612573600902"/>
    <n v="62.318114825500068"/>
    <n v="138.70655096597034"/>
    <n v="4840.6054494606933"/>
    <n v="158.79121854052471"/>
    <n v="55.351738659455314"/>
    <n v="123.2009148691574"/>
    <n v="4299.4870519165052"/>
    <x v="0"/>
    <x v="0"/>
    <n v="1"/>
  </r>
  <r>
    <n v="230"/>
    <x v="5"/>
    <n v="2.5"/>
    <n v="3"/>
    <n v="2.7508200000000005"/>
    <n v="2.9000000000000004"/>
    <n v="1.8551079222061762"/>
    <n v="2.0468851186546826"/>
    <n v="65"/>
    <n v="78"/>
    <n v="0.2"/>
    <n v="0.2"/>
    <n v="1.3989229744649958"/>
    <n v="3"/>
    <n v="2.6"/>
    <n v="1.1704892329652756"/>
    <n v="0.54580809311967826"/>
    <n v="15.007922656809424"/>
    <n v="5.5814625223860075"/>
    <n v="2.636093597950707"/>
    <n v="3.4458080931196786"/>
    <n v="43.424093707764307"/>
    <n v="56.63769253863439"/>
    <n v="100.0617862463987"/>
    <n v="0.56602719842684024"/>
    <n v="0.04"/>
    <n v="0.60602719842684027"/>
    <n v="0.98"/>
    <n v="0.5"/>
    <n v="0.5"/>
    <n v="50.675512698879082"/>
    <n v="24.757380000000005"/>
    <n v="75.432892698879087"/>
    <n v="0.32820403824136912"/>
    <n v="0.09"/>
    <n v="0.41820403824136909"/>
    <n v="0.9"/>
    <n v="11.408749259789204"/>
    <n v="2.3925164968004768"/>
    <n v="6.555427952906653"/>
    <n v="102.14640679319868"/>
    <n v="4.4947369083248647"/>
    <n v="0.94258642705448548"/>
    <n v="2.5826603161176376"/>
    <x v="229"/>
    <n v="74.603959812078216"/>
    <n v="6.6375642480621284"/>
    <n v="1.3919564362794239"/>
    <n v="3.8139215106007391"/>
    <n v="161.67348768251179"/>
    <n v="0.85"/>
    <n v="0.6"/>
    <n v="0.65"/>
    <n v="21"/>
    <n v="11.2"/>
    <n v="13.65"/>
    <n v="459.1212246661558"/>
    <n v="96.28181661565516"/>
    <n v="263.80947125880328"/>
    <n v="11182.977201691816"/>
    <n v="495.18857641251418"/>
    <n v="103.84546203235375"/>
    <n v="284.53364710327816"/>
    <n v="12061.482377744633"/>
    <x v="1"/>
    <x v="0"/>
    <n v="1"/>
  </r>
  <r>
    <n v="231"/>
    <x v="5"/>
    <n v="3.2604084905830395"/>
    <n v="3"/>
    <n v="2.7508200000000005"/>
    <n v="3.6604084905830399"/>
    <n v="3.2604084905830395"/>
    <n v="3.5974627353071527"/>
    <n v="65"/>
    <n v="78"/>
    <n v="0.2"/>
    <n v="0.2"/>
    <n v="1.3989229744649958"/>
    <n v="3"/>
    <n v="2.6"/>
    <n v="2.8650123921941595"/>
    <n v="1.3359772191891088"/>
    <n v="15.007922656809424"/>
    <n v="3.0385464203373722E-2"/>
    <n v="15.793522003031859"/>
    <n v="4.9963857097721487"/>
    <n v="45.618615777458515"/>
    <n v="41.367678745444429"/>
    <n v="86.986294522902938"/>
    <n v="0.47556547812888594"/>
    <n v="0.04"/>
    <n v="0.51556547812888598"/>
    <n v="0.98"/>
    <n v="0.5"/>
    <n v="0.5"/>
    <n v="89.06375197383862"/>
    <n v="24.757380000000005"/>
    <n v="113.82113197383862"/>
    <n v="0.21751127906275261"/>
    <n v="0.09"/>
    <n v="0.30751127906275261"/>
    <n v="0.9"/>
    <n v="5.2361029445696889"/>
    <n v="2.8821896163325404"/>
    <n v="5.8928714467319683"/>
    <n v="88.798508992130081"/>
    <n v="2.5365490264205497"/>
    <n v="1.3962321487299438"/>
    <n v="2.8547103617455409"/>
    <x v="230"/>
    <n v="112.57035030379643"/>
    <n v="3.6259422307808191"/>
    <n v="1.9958838009127369"/>
    <n v="4.0807470107950472"/>
    <n v="114.34183581485027"/>
    <n v="0.85"/>
    <n v="0.6"/>
    <n v="0.65"/>
    <n v="21"/>
    <n v="11.2"/>
    <n v="13.65"/>
    <n v="225.24177153158399"/>
    <n v="123.98333301409703"/>
    <n v="253.49402372738834"/>
    <n v="7102.8593452147588"/>
    <n v="408.1735871003259"/>
    <n v="224.67733863441947"/>
    <n v="459.37112050636864"/>
    <n v="12871.500512056871"/>
    <x v="1"/>
    <x v="0"/>
    <n v="1"/>
  </r>
  <r>
    <n v="232"/>
    <x v="5"/>
    <n v="3.3570965746834087"/>
    <n v="3"/>
    <n v="2.7508200000000005"/>
    <n v="3.7570965746834091"/>
    <n v="3.3570965746834087"/>
    <n v="3.7041462323302885"/>
    <n v="65"/>
    <n v="78"/>
    <n v="0.2"/>
    <n v="0.2"/>
    <n v="1.3989229744649958"/>
    <n v="3"/>
    <n v="2.6"/>
    <n v="2.8864476243803829"/>
    <n v="1.3459726321118755"/>
    <n v="15.007922656809424"/>
    <n v="2.1501587332763094E-2"/>
    <n v="16.030731611859302"/>
    <n v="5.1030692067952845"/>
    <n v="47.60729871683445"/>
    <n v="41.343240799271214"/>
    <n v="88.950539516105664"/>
    <n v="0.46478909542516578"/>
    <n v="0.04"/>
    <n v="0.50478909542516581"/>
    <n v="0.98"/>
    <n v="0.5"/>
    <n v="0.5"/>
    <n v="91.704955849369256"/>
    <n v="24.757380000000005"/>
    <n v="116.46233584936925"/>
    <n v="0.2125784256295602"/>
    <n v="0.09"/>
    <n v="0.30257842562956017"/>
    <n v="0.9"/>
    <n v="5.9386797488367202"/>
    <n v="3.4508476379685451"/>
    <n v="4.1063205860288345"/>
    <n v="90.803675756024532"/>
    <n v="2.9408989704016815"/>
    <n v="1.7088973803483332"/>
    <n v="2.0334947318816026"/>
    <x v="231"/>
    <n v="115.18252996091465"/>
    <n v="4.1417633801155533"/>
    <n v="2.4066955925845361"/>
    <n v="2.8638365679779767"/>
    <n v="115.51286066661531"/>
    <n v="0.85"/>
    <n v="0.6"/>
    <n v="0.65"/>
    <n v="21"/>
    <n v="11.2"/>
    <n v="13.65"/>
    <n v="267.04443653958066"/>
    <n v="155.17416362546976"/>
    <n v="184.64879628536107"/>
    <n v="7447.8100168365381"/>
    <n v="477.05878462117886"/>
    <n v="277.20928719966957"/>
    <n v="329.86394129428629"/>
    <n v="13305.063534603378"/>
    <x v="1"/>
    <x v="0"/>
    <n v="1"/>
  </r>
  <r>
    <n v="233"/>
    <x v="5"/>
    <n v="2.8690593847119756"/>
    <n v="3"/>
    <n v="2.7508200000000005"/>
    <n v="3.269059384711976"/>
    <n v="2.8690593847119756"/>
    <n v="3.1656567732833065"/>
    <n v="65"/>
    <n v="78"/>
    <n v="0.2"/>
    <n v="0.2"/>
    <n v="1.3989229744649958"/>
    <n v="3"/>
    <n v="2.6"/>
    <n v="2.778252384192458"/>
    <n v="1.2955203630363266"/>
    <n v="15.007922656809424"/>
    <n v="8.1996627740678674E-2"/>
    <n v="14.851467584195131"/>
    <n v="4.5645797477483026"/>
    <n v="37.519653625793026"/>
    <n v="41.509651766326122"/>
    <n v="79.029305392119142"/>
    <n v="0.52524378849552045"/>
    <n v="0.04"/>
    <n v="0.56524378849552048"/>
    <n v="0.98"/>
    <n v="0.5"/>
    <n v="0.5"/>
    <n v="78.37336768574869"/>
    <n v="24.757380000000005"/>
    <n v="103.1307476857487"/>
    <n v="0.24005818396118489"/>
    <n v="0.09"/>
    <n v="0.33005818396118491"/>
    <n v="0.9"/>
    <n v="5.6967652067100563"/>
    <n v="2.7007784486990967"/>
    <n v="3.834395259733026"/>
    <n v="80.675749254454956"/>
    <n v="2.4767040590997973"/>
    <n v="1.1741802064693645"/>
    <n v="1.6670271565322652"/>
    <x v="232"/>
    <n v="101.99744276612509"/>
    <n v="3.816501228130071"/>
    <n v="1.8093644186399667"/>
    <n v="2.5688217237161677"/>
    <n v="103.07534655905404"/>
    <n v="0.85"/>
    <n v="0.6"/>
    <n v="0.65"/>
    <n v="21"/>
    <n v="11.2"/>
    <n v="13.65"/>
    <n v="199.80995564942603"/>
    <n v="94.727867916666597"/>
    <n v="134.48866488076405"/>
    <n v="5396.429659896834"/>
    <n v="389.27336558304302"/>
    <n v="184.55054373329321"/>
    <n v="262.01324674111862"/>
    <n v="10513.421761255624"/>
    <x v="0"/>
    <x v="0"/>
    <n v="1"/>
  </r>
  <r>
    <n v="234"/>
    <x v="5"/>
    <n v="2.8470246906579222"/>
    <n v="3"/>
    <n v="2.7508200000000005"/>
    <n v="3.2470246906579225"/>
    <n v="2.8470246906579222"/>
    <n v="3.1413441784129699"/>
    <n v="65"/>
    <n v="78"/>
    <n v="0.2"/>
    <n v="0.2"/>
    <n v="1.3989229744649958"/>
    <n v="3"/>
    <n v="2.6"/>
    <n v="2.7733674101277033"/>
    <n v="1.2932424622200429"/>
    <n v="15.007922656809424"/>
    <n v="8.5649098667018517E-2"/>
    <n v="14.799287117614478"/>
    <n v="4.5402671528779655"/>
    <n v="37.061276546881444"/>
    <n v="41.519699056399709"/>
    <n v="78.580975603281161"/>
    <n v="0.52836833263579441"/>
    <n v="0.04"/>
    <n v="0.56836833263579445"/>
    <n v="0.98"/>
    <n v="0.5"/>
    <n v="0.5"/>
    <n v="77.771451535757706"/>
    <n v="24.757380000000005"/>
    <n v="102.52883153575772"/>
    <n v="0.24146749386650015"/>
    <n v="0.09"/>
    <n v="0.33146749386650015"/>
    <n v="0.9"/>
    <n v="8.5697720539810369"/>
    <n v="3.2251636354717781"/>
    <n v="6.7101049412819762"/>
    <n v="80.218079261682846"/>
    <n v="3.6989850005910077"/>
    <n v="1.3920827575010863"/>
    <n v="2.8962937839943339"/>
    <x v="233"/>
    <n v="101.40214107932083"/>
    <n v="5.7291711882407732"/>
    <n v="2.1561267279125773"/>
    <n v="4.4859232728140208"/>
    <n v="156.55623155971273"/>
    <n v="0.85"/>
    <n v="0.6"/>
    <n v="0.65"/>
    <n v="21"/>
    <n v="11.2"/>
    <n v="13.65"/>
    <n v="296.72547196518542"/>
    <n v="111.67020498004416"/>
    <n v="232.33512432957681"/>
    <n v="8108.3668426586264"/>
    <n v="580.95022509757098"/>
    <n v="218.63586664868555"/>
    <n v="454.88222458089598"/>
    <n v="15875.13707946481"/>
    <x v="1"/>
    <x v="0"/>
    <n v="1"/>
  </r>
  <r>
    <n v="235"/>
    <x v="5"/>
    <n v="2.5"/>
    <n v="3"/>
    <n v="2.7508200000000005"/>
    <n v="2.9000000000000004"/>
    <n v="1.589131914933434"/>
    <n v="1.7534130652561317"/>
    <n v="65"/>
    <n v="78"/>
    <n v="0.2"/>
    <n v="0.2"/>
    <n v="1.3989229744649958"/>
    <n v="3"/>
    <n v="2.6"/>
    <n v="0.54113638347593251"/>
    <n v="0.25233603972112739"/>
    <n v="15.007922656809424"/>
    <n v="10.082006081615434"/>
    <n v="0.5634293286164419"/>
    <n v="3.1523360397211277"/>
    <n v="41.860020887766183"/>
    <n v="69.017877772233888"/>
    <n v="110.87789866000007"/>
    <n v="0.62246740429192982"/>
    <n v="0.04"/>
    <n v="0.66246740429192985"/>
    <n v="0.98"/>
    <n v="0.5"/>
    <n v="0.5"/>
    <n v="43.409913553510862"/>
    <n v="24.757380000000005"/>
    <n v="68.167293553510859"/>
    <n v="0.36318560866092814"/>
    <n v="0.09"/>
    <n v="0.45318560866092816"/>
    <n v="0.9"/>
    <n v="8.1742173655913533"/>
    <n v="2.5757642338480693"/>
    <n v="3.2301806962078494"/>
    <n v="113.1878548820834"/>
    <n v="2.7590648052900324"/>
    <n v="0.86940438778274742"/>
    <n v="1.0902912749971365"/>
    <x v="234"/>
    <n v="67.418202415560188"/>
    <n v="4.469779693439107"/>
    <n v="1.4084649517645826"/>
    <n v="1.7663092913121146"/>
    <n v="102.51101900827176"/>
    <n v="0.85"/>
    <n v="0.6"/>
    <n v="0.55000000000000004"/>
    <n v="21"/>
    <n v="11.2"/>
    <n v="13.65"/>
    <n v="312.29262679143187"/>
    <n v="98.406017678200172"/>
    <n v="123.40773061357757"/>
    <n v="7162.1953646059965"/>
    <n v="301.34451212523828"/>
    <n v="94.956175213286855"/>
    <n v="119.0813973301648"/>
    <n v="6911.1086293250037"/>
    <x v="0"/>
    <x v="0"/>
    <n v="1"/>
  </r>
  <r>
    <n v="236"/>
    <x v="5"/>
    <n v="2.5"/>
    <n v="3"/>
    <n v="2.7508200000000005"/>
    <n v="2.9000000000000004"/>
    <n v="1.8988126406185155"/>
    <n v="2.0951079399053314"/>
    <n v="65"/>
    <n v="78"/>
    <n v="0.2"/>
    <n v="0.2"/>
    <n v="1.3989229744649958"/>
    <n v="3"/>
    <n v="2.6"/>
    <n v="1.2739034068637873"/>
    <n v="0.59403091437032707"/>
    <n v="15.007922656809424"/>
    <n v="4.968305174567166"/>
    <n v="3.1224750608418148"/>
    <n v="3.4940309143703274"/>
    <n v="43.280016562388582"/>
    <n v="54.95100704310736"/>
    <n v="98.231023605495949"/>
    <n v="0.5594058274684709"/>
    <n v="0.04"/>
    <n v="0.59940582746847093"/>
    <n v="0.98"/>
    <n v="0.5"/>
    <n v="0.5"/>
    <n v="51.869383409253459"/>
    <n v="24.757380000000005"/>
    <n v="76.626763409253471"/>
    <n v="0.32309050909241843"/>
    <n v="0.09"/>
    <n v="0.4130905090924184"/>
    <n v="0.9"/>
    <n v="5.3350412944752739"/>
    <n v="2.1635351417331816"/>
    <n v="4.4194273062477567"/>
    <n v="100.27750326394379"/>
    <n v="2.1371864527818603"/>
    <n v="0.86669956984548835"/>
    <n v="1.7703968248095645"/>
    <x v="235"/>
    <n v="75.78471106409684"/>
    <n v="3.1311863701114082"/>
    <n v="1.2697993085952841"/>
    <n v="2.5938038304129356"/>
    <n v="87.438252545587716"/>
    <n v="0.85"/>
    <n v="0.6"/>
    <n v="0.65"/>
    <n v="21"/>
    <n v="11.2"/>
    <n v="13.65"/>
    <n v="214.31172149448943"/>
    <n v="86.910468944039636"/>
    <n v="177.53097337831682"/>
    <n v="5984.6461412796989"/>
    <n v="237.29605434673127"/>
    <n v="96.231373711283538"/>
    <n v="196.57067384479197"/>
    <n v="6626.482705116895"/>
    <x v="0"/>
    <x v="0"/>
    <n v="1"/>
  </r>
  <r>
    <n v="237"/>
    <x v="5"/>
    <n v="2.5"/>
    <n v="3"/>
    <n v="2.7508200000000005"/>
    <n v="2.9000000000000004"/>
    <n v="1.4117978247469447"/>
    <n v="1.5577465458650563"/>
    <n v="65"/>
    <n v="78"/>
    <n v="0.2"/>
    <n v="0.2"/>
    <n v="1.3989229744649958"/>
    <n v="3"/>
    <n v="2.6"/>
    <n v="0.1215281785297532"/>
    <n v="5.6669520330051792E-2"/>
    <n v="15.007922656809424"/>
    <n v="13.816627152271963"/>
    <n v="2.8417113224055462E-2"/>
    <n v="2.9566695203300521"/>
    <n v="38.487552816269641"/>
    <n v="79.291148105817271"/>
    <n v="117.77870092208691"/>
    <n v="0.67322145247866194"/>
    <n v="0.04"/>
    <n v="0.71322145247866198"/>
    <n v="0.98"/>
    <n v="0.5"/>
    <n v="0.5"/>
    <n v="38.565723179668637"/>
    <n v="24.757380000000005"/>
    <n v="63.323103179668642"/>
    <n v="0.39096915275543442"/>
    <n v="0.09"/>
    <n v="0.48096915275543439"/>
    <n v="0.9"/>
    <n v="10.219059476208582"/>
    <n v="3.0123043277769437"/>
    <n v="4.3658960158561886"/>
    <n v="120.23242385796372"/>
    <n v="2.9306070336212624"/>
    <n v="0.86386425981211246"/>
    <n v="1.2520453180564344"/>
    <x v="236"/>
    <n v="62.627244902968989"/>
    <n v="5.3040070979791469"/>
    <n v="1.5634788674045388"/>
    <n v="2.2660347080915111"/>
    <n v="125.2884976354282"/>
    <n v="0.85"/>
    <n v="0.6"/>
    <n v="0.65"/>
    <n v="21"/>
    <n v="11.2"/>
    <n v="13.65"/>
    <n v="352.35398702748137"/>
    <n v="103.864493841476"/>
    <n v="150.53644336994023"/>
    <n v="8323.1226608550551"/>
    <n v="332.17535149222584"/>
    <n v="97.916373929560635"/>
    <n v="141.91551062227492"/>
    <n v="7846.4734249390131"/>
    <x v="0"/>
    <x v="0"/>
    <n v="1"/>
  </r>
  <r>
    <n v="238"/>
    <x v="5"/>
    <n v="2.8014258969843508"/>
    <n v="3"/>
    <n v="2.7508200000000005"/>
    <n v="3.2014258969843512"/>
    <n v="2.8014258969843508"/>
    <n v="3.0910314763422249"/>
    <n v="65"/>
    <n v="78"/>
    <n v="0.2"/>
    <n v="0.2"/>
    <n v="1.3989229744649958"/>
    <n v="3"/>
    <n v="2.6"/>
    <n v="2.7632584009473171"/>
    <n v="1.2885285538228697"/>
    <n v="15.007922656809424"/>
    <n v="9.3460312076268107E-2"/>
    <n v="14.691596034689605"/>
    <n v="4.4899544508072209"/>
    <n v="36.111904647620612"/>
    <n v="41.541186298470144"/>
    <n v="77.653090946090757"/>
    <n v="0.5349585675515397"/>
    <n v="0.04"/>
    <n v="0.57495856755153973"/>
    <n v="0.98"/>
    <n v="0.5"/>
    <n v="0.5"/>
    <n v="76.52584085176548"/>
    <n v="24.757380000000005"/>
    <n v="101.28322085176549"/>
    <n v="0.24443713175585147"/>
    <n v="0.09"/>
    <n v="0.33443713175585144"/>
    <n v="0.9"/>
    <n v="5.4529124646296561"/>
    <n v="2.0328114130311321"/>
    <n v="4.5351022543723811"/>
    <n v="79.270863674134318"/>
    <n v="2.3177137249822528"/>
    <n v="0.86402907489233105"/>
    <n v="1.9276063584986782"/>
    <x v="237"/>
    <n v="100.17021842482301"/>
    <n v="3.6292560602431831"/>
    <n v="1.3529637946564408"/>
    <n v="3.018395664200586"/>
    <n v="100.6548529060518"/>
    <n v="0.85"/>
    <n v="0.6"/>
    <n v="0.65"/>
    <n v="21"/>
    <n v="11.2"/>
    <n v="13.65"/>
    <n v="183.72716872873821"/>
    <n v="68.492331006278363"/>
    <n v="152.8030208619432"/>
    <n v="5095.5432287677586"/>
    <n v="363.54337227417227"/>
    <n v="135.52667883161305"/>
    <n v="302.35335297551143"/>
    <n v="10082.61860111764"/>
    <x v="0"/>
    <x v="0"/>
    <n v="1"/>
  </r>
  <r>
    <n v="239"/>
    <x v="5"/>
    <n v="2.5"/>
    <n v="3"/>
    <n v="2.7508200000000005"/>
    <n v="2.9000000000000004"/>
    <n v="1.0446065092340553"/>
    <n v="1.1525957562933449"/>
    <n v="65"/>
    <n v="78"/>
    <n v="0.2"/>
    <n v="0.2"/>
    <n v="1.3989229744649958"/>
    <n v="3"/>
    <n v="2.6"/>
    <n v="0"/>
    <n v="0"/>
    <n v="15.007922656809424"/>
    <n v="18.746498712525259"/>
    <n v="0"/>
    <n v="2.5515187307583407"/>
    <n v="28.535251124941734"/>
    <n v="37.492997425050518"/>
    <n v="66.028248549992256"/>
    <n v="0.56783268144184196"/>
    <n v="0.04"/>
    <n v="0.60783268144184199"/>
    <n v="0.98"/>
    <n v="0.5"/>
    <n v="0.5"/>
    <n v="28.53525112494173"/>
    <n v="24.757380000000005"/>
    <n v="53.292631124941735"/>
    <n v="0.46455540808179741"/>
    <n v="0.09"/>
    <n v="0.55455540808179737"/>
    <n v="0.9"/>
    <n v="8.9214309938126277"/>
    <n v="3.4397197765873631"/>
    <n v="6.301606411799801"/>
    <n v="67.403837061450432"/>
    <n v="3.498693670545141"/>
    <n v="1.3489456813757326"/>
    <n v="2.4712840891244237"/>
    <x v="238"/>
    <n v="52.706997815876441"/>
    <n v="3.9740031883652707"/>
    <n v="1.5322045721949291"/>
    <n v="2.8070164965332913"/>
    <n v="106.13762550296164"/>
    <n v="0.85"/>
    <n v="0.6"/>
    <n v="0.65"/>
    <n v="21"/>
    <n v="11.2"/>
    <n v="13.65"/>
    <n v="235.82537809735263"/>
    <n v="90.924114912197112"/>
    <n v="166.57403007589761"/>
    <n v="6298.4211330961098"/>
    <n v="209.45777736945433"/>
    <n v="80.757903040154019"/>
    <n v="147.94941235190933"/>
    <n v="5594.1955955669109"/>
    <x v="1"/>
    <x v="0"/>
    <n v="1"/>
  </r>
  <r>
    <n v="240"/>
    <x v="6"/>
    <n v="2.5"/>
    <n v="3"/>
    <n v="2.7508200000000005"/>
    <n v="2.9000000000000004"/>
    <n v="1.0531319076541155"/>
    <n v="1.1620024926603969"/>
    <n v="65"/>
    <n v="78"/>
    <n v="0.2"/>
    <n v="0.2"/>
    <n v="1.3989229744649958"/>
    <n v="3"/>
    <n v="2.6"/>
    <n v="0"/>
    <n v="0"/>
    <n v="15.007922656809424"/>
    <n v="18.645581382245723"/>
    <n v="0"/>
    <n v="2.5609254671253927"/>
    <n v="28.768137271740663"/>
    <n v="37.291162764491446"/>
    <n v="66.059300036232116"/>
    <n v="0.56451041328076501"/>
    <n v="0.04"/>
    <n v="0.60451041328076505"/>
    <n v="0.98"/>
    <n v="0.5"/>
    <n v="0.5"/>
    <n v="28.76813727174066"/>
    <n v="24.757380000000005"/>
    <n v="53.525517271740668"/>
    <n v="0.46253415682674609"/>
    <n v="0.09"/>
    <n v="0.55253415682674611"/>
    <n v="0.9"/>
    <n v="10.033723347337133"/>
    <n v="2.2059262802377333"/>
    <n v="5.6848053129540812"/>
    <n v="67.435535453653628"/>
    <n v="3.9682330998935016"/>
    <n v="0.87242087290432035"/>
    <n v="2.2482813037995206"/>
    <x v="239"/>
    <n v="52.937324774249007"/>
    <n v="4.4897484777833734"/>
    <n v="0.98707666296461682"/>
    <n v="2.5437562026367915"/>
    <n v="109.34464241145038"/>
    <n v="0.85"/>
    <n v="0.6"/>
    <n v="0.65"/>
    <n v="21"/>
    <n v="11.2"/>
    <n v="13.65"/>
    <n v="267.59992389623005"/>
    <n v="58.832168705246744"/>
    <n v="151.61405357215918"/>
    <n v="6517.2065055659477"/>
    <n v="237.67527332310854"/>
    <n v="52.253197884439849"/>
    <n v="134.6596482454942"/>
    <n v="5788.4128476590704"/>
    <x v="1"/>
    <x v="0"/>
    <n v="1"/>
  </r>
  <r>
    <n v="241"/>
    <x v="6"/>
    <n v="2.5"/>
    <n v="3"/>
    <n v="2.7508200000000005"/>
    <n v="2.9000000000000004"/>
    <n v="1.1157002277682684"/>
    <n v="1.23103899550093"/>
    <n v="65"/>
    <n v="78"/>
    <n v="0.2"/>
    <n v="0.2"/>
    <n v="1.3989229744649958"/>
    <n v="3"/>
    <n v="2.6"/>
    <n v="0"/>
    <n v="0"/>
    <n v="15.007922656809424"/>
    <n v="17.904944110544921"/>
    <n v="0"/>
    <n v="2.629961969965926"/>
    <n v="30.477300206434819"/>
    <n v="35.809888221089842"/>
    <n v="66.287188427524654"/>
    <n v="0.54022336850570629"/>
    <n v="0.04"/>
    <n v="0.58022336850570633"/>
    <n v="0.98"/>
    <n v="0.5"/>
    <n v="0.5"/>
    <n v="30.477300206434819"/>
    <n v="24.757380000000005"/>
    <n v="55.234680206434824"/>
    <n v="0.44822165906404177"/>
    <n v="0.09"/>
    <n v="0.53822165906404174"/>
    <n v="0.9"/>
    <n v="9.8387881715054455"/>
    <n v="2.3942138343634976"/>
    <n v="4.3725413907823949"/>
    <n v="67.668171519764755"/>
    <n v="4.1300933566204572"/>
    <n v="1.0050350184661458"/>
    <n v="1.8354906960920077"/>
    <x v="240"/>
    <n v="54.627705698671804"/>
    <n v="4.5433392786581148"/>
    <n v="1.105596092278295"/>
    <n v="2.0191449091093019"/>
    <n v="106.44307507022978"/>
    <n v="0.85"/>
    <n v="0.6"/>
    <n v="0.65"/>
    <n v="21"/>
    <n v="11.2"/>
    <n v="13.65"/>
    <n v="279.47586564843402"/>
    <n v="68.008882012937093"/>
    <n v="124.20429924608638"/>
    <n v="6547.6665340123864"/>
    <n v="248.19220100375134"/>
    <n v="60.396177950580295"/>
    <n v="110.30125385779438"/>
    <n v="5814.7409785981417"/>
    <x v="1"/>
    <x v="0"/>
    <n v="1"/>
  </r>
  <r>
    <n v="242"/>
    <x v="6"/>
    <n v="2.5"/>
    <n v="3"/>
    <n v="2.7508200000000005"/>
    <n v="2.9000000000000004"/>
    <n v="1.9510997082115238"/>
    <n v="2.152800335734756"/>
    <n v="65"/>
    <n v="78"/>
    <n v="0.2"/>
    <n v="0.2"/>
    <n v="1.3989229744649958"/>
    <n v="3"/>
    <n v="2.6"/>
    <n v="1.3976251489807654"/>
    <n v="0.65172331019975172"/>
    <n v="15.007922656809424"/>
    <n v="4.2816021891348548"/>
    <n v="3.7584380289255539"/>
    <n v="3.5517233101997521"/>
    <n v="42.958909477183951"/>
    <n v="53.062010736720453"/>
    <n v="96.020920213904404"/>
    <n v="0.55260885459663356"/>
    <n v="0.04"/>
    <n v="0.59260885459663359"/>
    <n v="0.98"/>
    <n v="0.5"/>
    <n v="0.5"/>
    <n v="53.297695975912937"/>
    <n v="24.757380000000005"/>
    <n v="78.055075975912942"/>
    <n v="0.31717834734591632"/>
    <n v="0.09"/>
    <n v="0.40717834734591629"/>
    <n v="0.9"/>
    <n v="8.0726366433524106"/>
    <n v="2.6922941574716024"/>
    <n v="6.6867807208827807"/>
    <n v="98.02135605169407"/>
    <n v="3.2887206885605256"/>
    <n v="1.0968168005751475"/>
    <n v="2.724135256941584"/>
    <x v="241"/>
    <n v="77.197327888265548"/>
    <n v="4.7856337961880913"/>
    <n v="1.5960502718632492"/>
    <n v="3.9640683978891955"/>
    <n v="131.32021794915033"/>
    <n v="0.85"/>
    <n v="0.6"/>
    <n v="0.65"/>
    <n v="21"/>
    <n v="11.2"/>
    <n v="13.65"/>
    <n v="322.36486156796377"/>
    <n v="107.51147013265647"/>
    <n v="267.02343195364409"/>
    <n v="8845.8552582883112"/>
    <n v="369.43814131749707"/>
    <n v="123.21081616318261"/>
    <n v="306.01548788336373"/>
    <n v="10137.569923379053"/>
    <x v="1"/>
    <x v="0"/>
    <n v="1"/>
  </r>
  <r>
    <n v="243"/>
    <x v="6"/>
    <n v="2.676249954170332"/>
    <n v="3"/>
    <n v="2.7508200000000005"/>
    <n v="3.0762499541703323"/>
    <n v="2.676249954170332"/>
    <n v="2.9529151050559248"/>
    <n v="65"/>
    <n v="78"/>
    <n v="0.2"/>
    <n v="0.2"/>
    <n v="1.3989229744649958"/>
    <n v="3"/>
    <n v="2.6"/>
    <n v="2.7355075625341505"/>
    <n v="1.2755881253505881"/>
    <n v="15.007922656809424"/>
    <n v="0.11665533127840784"/>
    <n v="14.397988413333286"/>
    <n v="4.3518380795209204"/>
    <n v="33.500166876443984"/>
    <n v="41.604991621191772"/>
    <n v="75.105158497635756"/>
    <n v="0.55395651182204031"/>
    <n v="0.04"/>
    <n v="0.59395651182204035"/>
    <n v="0.98"/>
    <n v="0.5"/>
    <n v="0.5"/>
    <n v="73.106441363609463"/>
    <n v="24.757380000000005"/>
    <n v="97.863821363609475"/>
    <n v="0.2529778589782925"/>
    <n v="0.09"/>
    <n v="0.34297785897829247"/>
    <n v="0.9"/>
    <n v="7.6558014619893546"/>
    <n v="2.5691911203871798"/>
    <n v="3.0869636630182176"/>
    <n v="76.669849299669835"/>
    <n v="3.1085883304240807"/>
    <n v="1.0432033243178507"/>
    <n v="1.2534414936105287"/>
    <x v="242"/>
    <n v="96.788394755218164"/>
    <n v="5.0300310677933648"/>
    <n v="1.6880154506107443"/>
    <n v="2.0282034751324423"/>
    <n v="116.35625597777258"/>
    <n v="0.85"/>
    <n v="0.6"/>
    <n v="0.55000000000000004"/>
    <n v="21"/>
    <n v="11.2"/>
    <n v="13.65"/>
    <n v="238.33499882832652"/>
    <n v="79.98224166436421"/>
    <n v="96.101170421072311"/>
    <n v="5513.2399300063562"/>
    <n v="486.84863262059571"/>
    <n v="163.3803057866202"/>
    <n v="196.30655859502411"/>
    <n v="11261.935235815865"/>
    <x v="0"/>
    <x v="0"/>
    <n v="1"/>
  </r>
  <r>
    <n v="244"/>
    <x v="6"/>
    <n v="2.5"/>
    <n v="3"/>
    <n v="2.7508200000000005"/>
    <n v="2.9000000000000004"/>
    <n v="1.3172686160788973"/>
    <n v="1.4534451043237351"/>
    <n v="65"/>
    <n v="78"/>
    <n v="0.2"/>
    <n v="0.2"/>
    <n v="1.3989229744649958"/>
    <n v="3"/>
    <n v="2.6"/>
    <n v="0"/>
    <n v="0"/>
    <n v="15.007922656809424"/>
    <n v="15.518927338684319"/>
    <n v="0"/>
    <n v="2.8523680787887309"/>
    <n v="35.983492756882363"/>
    <n v="31.037854677368639"/>
    <n v="67.021347434250998"/>
    <n v="0.46310400888041331"/>
    <n v="0.04"/>
    <n v="0.50310400888041329"/>
    <n v="0.98"/>
    <n v="0.5"/>
    <n v="0.5"/>
    <n v="35.983492756882356"/>
    <n v="24.757380000000005"/>
    <n v="60.740872756882361"/>
    <n v="0.40759012632387343"/>
    <n v="0.09"/>
    <n v="0.49759012632387345"/>
    <n v="0.9"/>
    <n v="11.340426854646806"/>
    <n v="2.3971164069909707"/>
    <n v="4.9966095138593225"/>
    <n v="68.417625505797886"/>
    <n v="5.6350126416589017"/>
    <n v="1.191117532880801"/>
    <n v="2.4827952366266843"/>
    <x v="243"/>
    <n v="60.073390638674859"/>
    <n v="5.6975424234764551"/>
    <n v="1.2043349512233039"/>
    <n v="2.5103459546669944"/>
    <n v="132.06730761405822"/>
    <n v="0.85"/>
    <n v="0.6"/>
    <n v="0.65"/>
    <n v="21"/>
    <n v="11.2"/>
    <n v="13.65"/>
    <n v="385.53418463745561"/>
    <n v="81.493433298028549"/>
    <n v="169.86695470710333"/>
    <n v="8936.5656231801077"/>
    <n v="342.27069168592334"/>
    <n v="72.348483984646961"/>
    <n v="150.80499317292751"/>
    <n v="7933.7309608973583"/>
    <x v="1"/>
    <x v="0"/>
    <n v="1"/>
  </r>
  <r>
    <n v="245"/>
    <x v="6"/>
    <n v="2.5"/>
    <n v="3"/>
    <n v="2.7508200000000005"/>
    <n v="2.9000000000000004"/>
    <n v="1.8880187249418343"/>
    <n v="2.0831981716885384"/>
    <n v="65"/>
    <n v="78"/>
    <n v="0.2"/>
    <n v="0.2"/>
    <n v="1.3989229744649958"/>
    <n v="3"/>
    <n v="2.6"/>
    <n v="1.248362826501209"/>
    <n v="0.58212114615353361"/>
    <n v="15.007922656809424"/>
    <n v="5.1164222632366583"/>
    <n v="2.9985247364669241"/>
    <n v="3.482121146153534"/>
    <n v="43.326126936230445"/>
    <n v="55.358450492961168"/>
    <n v="98.68457742919162"/>
    <n v="0.56096354602807197"/>
    <n v="0.04"/>
    <n v="0.600963546028072"/>
    <n v="0.98"/>
    <n v="0.5"/>
    <n v="0.5"/>
    <n v="51.574528751798397"/>
    <n v="24.757380000000005"/>
    <n v="76.331908751798409"/>
    <n v="0.32433854209648216"/>
    <n v="0.09"/>
    <n v="0.41433854209648213"/>
    <n v="0.9"/>
    <n v="5.3574477752771967"/>
    <n v="2.9962126655664014"/>
    <n v="6.1416101576792688"/>
    <n v="100.7405061256331"/>
    <n v="2.137816962586407"/>
    <n v="1.195598077413395"/>
    <n v="2.4507263389983089"/>
    <x v="244"/>
    <n v="75.493096567712712"/>
    <n v="3.1376506747108013"/>
    <n v="1.754766277904604"/>
    <n v="3.5969043588214946"/>
    <n v="99.712627854750451"/>
    <n v="0.85"/>
    <n v="0.6"/>
    <n v="0.65"/>
    <n v="21"/>
    <n v="11.2"/>
    <n v="13.65"/>
    <n v="215.36476281491829"/>
    <n v="120.44515544145928"/>
    <n v="246.88741176610952"/>
    <n v="6844.1610217077041"/>
    <n v="236.87096538169146"/>
    <n v="132.47274007161806"/>
    <n v="271.54144810533785"/>
    <n v="7527.615043659076"/>
    <x v="0"/>
    <x v="0"/>
    <n v="1"/>
  </r>
  <r>
    <n v="246"/>
    <x v="6"/>
    <n v="3.043626536039016"/>
    <n v="3"/>
    <n v="2.7508200000000005"/>
    <n v="3.4436265360390164"/>
    <n v="3.043626536039016"/>
    <n v="3.3582703134337466"/>
    <n v="65"/>
    <n v="78"/>
    <n v="0.2"/>
    <n v="0.2"/>
    <n v="1.3989229744649958"/>
    <n v="3"/>
    <n v="2.6"/>
    <n v="2.8169529899144443"/>
    <n v="1.3135667518597258"/>
    <n v="15.007922656809424"/>
    <n v="5.5873175189456552E-2"/>
    <n v="15.268106444672371"/>
    <n v="4.7571932878987422"/>
    <n v="41.142161722264731"/>
    <n v="41.437790850579162"/>
    <n v="82.579952572843894"/>
    <n v="0.50178995699987627"/>
    <n v="0.04"/>
    <n v="0.54178995699987631"/>
    <n v="0.98"/>
    <n v="0.5"/>
    <n v="0.5"/>
    <n v="83.141974292398388"/>
    <n v="24.757380000000005"/>
    <n v="107.89935429239839"/>
    <n v="0.22944882443790662"/>
    <n v="0.09"/>
    <n v="0.31944882443790662"/>
    <n v="0.9"/>
    <n v="7.3097301602505915"/>
    <n v="3.3591924901908539"/>
    <n v="5.7977952267452508"/>
    <n v="84.300368251444809"/>
    <n v="3.3493917710477246"/>
    <n v="1.5392157353760438"/>
    <n v="2.6566080001528531"/>
    <x v="245"/>
    <n v="106.71364710237202"/>
    <n v="4.97464545360023"/>
    <n v="2.2861023981387416"/>
    <n v="3.9456963572297745"/>
    <n v="139.16822039177762"/>
    <n v="0.85"/>
    <n v="0.6"/>
    <n v="0.65"/>
    <n v="21"/>
    <n v="11.2"/>
    <n v="13.65"/>
    <n v="282.35495971768211"/>
    <n v="129.75645331061892"/>
    <n v="223.95303271261986"/>
    <n v="7899.0226799507036"/>
    <n v="530.86255939491434"/>
    <n v="243.95832455486405"/>
    <n v="421.05964863853296"/>
    <n v="14851.148358753291"/>
    <x v="1"/>
    <x v="0"/>
    <n v="1"/>
  </r>
  <r>
    <n v="247"/>
    <x v="6"/>
    <n v="2.5"/>
    <n v="3"/>
    <n v="2.7508200000000005"/>
    <n v="2.9000000000000004"/>
    <n v="2.016164033082565"/>
    <n v="2.2245908751096648"/>
    <n v="65"/>
    <n v="78"/>
    <n v="0.2"/>
    <n v="0.2"/>
    <n v="1.3989229744649958"/>
    <n v="3"/>
    <n v="2.6"/>
    <n v="1.5515804574973702"/>
    <n v="0.72351384957466003"/>
    <n v="15.007922656809424"/>
    <n v="3.4983787400177184"/>
    <n v="4.6320643282691965"/>
    <n v="3.6235138495746604"/>
    <n v="42.333066444133053"/>
    <n v="50.907504008420041"/>
    <n v="93.240570452553101"/>
    <n v="0.54598018610713139"/>
    <n v="0.04"/>
    <n v="0.58598018610713143"/>
    <n v="0.98"/>
    <n v="0.5"/>
    <n v="0.5"/>
    <n v="55.075041639622526"/>
    <n v="24.757380000000005"/>
    <n v="79.832421639622538"/>
    <n v="0.31011686093851859"/>
    <n v="0.09"/>
    <n v="0.40011686093851861"/>
    <n v="0.9"/>
    <n v="8.7853175563291472"/>
    <n v="2.9604500133349219"/>
    <n v="4.5476162492718579"/>
    <n v="95.1830823369813"/>
    <n v="3.6372955396611446"/>
    <n v="1.2256849635600646"/>
    <n v="1.8828032331797195"/>
    <x v="246"/>
    <n v="78.955142280945367"/>
    <n v="5.2701638733426712"/>
    <n v="1.7759240470339575"/>
    <n v="2.7280383108602022"/>
    <n v="130.21115464834199"/>
    <n v="0.85"/>
    <n v="0.6"/>
    <n v="0.65"/>
    <n v="21"/>
    <n v="11.2"/>
    <n v="13.65"/>
    <n v="346.20900083550157"/>
    <n v="116.66447280573756"/>
    <n v="179.21101516807985"/>
    <n v="8553.8656542470471"/>
    <n v="416.10653846366876"/>
    <n v="140.21833581371843"/>
    <n v="215.39265298183713"/>
    <n v="10280.840241826023"/>
    <x v="1"/>
    <x v="0"/>
    <n v="1"/>
  </r>
  <r>
    <n v="248"/>
    <x v="6"/>
    <n v="3.3463583302670634"/>
    <n v="3"/>
    <n v="2.7508200000000005"/>
    <n v="3.7463583302670638"/>
    <n v="3.3463583302670634"/>
    <n v="3.6922978905528709"/>
    <n v="65"/>
    <n v="78"/>
    <n v="0.2"/>
    <n v="0.2"/>
    <n v="1.3989229744649958"/>
    <n v="3"/>
    <n v="2.6"/>
    <n v="2.8840670129071242"/>
    <n v="1.3448625347508032"/>
    <n v="15.007922656809424"/>
    <n v="2.2412594064028794E-2"/>
    <n v="16.004299671267241"/>
    <n v="5.091220865017867"/>
    <n v="47.386674327900508"/>
    <n v="41.345746814807718"/>
    <n v="88.732421142708233"/>
    <n v="0.46595986317460458"/>
    <n v="0.04"/>
    <n v="0.50595986317460462"/>
    <n v="0.98"/>
    <n v="0.5"/>
    <n v="0.5"/>
    <n v="91.411621949615864"/>
    <n v="24.757380000000005"/>
    <n v="116.16900194961588"/>
    <n v="0.21311519927439532"/>
    <n v="0.09"/>
    <n v="0.30311519927439534"/>
    <n v="0.9"/>
    <n v="10.778738685158778"/>
    <n v="3.3201821754697405"/>
    <n v="4.4369285144036894"/>
    <n v="90.581013249847999"/>
    <n v="5.3251295348210252"/>
    <n v="1.6403032562543094"/>
    <n v="2.192020770340497"/>
    <x v="247"/>
    <n v="114.8924195106091"/>
    <n v="7.5115391606802415"/>
    <n v="2.3137844937249348"/>
    <n v="3.092028043593968"/>
    <n v="177.06362463276139"/>
    <n v="0.85"/>
    <n v="0.6"/>
    <n v="0.65"/>
    <n v="21"/>
    <n v="11.2"/>
    <n v="13.65"/>
    <n v="482.35562895078021"/>
    <n v="148.58033098854042"/>
    <n v="198.55546244215458"/>
    <n v="11370.191141532434"/>
    <n v="863.01890841924285"/>
    <n v="265.83629871018752"/>
    <n v="355.25058312316611"/>
    <n v="20343.268241376241"/>
    <x v="1"/>
    <x v="0"/>
    <n v="1"/>
  </r>
  <r>
    <n v="249"/>
    <x v="6"/>
    <n v="2.5"/>
    <n v="3"/>
    <n v="2.7508200000000005"/>
    <n v="2.9000000000000004"/>
    <n v="2.2779701121619542"/>
    <n v="2.513461921816011"/>
    <n v="65"/>
    <n v="78"/>
    <n v="0.2"/>
    <n v="0.2"/>
    <n v="1.3989229744649958"/>
    <n v="3"/>
    <n v="2.6"/>
    <n v="2.1710664162939706"/>
    <n v="1.0123848962810067"/>
    <n v="15.007922656809424"/>
    <n v="1.1458230216811447"/>
    <n v="9.0692672352645367"/>
    <n v="3.9123848962810071"/>
    <n v="37.278810217818886"/>
    <n v="44.436046687305435"/>
    <n v="81.714856905124321"/>
    <n v="0.54379397297235998"/>
    <n v="0.04"/>
    <n v="0.58379397297236002"/>
    <n v="0.98"/>
    <n v="0.5"/>
    <n v="0.5"/>
    <n v="62.226731913929285"/>
    <n v="24.757380000000005"/>
    <n v="86.984111913929297"/>
    <n v="0.28461956390952647"/>
    <n v="0.09"/>
    <n v="0.37461956390952644"/>
    <n v="0.9"/>
    <n v="11.551240749944476"/>
    <n v="2.8680461215026245"/>
    <n v="4.9429488876682601"/>
    <n v="83.417249757314423"/>
    <n v="4.8076960197741672"/>
    <n v="1.1936980815626395"/>
    <n v="2.057285118337099"/>
    <x v="248"/>
    <n v="86.028242552237771"/>
    <n v="7.2239199775863252"/>
    <n v="1.7936199341929027"/>
    <n v="3.0912235309428979"/>
    <n v="168.42697833598308"/>
    <n v="0.85"/>
    <n v="0.6"/>
    <n v="0.65"/>
    <n v="21"/>
    <n v="11.2"/>
    <n v="13.65"/>
    <n v="401.04477963874814"/>
    <n v="99.575011004537785"/>
    <n v="171.61306653833194"/>
    <n v="9350.4303233635001"/>
    <n v="621.4611400097524"/>
    <n v="154.30197074527578"/>
    <n v="265.93252770314052"/>
    <n v="14489.476944628448"/>
    <x v="1"/>
    <x v="0"/>
    <n v="1"/>
  </r>
  <r>
    <n v="250"/>
    <x v="6"/>
    <n v="2.5"/>
    <n v="3"/>
    <n v="2.7508200000000005"/>
    <n v="2.9000000000000004"/>
    <n v="1.0906614059159605"/>
    <n v="1.2034117123522579"/>
    <n v="65"/>
    <n v="78"/>
    <n v="0.2"/>
    <n v="0.2"/>
    <n v="1.3989229744649958"/>
    <n v="3"/>
    <n v="2.6"/>
    <n v="0"/>
    <n v="0"/>
    <n v="15.007922656809424"/>
    <n v="18.201335074365943"/>
    <n v="0"/>
    <n v="2.6023346868172537"/>
    <n v="29.793321059155549"/>
    <n v="36.402670148731886"/>
    <n v="66.195991207887431"/>
    <n v="0.54992257815748835"/>
    <n v="0.04"/>
    <n v="0.58992257815748839"/>
    <n v="0.98"/>
    <n v="0.5"/>
    <n v="0.5"/>
    <n v="29.793321059155545"/>
    <n v="24.757380000000005"/>
    <n v="54.55070105915555"/>
    <n v="0.4538416467490079"/>
    <n v="0.09"/>
    <n v="0.54384164674900792"/>
    <n v="0.9"/>
    <n v="10.193845294870275"/>
    <n v="3.2369167954997824"/>
    <n v="6.5279140110872778"/>
    <n v="67.575074358051751"/>
    <n v="4.1802657971818205"/>
    <n v="1.3273864942172751"/>
    <n v="2.6769501476762798"/>
    <x v="249"/>
    <n v="53.951242805758234"/>
    <n v="4.6500076830033983"/>
    <n v="1.4765466350456591"/>
    <n v="2.977762505461651"/>
    <n v="119.34522835882598"/>
    <n v="0.85"/>
    <n v="0.6"/>
    <n v="0.65"/>
    <n v="21"/>
    <n v="11.2"/>
    <n v="13.65"/>
    <n v="282.48177208098201"/>
    <n v="89.698241048605993"/>
    <n v="180.89510528202223"/>
    <n v="7250.0636331069036"/>
    <n v="250.8736935543576"/>
    <n v="79.661526021373646"/>
    <n v="160.65398795004452"/>
    <n v="6438.8233928956834"/>
    <x v="1"/>
    <x v="0"/>
    <n v="1"/>
  </r>
  <r>
    <n v="251"/>
    <x v="6"/>
    <n v="2.8855196509556906"/>
    <n v="3"/>
    <n v="2.7508200000000005"/>
    <n v="3.285519650955691"/>
    <n v="2.8855196509556906"/>
    <n v="3.1838186675968654"/>
    <n v="65"/>
    <n v="78"/>
    <n v="0.2"/>
    <n v="0.2"/>
    <n v="1.3989229744649958"/>
    <n v="3"/>
    <n v="2.6"/>
    <n v="2.7819015373643707"/>
    <n v="1.29722199110617"/>
    <n v="15.007922656809424"/>
    <n v="7.9320105288527371E-2"/>
    <n v="14.890507141801814"/>
    <n v="4.582741642061861"/>
    <n v="37.86190374897803"/>
    <n v="41.502289134834292"/>
    <n v="79.364192883812322"/>
    <n v="0.52293468410360899"/>
    <n v="0.04"/>
    <n v="0.56293468410360903"/>
    <n v="0.98"/>
    <n v="0.5"/>
    <n v="0.5"/>
    <n v="78.823008604789294"/>
    <n v="24.757380000000005"/>
    <n v="103.58038860478931"/>
    <n v="0.23901609497200982"/>
    <n v="0.09"/>
    <n v="0.32901609497200979"/>
    <n v="0.9"/>
    <n v="9.4696186351542408"/>
    <n v="2.8792821410591709"/>
    <n v="6.1599300149854646"/>
    <n v="81.017613568891747"/>
    <n v="4.1388418601920387"/>
    <n v="1.2584343585368636"/>
    <n v="2.6922917578992824"/>
    <x v="250"/>
    <n v="102.44214257616524"/>
    <n v="6.3539616909416194"/>
    <n v="1.9319519746852349"/>
    <n v="4.1332138961540732"/>
    <n v="163.07287374681971"/>
    <n v="0.85"/>
    <n v="0.6"/>
    <n v="0.65"/>
    <n v="21"/>
    <n v="11.2"/>
    <n v="13.65"/>
    <n v="335.31909045179168"/>
    <n v="101.95534856175578"/>
    <n v="218.12305325619633"/>
    <n v="8605.8824969150828"/>
    <n v="650.91344946693334"/>
    <n v="197.91329964100882"/>
    <n v="423.41528724760298"/>
    <n v="16705.534582676697"/>
    <x v="1"/>
    <x v="0"/>
    <n v="1"/>
  </r>
  <r>
    <n v="252"/>
    <x v="6"/>
    <n v="2.5"/>
    <n v="3"/>
    <n v="2.7508200000000005"/>
    <n v="2.9000000000000004"/>
    <n v="1.9307520636935229"/>
    <n v="2.1303491940706958"/>
    <n v="65"/>
    <n v="78"/>
    <n v="0.2"/>
    <n v="0.2"/>
    <n v="1.3989229744649958"/>
    <n v="3"/>
    <n v="2.6"/>
    <n v="1.3494785203088477"/>
    <n v="0.62927216853569146"/>
    <n v="15.007922656809424"/>
    <n v="4.5427667103457212"/>
    <n v="3.5039502616348117"/>
    <n v="3.5292721685356918"/>
    <n v="43.103128071591691"/>
    <n v="53.780427324957721"/>
    <n v="96.883555396549411"/>
    <n v="0.55510377488554841"/>
    <n v="0.04"/>
    <n v="0.59510377488554844"/>
    <n v="0.98"/>
    <n v="0.5"/>
    <n v="0.5"/>
    <n v="52.741864530301967"/>
    <n v="24.757380000000005"/>
    <n v="77.499244530301979"/>
    <n v="0.31945317854446881"/>
    <n v="0.09"/>
    <n v="0.40945317854446883"/>
    <n v="0.9"/>
    <n v="7.0637855676912231"/>
    <n v="2.3075834209590669"/>
    <n v="5.2899575860008525"/>
    <n v="98.901962800644185"/>
    <n v="2.8601001113761195"/>
    <n v="0.93433181628301853"/>
    <n v="2.141883857587302"/>
    <x v="251"/>
    <n v="76.647604480518439"/>
    <n v="4.1714961144435065"/>
    <n v="1.362736054490858"/>
    <n v="3.123967638047378"/>
    <n v="111.33619479757053"/>
    <n v="0.85"/>
    <n v="0.6"/>
    <n v="0.65"/>
    <n v="21"/>
    <n v="11.2"/>
    <n v="13.65"/>
    <n v="282.86951482143928"/>
    <n v="92.407250537481417"/>
    <n v="211.83651760639961"/>
    <n v="7549.7170656373464"/>
    <n v="319.73518427188537"/>
    <n v="104.45045411595751"/>
    <n v="239.44463593099482"/>
    <n v="8533.6526232101405"/>
    <x v="0"/>
    <x v="0"/>
    <n v="1"/>
  </r>
  <r>
    <n v="253"/>
    <x v="6"/>
    <n v="2.5"/>
    <n v="3"/>
    <n v="2.7508200000000005"/>
    <n v="2.9000000000000004"/>
    <n v="1.8442913761289306"/>
    <n v="2.0349503805536093"/>
    <n v="65"/>
    <n v="78"/>
    <n v="0.2"/>
    <n v="0.2"/>
    <n v="1.3989229744649958"/>
    <n v="3"/>
    <n v="2.6"/>
    <n v="1.144895104513054"/>
    <n v="0.53387335501860456"/>
    <n v="15.007922656809424"/>
    <n v="5.7387197491475881"/>
    <n v="2.5220713978453122"/>
    <n v="3.4338733550186049"/>
    <n v="43.442275409889483"/>
    <n v="57.070278863154677"/>
    <n v="100.51255427304416"/>
    <n v="0.56779254368685372"/>
    <n v="0.04"/>
    <n v="0.60779254368685376"/>
    <n v="0.98"/>
    <n v="0.5"/>
    <n v="0.5"/>
    <n v="50.380039852510322"/>
    <n v="24.757380000000005"/>
    <n v="75.137419852510334"/>
    <n v="0.32949467853164327"/>
    <n v="0.09"/>
    <n v="0.41949467853164324"/>
    <n v="0.9"/>
    <n v="9.2555349833541065"/>
    <n v="2.3907065438718371"/>
    <n v="5.1879934544184643"/>
    <n v="102.60656582039924"/>
    <n v="3.6300898326386526"/>
    <n v="0.93765293236316638"/>
    <n v="2.0347697161267186"/>
    <x v="252"/>
    <n v="74.311733920065166"/>
    <n v="5.3728873108735975"/>
    <n v="1.3878178707868249"/>
    <n v="3.0116578080329215"/>
    <n v="131.95310849255327"/>
    <n v="0.85"/>
    <n v="0.6"/>
    <n v="0.65"/>
    <n v="21"/>
    <n v="11.2"/>
    <n v="13.65"/>
    <n v="372.47105134659995"/>
    <n v="96.209347321211581"/>
    <n v="208.78073280711124"/>
    <n v="9147.5421323664468"/>
    <n v="399.26857222813322"/>
    <n v="103.13115234342192"/>
    <n v="223.80151368882915"/>
    <n v="9805.6642882241104"/>
    <x v="1"/>
    <x v="0"/>
    <n v="1"/>
  </r>
  <r>
    <n v="254"/>
    <x v="6"/>
    <n v="3.0052769532036683"/>
    <n v="3"/>
    <n v="2.7508200000000005"/>
    <n v="3.4052769532036686"/>
    <n v="3.0052769532036683"/>
    <n v="3.3159562305318011"/>
    <n v="65"/>
    <n v="78"/>
    <n v="0.2"/>
    <n v="0.2"/>
    <n v="1.3989229744649958"/>
    <n v="3"/>
    <n v="2.6"/>
    <n v="2.8084510920852654"/>
    <n v="1.3096022517931285"/>
    <n v="15.007922656809424"/>
    <n v="6.1183939102791345E-2"/>
    <n v="15.176083614528981"/>
    <n v="4.7148792049967971"/>
    <n v="40.347714134124793"/>
    <n v="41.45239980616725"/>
    <n v="81.80011394029205"/>
    <n v="0.5067523480031384"/>
    <n v="0.04"/>
    <n v="0.54675234800313843"/>
    <n v="0.98"/>
    <n v="0.5"/>
    <n v="0.5"/>
    <n v="82.094388462643408"/>
    <n v="24.757380000000005"/>
    <n v="106.85176846264341"/>
    <n v="0.23169836453062981"/>
    <n v="0.09"/>
    <n v="0.32169836453062983"/>
    <n v="0.9"/>
    <n v="8.020153173709117"/>
    <n v="3.3835691734798745"/>
    <n v="4.8908057359160955"/>
    <n v="83.504282980714805"/>
    <n v="3.6351155946388345"/>
    <n v="1.5335947832487147"/>
    <n v="2.216746216176753"/>
    <x v="253"/>
    <n v="105.67757320481215"/>
    <n v="5.440083014441754"/>
    <n v="2.2950805040951439"/>
    <n v="3.317441529434864"/>
    <n v="141.96242276521551"/>
    <n v="0.85"/>
    <n v="0.6"/>
    <n v="0.65"/>
    <n v="21"/>
    <n v="11.2"/>
    <n v="13.65"/>
    <n v="303.5477212823306"/>
    <n v="128.06173275814865"/>
    <n v="185.10780333205238"/>
    <n v="7921.2706540879954"/>
    <n v="574.8947709989236"/>
    <n v="242.53853798245174"/>
    <n v="350.57917007953682"/>
    <n v="15002.244324103553"/>
    <x v="1"/>
    <x v="0"/>
    <n v="1"/>
  </r>
  <r>
    <n v="255"/>
    <x v="6"/>
    <n v="2.5"/>
    <n v="3"/>
    <n v="2.7508200000000005"/>
    <n v="2.9000000000000004"/>
    <n v="1.8074224269438868"/>
    <n v="1.9942699961274819"/>
    <n v="65"/>
    <n v="78"/>
    <n v="0.2"/>
    <n v="0.2"/>
    <n v="1.3989229744649958"/>
    <n v="3"/>
    <n v="2.6"/>
    <n v="1.0576557385822345"/>
    <n v="0.49319297059247713"/>
    <n v="15.007922656809424"/>
    <n v="6.2911564738918386"/>
    <n v="2.1523586521511131"/>
    <n v="3.3931929705924775"/>
    <n v="43.452148889216282"/>
    <n v="58.589932854315656"/>
    <n v="102.04208174353194"/>
    <n v="0.57417422158804055"/>
    <n v="0.04"/>
    <n v="0.61417422158804058"/>
    <n v="0.98"/>
    <n v="0.5"/>
    <n v="0.5"/>
    <n v="49.372900116726612"/>
    <n v="24.757380000000005"/>
    <n v="74.130280116726624"/>
    <n v="0.33397121879232983"/>
    <n v="0.09"/>
    <n v="0.4239712187923298"/>
    <n v="0.9"/>
    <n v="6.6034909763305345"/>
    <n v="2.7462198545744436"/>
    <n v="3.0374955954248142"/>
    <n v="104.16795844652218"/>
    <n v="2.5477970461790784"/>
    <n v="1.0595624130815626"/>
    <n v="1.1719441025276771"/>
    <x v="254"/>
    <n v="73.315661653905451"/>
    <n v="3.8038008588115257"/>
    <n v="1.581901675758822"/>
    <n v="1.7496848857562222"/>
    <n v="91.663983870699852"/>
    <n v="0.85"/>
    <n v="0.6"/>
    <n v="0.55000000000000004"/>
    <n v="21"/>
    <n v="11.2"/>
    <n v="13.65"/>
    <n v="265.3988168365542"/>
    <n v="110.37245341737699"/>
    <n v="122.07902457374979"/>
    <n v="6395.5800444846927"/>
    <n v="278.87817676346083"/>
    <n v="115.97816802967984"/>
    <n v="128.2793050850554"/>
    <n v="6720.4056273132765"/>
    <x v="0"/>
    <x v="0"/>
    <n v="1"/>
  </r>
  <r>
    <n v="256"/>
    <x v="6"/>
    <n v="2.7511216636216504"/>
    <n v="3"/>
    <n v="2.7508200000000005"/>
    <n v="3.1511216636216508"/>
    <n v="2.7511216636216504"/>
    <n v="3.0355268960194848"/>
    <n v="65"/>
    <n v="78"/>
    <n v="0.2"/>
    <n v="0.2"/>
    <n v="1.3989229744649958"/>
    <n v="3"/>
    <n v="2.6"/>
    <n v="2.7521062209024612"/>
    <n v="1.28332820686283"/>
    <n v="15.007922656809424"/>
    <n v="0.10247297149922423"/>
    <n v="14.57324829127916"/>
    <n v="4.4344498704844808"/>
    <n v="35.063310000358335"/>
    <n v="41.565978502264002"/>
    <n v="76.62928850262233"/>
    <n v="0.54242939370162069"/>
    <n v="0.04"/>
    <n v="0.58242939370162072"/>
    <n v="0.98"/>
    <n v="0.5"/>
    <n v="0.5"/>
    <n v="75.151692864974876"/>
    <n v="24.757380000000005"/>
    <n v="99.909072864974888"/>
    <n v="0.24779911663737594"/>
    <n v="0.09"/>
    <n v="0.33779911663737594"/>
    <n v="0.9"/>
    <n v="8.1396037845966784"/>
    <n v="2.8410988085289985"/>
    <n v="3.0450166995988326"/>
    <n v="78.225732013093634"/>
    <n v="3.3988592873626176"/>
    <n v="1.1863593520310569"/>
    <n v="1.2715094694401743"/>
    <x v="255"/>
    <n v="98.811170965359779"/>
    <n v="5.3900528163816785"/>
    <n v="1.8813781407284016"/>
    <n v="2.016412748328289"/>
    <n v="123.99352258618246"/>
    <n v="0.85"/>
    <n v="0.6"/>
    <n v="0.55000000000000004"/>
    <n v="21"/>
    <n v="11.2"/>
    <n v="13.65"/>
    <n v="265.87825576344255"/>
    <n v="92.803828743208868"/>
    <n v="99.464759008537939"/>
    <n v="6116.3002727884113"/>
    <n v="532.59743035180907"/>
    <n v="185.90117711400481"/>
    <n v="199.24410481179754"/>
    <n v="12251.945158860475"/>
    <x v="1"/>
    <x v="0"/>
    <n v="1"/>
  </r>
  <r>
    <n v="257"/>
    <x v="6"/>
    <n v="2.5"/>
    <n v="3"/>
    <n v="2.7508200000000005"/>
    <n v="2.9000000000000004"/>
    <n v="1.7841401230790515"/>
    <n v="1.9685808161404477"/>
    <n v="65"/>
    <n v="78"/>
    <n v="0.2"/>
    <n v="0.2"/>
    <n v="1.3989229744649958"/>
    <n v="3"/>
    <n v="2.6"/>
    <n v="1.0025651143178242"/>
    <n v="0.46750379060544311"/>
    <n v="15.007922656809424"/>
    <n v="6.653089025265345"/>
    <n v="1.9339763436777595"/>
    <n v="3.3675037906054435"/>
    <n v="43.416882520183549"/>
    <n v="59.585544155284929"/>
    <n v="103.00242667546848"/>
    <n v="0.57848679956853954"/>
    <n v="0.04"/>
    <n v="0.61848679956853958"/>
    <n v="0.98"/>
    <n v="0.5"/>
    <n v="0.5"/>
    <n v="48.736903325899206"/>
    <n v="24.757380000000005"/>
    <n v="73.494283325899204"/>
    <n v="0.336861302398408"/>
    <n v="0.09"/>
    <n v="0.42686130239840803"/>
    <n v="0.9"/>
    <n v="8.0662197533256546"/>
    <n v="2.2993217833972897"/>
    <n v="3.2899801020607784"/>
    <n v="105.14831056454074"/>
    <n v="3.0773693134747355"/>
    <n v="0.8772216124056732"/>
    <n v="1.2551708380930304"/>
    <x v="256"/>
    <n v="72.686653838801405"/>
    <n v="4.6230626839892999"/>
    <n v="1.3178302923032923"/>
    <n v="1.8856149108302671"/>
    <n v="105.53374241654535"/>
    <n v="0.85"/>
    <n v="0.6"/>
    <n v="0.55000000000000004"/>
    <n v="21"/>
    <n v="11.2"/>
    <n v="13.65"/>
    <n v="323.58018429502903"/>
    <n v="92.238370535158907"/>
    <n v="131.97909309536084"/>
    <n v="7386.581181075956"/>
    <n v="336.03495698621037"/>
    <n v="95.788674274935872"/>
    <n v="137.05903829680202"/>
    <n v="7670.8946033446646"/>
    <x v="0"/>
    <x v="0"/>
    <n v="1"/>
  </r>
  <r>
    <n v="258"/>
    <x v="6"/>
    <n v="2.5"/>
    <n v="3"/>
    <n v="2.7508200000000005"/>
    <n v="2.9000000000000004"/>
    <n v="1.4261883543059342"/>
    <n v="1.5736247384226225"/>
    <n v="65"/>
    <n v="78"/>
    <n v="0.2"/>
    <n v="0.2"/>
    <n v="1.3989229744649958"/>
    <n v="3"/>
    <n v="2.6"/>
    <n v="0.15557907235463722"/>
    <n v="7.2547712887617966E-2"/>
    <n v="15.007922656809424"/>
    <n v="13.491672920534258"/>
    <n v="4.6572369618311106E-2"/>
    <n v="2.9725477128876183"/>
    <n v="38.830713420736032"/>
    <n v="78.39725750606857"/>
    <n v="117.2279709268046"/>
    <n v="0.66875897353046099"/>
    <n v="0.04"/>
    <n v="0.70875897353046102"/>
    <n v="0.98"/>
    <n v="0.5"/>
    <n v="0.5"/>
    <n v="38.958825626529475"/>
    <n v="24.757380000000005"/>
    <n v="63.716205626529479"/>
    <n v="0.38855703594646868"/>
    <n v="0.09"/>
    <n v="0.4785570359464687"/>
    <n v="0.9"/>
    <n v="7.2771144614275425"/>
    <n v="3.3701403080323953"/>
    <n v="5.5987277719035369"/>
    <n v="119.67022032111304"/>
    <n v="2.1193942854824837"/>
    <n v="0.98152312265772312"/>
    <n v="1.630579223212701"/>
    <x v="257"/>
    <n v="63.016027542721467"/>
    <n v="3.7946001345235949"/>
    <n v="1.7573359514966931"/>
    <n v="2.9194172043102036"/>
    <n v="105.44543914054624"/>
    <n v="0.85"/>
    <n v="0.6"/>
    <n v="0.65"/>
    <n v="21"/>
    <n v="11.2"/>
    <n v="13.65"/>
    <n v="253.62838109099675"/>
    <n v="117.45908833871658"/>
    <n v="195.13177489289328"/>
    <n v="7047.8983488476624"/>
    <n v="239.12062659075343"/>
    <n v="110.74033072133025"/>
    <n v="183.9700749555067"/>
    <n v="6644.7526971350226"/>
    <x v="0"/>
    <x v="0"/>
    <n v="1"/>
  </r>
  <r>
    <n v="259"/>
    <x v="6"/>
    <n v="2.669739030326832"/>
    <n v="3"/>
    <n v="2.7508200000000005"/>
    <n v="3.0697390303268324"/>
    <n v="2.669739030326832"/>
    <n v="2.9457310954549603"/>
    <n v="65"/>
    <n v="78"/>
    <n v="0.2"/>
    <n v="0.2"/>
    <n v="1.3989229744649958"/>
    <n v="3"/>
    <n v="2.6"/>
    <n v="2.734064125469172"/>
    <n v="1.2749150395931239"/>
    <n v="15.007922656809424"/>
    <n v="0.11793207174394209"/>
    <n v="14.382797735538771"/>
    <n v="4.3446540699199563"/>
    <n v="33.364096441119976"/>
    <n v="41.608503704399176"/>
    <n v="74.972600145519152"/>
    <n v="0.55498280203218975"/>
    <n v="0.04"/>
    <n v="0.59498280203218978"/>
    <n v="0.98"/>
    <n v="0.5"/>
    <n v="0.5"/>
    <n v="72.928584107994737"/>
    <n v="24.757380000000005"/>
    <n v="97.685964107994749"/>
    <n v="0.2534384568557872"/>
    <n v="0.09"/>
    <n v="0.34343845685578722"/>
    <n v="0.9"/>
    <n v="10.627555911486226"/>
    <n v="2.6255237423073323"/>
    <n v="6.2687403656102409"/>
    <n v="76.534529315217469"/>
    <n v="4.3043429165163882"/>
    <n v="1.0633822693072748"/>
    <n v="2.5389476576671659"/>
    <x v="258"/>
    <n v="96.612491974939871"/>
    <n v="6.9776445090967973"/>
    <n v="1.7238179198110706"/>
    <n v="4.1158138480154767"/>
    <n v="172.65256927502551"/>
    <n v="0.85"/>
    <n v="0.6"/>
    <n v="0.65"/>
    <n v="21"/>
    <n v="11.2"/>
    <n v="13.65"/>
    <n v="329.43085912687218"/>
    <n v="81.3854614635801"/>
    <n v="194.31716393553043"/>
    <n v="8151.3301734679208"/>
    <n v="674.12762413909763"/>
    <n v="166.54234494400461"/>
    <n v="397.63903236174161"/>
    <n v="16680.394963536153"/>
    <x v="1"/>
    <x v="0"/>
    <n v="1"/>
  </r>
  <r>
    <n v="260"/>
    <x v="6"/>
    <n v="2.5"/>
    <n v="3"/>
    <n v="2.7508200000000005"/>
    <n v="2.9000000000000004"/>
    <n v="1.9542788053256852"/>
    <n v="2.1563080812927589"/>
    <n v="65"/>
    <n v="78"/>
    <n v="0.2"/>
    <n v="0.2"/>
    <n v="1.3989229744649958"/>
    <n v="3"/>
    <n v="2.6"/>
    <n v="1.405147533605289"/>
    <n v="0.65523105575775453"/>
    <n v="15.007922656809424"/>
    <n v="4.2414963946648916"/>
    <n v="3.7990047019522302"/>
    <n v="3.5552310557577549"/>
    <n v="42.934160451411501"/>
    <n v="52.951686915176587"/>
    <n v="95.885847366588081"/>
    <n v="0.5522367311698585"/>
    <n v="0.04"/>
    <n v="0.59223673116985853"/>
    <n v="0.98"/>
    <n v="0.5"/>
    <n v="0.5"/>
    <n v="53.384538565635737"/>
    <n v="24.757380000000005"/>
    <n v="78.141918565635734"/>
    <n v="0.31682585294095267"/>
    <n v="0.09"/>
    <n v="0.40682585294095264"/>
    <n v="0.9"/>
    <n v="6.8329986597123913"/>
    <n v="2.5957814794877376"/>
    <n v="4.7349236615473984"/>
    <n v="97.883469186725335"/>
    <n v="2.7862458693963004"/>
    <n v="1.0584643412446606"/>
    <n v="1.9307279498937495"/>
    <x v="259"/>
    <n v="77.283216163815553"/>
    <n v="4.0531581518305115"/>
    <n v="1.5397504650468108"/>
    <n v="2.8086343043280797"/>
    <n v="107.61560400044007"/>
    <n v="0.85"/>
    <n v="0.6"/>
    <n v="0.65"/>
    <n v="21"/>
    <n v="11.2"/>
    <n v="13.65"/>
    <n v="272.72741170369352"/>
    <n v="103.60616173146927"/>
    <n v="188.98634979137421"/>
    <n v="7241.1990942703696"/>
    <n v="313.24109759404854"/>
    <n v="118.99686802854821"/>
    <n v="217.0602920664947"/>
    <n v="8316.8799865655837"/>
    <x v="0"/>
    <x v="0"/>
    <n v="1"/>
  </r>
  <r>
    <n v="261"/>
    <x v="6"/>
    <n v="2.5"/>
    <n v="3"/>
    <n v="2.7508200000000005"/>
    <n v="2.9000000000000004"/>
    <n v="2.1449134402701633"/>
    <n v="2.3666501280799714"/>
    <n v="65"/>
    <n v="78"/>
    <n v="0.2"/>
    <n v="0.2"/>
    <n v="1.3989229744649958"/>
    <n v="3"/>
    <n v="2.6"/>
    <n v="1.8562275086146109"/>
    <n v="0.86557310254496667"/>
    <n v="15.007922656809424"/>
    <n v="2.1815108025870917"/>
    <n v="6.6296162318435625"/>
    <n v="3.765573102544967"/>
    <n v="40.355175625044616"/>
    <n v="47.285037348777131"/>
    <n v="87.640212973821747"/>
    <n v="0.5395358562501581"/>
    <n v="0.04"/>
    <n v="0.57953585625015813"/>
    <n v="0.98"/>
    <n v="0.5"/>
    <n v="0.5"/>
    <n v="58.592056547924535"/>
    <n v="24.757380000000005"/>
    <n v="83.34943654792454"/>
    <n v="0.29703116212147307"/>
    <n v="0.09"/>
    <n v="0.38703116212147304"/>
    <n v="0.9"/>
    <n v="10.090364890890839"/>
    <n v="2.9467829428107528"/>
    <n v="5.5196935876899698"/>
    <n v="89.466050744109694"/>
    <n v="4.2426366339718831"/>
    <n v="1.2390165668655624"/>
    <n v="2.320833238109556"/>
    <x v="260"/>
    <n v="82.433508673771513"/>
    <n v="6.1850792409396478"/>
    <n v="1.806286115934973"/>
    <n v="3.3834001638918778"/>
    <n v="152.56112510398643"/>
    <n v="0.85"/>
    <n v="0.6"/>
    <n v="0.65"/>
    <n v="21"/>
    <n v="11.2"/>
    <n v="13.65"/>
    <n v="379.57194438374722"/>
    <n v="110.84991904398699"/>
    <n v="207.63578424932595"/>
    <n v="9362.5191589776259"/>
    <n v="509.8577832559626"/>
    <n v="148.89850220523866"/>
    <n v="278.90554675702106"/>
    <n v="12576.148829539807"/>
    <x v="1"/>
    <x v="0"/>
    <n v="1"/>
  </r>
  <r>
    <n v="262"/>
    <x v="6"/>
    <n v="2.5834857833216516"/>
    <n v="3"/>
    <n v="2.7508200000000005"/>
    <n v="2.9834857833216519"/>
    <n v="2.5834857833216516"/>
    <n v="2.8505611672706266"/>
    <n v="65"/>
    <n v="78"/>
    <n v="0.2"/>
    <n v="0.2"/>
    <n v="1.3989229744649958"/>
    <n v="3"/>
    <n v="2.6"/>
    <n v="2.7149422409724999"/>
    <n v="1.2659983584139702"/>
    <n v="15.007922656809424"/>
    <n v="0.13550140759858917"/>
    <n v="14.182316381849134"/>
    <n v="4.2494841417356222"/>
    <n v="31.559426481844238"/>
    <n v="41.656833784854854"/>
    <n v="73.216260266699095"/>
    <n v="0.56895604382298126"/>
    <n v="0.04"/>
    <n v="0.6089560438229813"/>
    <n v="0.98"/>
    <n v="0.5"/>
    <n v="0.5"/>
    <n v="70.572426031362482"/>
    <n v="24.757380000000005"/>
    <n v="95.329806031362494"/>
    <n v="0.25970240610638701"/>
    <n v="0.09"/>
    <n v="0.34970240610638703"/>
    <n v="0.9"/>
    <n v="10.903564875805367"/>
    <n v="2.9497883859043386"/>
    <n v="4.8590811422597087"/>
    <n v="74.741599022255329"/>
    <n v="4.2637731454677148"/>
    <n v="1.1534969203090548"/>
    <n v="1.9001143132543834"/>
    <x v="261"/>
    <n v="94.282225745303563"/>
    <n v="7.0905620035991408"/>
    <n v="1.9182402898489157"/>
    <n v="3.1598487753453171"/>
    <n v="167.49286477128072"/>
    <n v="0.85"/>
    <n v="0.6"/>
    <n v="0.65"/>
    <n v="21"/>
    <n v="11.2"/>
    <n v="13.65"/>
    <n v="318.68122276040828"/>
    <n v="86.214204291145791"/>
    <n v="142.01758209770719"/>
    <n v="7527.8702762716948"/>
    <n v="668.51396748440618"/>
    <n v="180.85596404127202"/>
    <n v="297.91757555812819"/>
    <n v="15791.600087093491"/>
    <x v="1"/>
    <x v="0"/>
    <n v="1"/>
  </r>
  <r>
    <n v="263"/>
    <x v="6"/>
    <n v="2.5"/>
    <n v="3"/>
    <n v="2.7508200000000005"/>
    <n v="2.9000000000000004"/>
    <n v="2.1261680573187776"/>
    <n v="2.3459668864489167"/>
    <n v="65"/>
    <n v="78"/>
    <n v="0.2"/>
    <n v="0.2"/>
    <n v="1.3989229744649958"/>
    <n v="3"/>
    <n v="2.6"/>
    <n v="1.8118721537982425"/>
    <n v="0.84488986091391194"/>
    <n v="15.007922656809424"/>
    <n v="2.3539889649653958"/>
    <n v="6.3165666234343778"/>
    <n v="3.7448898609139123"/>
    <n v="40.704255876156935"/>
    <n v="47.759493727410614"/>
    <n v="88.46374960356755"/>
    <n v="0.53987643460101065"/>
    <n v="0.04"/>
    <n v="0.57987643460101068"/>
    <n v="0.98"/>
    <n v="0.5"/>
    <n v="0.5"/>
    <n v="58.0799936752327"/>
    <n v="24.757380000000005"/>
    <n v="82.837373675232698"/>
    <n v="0.29886727332836893"/>
    <n v="0.09"/>
    <n v="0.3888672733283689"/>
    <n v="0.9"/>
    <n v="7.8890200426135886"/>
    <n v="2.5163447143438153"/>
    <n v="5.9998195656836266"/>
    <n v="90.306744386975211"/>
    <n v="3.3143632278069073"/>
    <n v="1.0571757131630251"/>
    <n v="2.5206655876856208"/>
    <x v="262"/>
    <n v="81.927072865614761"/>
    <n v="4.8212383294095895"/>
    <n v="1.5378206065226825"/>
    <n v="3.6666860907140362"/>
    <n v="128.92593099565386"/>
    <n v="0.85"/>
    <n v="0.6"/>
    <n v="0.65"/>
    <n v="21"/>
    <n v="11.2"/>
    <n v="13.65"/>
    <n v="299.30935281914844"/>
    <n v="95.470096900731534"/>
    <n v="227.63310291217002"/>
    <n v="8003.9057045829431"/>
    <n v="394.98994391603424"/>
    <n v="125.98914088482769"/>
    <n v="300.40085852926495"/>
    <n v="10562.524142948154"/>
    <x v="1"/>
    <x v="0"/>
    <n v="1"/>
  </r>
  <r>
    <n v="264"/>
    <x v="6"/>
    <n v="2.5"/>
    <n v="3"/>
    <n v="2.7508200000000005"/>
    <n v="2.9000000000000004"/>
    <n v="1.3685605825705482"/>
    <n v="1.5100395275707867"/>
    <n v="65"/>
    <n v="78"/>
    <n v="0.2"/>
    <n v="0.2"/>
    <n v="1.3989229744649958"/>
    <n v="3"/>
    <n v="2.6"/>
    <n v="1.9220147640815921E-2"/>
    <n v="8.9625020357821938E-3"/>
    <n v="15.007922656809424"/>
    <n v="14.816235679297868"/>
    <n v="7.1078690653344535E-4"/>
    <n v="2.9089625020357825"/>
    <n v="37.382667152252218"/>
    <n v="82.040891234130669"/>
    <n v="119.42355838638289"/>
    <n v="0.68697409742804372"/>
    <n v="0.04"/>
    <n v="0.72697409742804375"/>
    <n v="0.98"/>
    <n v="0.5"/>
    <n v="0.5"/>
    <n v="37.384622399090446"/>
    <n v="24.757380000000005"/>
    <n v="62.142002399090451"/>
    <n v="0.3984001004827995"/>
    <n v="0.09"/>
    <n v="0.48840010048279947"/>
    <n v="0.9"/>
    <n v="8.6905978128329"/>
    <n v="2.6240238889839591"/>
    <n v="3.6667829278314517"/>
    <n v="121.91154918609921"/>
    <n v="2.3727583117385715"/>
    <n v="0.71642649066022013"/>
    <n v="1.0011267184066224"/>
    <x v="263"/>
    <n v="61.459123251847707"/>
    <n v="4.4461089677897148"/>
    <n v="1.3424503579349272"/>
    <n v="1.8759257774299569"/>
    <n v="105.02846294061641"/>
    <n v="0.85"/>
    <n v="0.6"/>
    <n v="0.65"/>
    <n v="21"/>
    <n v="11.2"/>
    <n v="13.65"/>
    <n v="289.26664162824261"/>
    <n v="87.340663354347868"/>
    <n v="122.04890917254704"/>
    <n v="6833.2177574387706"/>
    <n v="273.25395904253349"/>
    <n v="82.505822007809755"/>
    <n v="115.29275356638595"/>
    <n v="6454.9572488194626"/>
    <x v="0"/>
    <x v="0"/>
    <n v="1"/>
  </r>
  <r>
    <n v="265"/>
    <x v="6"/>
    <n v="3.0968128768908785"/>
    <n v="3"/>
    <n v="2.7508200000000005"/>
    <n v="3.4968128768908788"/>
    <n v="3.0968128768908785"/>
    <n v="3.4169549475201046"/>
    <n v="65"/>
    <n v="78"/>
    <n v="0.2"/>
    <n v="0.2"/>
    <n v="1.3989229744649958"/>
    <n v="3"/>
    <n v="2.6"/>
    <n v="2.8287441178068109"/>
    <n v="1.3190650450942214"/>
    <n v="15.007922656809424"/>
    <n v="4.8906779782029182E-2"/>
    <n v="15.396191631083173"/>
    <n v="4.8158779219851002"/>
    <n v="42.242700216019088"/>
    <n v="41.418627550764512"/>
    <n v="83.6613277667836"/>
    <n v="0.49507494868147572"/>
    <n v="0.04"/>
    <n v="0.53507494868147576"/>
    <n v="0.98"/>
    <n v="0.5"/>
    <n v="0.5"/>
    <n v="84.594852078635313"/>
    <n v="24.757380000000005"/>
    <n v="109.35223207863532"/>
    <n v="0.22640031693360355"/>
    <n v="0.09"/>
    <n v="0.31640031693360354"/>
    <n v="0.9"/>
    <n v="10.473408325243604"/>
    <n v="3.139568152987934"/>
    <n v="5.8318587331403666"/>
    <n v="85.40427209525825"/>
    <n v="4.8693499030937417"/>
    <n v="1.4596638846459196"/>
    <n v="2.7113772207876687"/>
    <x v="264"/>
    <n v="108.15055919865033"/>
    <n v="7.1596186117614851"/>
    <n v="2.1462077943479034"/>
    <n v="3.9866567816627505"/>
    <n v="177.59332089326318"/>
    <n v="0.85"/>
    <n v="0.6"/>
    <n v="0.65"/>
    <n v="21"/>
    <n v="11.2"/>
    <n v="13.65"/>
    <n v="415.86328405083731"/>
    <n v="124.66153157192177"/>
    <n v="231.56319791703515"/>
    <n v="10315.429585989654"/>
    <n v="774.31675651106912"/>
    <n v="232.11357311522767"/>
    <n v="431.15916026991812"/>
    <n v="19206.816964551763"/>
    <x v="1"/>
    <x v="0"/>
    <n v="1"/>
  </r>
  <r>
    <n v="266"/>
    <x v="6"/>
    <n v="3.3888103152474862"/>
    <n v="3"/>
    <n v="2.7508200000000005"/>
    <n v="3.7888103152474866"/>
    <n v="3.3888103152474862"/>
    <n v="3.7391384733963968"/>
    <n v="65"/>
    <n v="78"/>
    <n v="0.2"/>
    <n v="0.2"/>
    <n v="1.3989229744649958"/>
    <n v="3"/>
    <n v="2.6"/>
    <n v="2.8934783913958824"/>
    <n v="1.3492511326139063"/>
    <n v="15.007922656809424"/>
    <n v="1.8921410413012065E-2"/>
    <n v="16.108921567403172"/>
    <n v="5.1380614478613928"/>
    <n v="48.258528432450504"/>
    <n v="41.336143196996829"/>
    <n v="89.594671629447333"/>
    <n v="0.46136832074074774"/>
    <n v="0.04"/>
    <n v="0.50136832074074777"/>
    <n v="0.98"/>
    <n v="0.5"/>
    <n v="0.5"/>
    <n v="92.5712720584945"/>
    <n v="24.757380000000005"/>
    <n v="117.3286520584945"/>
    <n v="0.21100881639428662"/>
    <n v="0.09"/>
    <n v="0.30100881639428662"/>
    <n v="0.9"/>
    <n v="7.3577995312974851"/>
    <n v="2.7528010160104603"/>
    <n v="5.549837499719434"/>
    <n v="91.461227288394156"/>
    <n v="3.6688319359438037"/>
    <n v="1.3726337932798716"/>
    <n v="2.7673247921010713"/>
    <x v="265"/>
    <n v="116.03932621169785"/>
    <n v="5.1430370031151931"/>
    <n v="1.9241836404121622"/>
    <n v="3.8792874827482606"/>
    <n v="139.15270275985986"/>
    <n v="0.85"/>
    <n v="0.6"/>
    <n v="0.65"/>
    <n v="21"/>
    <n v="11.2"/>
    <n v="13.65"/>
    <n v="335.55587157627536"/>
    <n v="125.54277135090098"/>
    <n v="253.10292179116419"/>
    <n v="9078.9754047066745"/>
    <n v="596.79454852331685"/>
    <n v="223.28097314099921"/>
    <n v="450.14990567958165"/>
    <n v="16147.185868790808"/>
    <x v="1"/>
    <x v="0"/>
    <n v="1"/>
  </r>
  <r>
    <n v="267"/>
    <x v="6"/>
    <n v="2.5"/>
    <n v="3"/>
    <n v="2.7508200000000005"/>
    <n v="2.9000000000000004"/>
    <n v="2.3163656948266316"/>
    <n v="2.5558267599139151"/>
    <n v="65"/>
    <n v="78"/>
    <n v="0.2"/>
    <n v="0.2"/>
    <n v="1.3989229744649958"/>
    <n v="3"/>
    <n v="2.6"/>
    <n v="2.2619181047811927"/>
    <n v="1.0547497343789107"/>
    <n v="15.007922656809424"/>
    <n v="0.90842102732943908"/>
    <n v="9.8441842525947028"/>
    <n v="3.9547497343789111"/>
    <n v="36.195995383635015"/>
    <n v="43.782996533202876"/>
    <n v="79.978991916837884"/>
    <n v="0.5474312126705525"/>
    <n v="0.04"/>
    <n v="0.58743121267055254"/>
    <n v="0.98"/>
    <n v="0.5"/>
    <n v="0.5"/>
    <n v="63.27557430935758"/>
    <n v="24.757380000000005"/>
    <n v="88.032954309357592"/>
    <n v="0.28122854894770222"/>
    <n v="0.09"/>
    <n v="0.37122854894770219"/>
    <n v="0.9"/>
    <n v="10.877896671038943"/>
    <n v="3.2550458037514662"/>
    <n v="6.0240120673667787"/>
    <n v="81.645220915105341"/>
    <n v="4.4878806382655707"/>
    <n v="1.342930299955549"/>
    <n v="2.4853193534914695"/>
    <x v="266"/>
    <n v="87.065559207056964"/>
    <n v="6.8397108742461166"/>
    <n v="2.0466798732665024"/>
    <n v="3.787726808754762"/>
    <n v="169.44913396432071"/>
    <n v="0.85"/>
    <n v="0.6"/>
    <n v="0.65"/>
    <n v="21"/>
    <n v="11.2"/>
    <n v="13.65"/>
    <n v="366.41400615181647"/>
    <n v="109.64384101345948"/>
    <n v="202.9144476603978"/>
    <n v="9077.6550582872514"/>
    <n v="595.50325208082666"/>
    <n v="178.1953276837765"/>
    <n v="329.78055272779466"/>
    <n v="14753.183605755092"/>
    <x v="1"/>
    <x v="0"/>
    <n v="1"/>
  </r>
  <r>
    <n v="268"/>
    <x v="6"/>
    <n v="2.5"/>
    <n v="3"/>
    <n v="2.7508200000000005"/>
    <n v="2.9000000000000004"/>
    <n v="2.030164027476784"/>
    <n v="2.2400381597898447"/>
    <n v="65"/>
    <n v="78"/>
    <n v="0.2"/>
    <n v="0.2"/>
    <n v="1.3989229744649958"/>
    <n v="3"/>
    <n v="2.6"/>
    <n v="1.5847072663970971"/>
    <n v="0.73896113425483989"/>
    <n v="15.007922656809424"/>
    <n v="3.3401858147179655"/>
    <n v="4.831968326641797"/>
    <n v="3.6389611342548402"/>
    <n v="42.165600824125121"/>
    <n v="50.472343745646981"/>
    <n v="92.637944569772102"/>
    <n v="0.54483445180104073"/>
    <n v="0.04"/>
    <n v="0.58483445180104077"/>
    <n v="0.98"/>
    <n v="0.5"/>
    <n v="0.5"/>
    <n v="55.457475936417914"/>
    <n v="24.757380000000005"/>
    <n v="80.214855936417919"/>
    <n v="0.30863834025487591"/>
    <n v="0.09"/>
    <n v="0.39863834025487588"/>
    <n v="0.9"/>
    <n v="7.8822446634666559"/>
    <n v="2.1078792714269734"/>
    <n v="4.8873790843201217"/>
    <n v="94.567901748309026"/>
    <n v="3.272436426746455"/>
    <n v="0.87511885325920225"/>
    <n v="2.0290714167978909"/>
    <x v="267"/>
    <n v="79.333374003050693"/>
    <n v="4.7400797333394555"/>
    <n v="1.2675977772076676"/>
    <n v="2.9390823979503535"/>
    <n v="119.20568887875932"/>
    <n v="0.85"/>
    <n v="0.6"/>
    <n v="0.65"/>
    <n v="21"/>
    <n v="11.2"/>
    <n v="13.65"/>
    <n v="309.46744648214622"/>
    <n v="82.758153733109097"/>
    <n v="191.88502638404515"/>
    <n v="7782.6286093852432"/>
    <n v="376.0465182892998"/>
    <n v="100.56280854465163"/>
    <n v="233.16732310237848"/>
    <n v="9456.9894991099136"/>
    <x v="1"/>
    <x v="0"/>
    <n v="1"/>
  </r>
  <r>
    <n v="269"/>
    <x v="6"/>
    <n v="2.5"/>
    <n v="3"/>
    <n v="2.7508200000000005"/>
    <n v="2.9000000000000004"/>
    <n v="1.9139829469678342"/>
    <n v="2.1118465209550661"/>
    <n v="65"/>
    <n v="78"/>
    <n v="0.2"/>
    <n v="0.2"/>
    <n v="1.3989229744649958"/>
    <n v="3"/>
    <n v="2.6"/>
    <n v="1.3097994097644536"/>
    <n v="0.61076949542006176"/>
    <n v="15.007922656809424"/>
    <n v="4.7638115333825217"/>
    <n v="3.300924271183999"/>
    <n v="3.5107694954200621"/>
    <n v="43.203538317304172"/>
    <n v="54.388481845063822"/>
    <n v="97.592020162367987"/>
    <n v="0.55730460087387679"/>
    <n v="0.04"/>
    <n v="0.59730460087387682"/>
    <n v="0.98"/>
    <n v="0.5"/>
    <n v="0.5"/>
    <n v="52.283786820962547"/>
    <n v="24.757380000000005"/>
    <n v="77.041166820962559"/>
    <n v="0.32135260954100231"/>
    <n v="0.09"/>
    <n v="0.41135260954100228"/>
    <n v="0.9"/>
    <n v="7.0699084844513633"/>
    <n v="2.6476312240854414"/>
    <n v="6.9983115154209194"/>
    <n v="99.625187249083979"/>
    <n v="2.8470196189313062"/>
    <n v="1.0661889125218729"/>
    <n v="2.818187848911371"/>
    <x v="268"/>
    <n v="76.194560592160769"/>
    <n v="4.1616831801562224"/>
    <n v="1.558521210955657"/>
    <n v="4.1195378111716776"/>
    <n v="121.30990653303131"/>
    <n v="0.85"/>
    <n v="0.6"/>
    <n v="0.65"/>
    <n v="21"/>
    <n v="11.2"/>
    <n v="13.65"/>
    <n v="283.63486263784711"/>
    <n v="106.2192700528888"/>
    <n v="280.76249215088853"/>
    <n v="8267.7410044497428"/>
    <n v="317.09762123578963"/>
    <n v="118.75083884232858"/>
    <n v="313.88637336501773"/>
    <n v="9243.1550237604133"/>
    <x v="1"/>
    <x v="0"/>
    <n v="1"/>
  </r>
  <r>
    <n v="270"/>
    <x v="6"/>
    <n v="3.2736438426550687"/>
    <n v="3"/>
    <n v="2.7508200000000005"/>
    <n v="3.673643842655069"/>
    <n v="3.2736438426550687"/>
    <n v="3.6120663305331244"/>
    <n v="65"/>
    <n v="78"/>
    <n v="0.2"/>
    <n v="0.2"/>
    <n v="1.3989229744649958"/>
    <n v="3"/>
    <n v="2.6"/>
    <n v="2.867946599106729"/>
    <n v="1.3373454623430514"/>
    <n v="15.007922656809424"/>
    <n v="2.9078851822148911E-2"/>
    <n v="15.825888489055766"/>
    <n v="5.0109893049981205"/>
    <n v="45.891128156749787"/>
    <n v="41.364084489973912"/>
    <n v="87.255212646723692"/>
    <n v="0.47405860618834988"/>
    <n v="0.04"/>
    <n v="0.51405860618834986"/>
    <n v="0.98"/>
    <n v="0.5"/>
    <n v="0.5"/>
    <n v="89.42529873021418"/>
    <n v="24.757380000000005"/>
    <n v="114.18267873021418"/>
    <n v="0.21682255378239684"/>
    <n v="0.09"/>
    <n v="0.30682255378239687"/>
    <n v="0.9"/>
    <n v="5.9202647540136955"/>
    <n v="2.7996538660771901"/>
    <n v="5.002399406669257"/>
    <n v="89.07302957686376"/>
    <n v="2.8769017062994013"/>
    <n v="1.3604677018717246"/>
    <n v="2.4308729400794302"/>
    <x v="269"/>
    <n v="112.92792401889315"/>
    <n v="4.1037940031193001"/>
    <n v="1.9406569171806261"/>
    <n v="3.4675504456754487"/>
    <n v="117.05977876838874"/>
    <n v="0.85"/>
    <n v="0.6"/>
    <n v="0.65"/>
    <n v="21"/>
    <n v="11.2"/>
    <n v="13.65"/>
    <n v="256.25435077493637"/>
    <n v="121.180979847188"/>
    <n v="216.52521728929287"/>
    <n v="7309.5963363049696"/>
    <n v="463.43293737344567"/>
    <n v="219.15435689011315"/>
    <n v="391.58327326091614"/>
    <n v="13219.317802425045"/>
    <x v="1"/>
    <x v="0"/>
    <n v="1"/>
  </r>
  <r>
    <n v="271"/>
    <x v="6"/>
    <n v="2.5234742448827774"/>
    <n v="3"/>
    <n v="2.7508200000000005"/>
    <n v="2.9234742448827777"/>
    <n v="2.5234742448827774"/>
    <n v="2.7843457608742042"/>
    <n v="65"/>
    <n v="78"/>
    <n v="0.2"/>
    <n v="0.2"/>
    <n v="1.3989229744649958"/>
    <n v="3"/>
    <n v="2.6"/>
    <n v="2.7016380032036111"/>
    <n v="1.2597944904564224"/>
    <n v="15.007922656809424"/>
    <n v="0.14844483232803948"/>
    <n v="14.043659586195973"/>
    <n v="4.1832687353392002"/>
    <n v="30.301526390452199"/>
    <n v="41.692438816469121"/>
    <n v="71.993965206921317"/>
    <n v="0.57911018925876467"/>
    <n v="0.04"/>
    <n v="0.61911018925876471"/>
    <n v="0.98"/>
    <n v="0.5"/>
    <n v="0.5"/>
    <n v="68.933106053351807"/>
    <n v="24.757380000000005"/>
    <n v="93.690486053351805"/>
    <n v="0.26424646773528293"/>
    <n v="0.09"/>
    <n v="0.3542464677352829"/>
    <n v="0.9"/>
    <n v="10.624459524764596"/>
    <n v="2.123589794077501"/>
    <n v="3.3411837940159006"/>
    <n v="73.493839482065511"/>
    <n v="4.0467483776155015"/>
    <n v="0.80885371475819823"/>
    <n v="1.2726228629543987"/>
    <x v="270"/>
    <n v="92.660920272545738"/>
    <n v="6.8607822665202551"/>
    <n v="1.3713156106068496"/>
    <n v="2.1575812369313967"/>
    <n v="147.87824549692704"/>
    <n v="0.85"/>
    <n v="0.6"/>
    <n v="0.55000000000000004"/>
    <n v="21"/>
    <n v="11.2"/>
    <n v="13.65"/>
    <n v="297.41107568878272"/>
    <n v="59.445765076911421"/>
    <n v="93.529940411177236"/>
    <n v="6410.4392699985292"/>
    <n v="635.726398605329"/>
    <n v="127.06736646293866"/>
    <n v="199.92346297684077"/>
    <n v="13702.534316034702"/>
    <x v="1"/>
    <x v="0"/>
    <n v="1"/>
  </r>
  <r>
    <n v="272"/>
    <x v="6"/>
    <n v="3.3879894702946971"/>
    <n v="3"/>
    <n v="2.7508200000000005"/>
    <n v="3.7879894702946975"/>
    <n v="3.3879894702946971"/>
    <n v="3.7382327712005976"/>
    <n v="65"/>
    <n v="78"/>
    <n v="0.2"/>
    <n v="0.2"/>
    <n v="1.3989229744649958"/>
    <n v="3"/>
    <n v="2.6"/>
    <n v="2.8932964144509907"/>
    <n v="1.3491662753708957"/>
    <n v="15.007922656809424"/>
    <n v="1.8986114685963881E-2"/>
    <n v="16.106895383168691"/>
    <n v="5.1371557456655932"/>
    <n v="48.241679287138169"/>
    <n v="41.336321186804952"/>
    <n v="89.578000473943121"/>
    <n v="0.46145617191833904"/>
    <n v="0.04"/>
    <n v="0.50145617191833902"/>
    <n v="0.98"/>
    <n v="0.5"/>
    <n v="0.5"/>
    <n v="92.548849245066265"/>
    <n v="24.757380000000005"/>
    <n v="117.30622924506628"/>
    <n v="0.21104915023974538"/>
    <n v="0.09"/>
    <n v="0.30104915023974538"/>
    <n v="0.9"/>
    <n v="11.290374465854779"/>
    <n v="3.2612970355652138"/>
    <n v="3.1624540803244883"/>
    <n v="91.444208817150269"/>
    <n v="5.6287465066826794"/>
    <n v="1.6258995086220545"/>
    <n v="1.576621963337439"/>
    <x v="271"/>
    <n v="116.01714980281281"/>
    <n v="7.8914168270206781"/>
    <n v="2.2794863343289054"/>
    <n v="2.2103999667705856"/>
    <n v="172.77451627953948"/>
    <n v="0.85"/>
    <n v="0.6"/>
    <n v="0.55000000000000004"/>
    <n v="21"/>
    <n v="11.2"/>
    <n v="13.65"/>
    <n v="514.71627093589609"/>
    <n v="148.67909418213716"/>
    <n v="144.17294804113422"/>
    <n v="11269.18735652852"/>
    <n v="915.53968817689577"/>
    <n v="264.45950752330128"/>
    <n v="256.44430406895549"/>
    <n v="20044.806937311852"/>
    <x v="1"/>
    <x v="0"/>
    <n v="1"/>
  </r>
  <r>
    <n v="273"/>
    <x v="6"/>
    <n v="2.5"/>
    <n v="3"/>
    <n v="2.7508200000000005"/>
    <n v="2.9000000000000004"/>
    <n v="2.0557817546860591"/>
    <n v="2.2683041943265634"/>
    <n v="65"/>
    <n v="78"/>
    <n v="0.2"/>
    <n v="0.2"/>
    <n v="1.3989229744649958"/>
    <n v="3"/>
    <n v="2.6"/>
    <n v="1.6453239730764526"/>
    <n v="0.76722716879155861"/>
    <n v="15.007922656809424"/>
    <n v="3.0601940344210057"/>
    <n v="5.2086938459562813"/>
    <n v="3.667227168791559"/>
    <n v="41.829089689203123"/>
    <n v="49.702136756570496"/>
    <n v="91.531226445773626"/>
    <n v="0.54300743786073724"/>
    <n v="0.04"/>
    <n v="0.58300743786073728"/>
    <n v="0.98"/>
    <n v="0.5"/>
    <n v="0.5"/>
    <n v="56.157268894536585"/>
    <n v="24.757380000000005"/>
    <n v="80.914648894536583"/>
    <n v="0.30596907158638914"/>
    <n v="0.09"/>
    <n v="0.39596907158638917"/>
    <n v="0.9"/>
    <n v="11.607262522895963"/>
    <n v="2.1582130483231827"/>
    <n v="3.9431481883241828"/>
    <n v="93.438126996727235"/>
    <n v="4.8401421388454304"/>
    <n v="0.89995878866267243"/>
    <n v="1.6442634659440931"/>
    <x v="272"/>
    <n v="80.025476928662556"/>
    <n v="7.0111455580453592"/>
    <n v="1.3036274312930212"/>
    <n v="2.3817834610659037"/>
    <n v="155.04169830770601"/>
    <n v="0.85"/>
    <n v="0.6"/>
    <n v="0.65"/>
    <n v="21"/>
    <n v="11.2"/>
    <n v="13.65"/>
    <n v="452.2538158516503"/>
    <n v="84.090463586883587"/>
    <n v="153.63689854696307"/>
    <n v="10000.961910613747"/>
    <n v="561.07026709885383"/>
    <n v="104.3234069265113"/>
    <n v="190.60335741259954"/>
    <n v="12407.285850903989"/>
    <x v="1"/>
    <x v="0"/>
    <n v="1"/>
  </r>
  <r>
    <n v="274"/>
    <x v="6"/>
    <n v="2.5"/>
    <n v="3"/>
    <n v="2.7508200000000005"/>
    <n v="2.9000000000000004"/>
    <n v="1.5261327909775335"/>
    <n v="1.6839012229692103"/>
    <n v="65"/>
    <n v="78"/>
    <n v="0.2"/>
    <n v="0.2"/>
    <n v="1.3989229744649958"/>
    <n v="3"/>
    <n v="2.6"/>
    <n v="0.39206775663426058"/>
    <n v="0.18282419743420597"/>
    <n v="15.007922656809424"/>
    <n v="11.341504804380772"/>
    <n v="0.29576599165598833"/>
    <n v="3.0828241974342063"/>
    <n v="40.875383454346348"/>
    <n v="72.482532048791228"/>
    <n v="113.35791550313758"/>
    <n v="0.63941306372015128"/>
    <n v="0.04"/>
    <n v="0.67941306372015131"/>
    <n v="0.98"/>
    <n v="0.5"/>
    <n v="0.5"/>
    <n v="41.688982459513483"/>
    <n v="24.757380000000005"/>
    <n v="66.446362459513495"/>
    <n v="0.37259195362402192"/>
    <n v="0.09"/>
    <n v="0.46259195362402195"/>
    <n v="0.9"/>
    <n v="10.355054127322177"/>
    <n v="3.4640922296185126"/>
    <n v="4.8961813137152888"/>
    <n v="115.71953874278627"/>
    <n v="3.319695077690219"/>
    <n v="1.1105427148842291"/>
    <n v="1.569651766834629"/>
    <x v="273"/>
    <n v="65.716182652266085"/>
    <n v="5.5648894086817196"/>
    <n v="1.8616310375854908"/>
    <n v="2.6312472345063029"/>
    <n v="135.18917760570037"/>
    <n v="0.85"/>
    <n v="0.6"/>
    <n v="0.65"/>
    <n v="21"/>
    <n v="11.2"/>
    <n v="13.65"/>
    <n v="384.15358315701019"/>
    <n v="128.51149072056458"/>
    <n v="181.63937844490277"/>
    <n v="9332.3340622472242"/>
    <n v="365.70328882058891"/>
    <n v="122.33928529709574"/>
    <n v="172.9155238660862"/>
    <n v="8884.1166881458448"/>
    <x v="1"/>
    <x v="0"/>
    <n v="1"/>
  </r>
  <r>
    <n v="275"/>
    <x v="6"/>
    <n v="2.5"/>
    <n v="3"/>
    <n v="2.7508200000000005"/>
    <n v="2.9000000000000004"/>
    <n v="1.3010822261588306"/>
    <n v="1.4355853990982166"/>
    <n v="65"/>
    <n v="78"/>
    <n v="0.2"/>
    <n v="0.2"/>
    <n v="1.3989229744649958"/>
    <n v="3"/>
    <n v="2.6"/>
    <n v="0"/>
    <n v="0"/>
    <n v="15.007922656809424"/>
    <n v="15.710529792565318"/>
    <n v="0"/>
    <n v="2.8345083735632124"/>
    <n v="35.541333247926211"/>
    <n v="31.421059585130635"/>
    <n v="66.962392833056839"/>
    <n v="0.46923442033300861"/>
    <n v="0.04"/>
    <n v="0.50923442033300859"/>
    <n v="0.98"/>
    <n v="0.5"/>
    <n v="0.5"/>
    <n v="35.541333247926211"/>
    <n v="24.757380000000005"/>
    <n v="60.298713247926216"/>
    <n v="0.4105789106677406"/>
    <n v="0.09"/>
    <n v="0.50057891066774063"/>
    <n v="0.9"/>
    <n v="11.936336135623966"/>
    <n v="3.129517016754003"/>
    <n v="5.5602249721143817"/>
    <n v="68.357442683745532"/>
    <n v="5.8579429226995519"/>
    <n v="1.535859232804992"/>
    <n v="2.7287670315185957"/>
    <x v="274"/>
    <n v="59.636090025421538"/>
    <n v="5.9612579954893326"/>
    <n v="1.5629467975911269"/>
    <n v="2.7768936125057961"/>
    <n v="141.54944627625463"/>
    <n v="0.85"/>
    <n v="0.6"/>
    <n v="0.65"/>
    <n v="21"/>
    <n v="11.2"/>
    <n v="13.65"/>
    <n v="400.43399758308738"/>
    <n v="104.98740947676863"/>
    <n v="186.53153595432684"/>
    <n v="9508.2633012967599"/>
    <n v="355.50611848376576"/>
    <n v="93.208035926088741"/>
    <n v="165.60307746641368"/>
    <n v="8441.4555211792904"/>
    <x v="1"/>
    <x v="0"/>
    <n v="1"/>
  </r>
  <r>
    <n v="276"/>
    <x v="6"/>
    <n v="2.5"/>
    <n v="3"/>
    <n v="2.7508200000000005"/>
    <n v="2.9000000000000004"/>
    <n v="1.6367243315906981"/>
    <n v="1.8059254869058197"/>
    <n v="65"/>
    <n v="78"/>
    <n v="0.2"/>
    <n v="0.2"/>
    <n v="1.3989229744649958"/>
    <n v="3"/>
    <n v="2.6"/>
    <n v="0.65374963511640383"/>
    <n v="0.30484846137081512"/>
    <n v="15.007922656809424"/>
    <n v="9.1796638867919516"/>
    <n v="0.82233523516781715"/>
    <n v="3.2048484613708155"/>
    <n v="42.447887319408075"/>
    <n v="66.535696815869557"/>
    <n v="108.98358413527762"/>
    <n v="0.61051118242983327"/>
    <n v="0.04"/>
    <n v="0.6505111824298333"/>
    <n v="0.98"/>
    <n v="0.5"/>
    <n v="0.5"/>
    <n v="44.709983531012412"/>
    <n v="24.757380000000005"/>
    <n v="69.46736353101241"/>
    <n v="0.35638865132613728"/>
    <n v="0.09"/>
    <n v="0.44638865132613725"/>
    <n v="0.9"/>
    <n v="6.2385047661061552"/>
    <n v="2.1708458036273095"/>
    <n v="4.4882929239135958"/>
    <n v="111.25407547142925"/>
    <n v="2.1802876541122895"/>
    <n v="0.75868633303686672"/>
    <n v="1.5686081868871087"/>
    <x v="275"/>
    <n v="68.703985909792493"/>
    <n v="3.4537070372723493"/>
    <n v="1.2018048731091102"/>
    <n v="2.4847698988511606"/>
    <n v="91.770920290161584"/>
    <n v="0.85"/>
    <n v="0.6"/>
    <n v="0.65"/>
    <n v="21"/>
    <n v="11.2"/>
    <n v="13.65"/>
    <n v="242.56588722003409"/>
    <n v="84.406946554825481"/>
    <n v="174.51405360904019"/>
    <n v="6445.3917083722445"/>
    <n v="237.28343962531065"/>
    <n v="82.56878506840826"/>
    <n v="170.71359611974665"/>
    <n v="6305.028014543951"/>
    <x v="0"/>
    <x v="0"/>
    <n v="1"/>
  </r>
  <r>
    <n v="277"/>
    <x v="6"/>
    <n v="3.0630659138439014"/>
    <n v="3"/>
    <n v="2.7508200000000005"/>
    <n v="3.4630659138439017"/>
    <n v="3.0630659138439014"/>
    <n v="3.3797192936620268"/>
    <n v="65"/>
    <n v="78"/>
    <n v="0.2"/>
    <n v="0.2"/>
    <n v="1.3989229744649958"/>
    <n v="3"/>
    <n v="2.6"/>
    <n v="2.8212625962188871"/>
    <n v="1.3155763542831207"/>
    <n v="15.007922656809424"/>
    <n v="5.3273222027195394E-2"/>
    <n v="15.314858989560822"/>
    <n v="4.7786422681270224"/>
    <n v="41.544574440858689"/>
    <n v="41.430638847421356"/>
    <n v="82.975213288280045"/>
    <n v="0.49931343597128525"/>
    <n v="0.04"/>
    <n v="0.53931343597128523"/>
    <n v="0.98"/>
    <n v="0.5"/>
    <n v="0.5"/>
    <n v="83.672994846522386"/>
    <n v="24.757380000000005"/>
    <n v="108.4303748465224"/>
    <n v="0.22832513523118222"/>
    <n v="0.09"/>
    <n v="0.31832513523118222"/>
    <n v="0.9"/>
    <n v="9.6261507697969932"/>
    <n v="2.5476368486542498"/>
    <n v="5.8432384644552791"/>
    <n v="84.703863565119207"/>
    <n v="4.4346383229601445"/>
    <n v="1.1736620661994692"/>
    <n v="2.6919014509903261"/>
    <x v="276"/>
    <n v="107.23883226579137"/>
    <n v="6.5619050242456165"/>
    <n v="1.7366600042864428"/>
    <n v="3.9831887900695069"/>
    <n v="164.14120245148084"/>
    <n v="0.85"/>
    <n v="0.6"/>
    <n v="0.65"/>
    <n v="21"/>
    <n v="11.2"/>
    <n v="13.65"/>
    <n v="375.63099946866515"/>
    <n v="99.413711526915748"/>
    <n v="228.01445323543101"/>
    <n v="9396.1317183079082"/>
    <n v="703.6910322391293"/>
    <n v="186.23739090238237"/>
    <n v="427.15251454124433"/>
    <n v="17602.310877599659"/>
    <x v="1"/>
    <x v="0"/>
    <n v="1"/>
  </r>
  <r>
    <n v="278"/>
    <x v="6"/>
    <n v="3.0196249454860493"/>
    <n v="3"/>
    <n v="2.7508200000000005"/>
    <n v="3.4196249454860497"/>
    <n v="3.0196249454860493"/>
    <n v="3.3317874883976244"/>
    <n v="65"/>
    <n v="78"/>
    <n v="0.2"/>
    <n v="0.2"/>
    <n v="1.3989229744649958"/>
    <n v="3"/>
    <n v="2.6"/>
    <n v="2.8116319653939112"/>
    <n v="1.3110855173765708"/>
    <n v="15.007922656809424"/>
    <n v="5.9168762524563281E-2"/>
    <n v="15.210480180475072"/>
    <n v="4.7307104628626204"/>
    <n v="40.645035839451147"/>
    <n v="41.446856418132327"/>
    <n v="82.091892257583481"/>
    <n v="0.50488367703941617"/>
    <n v="0.04"/>
    <n v="0.5448836770394162"/>
    <n v="0.98"/>
    <n v="0.5"/>
    <n v="0.5"/>
    <n v="82.486328929505589"/>
    <n v="24.757380000000005"/>
    <n v="107.2437089295056"/>
    <n v="0.23085158325020025"/>
    <n v="0.09"/>
    <n v="0.32085158325020025"/>
    <n v="0.9"/>
    <n v="9.8558798417536355"/>
    <n v="2.5258482821863955"/>
    <n v="4.2632013077691617"/>
    <n v="83.802140012949806"/>
    <n v="4.485571793120255"/>
    <n v="1.1495547825449794"/>
    <n v="1.940252503232653"/>
    <x v="277"/>
    <n v="106.06520663357698"/>
    <n v="6.6936051902032485"/>
    <n v="1.7154258617970919"/>
    <n v="2.8953464184571018"/>
    <n v="156.69747553416511"/>
    <n v="0.85"/>
    <n v="0.6"/>
    <n v="0.65"/>
    <n v="21"/>
    <n v="11.2"/>
    <n v="13.65"/>
    <n v="375.9005154452019"/>
    <n v="96.335150839390437"/>
    <n v="162.59731193637913"/>
    <n v="8799.8410644930827"/>
    <n v="709.95861762249092"/>
    <n v="181.9469984960904"/>
    <n v="307.09551614943956"/>
    <n v="16620.150121491097"/>
    <x v="1"/>
    <x v="0"/>
    <n v="1"/>
  </r>
  <r>
    <n v="279"/>
    <x v="6"/>
    <n v="2.5"/>
    <n v="3"/>
    <n v="2.7508200000000005"/>
    <n v="2.9000000000000004"/>
    <n v="2.0175783586707423"/>
    <n v="2.2261514107338836"/>
    <n v="65"/>
    <n v="78"/>
    <n v="0.2"/>
    <n v="0.2"/>
    <n v="1.3989229744649958"/>
    <n v="3"/>
    <n v="2.6"/>
    <n v="1.55492703694321"/>
    <n v="0.72507438519887923"/>
    <n v="15.007922656809424"/>
    <n v="3.4822313782766314"/>
    <n v="4.6520675304818111"/>
    <n v="3.6250743851988796"/>
    <n v="42.316676008874857"/>
    <n v="50.86308552279543"/>
    <n v="93.179761531670295"/>
    <n v="0.54585979494600756"/>
    <n v="0.04"/>
    <n v="0.58585979494600759"/>
    <n v="0.98"/>
    <n v="0.5"/>
    <n v="0.5"/>
    <n v="55.113676413074842"/>
    <n v="24.757380000000005"/>
    <n v="79.871056413074854"/>
    <n v="0.30996685297312826"/>
    <n v="0.09"/>
    <n v="0.39996685297312828"/>
    <n v="0.9"/>
    <n v="4.4553122245342589"/>
    <n v="2.0212201751169245"/>
    <n v="3.3467702659681122"/>
    <n v="95.121006563580096"/>
    <n v="1.8451239182481771"/>
    <n v="0.83706853778218959"/>
    <n v="1.3860321242166387"/>
    <x v="278"/>
    <n v="78.993352496447656"/>
    <n v="2.673335015074584"/>
    <n v="1.212799102509613"/>
    <n v="2.0081730950648069"/>
    <n v="70.945399499144969"/>
    <n v="0.85"/>
    <n v="0.6"/>
    <n v="0.55000000000000004"/>
    <n v="21"/>
    <n v="11.2"/>
    <n v="13.65"/>
    <n v="175.51004433830349"/>
    <n v="79.622801876546049"/>
    <n v="131.84077078494374"/>
    <n v="4657.7141067170724"/>
    <n v="211.17569518688282"/>
    <n v="95.803067011917207"/>
    <n v="158.63232517233658"/>
    <n v="5604.2149506372598"/>
    <x v="0"/>
    <x v="0"/>
    <n v="1"/>
  </r>
  <r>
    <n v="280"/>
    <x v="7"/>
    <n v="2.9391208036668734"/>
    <n v="3"/>
    <n v="2.7508200000000005"/>
    <n v="3.3391208036668738"/>
    <n v="2.9391208036668734"/>
    <n v="3.2429609959293209"/>
    <n v="65"/>
    <n v="78"/>
    <n v="0.2"/>
    <n v="0.2"/>
    <n v="1.3989229744649958"/>
    <n v="3"/>
    <n v="2.6"/>
    <n v="2.7937846268319495"/>
    <n v="1.3027631667274431"/>
    <n v="15.007922656809424"/>
    <n v="7.0912067911272081E-2"/>
    <n v="15.017990550715266"/>
    <n v="4.6418839703943169"/>
    <n v="38.975428934682085"/>
    <n v="41.479160137456191"/>
    <n v="80.454589072138276"/>
    <n v="0.51555990299403043"/>
    <n v="0.04"/>
    <n v="0.55555990299403046"/>
    <n v="0.98"/>
    <n v="0.5"/>
    <n v="0.5"/>
    <n v="80.287217701400664"/>
    <n v="24.757380000000005"/>
    <n v="105.04459770140068"/>
    <n v="0.23568446680499675"/>
    <n v="0.09"/>
    <n v="0.32568446680499674"/>
    <n v="0.9"/>
    <n v="7.2922831231151788"/>
    <n v="2.0448885960516834"/>
    <n v="5.3873662167409941"/>
    <n v="82.130726344474482"/>
    <n v="3.2409830186323045"/>
    <n v="0.908830485995611"/>
    <n v="2.3943615639750506"/>
    <x v="279"/>
    <n v="103.89026146292375"/>
    <n v="4.9172997823723357"/>
    <n v="1.3789001439709725"/>
    <n v="3.6327847229584509"/>
    <n v="129.27189253728"/>
    <n v="0.85"/>
    <n v="0.6"/>
    <n v="0.65"/>
    <n v="21"/>
    <n v="11.2"/>
    <n v="13.65"/>
    <n v="266.18428939037864"/>
    <n v="74.642907938821281"/>
    <n v="196.65065438056283"/>
    <n v="6997.7728379586815"/>
    <n v="510.85956008223997"/>
    <n v="143.25429648840753"/>
    <n v="377.41095470666846"/>
    <n v="13430.090715504999"/>
    <x v="1"/>
    <x v="0"/>
    <n v="1"/>
  </r>
  <r>
    <n v="281"/>
    <x v="7"/>
    <n v="3.4950239466082902"/>
    <n v="3"/>
    <n v="2.7508200000000005"/>
    <n v="3.8950239466082905"/>
    <n v="3.4950239466082902"/>
    <n v="3.8563322489327301"/>
    <n v="65"/>
    <n v="78"/>
    <n v="0.2"/>
    <n v="0.2"/>
    <n v="1.3989229744649958"/>
    <n v="3"/>
    <n v="2.6"/>
    <n v="2.9170253865684974"/>
    <n v="1.3602312767894356"/>
    <n v="15.007922656809424"/>
    <n v="1.1480704768005598E-2"/>
    <n v="16.372175739621145"/>
    <n v="5.2552552233977261"/>
    <n v="50.435774425017556"/>
    <n v="41.315675155094432"/>
    <n v="91.751449580111995"/>
    <n v="0.45029997176251696"/>
    <n v="0.04"/>
    <n v="0.49029997176251694"/>
    <n v="0.98"/>
    <n v="0.5"/>
    <n v="0.5"/>
    <n v="95.472682893082208"/>
    <n v="24.757380000000005"/>
    <n v="120.23006289308222"/>
    <n v="0.20591671836698749"/>
    <n v="0.09"/>
    <n v="0.29591671836698752"/>
    <n v="0.9"/>
    <n v="4.5959256639928432"/>
    <n v="2.0313591995621398"/>
    <n v="3.4478655245454246"/>
    <n v="93.662938113031004"/>
    <n v="2.3425434407145254"/>
    <n v="1.0353838413772936"/>
    <n v="1.7573771552198472"/>
    <x v="280"/>
    <n v="118.90885341074066"/>
    <n v="3.2359144236454629"/>
    <n v="1.430246051403121"/>
    <n v="2.4275844731512706"/>
    <n v="85.597416359683649"/>
    <n v="0.85"/>
    <n v="0.6"/>
    <n v="0.55000000000000004"/>
    <n v="21"/>
    <n v="11.2"/>
    <n v="13.65"/>
    <n v="219.4095013147313"/>
    <n v="96.977092658153751"/>
    <n v="164.60110773061103"/>
    <n v="5803.8884774183089"/>
    <n v="384.77887385095971"/>
    <n v="170.06891806758438"/>
    <n v="288.66128626013455"/>
    <n v="10178.290634251758"/>
    <x v="0"/>
    <x v="0"/>
    <n v="1"/>
  </r>
  <r>
    <n v="282"/>
    <x v="7"/>
    <n v="3.0115697548250653"/>
    <n v="3"/>
    <n v="2.7508200000000005"/>
    <n v="3.4115697548250656"/>
    <n v="3.0115697548250653"/>
    <n v="3.322899568889262"/>
    <n v="65"/>
    <n v="78"/>
    <n v="0.2"/>
    <n v="0.2"/>
    <n v="1.3989229744649958"/>
    <n v="3"/>
    <n v="2.6"/>
    <n v="2.8098461726178003"/>
    <n v="1.3102527885291924"/>
    <n v="15.007922656809424"/>
    <n v="6.0295960248219684E-2"/>
    <n v="15.19116460872163"/>
    <n v="4.721822543354258"/>
    <n v="40.478127899863999"/>
    <n v="41.449957136174518"/>
    <n v="81.92808503603851"/>
    <n v="0.50593098957386251"/>
    <n v="0.04"/>
    <n v="0.54593098957386255"/>
    <n v="0.98"/>
    <n v="0.5"/>
    <n v="0.5"/>
    <n v="82.266287328827644"/>
    <n v="24.757380000000005"/>
    <n v="107.02366732882766"/>
    <n v="0.23132621613435791"/>
    <n v="0.09"/>
    <n v="0.32132621613435791"/>
    <n v="0.9"/>
    <n v="11.222444850303496"/>
    <n v="3.1706540786627535"/>
    <n v="4.9577851262363843"/>
    <n v="83.634920140955984"/>
    <n v="5.0957644277392111"/>
    <n v="1.4396957599019931"/>
    <n v="2.2511765861755779"/>
    <x v="281"/>
    <n v="105.84758307246692"/>
    <n v="7.6163791107789622"/>
    <n v="2.1518398008950821"/>
    <n v="3.3647187912156467"/>
    <n v="180.26619806448025"/>
    <n v="0.85"/>
    <n v="0.6"/>
    <n v="0.65"/>
    <n v="21"/>
    <n v="11.2"/>
    <n v="13.65"/>
    <n v="426.18385097109319"/>
    <n v="120.40883990667614"/>
    <n v="188.27697400798436"/>
    <n v="10087.016595892719"/>
    <n v="806.17532063957788"/>
    <n v="227.76704208388287"/>
    <n v="356.14735176868862"/>
    <n v="19080.741374787849"/>
    <x v="1"/>
    <x v="0"/>
    <n v="1"/>
  </r>
  <r>
    <n v="283"/>
    <x v="7"/>
    <n v="3.0546535685328515"/>
    <n v="3"/>
    <n v="2.7508200000000005"/>
    <n v="3.4546535685328519"/>
    <n v="3.0546535685328515"/>
    <n v="3.3704372975991266"/>
    <n v="65"/>
    <n v="78"/>
    <n v="0.2"/>
    <n v="0.2"/>
    <n v="1.3989229744649958"/>
    <n v="3"/>
    <n v="2.6"/>
    <n v="2.8193976241631176"/>
    <n v="1.3147067035312703"/>
    <n v="15.007922656809424"/>
    <n v="5.4390743043826656E-2"/>
    <n v="15.294618162756857"/>
    <n v="4.7693602720641222"/>
    <n v="41.370455408359852"/>
    <n v="41.433712946584329"/>
    <n v="82.804168354944181"/>
    <n v="0.50038197073578061"/>
    <n v="0.04"/>
    <n v="0.54038197073578065"/>
    <n v="0.98"/>
    <n v="0.5"/>
    <n v="0.5"/>
    <n v="83.443196942834675"/>
    <n v="24.757380000000005"/>
    <n v="108.20057694283469"/>
    <n v="0.22881005535746823"/>
    <n v="0.09"/>
    <n v="0.3188100553574682"/>
    <n v="0.9"/>
    <n v="8.9424635671239159"/>
    <n v="2.0014524954947639"/>
    <n v="5.4295274366094199"/>
    <n v="84.529255195672178"/>
    <n v="4.110117481488575"/>
    <n v="0.91990365164525723"/>
    <n v="2.4955087002504301"/>
    <x v="282"/>
    <n v="107.01155961379256"/>
    <n v="6.0915162622569978"/>
    <n v="1.3633693146107353"/>
    <n v="3.6985394939790783"/>
    <n v="150.71069873580092"/>
    <n v="0.85"/>
    <n v="0.6"/>
    <n v="0.65"/>
    <n v="21"/>
    <n v="11.2"/>
    <n v="13.65"/>
    <n v="347.42516947694116"/>
    <n v="77.758770525352674"/>
    <n v="210.94349176648879"/>
    <n v="8595.6743437919413"/>
    <n v="651.86265563690154"/>
    <n v="145.89627668608219"/>
    <n v="395.78647954390829"/>
    <n v="16127.786922202491"/>
    <x v="1"/>
    <x v="0"/>
    <n v="1"/>
  </r>
  <r>
    <n v="284"/>
    <x v="7"/>
    <n v="3.1752620304043035"/>
    <n v="3"/>
    <n v="2.7508200000000005"/>
    <n v="3.5752620304043039"/>
    <n v="3.1752620304043035"/>
    <n v="3.5035140112681167"/>
    <n v="65"/>
    <n v="78"/>
    <n v="0.2"/>
    <n v="0.2"/>
    <n v="1.3989229744649958"/>
    <n v="3"/>
    <n v="2.6"/>
    <n v="2.846135876429595"/>
    <n v="1.3271749553288088"/>
    <n v="15.007922656809424"/>
    <n v="3.947778779375373E-2"/>
    <n v="15.586092154386426"/>
    <n v="4.9024369857331127"/>
    <n v="43.863293692159793"/>
    <n v="41.392690091023319"/>
    <n v="85.255983783183112"/>
    <n v="0.4855106733187225"/>
    <n v="0.04"/>
    <n v="0.52551067331872248"/>
    <n v="0.98"/>
    <n v="0.5"/>
    <n v="0.5"/>
    <n v="86.737827712289061"/>
    <n v="24.757380000000005"/>
    <n v="111.49520771228907"/>
    <n v="0.22204882620503186"/>
    <n v="0.09"/>
    <n v="0.31204882620503183"/>
    <n v="0.9"/>
    <n v="8.2119460693874125"/>
    <n v="3.4548156199002307"/>
    <n v="5.9962020897290547"/>
    <n v="87.032150111999428"/>
    <n v="3.8964807612065968"/>
    <n v="1.6392731372944209"/>
    <n v="2.8451338922004084"/>
    <x v="283"/>
    <n v="110.26998564951667"/>
    <n v="5.6494179375760458"/>
    <n v="2.3767444609555541"/>
    <n v="4.1250942659409446"/>
    <n v="153.41373183791478"/>
    <n v="0.85"/>
    <n v="0.6"/>
    <n v="0.65"/>
    <n v="21"/>
    <n v="11.2"/>
    <n v="13.65"/>
    <n v="339.11909851785032"/>
    <n v="142.6694657595763"/>
    <n v="247.61811999472314"/>
    <n v="9209.0064881011622"/>
    <n v="622.96123490463265"/>
    <n v="262.08357760213721"/>
    <n v="454.87408550821146"/>
    <n v="16916.930008205662"/>
    <x v="1"/>
    <x v="0"/>
    <n v="1"/>
  </r>
  <r>
    <n v="285"/>
    <x v="7"/>
    <n v="2.8700739599996945"/>
    <n v="3"/>
    <n v="2.7508200000000005"/>
    <n v="3.2700739599996949"/>
    <n v="2.8700739599996945"/>
    <n v="3.1667762332529006"/>
    <n v="65"/>
    <n v="78"/>
    <n v="0.2"/>
    <n v="0.2"/>
    <n v="1.3989229744649958"/>
    <n v="3"/>
    <n v="2.6"/>
    <n v="2.7784773101185949"/>
    <n v="1.2956252477182018"/>
    <n v="15.007922656809424"/>
    <n v="8.1830368332560216E-2"/>
    <n v="14.853872416341897"/>
    <n v="4.5656992077178966"/>
    <n v="37.540753261289083"/>
    <n v="41.509194416621078"/>
    <n v="79.049947677910154"/>
    <n v="0.52510084618589159"/>
    <n v="0.04"/>
    <n v="0.56510084618589163"/>
    <n v="0.98"/>
    <n v="0.5"/>
    <n v="0.5"/>
    <n v="78.401082581610709"/>
    <n v="24.757380000000005"/>
    <n v="103.15846258161071"/>
    <n v="0.23999368913058344"/>
    <n v="0.09"/>
    <n v="0.32999368913058347"/>
    <n v="0.9"/>
    <n v="10.832319077438157"/>
    <n v="2.0394242023016091"/>
    <n v="4.3965878865375796"/>
    <n v="80.696821587866609"/>
    <n v="4.7109664006222776"/>
    <n v="0.88694385984898283"/>
    <n v="1.9120723515245526"/>
    <x v="284"/>
    <n v="102.02485310269191"/>
    <n v="7.2577221432347416"/>
    <n v="1.3664270860819037"/>
    <n v="2.9457416302722086"/>
    <n v="164.8688228898007"/>
    <n v="0.85"/>
    <n v="0.6"/>
    <n v="0.65"/>
    <n v="21"/>
    <n v="11.2"/>
    <n v="13.65"/>
    <n v="380.16001513745005"/>
    <n v="71.573550416687127"/>
    <n v="154.2981614140694"/>
    <n v="8635.8409661499518"/>
    <n v="740.46803552367874"/>
    <n v="139.40952273304558"/>
    <n v="300.53885710700627"/>
    <n v="16820.717436545645"/>
    <x v="1"/>
    <x v="0"/>
    <n v="1"/>
  </r>
  <r>
    <n v="286"/>
    <x v="7"/>
    <n v="2.5"/>
    <n v="3"/>
    <n v="2.7508200000000005"/>
    <n v="2.9000000000000004"/>
    <n v="1.0456346551187201"/>
    <n v="1.1537301897599561"/>
    <n v="65"/>
    <n v="78"/>
    <n v="0.2"/>
    <n v="0.2"/>
    <n v="1.3989229744649958"/>
    <n v="3"/>
    <n v="2.6"/>
    <n v="0"/>
    <n v="0"/>
    <n v="15.007922656809424"/>
    <n v="18.734328285677627"/>
    <n v="0"/>
    <n v="2.5526531642249521"/>
    <n v="28.563336725359349"/>
    <n v="37.468656571355254"/>
    <n v="66.031993296714603"/>
    <n v="0.56743185690290976"/>
    <n v="0.04"/>
    <n v="0.60743185690290979"/>
    <n v="0.98"/>
    <n v="0.5"/>
    <n v="0.5"/>
    <n v="28.563336725359349"/>
    <n v="24.757380000000005"/>
    <n v="53.320716725359354"/>
    <n v="0.46431071299207394"/>
    <n v="0.09"/>
    <n v="0.55431071299207391"/>
    <n v="0.9"/>
    <n v="9.6309191914472443"/>
    <n v="2.6321121152316671"/>
    <n v="3.9823452835037099"/>
    <n v="67.407659823729489"/>
    <n v="3.780792063304574"/>
    <n v="1.0332833654998499"/>
    <n v="1.5633418931165066"/>
    <x v="285"/>
    <n v="52.734774783322436"/>
    <n v="4.292397507667074"/>
    <n v="1.1731041719625259"/>
    <n v="1.7748886300241458"/>
    <n v="100.25025491733469"/>
    <n v="0.85"/>
    <n v="0.6"/>
    <n v="0.65"/>
    <n v="21"/>
    <n v="11.2"/>
    <n v="13.65"/>
    <n v="254.85434526749106"/>
    <n v="69.65121360313222"/>
    <n v="105.38121851938274"/>
    <n v="5952.2010797509865"/>
    <n v="226.35861584731768"/>
    <n v="61.863384305819757"/>
    <n v="93.598352169803022"/>
    <n v="5286.6746150363069"/>
    <x v="1"/>
    <x v="0"/>
    <n v="1"/>
  </r>
  <r>
    <n v="287"/>
    <x v="7"/>
    <n v="2.5"/>
    <n v="3"/>
    <n v="2.7508200000000005"/>
    <n v="2.9000000000000004"/>
    <n v="1.2648169094254105"/>
    <n v="1.3955710493903797"/>
    <n v="65"/>
    <n v="78"/>
    <n v="0.2"/>
    <n v="0.2"/>
    <n v="1.3989229744649958"/>
    <n v="3"/>
    <n v="2.6"/>
    <n v="0"/>
    <n v="0"/>
    <n v="15.007922656809424"/>
    <n v="16.139811659072237"/>
    <n v="0"/>
    <n v="2.7944940238553757"/>
    <n v="34.550682786756397"/>
    <n v="32.279623318144473"/>
    <n v="66.83030610490087"/>
    <n v="0.48300876053861602"/>
    <n v="0.04"/>
    <n v="0.523008760538616"/>
    <n v="0.98"/>
    <n v="0.5"/>
    <n v="0.5"/>
    <n v="34.550682786756397"/>
    <n v="24.757380000000005"/>
    <n v="59.308062786756402"/>
    <n v="0.41743700327922989"/>
    <n v="0.09"/>
    <n v="0.50743700327922991"/>
    <n v="0.9"/>
    <n v="4.2716408972823041"/>
    <n v="3.1045337821570911"/>
    <n v="5.3854645556785563"/>
    <n v="68.222604148752964"/>
    <n v="2.0375352861286249"/>
    <n v="1.4808354167008493"/>
    <n v="2.5688194134884661"/>
    <x v="286"/>
    <n v="58.656325833055782"/>
    <n v="2.104052241280371"/>
    <n v="1.5291784631601633"/>
    <n v="2.6526805602785202"/>
    <n v="71.369320050362091"/>
    <n v="0.85"/>
    <n v="0.6"/>
    <n v="0.65"/>
    <n v="21"/>
    <n v="11.2"/>
    <n v="13.65"/>
    <n v="139.00596326466928"/>
    <n v="101.02644844303569"/>
    <n v="175.25154997605537"/>
    <n v="4715.0735549740975"/>
    <n v="123.41597383431275"/>
    <n v="89.695990192014023"/>
    <n v="155.59649527470984"/>
    <n v="4186.2620913576802"/>
    <x v="0"/>
    <x v="0"/>
    <n v="1"/>
  </r>
  <r>
    <n v="288"/>
    <x v="7"/>
    <n v="2.5741966759753314"/>
    <n v="3"/>
    <n v="2.7508200000000005"/>
    <n v="2.9741966759753318"/>
    <n v="2.5741966759753314"/>
    <n v="2.840311771337825"/>
    <n v="65"/>
    <n v="78"/>
    <n v="0.2"/>
    <n v="0.2"/>
    <n v="1.3989229744649958"/>
    <n v="3"/>
    <n v="2.6"/>
    <n v="2.712882895453105"/>
    <n v="1.2650380698274892"/>
    <n v="15.007922656809424"/>
    <n v="0.13746628775816652"/>
    <n v="14.160809321818858"/>
    <n v="4.239234745802821"/>
    <n v="31.364840342837891"/>
    <n v="41.662238816495424"/>
    <n v="73.027079159333312"/>
    <n v="0.57050397326716484"/>
    <n v="0.04"/>
    <n v="0.61050397326716488"/>
    <n v="0.98"/>
    <n v="0.5"/>
    <n v="0.5"/>
    <n v="70.318677841483648"/>
    <n v="24.757380000000005"/>
    <n v="95.076057841483646"/>
    <n v="0.26039552503614477"/>
    <n v="0.09"/>
    <n v="0.35039552503614479"/>
    <n v="0.9"/>
    <n v="5.9690645227725145"/>
    <n v="3.4725731227557359"/>
    <n v="6.1615385136325358"/>
    <n v="74.548476641819434"/>
    <n v="2.324926914931821"/>
    <n v="1.3525534338525929"/>
    <n v="2.3998947696212114"/>
    <x v="287"/>
    <n v="94.031265997071728"/>
    <n v="3.8775310253410145"/>
    <n v="2.2557990401813348"/>
    <n v="4.002562991117836"/>
    <n v="119.88563849104868"/>
    <n v="0.85"/>
    <n v="0.6"/>
    <n v="0.65"/>
    <n v="21"/>
    <n v="11.2"/>
    <n v="13.65"/>
    <n v="173.31975981173218"/>
    <n v="100.83079807037268"/>
    <n v="178.9084991759315"/>
    <n v="5358.7063346107761"/>
    <n v="364.60915125573922"/>
    <n v="212.11563958323018"/>
    <n v="376.36606528783625"/>
    <n v="11272.998362180579"/>
    <x v="0"/>
    <x v="0"/>
    <n v="1"/>
  </r>
  <r>
    <n v="289"/>
    <x v="7"/>
    <n v="2.5"/>
    <n v="3"/>
    <n v="2.7508200000000005"/>
    <n v="2.9000000000000004"/>
    <n v="1.0497303646783311"/>
    <n v="1.1582493052505145"/>
    <n v="65"/>
    <n v="78"/>
    <n v="0.2"/>
    <n v="0.2"/>
    <n v="1.3989229744649958"/>
    <n v="3"/>
    <n v="2.6"/>
    <n v="0"/>
    <n v="0"/>
    <n v="15.007922656809424"/>
    <n v="18.685846319910048"/>
    <n v="0"/>
    <n v="2.5571722797155103"/>
    <n v="28.675218184822992"/>
    <n v="37.371692639820097"/>
    <n v="66.046910824643092"/>
    <n v="0.56583558826912095"/>
    <n v="0.04"/>
    <n v="0.60583558826912098"/>
    <n v="0.98"/>
    <n v="0.5"/>
    <n v="0.5"/>
    <n v="28.675218184822988"/>
    <n v="24.757380000000005"/>
    <n v="53.432598184822993"/>
    <n v="0.46333850198271093"/>
    <n v="0.09"/>
    <n v="0.55333850198271095"/>
    <n v="0.9"/>
    <n v="10.244859405686373"/>
    <n v="3.2549485619425207"/>
    <n v="4.7792744337190634"/>
    <n v="67.422888133489835"/>
    <n v="4.0381589809079319"/>
    <n v="1.2829848851323442"/>
    <n v="1.8838198956673045"/>
    <x v="288"/>
    <n v="52.845426776198565"/>
    <n v="4.5759842491203893"/>
    <n v="1.4538602006464671"/>
    <n v="2.1347178780006875"/>
    <n v="110.39154376770432"/>
    <n v="0.85"/>
    <n v="0.6"/>
    <n v="0.65"/>
    <n v="21"/>
    <n v="11.2"/>
    <n v="13.65"/>
    <n v="272.2643412350028"/>
    <n v="86.50254638723635"/>
    <n v="127.01257808921916"/>
    <n v="6568.1347018636252"/>
    <n v="241.8198405659295"/>
    <n v="76.829862776092227"/>
    <n v="112.8100773097273"/>
    <n v="5833.6882428877379"/>
    <x v="1"/>
    <x v="0"/>
    <n v="1"/>
  </r>
  <r>
    <n v="290"/>
    <x v="7"/>
    <n v="2.5"/>
    <n v="3"/>
    <n v="2.7508200000000005"/>
    <n v="2.9000000000000004"/>
    <n v="1.0872710917595172"/>
    <n v="1.1996709145736923"/>
    <n v="65"/>
    <n v="78"/>
    <n v="0.2"/>
    <n v="0.2"/>
    <n v="1.3989229744649958"/>
    <n v="3"/>
    <n v="2.6"/>
    <n v="0"/>
    <n v="0"/>
    <n v="15.007922656809424"/>
    <n v="18.24146709361235"/>
    <n v="0"/>
    <n v="2.5985938890386882"/>
    <n v="29.700708707048445"/>
    <n v="36.4829341872247"/>
    <n v="66.183642894273149"/>
    <n v="0.55123792816157535"/>
    <n v="0.04"/>
    <n v="0.59123792816157539"/>
    <n v="0.98"/>
    <n v="0.5"/>
    <n v="0.5"/>
    <n v="29.700708707048445"/>
    <n v="24.757380000000005"/>
    <n v="54.458088707048447"/>
    <n v="0.45461345757431415"/>
    <n v="0.09"/>
    <n v="0.54461345757431412"/>
    <n v="0.9"/>
    <n v="4.3618508447266953"/>
    <n v="3.4569566280544493"/>
    <n v="4.8365566863706437"/>
    <n v="67.562468787903839"/>
    <n v="1.7829591883406666"/>
    <n v="1.413072753539111"/>
    <n v="1.97700093168485"/>
    <x v="289"/>
    <n v="53.859648171806157"/>
    <n v="1.986328174756647"/>
    <n v="1.5742515261652734"/>
    <n v="2.20250282665216"/>
    <n v="65.576634504708082"/>
    <n v="0.85"/>
    <n v="0.6"/>
    <n v="0.65"/>
    <n v="21"/>
    <n v="11.2"/>
    <n v="13.65"/>
    <n v="120.46112451237265"/>
    <n v="95.470683806023516"/>
    <n v="133.57106374061448"/>
    <n v="3976.9033307609316"/>
    <n v="106.98293664613891"/>
    <n v="84.788633333190518"/>
    <n v="118.6260273408939"/>
    <n v="3531.9344627147011"/>
    <x v="0"/>
    <x v="1"/>
    <n v="1"/>
  </r>
  <r>
    <n v="291"/>
    <x v="7"/>
    <n v="2.5"/>
    <n v="3"/>
    <n v="2.7508200000000005"/>
    <n v="2.9000000000000004"/>
    <n v="1.5561346231881878"/>
    <n v="1.717004582158864"/>
    <n v="65"/>
    <n v="78"/>
    <n v="0.2"/>
    <n v="0.2"/>
    <n v="1.3989229744649958"/>
    <n v="3"/>
    <n v="2.6"/>
    <n v="0.4630581395085866"/>
    <n v="0.21592755662385965"/>
    <n v="15.007922656809424"/>
    <n v="10.732455650914934"/>
    <n v="0.41256941116092355"/>
    <n v="3.11592755662386"/>
    <n v="41.37363071463853"/>
    <n v="70.807147456454331"/>
    <n v="112.18077817109287"/>
    <n v="0.63118787916110353"/>
    <n v="0.04"/>
    <n v="0.67118787916110356"/>
    <n v="0.98"/>
    <n v="0.5"/>
    <n v="0.5"/>
    <n v="42.508534902248222"/>
    <n v="24.757380000000005"/>
    <n v="67.265914902248227"/>
    <n v="0.36805237891995934"/>
    <n v="0.09"/>
    <n v="0.45805237891995931"/>
    <n v="0.9"/>
    <n v="8.126402565739145"/>
    <n v="2.1706290772131198"/>
    <n v="6.9292337069338625"/>
    <n v="114.51787771632398"/>
    <n v="2.6720596624313377"/>
    <n v="0.71372915043302265"/>
    <n v="2.2784160309652917"/>
    <x v="290"/>
    <n v="66.526729024201543"/>
    <n v="4.4040845384410687"/>
    <n v="1.1763672646428143"/>
    <n v="3.7552817233804388"/>
    <n v="119.83683412026573"/>
    <n v="0.85"/>
    <n v="0.6"/>
    <n v="0.65"/>
    <n v="21"/>
    <n v="11.2"/>
    <n v="13.65"/>
    <n v="305.99860167303387"/>
    <n v="81.734747571864688"/>
    <n v="260.91936842099551"/>
    <n v="8326.3396398618661"/>
    <n v="292.98933868854471"/>
    <n v="78.259866247833685"/>
    <n v="249.82660962086703"/>
    <n v="7972.3525906371087"/>
    <x v="0"/>
    <x v="0"/>
    <n v="1"/>
  </r>
  <r>
    <n v="292"/>
    <x v="7"/>
    <n v="2.9209578733582893"/>
    <n v="3"/>
    <n v="2.7508200000000005"/>
    <n v="3.3209578733582896"/>
    <n v="2.9209578733582893"/>
    <n v="3.2229204196831747"/>
    <n v="65"/>
    <n v="78"/>
    <n v="0.2"/>
    <n v="0.2"/>
    <n v="1.3989229744649958"/>
    <n v="3"/>
    <n v="2.6"/>
    <n v="2.7897580021245805"/>
    <n v="1.3008855207898806"/>
    <n v="15.007922656809424"/>
    <n v="7.3708406660084033E-2"/>
    <n v="14.974731501443745"/>
    <n v="4.6218433941481702"/>
    <n v="38.598274631054366"/>
    <n v="41.486852362013195"/>
    <n v="80.085126993067561"/>
    <n v="0.51803442061850558"/>
    <n v="0.04"/>
    <n v="0.55803442061850561"/>
    <n v="0.98"/>
    <n v="0.5"/>
    <n v="0.5"/>
    <n v="79.791065539855865"/>
    <n v="24.757380000000005"/>
    <n v="104.54844553985586"/>
    <n v="0.23680294692245826"/>
    <n v="0.09"/>
    <n v="0.32680294692245826"/>
    <n v="0.9"/>
    <n v="10.777577202164423"/>
    <n v="2.4796728868310436"/>
    <n v="4.791771813702951"/>
    <n v="81.75356713875648"/>
    <n v="4.7633181524833841"/>
    <n v="1.095930064104865"/>
    <n v="2.117798205907139"/>
    <x v="291"/>
    <n v="103.39956152293438"/>
    <n v="7.2554332118127869"/>
    <n v="1.6693084800109392"/>
    <n v="3.2258066640048542"/>
    <n v="169.34820544291483"/>
    <n v="0.85"/>
    <n v="0.6"/>
    <n v="0.65"/>
    <n v="21"/>
    <n v="11.2"/>
    <n v="13.65"/>
    <n v="389.4182503823078"/>
    <n v="89.596192075178777"/>
    <n v="173.13755781296732"/>
    <n v="9089.3651617649484"/>
    <n v="750.2086127603776"/>
    <n v="172.60576487964718"/>
    <n v="333.54699461586159"/>
    <n v="17510.530187493201"/>
    <x v="1"/>
    <x v="0"/>
    <n v="1"/>
  </r>
  <r>
    <n v="293"/>
    <x v="7"/>
    <n v="2.578907219803781"/>
    <n v="3"/>
    <n v="2.7508200000000005"/>
    <n v="2.9789072198037814"/>
    <n v="2.578907219803781"/>
    <n v="2.8455092813844409"/>
    <n v="65"/>
    <n v="78"/>
    <n v="0.2"/>
    <n v="0.2"/>
    <n v="1.3989229744649958"/>
    <n v="3"/>
    <n v="2.6"/>
    <n v="2.7139271978780162"/>
    <n v="1.2655250360456551"/>
    <n v="15.007922656809424"/>
    <n v="0.13646812147877235"/>
    <n v="14.171713599206779"/>
    <n v="4.2444322558494365"/>
    <n v="31.463521369791543"/>
    <n v="41.659493040730744"/>
    <n v="73.123014410522288"/>
    <n v="0.56971793868957366"/>
    <n v="0.04"/>
    <n v="0.60971793868957369"/>
    <n v="0.98"/>
    <n v="0.5"/>
    <n v="0.5"/>
    <n v="70.44735457276154"/>
    <n v="24.757380000000005"/>
    <n v="95.204734572761538"/>
    <n v="0.26004357988182653"/>
    <n v="0.09"/>
    <n v="0.35004357988182655"/>
    <n v="0.9"/>
    <n v="4.0842591486425359"/>
    <n v="3.1511429352419782"/>
    <n v="5.0087927982940723"/>
    <n v="74.64641054407484"/>
    <n v="1.5940130794581757"/>
    <n v="1.2298345602500265"/>
    <n v="1.9548419779950288"/>
    <x v="292"/>
    <n v="94.158528698335587"/>
    <n v="2.6545904550866015"/>
    <n v="2.0481055814705496"/>
    <n v="3.2554970362929039"/>
    <n v="90.032106585286726"/>
    <n v="0.85"/>
    <n v="0.6"/>
    <n v="0.65"/>
    <n v="21"/>
    <n v="11.2"/>
    <n v="13.65"/>
    <n v="118.98735474185997"/>
    <n v="91.802735485715218"/>
    <n v="145.92193683820824"/>
    <n v="4035.531049203209"/>
    <n v="249.9523315475995"/>
    <n v="192.84660817011604"/>
    <n v="306.53281111913185"/>
    <n v="8477.2906916823285"/>
    <x v="0"/>
    <x v="0"/>
    <n v="1"/>
  </r>
  <r>
    <n v="294"/>
    <x v="7"/>
    <n v="2.5"/>
    <n v="3"/>
    <n v="2.7508200000000005"/>
    <n v="2.9000000000000004"/>
    <n v="1.8710817399448814"/>
    <n v="2.0645102764291012"/>
    <n v="65"/>
    <n v="78"/>
    <n v="0.2"/>
    <n v="0.2"/>
    <n v="1.3989229744649958"/>
    <n v="3"/>
    <n v="2.6"/>
    <n v="1.2082865057875882"/>
    <n v="0.56343325089409646"/>
    <n v="15.007922656809424"/>
    <n v="5.3532213653460463"/>
    <n v="2.8090911453319789"/>
    <n v="3.4634332508940968"/>
    <n v="43.384561323058193"/>
    <n v="56.009842199025726"/>
    <n v="99.39440352208392"/>
    <n v="0.56351102490977967"/>
    <n v="0.04"/>
    <n v="0.6035110249097797"/>
    <n v="0.98"/>
    <n v="0.5"/>
    <n v="0.5"/>
    <n v="51.111865427460316"/>
    <n v="24.757380000000005"/>
    <n v="75.869245427460328"/>
    <n v="0.32631641267173128"/>
    <n v="0.09"/>
    <n v="0.41631641267173125"/>
    <n v="0.9"/>
    <n v="10.359481180349675"/>
    <n v="3.17513585020804"/>
    <n v="5.6735881171491878"/>
    <n v="101.46512026212733"/>
    <n v="4.1074200756632688"/>
    <n v="1.2589063590212011"/>
    <n v="2.249515137652534"/>
    <x v="293"/>
    <n v="75.035517455729988"/>
    <n v="6.0466591382061861"/>
    <n v="1.8532746833040215"/>
    <n v="3.3115802652406758"/>
    <n v="149.76886739213134"/>
    <n v="0.85"/>
    <n v="0.6"/>
    <n v="0.65"/>
    <n v="21"/>
    <n v="11.2"/>
    <n v="13.65"/>
    <n v="416.75987194424971"/>
    <n v="127.73508511684301"/>
    <n v="228.24732397339028"/>
    <n v="10322.667868143946"/>
    <n v="453.71419731371952"/>
    <n v="139.06142484932136"/>
    <n v="248.48613879851769"/>
    <n v="11237.98446352718"/>
    <x v="1"/>
    <x v="0"/>
    <n v="1"/>
  </r>
  <r>
    <n v="295"/>
    <x v="7"/>
    <n v="2.5"/>
    <n v="3"/>
    <n v="2.7508200000000005"/>
    <n v="2.9000000000000004"/>
    <n v="2.4401862667400698"/>
    <n v="2.69244764487651"/>
    <n v="65"/>
    <n v="78"/>
    <n v="0.2"/>
    <n v="0.2"/>
    <n v="1.3989229744649958"/>
    <n v="3"/>
    <n v="2.6"/>
    <n v="2.5549025380696171"/>
    <n v="1.1913706193415052"/>
    <n v="15.007922656809424"/>
    <n v="0.33036064785145325"/>
    <n v="12.559566671998423"/>
    <n v="4.0913706193415056"/>
    <n v="32.108842281646119"/>
    <n v="42.19285648012724"/>
    <n v="74.301698761773366"/>
    <n v="0.56785857097838743"/>
    <n v="0.04"/>
    <n v="0.60785857097838747"/>
    <n v="0.98"/>
    <n v="0.5"/>
    <n v="0.5"/>
    <n v="66.657949474312829"/>
    <n v="24.757380000000005"/>
    <n v="91.415329474312841"/>
    <n v="0.27082306810431261"/>
    <n v="0.09"/>
    <n v="0.36082306810431264"/>
    <n v="0.9"/>
    <n v="10.867347181965361"/>
    <n v="2.9060285268910206"/>
    <n v="3.1108626221801723"/>
    <n v="75.849650819310312"/>
    <n v="4.2615370536098904"/>
    <n v="1.1395741793126164"/>
    <n v="1.2198981141516534"/>
    <x v="294"/>
    <n v="90.410765414155549"/>
    <n v="6.9461576296138636"/>
    <n v="1.8574663978195465"/>
    <n v="1.9883916263940953"/>
    <n v="151.39893801710849"/>
    <n v="0.85"/>
    <n v="0.6"/>
    <n v="0.55000000000000004"/>
    <n v="21"/>
    <n v="11.2"/>
    <n v="13.65"/>
    <n v="323.23609746986267"/>
    <n v="86.436303583564069"/>
    <n v="92.528845993538056"/>
    <n v="7045.2766112150857"/>
    <n v="628.00742798076578"/>
    <n v="167.93495875793954"/>
    <n v="179.77200888538778"/>
    <n v="13688.093869017071"/>
    <x v="1"/>
    <x v="0"/>
    <n v="1"/>
  </r>
  <r>
    <n v="296"/>
    <x v="7"/>
    <n v="2.5"/>
    <n v="3"/>
    <n v="2.7508200000000005"/>
    <n v="2.9000000000000004"/>
    <n v="1.5076424703546969"/>
    <n v="1.6634994114794355"/>
    <n v="65"/>
    <n v="78"/>
    <n v="0.2"/>
    <n v="0.2"/>
    <n v="1.3989229744649958"/>
    <n v="3"/>
    <n v="2.6"/>
    <n v="0.34831593070350658"/>
    <n v="0.16242238594443092"/>
    <n v="15.007922656809424"/>
    <n v="11.725237071614666"/>
    <n v="0.23343859256975791"/>
    <n v="3.0624223859444313"/>
    <n v="40.541739510560014"/>
    <n v="73.53811044414357"/>
    <n v="114.07984995470358"/>
    <n v="0.64461962803547279"/>
    <n v="0.04"/>
    <n v="0.68461962803547283"/>
    <n v="0.98"/>
    <n v="0.5"/>
    <n v="0.5"/>
    <n v="41.183887059772758"/>
    <n v="24.757380000000005"/>
    <n v="65.94126705977277"/>
    <n v="0.37544592489493056"/>
    <n v="0.09"/>
    <n v="0.46544592489493053"/>
    <n v="0.9"/>
    <n v="7.3210556479430737"/>
    <n v="2.0490524336471285"/>
    <n v="4.2401219824539851"/>
    <n v="116.45651349542658"/>
    <n v="2.308917253421289"/>
    <n v="0.64623091869845106"/>
    <n v="1.3372512480013061"/>
    <x v="295"/>
    <n v="65.216637751423619"/>
    <n v="3.9135001306789547"/>
    <n v="1.0953293285100325"/>
    <n v="2.2665744846633635"/>
    <n v="97.326772535382446"/>
    <n v="0.85"/>
    <n v="0.6"/>
    <n v="0.65"/>
    <n v="21"/>
    <n v="11.2"/>
    <n v="13.65"/>
    <n v="268.8884532828796"/>
    <n v="75.257799704568086"/>
    <n v="155.73161800964013"/>
    <n v="6687.1200859046303"/>
    <n v="255.2253203626384"/>
    <n v="71.43369603594887"/>
    <n v="147.81836710291026"/>
    <n v="6347.3248679552426"/>
    <x v="0"/>
    <x v="0"/>
    <n v="1"/>
  </r>
  <r>
    <n v="297"/>
    <x v="7"/>
    <n v="2.586848993620956"/>
    <n v="3"/>
    <n v="2.7508200000000005"/>
    <n v="2.9868489936209563"/>
    <n v="2.586848993620956"/>
    <n v="2.8542720592517066"/>
    <n v="65"/>
    <n v="78"/>
    <n v="0.2"/>
    <n v="0.2"/>
    <n v="1.3989229744649958"/>
    <n v="3"/>
    <n v="2.6"/>
    <n v="2.7156878467452019"/>
    <n v="1.2663460400957458"/>
    <n v="15.007922656809424"/>
    <n v="0.13479349140183369"/>
    <n v="14.19010724298302"/>
    <n v="4.2531950337167022"/>
    <n v="31.62986718813448"/>
    <n v="41.654886434822494"/>
    <n v="73.28475362295697"/>
    <n v="0.5683977140611387"/>
    <n v="0.04"/>
    <n v="0.60839771406113874"/>
    <n v="0.98"/>
    <n v="0.5"/>
    <n v="0.5"/>
    <n v="70.664297994277035"/>
    <n v="24.757380000000005"/>
    <n v="95.421677994277047"/>
    <n v="0.25945236470778515"/>
    <n v="0.09"/>
    <n v="0.34945236470778518"/>
    <n v="0.9"/>
    <n v="9.2250388449257876"/>
    <n v="2.2324689976225471"/>
    <n v="6.446940880848663"/>
    <n v="74.811519323435249"/>
    <n v="3.6125462995477307"/>
    <n v="0.87423996275662763"/>
    <n v="2.5246367862530321"/>
    <x v="296"/>
    <n v="94.37308812620806"/>
    <n v="6.0013272060452962"/>
    <n v="1.4523274272665292"/>
    <n v="4.194042144904806"/>
    <n v="154.0949698698075"/>
    <n v="0.85"/>
    <n v="0.6"/>
    <n v="0.65"/>
    <n v="21"/>
    <n v="11.2"/>
    <n v="13.65"/>
    <n v="270.26007729541953"/>
    <n v="65.403219867086761"/>
    <n v="188.87191371942419"/>
    <n v="6939.4180717056533"/>
    <n v="566.36378129032278"/>
    <n v="137.06062428153319"/>
    <n v="395.80470894613194"/>
    <n v="14542.418171328718"/>
    <x v="1"/>
    <x v="0"/>
    <n v="1"/>
  </r>
  <r>
    <n v="298"/>
    <x v="7"/>
    <n v="3.1165977447586339"/>
    <n v="3"/>
    <n v="2.7508200000000005"/>
    <n v="3.5165977447586343"/>
    <n v="3.1165977447586339"/>
    <n v="3.4387851338549766"/>
    <n v="65"/>
    <n v="78"/>
    <n v="0.2"/>
    <n v="0.2"/>
    <n v="1.3989229744649958"/>
    <n v="3"/>
    <n v="2.6"/>
    <n v="2.8331303174141893"/>
    <n v="1.3211103635613384"/>
    <n v="15.007922656809424"/>
    <n v="4.6433663862550628E-2"/>
    <n v="15.443974762302901"/>
    <n v="4.8377081083199727"/>
    <n v="42.651715641560465"/>
    <n v="41.411824454030885"/>
    <n v="84.06354009559135"/>
    <n v="0.49262527377433984"/>
    <n v="0.04"/>
    <n v="0.53262527377433988"/>
    <n v="0.98"/>
    <n v="0.5"/>
    <n v="0.5"/>
    <n v="85.135310297198544"/>
    <n v="24.757380000000005"/>
    <n v="109.89269029719856"/>
    <n v="0.22528686788033919"/>
    <n v="0.09"/>
    <n v="0.31528686788033922"/>
    <n v="0.9"/>
    <n v="9.3024559817223995"/>
    <n v="3.2330596762519326"/>
    <n v="6.6284251050670573"/>
    <n v="85.814863847582828"/>
    <n v="4.3477328176837604"/>
    <n v="1.5110503810594684"/>
    <n v="3.0979583687880083"/>
    <x v="297"/>
    <n v="108.68507831591066"/>
    <n v="6.3695137716504178"/>
    <n v="2.2137184172562372"/>
    <n v="4.5385697147110564"/>
    <n v="168.8404683816957"/>
    <n v="0.85"/>
    <n v="0.6"/>
    <n v="0.65"/>
    <n v="21"/>
    <n v="11.2"/>
    <n v="13.65"/>
    <n v="373.10009979519953"/>
    <n v="129.67058271745643"/>
    <n v="265.85087562302272"/>
    <n v="9889.984991170888"/>
    <n v="692.27110310609714"/>
    <n v="240.59815954886793"/>
    <n v="493.27480488559144"/>
    <n v="18350.439528959636"/>
    <x v="1"/>
    <x v="0"/>
    <n v="1"/>
  </r>
  <r>
    <n v="299"/>
    <x v="7"/>
    <n v="2.5"/>
    <n v="3"/>
    <n v="2.7508200000000005"/>
    <n v="2.9000000000000004"/>
    <n v="2.1926705094852919"/>
    <n v="2.4193442237263079"/>
    <n v="65"/>
    <n v="78"/>
    <n v="0.2"/>
    <n v="0.2"/>
    <n v="1.3989229744649958"/>
    <n v="3"/>
    <n v="2.6"/>
    <n v="1.9692303613981728"/>
    <n v="0.91826719819130354"/>
    <n v="15.007922656809424"/>
    <n v="1.7717453811413499"/>
    <n v="7.4613777260019498"/>
    <n v="3.8182671981913039"/>
    <n v="39.371717221356548"/>
    <n v="46.157846432155758"/>
    <n v="85.529563653512298"/>
    <n v="0.53967124886951612"/>
    <n v="0.04"/>
    <n v="0.57967124886951615"/>
    <n v="0.98"/>
    <n v="0.5"/>
    <n v="0.5"/>
    <n v="59.896624297597235"/>
    <n v="24.757380000000005"/>
    <n v="84.65400429759724"/>
    <n v="0.29245373807677871"/>
    <n v="0.09"/>
    <n v="0.38245373807677874"/>
    <n v="0.9"/>
    <n v="6.9338621362351072"/>
    <n v="2.9653944917736323"/>
    <n v="5.5298464298951391"/>
    <n v="87.31142956296047"/>
    <n v="2.9145016122346514"/>
    <n v="1.2464405633364268"/>
    <n v="2.3243534438211886"/>
    <x v="298"/>
    <n v="83.723740514107163"/>
    <n v="4.2819806429229521"/>
    <n v="1.8312682835225171"/>
    <n v="3.4149359917912134"/>
    <n v="119.03849692861353"/>
    <n v="0.85"/>
    <n v="0.6"/>
    <n v="0.65"/>
    <n v="21"/>
    <n v="11.2"/>
    <n v="13.65"/>
    <n v="254.46930222776049"/>
    <n v="108.8285074501652"/>
    <n v="202.94262198961829"/>
    <n v="7074.2130284335226"/>
    <n v="358.50343623451101"/>
    <n v="153.32063058135364"/>
    <n v="285.91121484901277"/>
    <n v="9966.3482280405806"/>
    <x v="1"/>
    <x v="0"/>
    <n v="1"/>
  </r>
  <r>
    <n v="300"/>
    <x v="7"/>
    <n v="2.5"/>
    <n v="3"/>
    <n v="2.7508200000000005"/>
    <n v="2.9000000000000004"/>
    <n v="2.3015395466165369"/>
    <n v="2.539467915355631"/>
    <n v="65"/>
    <n v="78"/>
    <n v="0.2"/>
    <n v="0.2"/>
    <n v="1.3989229744649958"/>
    <n v="3"/>
    <n v="2.6"/>
    <n v="2.2268364494144124"/>
    <n v="1.0383908898206267"/>
    <n v="15.007922656809424"/>
    <n v="0.99682935110686322"/>
    <n v="9.5411917258628982"/>
    <n v="3.938390889820627"/>
    <n v="36.624471154929019"/>
    <n v="44.026191918416288"/>
    <n v="80.650663073345299"/>
    <n v="0.54588753818896696"/>
    <n v="0.04"/>
    <n v="0.58588753818896699"/>
    <n v="0.98"/>
    <n v="0.5"/>
    <n v="0.5"/>
    <n v="62.870572178267196"/>
    <n v="24.757380000000005"/>
    <n v="87.627952178267208"/>
    <n v="0.28252834152319872"/>
    <n v="0.09"/>
    <n v="0.37252834152319869"/>
    <n v="0.9"/>
    <n v="10.854874503509066"/>
    <n v="2.5704864526039084"/>
    <n v="6.8801012443340177"/>
    <n v="82.330885220706662"/>
    <n v="4.4951388032979542"/>
    <n v="1.0644704729397136"/>
    <n v="2.8491356638003116"/>
    <x v="299"/>
    <n v="86.665007648835697"/>
    <n v="6.8111261072743785"/>
    <n v="1.6129073975075241"/>
    <n v="4.3170685382705702"/>
    <n v="170.72052933190386"/>
    <n v="0.85"/>
    <n v="0.6"/>
    <n v="0.65"/>
    <n v="21"/>
    <n v="11.2"/>
    <n v="13.65"/>
    <n v="370.08875686546855"/>
    <n v="87.6387963284309"/>
    <n v="234.57186131456533"/>
    <n v="9276.2558608891504"/>
    <n v="590.28629618411856"/>
    <n v="139.78263194185325"/>
    <n v="374.13877788976691"/>
    <n v="14795.495980362728"/>
    <x v="1"/>
    <x v="0"/>
    <n v="1"/>
  </r>
  <r>
    <n v="301"/>
    <x v="7"/>
    <n v="2.5"/>
    <n v="3"/>
    <n v="2.7508200000000005"/>
    <n v="2.9000000000000004"/>
    <n v="1.4457703027041646"/>
    <n v="1.5952310278954929"/>
    <n v="65"/>
    <n v="78"/>
    <n v="0.2"/>
    <n v="0.2"/>
    <n v="1.3989229744649958"/>
    <n v="3"/>
    <n v="2.6"/>
    <n v="0.20191390965574052"/>
    <n v="9.415400236048832E-2"/>
    <n v="15.007922656809424"/>
    <n v="13.055701697653429"/>
    <n v="7.8443769779514241E-2"/>
    <n v="2.9941540023604887"/>
    <n v="39.277956054614435"/>
    <n v="77.197979146743521"/>
    <n v="116.47593520135796"/>
    <n v="0.66278050494539831"/>
    <n v="0.04"/>
    <n v="0.70278050494539834"/>
    <n v="0.98"/>
    <n v="0.5"/>
    <n v="0.5"/>
    <n v="39.493740745399322"/>
    <n v="24.757380000000005"/>
    <n v="64.251120745399334"/>
    <n v="0.38532215022525879"/>
    <n v="0.09"/>
    <n v="0.47532215022525881"/>
    <n v="0.9"/>
    <n v="6.5754540403301283"/>
    <n v="2.9446202708365909"/>
    <n v="5.2404769759249792"/>
    <n v="118.90251718471958"/>
    <n v="1.954353129621661"/>
    <n v="0.87519855002559599"/>
    <n v="1.5575719206296883"/>
    <x v="300"/>
    <n v="63.545064473471875"/>
    <n v="3.449995087173046"/>
    <n v="1.5449770321056586"/>
    <n v="2.7495621915223563"/>
    <n v="96.360148506070999"/>
    <n v="0.85"/>
    <n v="0.6"/>
    <n v="0.65"/>
    <n v="21"/>
    <n v="11.2"/>
    <n v="13.65"/>
    <n v="232.37750657985003"/>
    <n v="104.06331063446009"/>
    <n v="185.19922205910819"/>
    <n v="6490.4240376333319"/>
    <n v="219.23016024757243"/>
    <n v="98.1756651151873"/>
    <n v="174.72110673410876"/>
    <n v="6123.2118494916058"/>
    <x v="0"/>
    <x v="0"/>
    <n v="1"/>
  </r>
  <r>
    <n v="302"/>
    <x v="7"/>
    <n v="2.7494764247749028"/>
    <n v="3"/>
    <n v="2.7508200000000005"/>
    <n v="3.1494764247749032"/>
    <n v="2.7494764247749028"/>
    <n v="3.0337115758045643"/>
    <n v="65"/>
    <n v="78"/>
    <n v="0.2"/>
    <n v="0.2"/>
    <n v="1.3989229744649958"/>
    <n v="3"/>
    <n v="2.6"/>
    <n v="2.751741480231364"/>
    <n v="1.2831581254946567"/>
    <n v="15.007922656809424"/>
    <n v="0.10277474234096205"/>
    <n v="14.569385719341456"/>
    <n v="4.4326345502695599"/>
    <n v="35.028992668113553"/>
    <n v="41.566808619530875"/>
    <n v="76.595801287644434"/>
    <n v="0.54267737814286643"/>
    <n v="0.04"/>
    <n v="0.58267737814286646"/>
    <n v="0.98"/>
    <n v="0.5"/>
    <n v="0.5"/>
    <n v="75.106750292592423"/>
    <n v="24.757380000000005"/>
    <n v="99.864130292592421"/>
    <n v="0.24791063545502506"/>
    <n v="0.09"/>
    <n v="0.33791063545502509"/>
    <n v="0.9"/>
    <n v="4.4326260758962492"/>
    <n v="2.6576349036440496"/>
    <n v="4.7549470386701724"/>
    <n v="78.191547147803703"/>
    <n v="1.8498351357053202"/>
    <n v="1.1090911659277654"/>
    <n v="1.9843469649696492"/>
    <x v="301"/>
    <n v="98.766722267399089"/>
    <n v="2.9347945818556336"/>
    <n v="1.7595918045462344"/>
    <n v="3.1481998632781445"/>
    <n v="92.142943499609089"/>
    <n v="0.85"/>
    <n v="0.6"/>
    <n v="0.65"/>
    <n v="21"/>
    <n v="11.2"/>
    <n v="13.65"/>
    <n v="144.6414712291664"/>
    <n v="86.721554191853443"/>
    <n v="155.15915926902551"/>
    <n v="4541.2687462243039"/>
    <n v="289.86004137800302"/>
    <n v="173.78911506360953"/>
    <n v="310.93738153865627"/>
    <n v="9100.6565095265378"/>
    <x v="0"/>
    <x v="0"/>
    <n v="1"/>
  </r>
  <r>
    <n v="303"/>
    <x v="7"/>
    <n v="2.5"/>
    <n v="3"/>
    <n v="2.7508200000000005"/>
    <n v="2.9000000000000004"/>
    <n v="2.4068928912405911"/>
    <n v="2.6557124695026584"/>
    <n v="65"/>
    <n v="78"/>
    <n v="0.2"/>
    <n v="0.2"/>
    <n v="1.3989229744649958"/>
    <n v="3"/>
    <n v="2.6"/>
    <n v="2.4761237002542598"/>
    <n v="1.1546354439676536"/>
    <n v="15.007922656809424"/>
    <n v="0.45765222288781499"/>
    <n v="11.79697487017406"/>
    <n v="4.054635443967654"/>
    <n v="33.297128365843527"/>
    <n v="42.543012690568766"/>
    <n v="75.840141056412293"/>
    <n v="0.56095640247984146"/>
    <n v="0.04"/>
    <n v="0.6009564024798415"/>
    <n v="0.98"/>
    <n v="0.5"/>
    <n v="0.5"/>
    <n v="65.748482778215731"/>
    <n v="24.757380000000005"/>
    <n v="90.505862778215743"/>
    <n v="0.27354448916384416"/>
    <n v="0.09"/>
    <n v="0.36354448916384419"/>
    <n v="0.9"/>
    <n v="9.9157811181341202"/>
    <n v="2.1800088009467236"/>
    <n v="5.8117546324714588"/>
    <n v="77.420143995087543"/>
    <n v="3.9568289696026993"/>
    <n v="0.86991855455538769"/>
    <n v="2.3191434764458574"/>
    <x v="302"/>
    <n v="89.511292857576009"/>
    <n v="6.3109535368815601"/>
    <n v="1.3874786150338625"/>
    <n v="3.6989232634640175"/>
    <n v="154.79307358144791"/>
    <n v="0.85"/>
    <n v="0.6"/>
    <n v="0.65"/>
    <n v="21"/>
    <n v="11.2"/>
    <n v="13.65"/>
    <n v="306.33826859057484"/>
    <n v="67.349219757676536"/>
    <n v="179.5484218917062"/>
    <n v="7513.7682243475101"/>
    <n v="564.90161025036048"/>
    <n v="124.19500464392003"/>
    <n v="331.09540349362845"/>
    <n v="13855.728141673297"/>
    <x v="1"/>
    <x v="0"/>
    <n v="1"/>
  </r>
  <r>
    <n v="304"/>
    <x v="7"/>
    <n v="3.0466126890811371"/>
    <n v="3"/>
    <n v="2.7508200000000005"/>
    <n v="3.4466126890811375"/>
    <n v="3.0466126890811371"/>
    <n v="3.3615651687630659"/>
    <n v="65"/>
    <n v="78"/>
    <n v="0.2"/>
    <n v="0.2"/>
    <n v="1.3989229744649958"/>
    <n v="3"/>
    <n v="2.6"/>
    <n v="2.8176150041057189"/>
    <n v="1.3138754541469244"/>
    <n v="15.007922656809424"/>
    <n v="5.5469760270900809E-2"/>
    <n v="15.275283625751236"/>
    <n v="4.7604881432280619"/>
    <n v="41.203990574442344"/>
    <n v="41.436681128752902"/>
    <n v="82.640671703195238"/>
    <n v="0.50140784525049764"/>
    <n v="0.04"/>
    <n v="0.54140784525049768"/>
    <n v="0.98"/>
    <n v="0.5"/>
    <n v="0.5"/>
    <n v="83.22354627783136"/>
    <n v="24.757380000000005"/>
    <n v="107.98092627783137"/>
    <n v="0.22927549200958028"/>
    <n v="0.09"/>
    <n v="0.31927549200958028"/>
    <n v="0.9"/>
    <n v="8.7473873725408584"/>
    <n v="2.2152122943004411"/>
    <n v="3.4987603023471681"/>
    <n v="84.362352363678482"/>
    <n v="4.0114832236020996"/>
    <n v="1.015878979270828"/>
    <n v="1.604504026005408"/>
    <x v="303"/>
    <n v="106.79432269236069"/>
    <n v="5.954560965374486"/>
    <n v="1.5079492991319967"/>
    <n v="2.381691885391688"/>
    <n v="134.30288435167969"/>
    <n v="0.85"/>
    <n v="0.6"/>
    <n v="0.55000000000000004"/>
    <n v="21"/>
    <n v="11.2"/>
    <n v="13.65"/>
    <n v="338.41816121050516"/>
    <n v="85.701940408099631"/>
    <n v="135.35973401080898"/>
    <n v="7632.8944202360954"/>
    <n v="635.91330522753765"/>
    <n v="161.04042405522159"/>
    <n v="254.35117176229687"/>
    <n v="14342.78556996808"/>
    <x v="1"/>
    <x v="0"/>
    <n v="1"/>
  </r>
  <r>
    <n v="305"/>
    <x v="7"/>
    <n v="2.5"/>
    <n v="3"/>
    <n v="2.7508200000000005"/>
    <n v="2.9000000000000004"/>
    <n v="2.041244653760979"/>
    <n v="2.252264278160101"/>
    <n v="65"/>
    <n v="78"/>
    <n v="0.2"/>
    <n v="0.2"/>
    <n v="1.3989229744649958"/>
    <n v="3"/>
    <n v="2.6"/>
    <n v="1.610926261853082"/>
    <n v="0.75118725262509667"/>
    <n v="15.007922656809424"/>
    <n v="3.2175749690284818"/>
    <n v="4.9931809323405876"/>
    <n v="3.651187252625097"/>
    <n v="42.024820622534193"/>
    <n v="50.135063379107436"/>
    <n v="92.159884001641629"/>
    <n v="0.54400093839326435"/>
    <n v="0.04"/>
    <n v="0.58400093839326439"/>
    <n v="0.98"/>
    <n v="0.5"/>
    <n v="0.5"/>
    <n v="55.760162594835336"/>
    <n v="24.757380000000005"/>
    <n v="80.517542594835334"/>
    <n v="0.3074780874098364"/>
    <n v="0.09"/>
    <n v="0.39747808740983637"/>
    <n v="0.9"/>
    <n v="5.4194707722013478"/>
    <n v="2.0362748381527052"/>
    <n v="3.3612745043820706"/>
    <n v="94.079881585009161"/>
    <n v="2.2544947556408914"/>
    <n v="0.84708842184493283"/>
    <n v="1.3982870396255866"/>
    <x v="304"/>
    <n v="79.63273443445253"/>
    <n v="3.2653498948932471"/>
    <n v="1.2269002100429938"/>
    <n v="2.0252415431208397"/>
    <n v="81.735765920313085"/>
    <n v="0.85"/>
    <n v="0.6"/>
    <n v="0.55000000000000004"/>
    <n v="21"/>
    <n v="11.2"/>
    <n v="13.65"/>
    <n v="212.10259964471922"/>
    <n v="79.693978419203575"/>
    <n v="131.5506791098282"/>
    <n v="5309.1916620523216"/>
    <n v="260.02874101560144"/>
    <n v="97.701418603927749"/>
    <n v="161.27552196896266"/>
    <n v="6508.8425413288678"/>
    <x v="0"/>
    <x v="0"/>
    <n v="1"/>
  </r>
  <r>
    <n v="306"/>
    <x v="7"/>
    <n v="2.5"/>
    <n v="3"/>
    <n v="2.7508200000000005"/>
    <n v="2.9000000000000004"/>
    <n v="1.6077906578571883"/>
    <n v="1.7740007101938"/>
    <n v="65"/>
    <n v="78"/>
    <n v="0.2"/>
    <n v="0.2"/>
    <n v="1.3989229744649958"/>
    <n v="3"/>
    <n v="2.6"/>
    <n v="0.58528673052175528"/>
    <n v="0.27292368465879546"/>
    <n v="15.007922656809424"/>
    <n v="9.72319981694692"/>
    <n v="0.6591182491796983"/>
    <n v="3.1729236846587958"/>
    <n v="42.106494040329295"/>
    <n v="68.030866323258437"/>
    <n v="110.13736036358773"/>
    <n v="0.61769109136693978"/>
    <n v="0.04"/>
    <n v="0.65769109136693982"/>
    <n v="0.98"/>
    <n v="0.5"/>
    <n v="0.5"/>
    <n v="43.919609702537791"/>
    <n v="24.757380000000005"/>
    <n v="68.676989702537796"/>
    <n v="0.36049017447084108"/>
    <n v="0.09"/>
    <n v="0.45049017447084105"/>
    <n v="0.9"/>
    <n v="4.4503936837282971"/>
    <n v="2.7448306028162097"/>
    <n v="4.861426558330523"/>
    <n v="112.43188870449582"/>
    <n v="1.5234094048644977"/>
    <n v="0.93957996803264143"/>
    <n v="1.6641096195818952"/>
    <x v="305"/>
    <n v="67.922297508004419"/>
    <n v="2.4455350566816074"/>
    <n v="1.5083113856606316"/>
    <n v="2.6714016598910253"/>
    <n v="77.490664500789251"/>
    <n v="0.85"/>
    <n v="0.6"/>
    <n v="0.65"/>
    <n v="21"/>
    <n v="11.2"/>
    <n v="13.65"/>
    <n v="171.27979665910743"/>
    <n v="105.63875039481968"/>
    <n v="187.0989875409125"/>
    <n v="5427.2725399750016"/>
    <n v="166.1063596861826"/>
    <n v="102.4479746715518"/>
    <n v="181.44773830649507"/>
    <n v="5263.3439683155639"/>
    <x v="0"/>
    <x v="0"/>
    <n v="1"/>
  </r>
  <r>
    <n v="307"/>
    <x v="7"/>
    <n v="2.7707307749998087"/>
    <n v="3"/>
    <n v="2.7508200000000005"/>
    <n v="3.170730774999809"/>
    <n v="2.7707307749998087"/>
    <n v="3.0571631565246209"/>
    <n v="65"/>
    <n v="78"/>
    <n v="0.2"/>
    <n v="0.2"/>
    <n v="1.3989229744649958"/>
    <n v="3"/>
    <n v="2.6"/>
    <n v="2.7564534562341692"/>
    <n v="1.2853553559898074"/>
    <n v="15.007922656809424"/>
    <n v="9.891041293899816E-2"/>
    <n v="14.619324548039838"/>
    <n v="4.4560861309896165"/>
    <n v="35.472219634840584"/>
    <n v="41.556178544925359"/>
    <n v="77.028398179765944"/>
    <n v="0.53949166186661612"/>
    <n v="0.04"/>
    <n v="0.57949166186661616"/>
    <n v="0.98"/>
    <n v="0.5"/>
    <n v="0.5"/>
    <n v="75.687349988079546"/>
    <n v="24.757380000000005"/>
    <n v="100.44472998807956"/>
    <n v="0.24647764002091624"/>
    <n v="0.09"/>
    <n v="0.33647764002091624"/>
    <n v="0.9"/>
    <n v="5.3796384213229569"/>
    <n v="2.881061646649052"/>
    <n v="5.062029404896224"/>
    <n v="78.633156475177728"/>
    <n v="2.2621828123090171"/>
    <n v="1.2115104450922232"/>
    <n v="2.128625572635233"/>
    <x v="306"/>
    <n v="99.340941746452302"/>
    <n v="3.5695103811503612"/>
    <n v="1.9116488230298043"/>
    <n v="3.3587696970202598"/>
    <n v="106.36272453110649"/>
    <n v="0.85"/>
    <n v="0.6"/>
    <n v="0.65"/>
    <n v="21"/>
    <n v="11.2"/>
    <n v="13.65"/>
    <n v="177.88257505575254"/>
    <n v="95.264890400249001"/>
    <n v="167.38054773009108"/>
    <n v="5300.4679379700901"/>
    <n v="354.59852283721477"/>
    <n v="189.9049943682779"/>
    <n v="333.66334481143889"/>
    <n v="10566.173221638603"/>
    <x v="0"/>
    <x v="0"/>
    <n v="1"/>
  </r>
  <r>
    <n v="308"/>
    <x v="7"/>
    <n v="2.5"/>
    <n v="3"/>
    <n v="2.7508200000000005"/>
    <n v="2.9000000000000004"/>
    <n v="1.8124617808336292"/>
    <n v="1.9998303079352615"/>
    <n v="65"/>
    <n v="78"/>
    <n v="0.2"/>
    <n v="0.2"/>
    <n v="1.3989229744649958"/>
    <n v="3"/>
    <n v="2.6"/>
    <n v="1.0695798657342088"/>
    <n v="0.49875328240025674"/>
    <n v="15.007922656809424"/>
    <n v="6.2141502639718276"/>
    <n v="2.2011640853563246"/>
    <n v="3.3987532824002571"/>
    <n v="43.455552679790408"/>
    <n v="58.378102631943491"/>
    <n v="101.83365531173391"/>
    <n v="0.57326924436951643"/>
    <n v="0.04"/>
    <n v="0.61326924436951646"/>
    <n v="0.98"/>
    <n v="0.5"/>
    <n v="0.5"/>
    <n v="49.510558869070294"/>
    <n v="24.757380000000005"/>
    <n v="74.267938869070292"/>
    <n v="0.33335218907374969"/>
    <n v="0.09"/>
    <n v="0.42335218907374972"/>
    <n v="0.9"/>
    <n v="7.933009212469508"/>
    <n v="2.9394535840640144"/>
    <n v="4.565071498896625"/>
    <n v="103.95518979739502"/>
    <n v="3.0679386471619199"/>
    <n v="1.1367771057058094"/>
    <n v="1.7654535502754758"/>
    <x v="307"/>
    <n v="73.451807672706892"/>
    <n v="4.5745523964283183"/>
    <n v="1.6950294745698344"/>
    <n v="2.632438486560555"/>
    <n v="116.40266881736329"/>
    <n v="0.85"/>
    <n v="0.6"/>
    <n v="0.65"/>
    <n v="21"/>
    <n v="11.2"/>
    <n v="13.65"/>
    <n v="318.92814435248067"/>
    <n v="118.1738797809808"/>
    <n v="183.52805889737195"/>
    <n v="8115.3485513869036"/>
    <n v="336.00914281117326"/>
    <n v="124.5029789656729"/>
    <n v="193.35736542507749"/>
    <n v="8549.9864425627638"/>
    <x v="1"/>
    <x v="0"/>
    <n v="1"/>
  </r>
  <r>
    <n v="309"/>
    <x v="7"/>
    <n v="2.5"/>
    <n v="3"/>
    <n v="2.7508200000000005"/>
    <n v="2.9000000000000004"/>
    <n v="2.3984069546083737"/>
    <n v="2.6463492744009547"/>
    <n v="65"/>
    <n v="78"/>
    <n v="0.2"/>
    <n v="0.2"/>
    <n v="1.3989229744649958"/>
    <n v="3"/>
    <n v="2.6"/>
    <n v="2.4560442635605759"/>
    <n v="1.1452722488659504"/>
    <n v="15.007922656809424"/>
    <n v="0.49340687399068245"/>
    <n v="11.606422057684208"/>
    <n v="4.0452722488659507"/>
    <n v="33.589496674349853"/>
    <n v="42.641367299915558"/>
    <n v="76.230863974265418"/>
    <n v="0.55937142879963619"/>
    <n v="0.04"/>
    <n v="0.59937142879963623"/>
    <n v="0.98"/>
    <n v="0.5"/>
    <n v="0.5"/>
    <n v="65.516674599068722"/>
    <n v="24.757380000000005"/>
    <n v="90.274054599068734"/>
    <n v="0.27424690416259867"/>
    <n v="0.09"/>
    <n v="0.36424690416259864"/>
    <n v="0.9"/>
    <n v="7.653853857132229"/>
    <n v="3.4297575512814404"/>
    <n v="4.1394204806962556"/>
    <n v="77.819006973729273"/>
    <n v="3.066352534959278"/>
    <n v="1.3740588673335419"/>
    <n v="1.6583701127788639"/>
    <x v="308"/>
    <n v="89.282032021056992"/>
    <n v="4.8659612847588498"/>
    <n v="2.1804789811988807"/>
    <n v="2.6316493855753884"/>
    <n v="124.85953686011958"/>
    <n v="0.85"/>
    <n v="0.6"/>
    <n v="0.65"/>
    <n v="21"/>
    <n v="11.2"/>
    <n v="13.65"/>
    <n v="238.6205093019085"/>
    <n v="106.92789657934344"/>
    <n v="129.05271537136261"/>
    <n v="6122.951773184669"/>
    <n v="434.44291123906322"/>
    <n v="194.6775942206402"/>
    <n v="234.9590047111368"/>
    <n v="11147.713168079541"/>
    <x v="1"/>
    <x v="0"/>
    <n v="1"/>
  </r>
  <r>
    <n v="310"/>
    <x v="7"/>
    <n v="2.5"/>
    <n v="3"/>
    <n v="2.7508200000000005"/>
    <n v="2.9000000000000004"/>
    <n v="1.6410663574806339"/>
    <n v="1.8107163823963384"/>
    <n v="65"/>
    <n v="78"/>
    <n v="0.2"/>
    <n v="0.2"/>
    <n v="1.3989229744649958"/>
    <n v="3"/>
    <n v="2.6"/>
    <n v="0.66402374365125971"/>
    <n v="0.30963935686133404"/>
    <n v="15.007922656809424"/>
    <n v="9.0994453654189229"/>
    <n v="0.84838542301338715"/>
    <n v="3.2096393568613344"/>
    <n v="42.494837961877785"/>
    <n v="66.315030102906192"/>
    <n v="108.80986806478398"/>
    <n v="0.60945786703300742"/>
    <n v="0.04"/>
    <n v="0.64945786703300745"/>
    <n v="0.98"/>
    <n v="0.5"/>
    <n v="0.5"/>
    <n v="44.828593551211469"/>
    <n v="24.757380000000005"/>
    <n v="69.585973551211481"/>
    <n v="0.35578118314001778"/>
    <n v="0.09"/>
    <n v="0.4457811831400178"/>
    <n v="0.9"/>
    <n v="4.1949259234176557"/>
    <n v="2.1115953742235565"/>
    <n v="6.2318548895842243"/>
    <n v="111.07674031613365"/>
    <n v="1.4704982808333558"/>
    <n v="0.74020314644356033"/>
    <n v="2.1845277053356358"/>
    <x v="309"/>
    <n v="68.821292523176183"/>
    <n v="2.3249068820918013"/>
    <n v="1.1702858899891908"/>
    <n v="3.4538112437484636"/>
    <n v="80.007849286224257"/>
    <n v="0.85"/>
    <n v="0.6"/>
    <n v="0.65"/>
    <n v="21"/>
    <n v="11.2"/>
    <n v="13.65"/>
    <n v="163.33815567544764"/>
    <n v="82.219352678696396"/>
    <n v="242.65021663896576"/>
    <n v="5621.0141759368034"/>
    <n v="160.00309662158534"/>
    <n v="80.540587570691685"/>
    <n v="237.69575392584798"/>
    <n v="5506.2435998774326"/>
    <x v="0"/>
    <x v="0"/>
    <n v="1"/>
  </r>
  <r>
    <n v="311"/>
    <x v="7"/>
    <n v="2.5448257862823223"/>
    <n v="3"/>
    <n v="2.7508200000000005"/>
    <n v="2.9448257862823226"/>
    <n v="2.5448257862823223"/>
    <n v="2.8079045801902756"/>
    <n v="65"/>
    <n v="78"/>
    <n v="0.2"/>
    <n v="0.2"/>
    <n v="1.3989229744649958"/>
    <n v="3"/>
    <n v="2.6"/>
    <n v="2.7063715259710901"/>
    <n v="1.262001768372949"/>
    <n v="15.007922656809424"/>
    <n v="0.14377203161152954"/>
    <n v="14.092914311206593"/>
    <n v="4.2068275546552716"/>
    <n v="30.749290149957819"/>
    <n v="41.679584782802131"/>
    <n v="72.428874932759953"/>
    <n v="0.5754553666820833"/>
    <n v="0.04"/>
    <n v="0.61545536668208334"/>
    <n v="0.98"/>
    <n v="0.5"/>
    <n v="0.5"/>
    <n v="69.516360695511139"/>
    <n v="24.757380000000005"/>
    <n v="94.273740695511151"/>
    <n v="0.26261162246613629"/>
    <n v="0.09"/>
    <n v="0.35261162246613631"/>
    <n v="0.9"/>
    <n v="7.8393718541485518"/>
    <n v="2.2840319047201403"/>
    <n v="6.6067374245938684"/>
    <n v="73.937809827192453"/>
    <n v="3.0145883750963511"/>
    <n v="0.87831221128702908"/>
    <n v="2.5405854203682061"/>
    <x v="310"/>
    <n v="93.237765523033005"/>
    <n v="5.0751182255418676"/>
    <n v="1.478655709032352"/>
    <n v="4.2771250221000816"/>
    <n v="138.47621844920272"/>
    <n v="0.85"/>
    <n v="0.6"/>
    <n v="0.65"/>
    <n v="21"/>
    <n v="11.2"/>
    <n v="13.65"/>
    <n v="222.89206198513912"/>
    <n v="64.940481247041234"/>
    <n v="187.84532166092222"/>
    <n v="6081.6809568513827"/>
    <n v="473.192683114744"/>
    <n v="137.86655428805255"/>
    <n v="398.7895799232648"/>
    <n v="12911.213186283061"/>
    <x v="1"/>
    <x v="0"/>
    <n v="1"/>
  </r>
  <r>
    <n v="312"/>
    <x v="7"/>
    <n v="2.9298891274689054"/>
    <n v="3"/>
    <n v="2.7508200000000005"/>
    <n v="3.3298891274689058"/>
    <n v="2.9298891274689054"/>
    <n v="3.2327749682574716"/>
    <n v="65"/>
    <n v="78"/>
    <n v="0.2"/>
    <n v="0.2"/>
    <n v="1.3989229744649958"/>
    <n v="3"/>
    <n v="2.6"/>
    <n v="2.7917380134916119"/>
    <n v="1.3018088152535614"/>
    <n v="15.007922656809424"/>
    <n v="7.2326606132892657E-2"/>
    <n v="14.995995468109303"/>
    <n v="4.6316979427224672"/>
    <n v="38.783754090053741"/>
    <n v="41.483051277486993"/>
    <n v="80.266805367540741"/>
    <n v="0.51681452983629528"/>
    <n v="0.04"/>
    <n v="0.55681452983629531"/>
    <n v="0.98"/>
    <n v="0.5"/>
    <n v="0.5"/>
    <n v="80.035038343638178"/>
    <n v="24.757380000000005"/>
    <n v="104.79241834363819"/>
    <n v="0.23625163338453475"/>
    <n v="0.09"/>
    <n v="0.32625163338453478"/>
    <n v="0.9"/>
    <n v="5.3056660183223308"/>
    <n v="2.1363193682056147"/>
    <n v="6.7870962628517377"/>
    <n v="81.939030479364504"/>
    <n v="2.351394088861773"/>
    <n v="0.94678570361803394"/>
    <n v="3.0079424482982704"/>
    <x v="311"/>
    <n v="103.64085330689491"/>
    <n v="3.5746838136518493"/>
    <n v="1.4393416848975156"/>
    <n v="4.5727950211582868"/>
    <n v="114.05260602142371"/>
    <n v="0.85"/>
    <n v="0.6"/>
    <n v="0.65"/>
    <n v="21"/>
    <n v="11.2"/>
    <n v="13.65"/>
    <n v="192.67095191624236"/>
    <n v="77.578702626184651"/>
    <n v="246.46788795128626"/>
    <n v="6147.2917092006737"/>
    <n v="370.48328074922296"/>
    <n v="149.17460042296236"/>
    <n v="473.92837799036539"/>
    <n v="11820.509409935454"/>
    <x v="0"/>
    <x v="0"/>
    <n v="1"/>
  </r>
  <r>
    <n v="313"/>
    <x v="7"/>
    <n v="2.827577856940426"/>
    <n v="3"/>
    <n v="2.7508200000000005"/>
    <n v="3.2275778569404263"/>
    <n v="2.827577856940426"/>
    <n v="3.1198869714953492"/>
    <n v="65"/>
    <n v="78"/>
    <n v="0.2"/>
    <n v="0.2"/>
    <n v="1.3989229744649958"/>
    <n v="3"/>
    <n v="2.6"/>
    <n v="2.7690561508872298"/>
    <n v="1.2912320890199185"/>
    <n v="15.007922656809424"/>
    <n v="8.893871967033902E-2"/>
    <n v="14.753311260899478"/>
    <n v="4.5188099459603448"/>
    <n v="36.656523627652028"/>
    <n v="41.528748211648065"/>
    <n v="78.1852718393001"/>
    <n v="0.5311581994241209"/>
    <n v="0.04"/>
    <n v="0.57115819942412094"/>
    <n v="0.98"/>
    <n v="0.5"/>
    <n v="0.5"/>
    <n v="77.240227310359543"/>
    <n v="24.757380000000005"/>
    <n v="101.99760731035954"/>
    <n v="0.24272510554750518"/>
    <n v="0.09"/>
    <n v="0.33272510554750517"/>
    <n v="0.9"/>
    <n v="8.221618511988467"/>
    <n v="2.807500114140232"/>
    <n v="5.9927875450900725"/>
    <n v="79.81413166928553"/>
    <n v="3.5257736863291136"/>
    <n v="1.2039734040648831"/>
    <n v="2.5699578013051285"/>
    <x v="312"/>
    <n v="100.87675448277317"/>
    <n v="5.4860796248157824"/>
    <n v="1.8733743423382907"/>
    <n v="3.9988366766262042"/>
    <n v="145.99527529684102"/>
    <n v="0.85"/>
    <n v="0.6"/>
    <n v="0.65"/>
    <n v="21"/>
    <n v="11.2"/>
    <n v="13.65"/>
    <n v="281.4065652367741"/>
    <n v="96.094091798352494"/>
    <n v="205.11895033787508"/>
    <n v="7488.7773732341439"/>
    <n v="553.41790738548605"/>
    <n v="188.97992358638641"/>
    <n v="403.3896656447302"/>
    <n v="14727.52954176431"/>
    <x v="1"/>
    <x v="0"/>
    <n v="1"/>
  </r>
  <r>
    <n v="314"/>
    <x v="7"/>
    <n v="2.5"/>
    <n v="3"/>
    <n v="2.7508200000000005"/>
    <n v="2.9000000000000004"/>
    <n v="1.7018226022877414"/>
    <n v="1.8777534813555803"/>
    <n v="65"/>
    <n v="78"/>
    <n v="0.2"/>
    <n v="0.2"/>
    <n v="1.3989229744649958"/>
    <n v="3"/>
    <n v="2.6"/>
    <n v="0.80778526630023773"/>
    <n v="0.37667645582057574"/>
    <n v="15.007922656809424"/>
    <n v="8.0139062585486744"/>
    <n v="1.255503232733115"/>
    <n v="3.2766764558205761"/>
    <n v="43.034593081576105"/>
    <n v="63.328907416945377"/>
    <n v="106.36350049852149"/>
    <n v="0.59540074480555183"/>
    <n v="0.04"/>
    <n v="0.63540074480555186"/>
    <n v="0.98"/>
    <n v="0.5"/>
    <n v="0.5"/>
    <n v="46.488256484243024"/>
    <n v="24.757380000000005"/>
    <n v="71.245636484243022"/>
    <n v="0.34749328129695983"/>
    <n v="0.09"/>
    <n v="0.43749328129695986"/>
    <n v="0.9"/>
    <n v="11.605768958151199"/>
    <n v="2.1929725207499682"/>
    <n v="3.2703942279793705"/>
    <n v="108.57940675890735"/>
    <n v="4.2314547181007738"/>
    <n v="0.79955614772732986"/>
    <n v="1.1923832997135007"/>
    <x v="313"/>
    <n v="70.462717401998589"/>
    <n v="6.528323014675232"/>
    <n v="1.2335617768529992"/>
    <n v="1.8396187260460379"/>
    <n v="138.6310385381957"/>
    <n v="0.85"/>
    <n v="0.6"/>
    <n v="0.55000000000000004"/>
    <n v="21"/>
    <n v="11.2"/>
    <n v="13.65"/>
    <n v="459.44884301856155"/>
    <n v="86.815332190670759"/>
    <n v="129.46827131212032"/>
    <n v="9756.5439270783754"/>
    <n v="460.00337969202434"/>
    <n v="86.920114880300119"/>
    <n v="129.62453442080664"/>
    <n v="9768.3196916624584"/>
    <x v="1"/>
    <x v="0"/>
    <n v="1"/>
  </r>
  <r>
    <n v="315"/>
    <x v="7"/>
    <n v="2.5"/>
    <n v="3"/>
    <n v="2.7508200000000005"/>
    <n v="2.9000000000000004"/>
    <n v="1.8217563705514117"/>
    <n v="2.0100857529956784"/>
    <n v="65"/>
    <n v="78"/>
    <n v="0.2"/>
    <n v="0.2"/>
    <n v="1.3989229744649958"/>
    <n v="3"/>
    <n v="2.6"/>
    <n v="1.0915727386391783"/>
    <n v="0.5090087274606736"/>
    <n v="15.007922656809424"/>
    <n v="6.0733638049172276"/>
    <n v="2.2926161214924181"/>
    <n v="3.409008727460674"/>
    <n v="43.457882540176378"/>
    <n v="57.990824424646917"/>
    <n v="101.44870696482329"/>
    <n v="0.57162704345512139"/>
    <n v="0.04"/>
    <n v="0.61162704345512142"/>
    <n v="0.98"/>
    <n v="0.5"/>
    <n v="0.5"/>
    <n v="49.764456819500161"/>
    <n v="24.757380000000005"/>
    <n v="74.521836819500166"/>
    <n v="0.33221644898481256"/>
    <n v="0.09"/>
    <n v="0.42221644898481259"/>
    <n v="0.9"/>
    <n v="8.4117458450703495"/>
    <n v="2.6935831502203991"/>
    <n v="4.6955090294556925"/>
    <n v="103.5622216932571"/>
    <n v="3.2668946035540696"/>
    <n v="1.0461148517505643"/>
    <n v="1.8236087242528807"/>
    <x v="314"/>
    <n v="73.702915535769392"/>
    <n v="4.8601683846019954"/>
    <n v="1.5563080374890172"/>
    <n v="2.7129878808627863"/>
    <n v="121.28338065002688"/>
    <n v="0.85"/>
    <n v="0.6"/>
    <n v="0.65"/>
    <n v="21"/>
    <n v="11.2"/>
    <n v="13.65"/>
    <n v="338.32686318177184"/>
    <n v="108.33797819360072"/>
    <n v="188.85697098283458"/>
    <n v="8442.7991963008226"/>
    <n v="358.20857993993764"/>
    <n v="114.70443983469207"/>
    <n v="199.95511663279592"/>
    <n v="8938.9387599414986"/>
    <x v="1"/>
    <x v="0"/>
    <n v="1"/>
  </r>
  <r>
    <n v="316"/>
    <x v="7"/>
    <n v="2.5"/>
    <n v="3"/>
    <n v="2.7508200000000005"/>
    <n v="2.9000000000000004"/>
    <n v="2.349205764380371"/>
    <n v="2.5920617675167033"/>
    <n v="65"/>
    <n v="78"/>
    <n v="0.2"/>
    <n v="0.2"/>
    <n v="1.3989229744649958"/>
    <n v="3"/>
    <n v="2.6"/>
    <n v="2.3396243293500887"/>
    <n v="1.0909847419816989"/>
    <n v="15.007922656809424"/>
    <n v="0.72721060388309111"/>
    <n v="10.53217915498942"/>
    <n v="3.9909847419816993"/>
    <n v="35.200529098754679"/>
    <n v="43.284519276178187"/>
    <n v="78.485048374932859"/>
    <n v="0.55150019236023962"/>
    <n v="0.04"/>
    <n v="0.59150019236023965"/>
    <n v="0.98"/>
    <n v="0.5"/>
    <n v="0.5"/>
    <n v="64.17265816188268"/>
    <n v="24.757380000000005"/>
    <n v="88.930038161882692"/>
    <n v="0.27839164934274757"/>
    <n v="0.09"/>
    <n v="0.3683916493427476"/>
    <n v="0.9"/>
    <n v="9.3272616580873979"/>
    <n v="2.6295751188274479"/>
    <n v="4.7390223236092446"/>
    <n v="80.120153549410631"/>
    <n v="3.810184593134414"/>
    <n v="1.0741809302153125"/>
    <n v="1.9358897075949064"/>
    <x v="315"/>
    <n v="87.952784995268601"/>
    <n v="5.8911763520132103"/>
    <n v="1.6608616037319528"/>
    <n v="2.9932060735427348"/>
    <n v="142.87570874802245"/>
    <n v="0.85"/>
    <n v="0.6"/>
    <n v="0.65"/>
    <n v="21"/>
    <n v="11.2"/>
    <n v="13.65"/>
    <n v="305.2725746535279"/>
    <n v="86.063541068699578"/>
    <n v="155.10378062722754"/>
    <n v="7403.620747162211"/>
    <n v="518.14536705782871"/>
    <n v="146.07740353993344"/>
    <n v="263.26081023283632"/>
    <n v="12566.316492561435"/>
    <x v="1"/>
    <x v="0"/>
    <n v="1"/>
  </r>
  <r>
    <n v="317"/>
    <x v="7"/>
    <n v="2.5"/>
    <n v="3"/>
    <n v="2.7508200000000005"/>
    <n v="2.9000000000000004"/>
    <n v="1.1640687639504241"/>
    <n v="1.284407770296859"/>
    <n v="65"/>
    <n v="78"/>
    <n v="0.2"/>
    <n v="0.2"/>
    <n v="1.3989229744649958"/>
    <n v="3"/>
    <n v="2.6"/>
    <n v="0"/>
    <n v="0"/>
    <n v="15.007922656809424"/>
    <n v="17.332393327516787"/>
    <n v="0"/>
    <n v="2.6833307447618546"/>
    <n v="31.798571244192058"/>
    <n v="34.664786655033573"/>
    <n v="66.463357899225628"/>
    <n v="0.52156237287309037"/>
    <n v="0.04"/>
    <n v="0.56156237287309041"/>
    <n v="0.98"/>
    <n v="0.5"/>
    <n v="0.5"/>
    <n v="31.798571244192058"/>
    <n v="24.757380000000005"/>
    <n v="56.555951244192059"/>
    <n v="0.43775021824148758"/>
    <n v="0.09"/>
    <n v="0.5277502182414876"/>
    <n v="0.9"/>
    <n v="5.3946411048593887"/>
    <n v="2.7516167247757704"/>
    <n v="3.7042996384184859"/>
    <n v="67.848011188792839"/>
    <n v="2.3652136452158401"/>
    <n v="1.2064123075734074"/>
    <n v="1.6241043436352702"/>
    <x v="316"/>
    <n v="55.934457274475662"/>
    <n v="2.5476180844353467"/>
    <n v="1.2994503977584302"/>
    <n v="1.7493546958112662"/>
    <n v="69.728439018693052"/>
    <n v="0.85"/>
    <n v="0.6"/>
    <n v="0.65"/>
    <n v="21"/>
    <n v="11.2"/>
    <n v="13.65"/>
    <n v="160.47504186448981"/>
    <n v="81.85267574253794"/>
    <n v="110.19224967873286"/>
    <n v="4392.2102135455552"/>
    <n v="142.49963489553042"/>
    <n v="72.684052753719314"/>
    <n v="97.849205490758635"/>
    <n v="3900.222393106968"/>
    <x v="0"/>
    <x v="1"/>
    <n v="1"/>
  </r>
  <r>
    <n v="318"/>
    <x v="7"/>
    <n v="2.5"/>
    <n v="3"/>
    <n v="2.7508200000000005"/>
    <n v="2.9000000000000004"/>
    <n v="1.1944459861290095"/>
    <n v="1.3179253264881279"/>
    <n v="65"/>
    <n v="78"/>
    <n v="0.2"/>
    <n v="0.2"/>
    <n v="1.3989229744649958"/>
    <n v="3"/>
    <n v="2.6"/>
    <n v="0"/>
    <n v="0"/>
    <n v="15.007922656809424"/>
    <n v="16.972810348220726"/>
    <n v="0"/>
    <n v="2.7168483009531235"/>
    <n v="32.628378119490655"/>
    <n v="33.945620696441452"/>
    <n v="66.5739988159321"/>
    <n v="0.50989307087135327"/>
    <n v="0.04"/>
    <n v="0.54989307087135331"/>
    <n v="0.98"/>
    <n v="0.5"/>
    <n v="0.5"/>
    <n v="32.628378119490655"/>
    <n v="24.757380000000005"/>
    <n v="57.38575811949066"/>
    <n v="0.43142028285919498"/>
    <n v="0.09"/>
    <n v="0.52142028285919495"/>
    <n v="0.9"/>
    <n v="9.1680138631826757"/>
    <n v="3.1594875649596057"/>
    <n v="4.0172833601078075"/>
    <n v="67.960957124597357"/>
    <n v="4.126586566166015"/>
    <n v="1.4221072454841137"/>
    <n v="1.8082070766577365"/>
    <x v="317"/>
    <n v="56.755145392902847"/>
    <n v="4.3876254813849442"/>
    <n v="1.512066665148259"/>
    <n v="1.9225903341548574"/>
    <n v="105.53838557230652"/>
    <n v="0.85"/>
    <n v="0.6"/>
    <n v="0.65"/>
    <n v="21"/>
    <n v="11.2"/>
    <n v="13.65"/>
    <n v="280.44677269414797"/>
    <n v="96.647769536925097"/>
    <n v="122.88748360912996"/>
    <n v="6745.7671022006825"/>
    <n v="249.02032212560786"/>
    <n v="85.81756342425119"/>
    <n v="109.1168939459486"/>
    <n v="5989.8464176884972"/>
    <x v="1"/>
    <x v="0"/>
    <n v="1"/>
  </r>
  <r>
    <n v="319"/>
    <x v="7"/>
    <n v="2.5"/>
    <n v="3"/>
    <n v="2.7508200000000005"/>
    <n v="2.9000000000000004"/>
    <n v="1.4442762417030588"/>
    <n v="1.5935825139772897"/>
    <n v="65"/>
    <n v="78"/>
    <n v="0.2"/>
    <n v="0.2"/>
    <n v="1.3989229744649958"/>
    <n v="3"/>
    <n v="2.6"/>
    <n v="0.19837866014959696"/>
    <n v="9.25054884422849E-2"/>
    <n v="15.007922656809424"/>
    <n v="13.088713062508615"/>
    <n v="7.5720920642636108E-2"/>
    <n v="2.9925054884422853"/>
    <n v="39.244633236968902"/>
    <n v="77.288787469414459"/>
    <n v="116.53342070638337"/>
    <n v="0.66323280481185432"/>
    <n v="0.04"/>
    <n v="0.70323280481185435"/>
    <n v="0.98"/>
    <n v="0.5"/>
    <n v="0.5"/>
    <n v="39.452927859891076"/>
    <n v="24.757380000000005"/>
    <n v="64.210307859891088"/>
    <n v="0.38556706586770129"/>
    <n v="0.09"/>
    <n v="0.47556706586770126"/>
    <n v="0.9"/>
    <n v="6.909124134737926"/>
    <n v="2.1015710160142524"/>
    <n v="4.7950134251964123"/>
    <n v="118.96120030443302"/>
    <n v="2.0504013906728979"/>
    <n v="0.62367733591125118"/>
    <n v="1.4230026850850426"/>
    <x v="318"/>
    <n v="63.504700081210963"/>
    <n v="3.6233722422648902"/>
    <n v="1.1021330542157506"/>
    <n v="2.5146629597795185"/>
    <n v="94.394875759401913"/>
    <n v="0.85"/>
    <n v="0.6"/>
    <n v="0.65"/>
    <n v="21"/>
    <n v="11.2"/>
    <n v="13.65"/>
    <n v="243.91821054032664"/>
    <n v="74.193404482673515"/>
    <n v="169.28210745414776"/>
    <n v="6354.4752346553223"/>
    <n v="230.10116752761672"/>
    <n v="69.99062905756027"/>
    <n v="159.69291706612859"/>
    <n v="5994.5182743039895"/>
    <x v="0"/>
    <x v="0"/>
    <n v="1"/>
  </r>
  <r>
    <n v="320"/>
    <x v="8"/>
    <n v="2.5"/>
    <n v="3"/>
    <n v="2.7508200000000005"/>
    <n v="2.9000000000000004"/>
    <n v="1.6379315243509978"/>
    <n v="1.8072574767414658"/>
    <n v="65"/>
    <n v="78"/>
    <n v="0.2"/>
    <n v="0.2"/>
    <n v="1.3989229744649958"/>
    <n v="3"/>
    <n v="2.6"/>
    <n v="0.65660609653699475"/>
    <n v="0.30618045120646098"/>
    <n v="15.007922656809424"/>
    <n v="9.1573257813294084"/>
    <n v="0.82953707661287701"/>
    <n v="3.2061804512064613"/>
    <n v="42.461052928441404"/>
    <n v="66.474248708601067"/>
    <n v="108.93530163704247"/>
    <n v="0.61021769536274084"/>
    <n v="0.04"/>
    <n v="0.65021769536274088"/>
    <n v="0.98"/>
    <n v="0.5"/>
    <n v="0.5"/>
    <n v="44.742960109529641"/>
    <n v="24.757380000000005"/>
    <n v="69.500340109529645"/>
    <n v="0.35621955174583897"/>
    <n v="0.09"/>
    <n v="0.44621955174583894"/>
    <n v="0.9"/>
    <n v="10.990834252220999"/>
    <n v="3.1520452412150424"/>
    <n v="4.7909917644831559"/>
    <n v="111.20478708781418"/>
    <n v="3.8443993346279877"/>
    <n v="1.1025296487931029"/>
    <n v="1.6758041408790469"/>
    <x v="319"/>
    <n v="68.736600108326016"/>
    <n v="6.0865091188821321"/>
    <n v="1.7455410265974614"/>
    <n v="2.6531575669174763"/>
    <n v="143.91436398325629"/>
    <n v="0.85"/>
    <n v="0.6"/>
    <n v="0.65"/>
    <n v="21"/>
    <n v="11.2"/>
    <n v="13.65"/>
    <n v="427.51560948783987"/>
    <n v="122.60657485203956"/>
    <n v="186.35744268733177"/>
    <n v="10108.526222606999"/>
    <n v="418.36594336028082"/>
    <n v="119.98255551790656"/>
    <n v="182.36903070158579"/>
    <n v="9892.1840869611642"/>
    <x v="1"/>
    <x v="0"/>
    <n v="1"/>
  </r>
  <r>
    <n v="321"/>
    <x v="8"/>
    <n v="2.5779569203441906"/>
    <n v="3"/>
    <n v="2.7508200000000005"/>
    <n v="2.9779569203441909"/>
    <n v="2.5779569203441906"/>
    <n v="2.8444607419443271"/>
    <n v="65"/>
    <n v="78"/>
    <n v="0.2"/>
    <n v="0.2"/>
    <n v="1.3989229744649958"/>
    <n v="3"/>
    <n v="2.6"/>
    <n v="2.7137165215599128"/>
    <n v="1.2654267960651318"/>
    <n v="15.007922656809424"/>
    <n v="0.13666919748283923"/>
    <n v="14.16951344545169"/>
    <n v="4.2433837164093227"/>
    <n v="31.443614507380225"/>
    <n v="41.660046164624248"/>
    <n v="73.10366067200448"/>
    <n v="0.56987633425829565"/>
    <n v="0.04"/>
    <n v="0.60987633425829568"/>
    <n v="0.98"/>
    <n v="0.5"/>
    <n v="0.5"/>
    <n v="70.421395483397646"/>
    <n v="24.757380000000005"/>
    <n v="95.178775483397658"/>
    <n v="0.26011450425014676"/>
    <n v="0.09"/>
    <n v="0.35011450425014679"/>
    <n v="0.9"/>
    <n v="11.651329255415405"/>
    <n v="2.3153310865030199"/>
    <n v="3.3943563657252236"/>
    <n v="74.62665360267124"/>
    <n v="4.5454592798862201"/>
    <n v="0.90326545087228116"/>
    <n v="1.3242187482304133"/>
    <x v="320"/>
    <n v="94.132854873689993"/>
    <n v="7.5720298893004081"/>
    <n v="1.5047000909770614"/>
    <n v="2.2059429694910069"/>
    <n v="161.83343497883189"/>
    <n v="0.85"/>
    <n v="0.6"/>
    <n v="0.55000000000000004"/>
    <n v="21"/>
    <n v="11.2"/>
    <n v="13.65"/>
    <n v="339.21241514511638"/>
    <n v="67.407677913506376"/>
    <n v="98.822013818353966"/>
    <n v="7249.8274746603829"/>
    <n v="712.77679066875817"/>
    <n v="141.64171529237186"/>
    <n v="207.65170940673372"/>
    <n v="15233.843248573128"/>
    <x v="1"/>
    <x v="0"/>
    <n v="1"/>
  </r>
  <r>
    <n v="322"/>
    <x v="8"/>
    <n v="2.5"/>
    <n v="3"/>
    <n v="2.7508200000000005"/>
    <n v="2.9000000000000004"/>
    <n v="1.5802266154972169"/>
    <n v="1.7435871544964607"/>
    <n v="65"/>
    <n v="78"/>
    <n v="0.2"/>
    <n v="0.2"/>
    <n v="1.3989229744649958"/>
    <n v="3"/>
    <n v="2.6"/>
    <n v="0.5200646498515078"/>
    <n v="0.24251012896145596"/>
    <n v="15.007922656809424"/>
    <n v="10.255546120190072"/>
    <n v="0.52040402814083109"/>
    <n v="3.1425101289614563"/>
    <n v="41.73511193829723"/>
    <n v="69.495255181145765"/>
    <n v="111.230367119443"/>
    <n v="0.624786710507926"/>
    <n v="0.04"/>
    <n v="0.66478671050792604"/>
    <n v="0.98"/>
    <n v="0.5"/>
    <n v="0.5"/>
    <n v="43.166649746987595"/>
    <n v="24.757380000000005"/>
    <n v="67.9240297469876"/>
    <n v="0.36448632526985758"/>
    <n v="0.09"/>
    <n v="0.45448632526985755"/>
    <n v="0.9"/>
    <n v="6.4226248614717747"/>
    <n v="3.0008623005538491"/>
    <n v="3.3409946492214702"/>
    <n v="113.54766643443139"/>
    <n v="2.1529492069875293"/>
    <n v="1.0059289230814086"/>
    <n v="1.1199458065409469"/>
    <x v="321"/>
    <n v="67.177611837680047"/>
    <n v="3.5036296895946397"/>
    <n v="1.6370114209342794"/>
    <n v="1.8225582683505475"/>
    <n v="87.223362907584416"/>
    <n v="0.85"/>
    <n v="0.6"/>
    <n v="0.55000000000000004"/>
    <n v="21"/>
    <n v="11.2"/>
    <n v="13.65"/>
    <n v="244.46235840529357"/>
    <n v="114.22088181479458"/>
    <n v="127.16723286575167"/>
    <n v="6085.9254240695409"/>
    <n v="235.36547531056013"/>
    <n v="109.97051780937208"/>
    <n v="122.43511190280738"/>
    <n v="5859.4572165828058"/>
    <x v="0"/>
    <x v="0"/>
    <n v="1"/>
  </r>
  <r>
    <n v="323"/>
    <x v="8"/>
    <n v="2.5"/>
    <n v="3"/>
    <n v="2.7508200000000005"/>
    <n v="2.9000000000000004"/>
    <n v="2.4844205778888848"/>
    <n v="2.7412548070586289"/>
    <n v="65"/>
    <n v="78"/>
    <n v="0.2"/>
    <n v="0.2"/>
    <n v="1.3989229744649958"/>
    <n v="3"/>
    <n v="2.6"/>
    <n v="2.6595698351396044"/>
    <n v="1.2401777815236246"/>
    <n v="15.007922656809424"/>
    <n v="0.19325651502992866"/>
    <n v="13.609707056530251"/>
    <n v="4.1401777815236249"/>
    <n v="30.428432569932614"/>
    <n v="41.815707689479133"/>
    <n v="72.244140259411751"/>
    <n v="0.57881106397458315"/>
    <n v="0.04"/>
    <n v="0.61881106397458319"/>
    <n v="0.98"/>
    <n v="0.5"/>
    <n v="0.5"/>
    <n v="67.866286935177158"/>
    <n v="24.757380000000005"/>
    <n v="92.62366693517717"/>
    <n v="0.26729000070064707"/>
    <n v="0.09"/>
    <n v="0.35729000070064709"/>
    <n v="0.9"/>
    <n v="10.385406597544241"/>
    <n v="2.3148277177646381"/>
    <n v="3.8919602115666674"/>
    <n v="73.749226514816172"/>
    <n v="3.9588020911092334"/>
    <n v="0.88238671481684627"/>
    <n v="1.4835721721003541"/>
    <x v="322"/>
    <n v="91.605824441384016"/>
    <n v="6.6748046670311547"/>
    <n v="1.4877629208626333"/>
    <n v="2.5014017448491224"/>
    <n v="151.33671711587684"/>
    <n v="0.85"/>
    <n v="0.6"/>
    <n v="0.65"/>
    <n v="21"/>
    <n v="11.2"/>
    <n v="13.65"/>
    <n v="291.95859214454276"/>
    <n v="65.075337704692089"/>
    <n v="109.41230017130685"/>
    <n v="6619.5277724255402"/>
    <n v="611.45098450858666"/>
    <n v="136.28774893894308"/>
    <n v="229.14296909602035"/>
    <n v="13863.324739652409"/>
    <x v="1"/>
    <x v="0"/>
    <n v="1"/>
  </r>
  <r>
    <n v="324"/>
    <x v="8"/>
    <n v="3.023517196841607"/>
    <n v="3"/>
    <n v="2.7508200000000005"/>
    <n v="3.4235171968416074"/>
    <n v="3.023517196841607"/>
    <n v="3.3360821125983988"/>
    <n v="65"/>
    <n v="78"/>
    <n v="0.2"/>
    <n v="0.2"/>
    <n v="1.3989229744649958"/>
    <n v="3"/>
    <n v="2.6"/>
    <n v="2.8124948567451034"/>
    <n v="1.3114878902217875"/>
    <n v="15.007922656809424"/>
    <n v="5.8627914154427536E-2"/>
    <n v="15.21981782209409"/>
    <n v="4.7350050870633948"/>
    <n v="40.725673311428487"/>
    <n v="41.445368641618792"/>
    <n v="82.171041953047279"/>
    <n v="0.50437925157746899"/>
    <n v="0.04"/>
    <n v="0.54437925157746903"/>
    <n v="0.98"/>
    <n v="0.5"/>
    <n v="0.5"/>
    <n v="82.592652572801356"/>
    <n v="24.757380000000005"/>
    <n v="107.35003257280135"/>
    <n v="0.2306229388725182"/>
    <n v="0.09"/>
    <n v="0.32062293887251819"/>
    <n v="0.9"/>
    <n v="4.0015150394735306"/>
    <n v="3.0019649759917852"/>
    <n v="3.0850080824169979"/>
    <n v="83.882938660402431"/>
    <n v="1.8231732771089435"/>
    <n v="1.3677575290996025"/>
    <n v="1.4055936914003897"/>
    <x v="323"/>
    <n v="106.17036188518814"/>
    <n v="2.7185375275749468"/>
    <n v="2.0394661429969307"/>
    <n v="2.0958837245869884"/>
    <n v="77.96595441048899"/>
    <n v="0.85"/>
    <n v="0.6"/>
    <n v="0.55000000000000004"/>
    <n v="21"/>
    <n v="11.2"/>
    <n v="13.65"/>
    <n v="152.93313217101439"/>
    <n v="114.73152091576554"/>
    <n v="117.90532939718751"/>
    <n v="4386.0264902559366"/>
    <n v="288.62811310109674"/>
    <n v="216.53085845457301"/>
    <n v="222.52073350867656"/>
    <n v="8277.6735944856973"/>
    <x v="0"/>
    <x v="0"/>
    <n v="1"/>
  </r>
  <r>
    <n v="325"/>
    <x v="8"/>
    <n v="2.5"/>
    <n v="3"/>
    <n v="2.7508200000000005"/>
    <n v="2.9000000000000004"/>
    <n v="1.3267656817152376"/>
    <n v="1.4639239568418105"/>
    <n v="65"/>
    <n v="78"/>
    <n v="0.2"/>
    <n v="0.2"/>
    <n v="1.3989229744649958"/>
    <n v="3"/>
    <n v="2.6"/>
    <n v="0"/>
    <n v="0"/>
    <n v="15.007922656809424"/>
    <n v="15.406508134057608"/>
    <n v="0"/>
    <n v="2.8628469313068061"/>
    <n v="36.242921690636308"/>
    <n v="30.813016268115216"/>
    <n v="67.055937958751528"/>
    <n v="0.45951212086645316"/>
    <n v="0.04"/>
    <n v="0.49951212086645314"/>
    <n v="0.98"/>
    <n v="0.5"/>
    <n v="0.5"/>
    <n v="36.242921690636308"/>
    <n v="24.757380000000005"/>
    <n v="61.000301690636313"/>
    <n v="0.40585668125966529"/>
    <n v="0.09"/>
    <n v="0.49585668125966531"/>
    <n v="0.9"/>
    <n v="5.4985216717279606"/>
    <n v="2.766382271575643"/>
    <n v="5.3333382348625467"/>
    <n v="68.452936666225511"/>
    <n v="2.7519434498529716"/>
    <n v="1.3845407959735372"/>
    <n v="2.6692711418682102"/>
    <x v="324"/>
    <n v="60.329968705024925"/>
    <n v="2.7720429637505872"/>
    <n v="1.3946531392965704"/>
    <n v="2.6887668376883229"/>
    <n v="82.709119766410581"/>
    <n v="0.85"/>
    <n v="0.6"/>
    <n v="0.65"/>
    <n v="21"/>
    <n v="11.2"/>
    <n v="13.65"/>
    <n v="188.37861068181959"/>
    <n v="94.775883418581998"/>
    <n v="182.71944841928806"/>
    <n v="5620.6304433434843"/>
    <n v="167.23726525205748"/>
    <n v="84.139380248126855"/>
    <n v="162.21321917284536"/>
    <n v="4989.8386071277091"/>
    <x v="1"/>
    <x v="0"/>
    <n v="1"/>
  </r>
  <r>
    <n v="326"/>
    <x v="8"/>
    <n v="2.5"/>
    <n v="3"/>
    <n v="2.7508200000000005"/>
    <n v="2.9000000000000004"/>
    <n v="2.1390792639028353"/>
    <n v="2.3602128267009292"/>
    <n v="65"/>
    <n v="78"/>
    <n v="0.2"/>
    <n v="0.2"/>
    <n v="1.3989229744649958"/>
    <n v="3"/>
    <n v="2.6"/>
    <n v="1.8424226712578502"/>
    <n v="0.85913580116592492"/>
    <n v="15.007922656809424"/>
    <n v="2.234488369300784"/>
    <n v="6.5313734770208223"/>
    <n v="3.7591358011659253"/>
    <n v="40.46605304345065"/>
    <n v="47.430769098844493"/>
    <n v="87.89682214229515"/>
    <n v="0.53961870227867137"/>
    <n v="0.04"/>
    <n v="0.5796187022786714"/>
    <n v="0.98"/>
    <n v="0.5"/>
    <n v="0.5"/>
    <n v="58.432685831509069"/>
    <n v="24.757380000000005"/>
    <n v="83.190065831509074"/>
    <n v="0.29760019724161463"/>
    <n v="0.09"/>
    <n v="0.38760019724161465"/>
    <n v="0.9"/>
    <n v="6.4479875355723744"/>
    <n v="2.2505426420935679"/>
    <n v="6.255689024274691"/>
    <n v="89.728005936926309"/>
    <n v="2.7106133678948661"/>
    <n v="0.94608603646048162"/>
    <n v="2.6297746701656664"/>
    <x v="325"/>
    <n v="82.275889283910075"/>
    <n v="3.9487462949730494"/>
    <n v="1.3782318701174363"/>
    <n v="3.8309827245836168"/>
    <n v="113.73723375632625"/>
    <n v="0.85"/>
    <n v="0.6"/>
    <n v="0.65"/>
    <n v="21"/>
    <n v="11.2"/>
    <n v="13.65"/>
    <n v="243.21793236718236"/>
    <n v="84.890413496369177"/>
    <n v="235.96443721740334"/>
    <n v="7005.4981406612169"/>
    <n v="324.88661297545275"/>
    <n v="113.39525275333853"/>
    <n v="315.19751049641383"/>
    <n v="9357.8320519936988"/>
    <x v="1"/>
    <x v="0"/>
    <n v="1"/>
  </r>
  <r>
    <n v="327"/>
    <x v="8"/>
    <n v="2.7651058143818199"/>
    <n v="3"/>
    <n v="2.7508200000000005"/>
    <n v="3.1651058143818203"/>
    <n v="2.7651058143818199"/>
    <n v="3.0509566991836983"/>
    <n v="65"/>
    <n v="78"/>
    <n v="0.2"/>
    <n v="0.2"/>
    <n v="1.3989229744649958"/>
    <n v="3"/>
    <n v="2.6"/>
    <n v="2.7552064324875851"/>
    <n v="1.284773859266874"/>
    <n v="15.007922656809424"/>
    <n v="9.9925901872499528E-2"/>
    <n v="14.606099930701617"/>
    <n v="4.4498796736486943"/>
    <n v="35.354942553863886"/>
    <n v="41.558971972193412"/>
    <n v="76.913914526057297"/>
    <n v="0.54033099509080174"/>
    <n v="0.04"/>
    <n v="0.58033099509080177"/>
    <n v="0.98"/>
    <n v="0.5"/>
    <n v="0.5"/>
    <n v="75.533694365236528"/>
    <n v="24.757380000000005"/>
    <n v="100.29107436523654"/>
    <n v="0.24685526759678972"/>
    <n v="0.09"/>
    <n v="0.33685526759678974"/>
    <n v="0.9"/>
    <n v="11.690391036386931"/>
    <n v="2.7834406580428768"/>
    <n v="4.5932106825693735"/>
    <n v="78.516287745350169"/>
    <n v="4.9060947732399134"/>
    <n v="1.1681237711846579"/>
    <n v="1.9276281564921882"/>
    <x v="326"/>
    <n v="99.188974646937226"/>
    <n v="7.7524212355136992"/>
    <n v="1.845824010338059"/>
    <n v="3.0459634689640338"/>
    <n v="177.80996728177468"/>
    <n v="0.85"/>
    <n v="0.6"/>
    <n v="0.65"/>
    <n v="21"/>
    <n v="11.2"/>
    <n v="13.65"/>
    <n v="385.20834892166351"/>
    <n v="91.716742140518178"/>
    <n v="151.35020700117954"/>
    <n v="8835.1602470539401"/>
    <n v="768.95471338174605"/>
    <n v="183.08539096412972"/>
    <n v="302.12599329857051"/>
    <n v="17636.788336684687"/>
    <x v="1"/>
    <x v="0"/>
    <n v="1"/>
  </r>
  <r>
    <n v="328"/>
    <x v="8"/>
    <n v="2.5"/>
    <n v="3"/>
    <n v="2.7508200000000005"/>
    <n v="2.9000000000000004"/>
    <n v="1.023670948880766"/>
    <n v="1.1294959212784188"/>
    <n v="65"/>
    <n v="78"/>
    <n v="0.2"/>
    <n v="0.2"/>
    <n v="1.3989229744649958"/>
    <n v="3"/>
    <n v="2.6"/>
    <n v="0"/>
    <n v="0"/>
    <n v="15.007922656809424"/>
    <n v="18.99431831633272"/>
    <n v="0"/>
    <n v="2.5284188957434148"/>
    <n v="27.963359731539907"/>
    <n v="37.98863663266544"/>
    <n v="65.951996364205343"/>
    <n v="0.5760043475087786"/>
    <n v="0.04"/>
    <n v="0.61600434750877864"/>
    <n v="0.98"/>
    <n v="0.5"/>
    <n v="0.5"/>
    <n v="27.963359731539903"/>
    <n v="24.757380000000005"/>
    <n v="52.720739731539908"/>
    <n v="0.46959470079645016"/>
    <n v="0.09"/>
    <n v="0.55959470079645013"/>
    <n v="0.9"/>
    <n v="9.2579258489125618"/>
    <n v="2.4042765695500719"/>
    <n v="4.456756812005036"/>
    <n v="67.325996288459621"/>
    <n v="3.5550032770685234"/>
    <n v="0.92323175009373515"/>
    <n v="1.7113752400205693"/>
    <x v="327"/>
    <n v="52.141390943281223"/>
    <n v="4.0772396034946148"/>
    <n v="1.0588561419807838"/>
    <n v="1.962779317268537"/>
    <n v="97.308999688954842"/>
    <n v="0.85"/>
    <n v="0.6"/>
    <n v="0.65"/>
    <n v="21"/>
    <n v="11.2"/>
    <n v="13.65"/>
    <n v="239.34413743737719"/>
    <n v="62.15749738019889"/>
    <n v="115.22004305778654"/>
    <n v="5712.2810676823301"/>
    <n v="212.59294413524162"/>
    <n v="55.210232051714542"/>
    <n v="102.3420437170854"/>
    <n v="5073.8265950814257"/>
    <x v="1"/>
    <x v="0"/>
    <n v="1"/>
  </r>
  <r>
    <n v="329"/>
    <x v="8"/>
    <n v="2.8224881503714401"/>
    <n v="3"/>
    <n v="2.7508200000000005"/>
    <n v="3.2224881503714404"/>
    <n v="2.8224881503714401"/>
    <n v="3.1142711016531321"/>
    <n v="65"/>
    <n v="78"/>
    <n v="0.2"/>
    <n v="0.2"/>
    <n v="1.3989229744649958"/>
    <n v="3"/>
    <n v="2.6"/>
    <n v="2.7679277901064685"/>
    <n v="1.2907059257466877"/>
    <n v="15.007922656809424"/>
    <n v="8.9809928182904952E-2"/>
    <n v="14.741290077393479"/>
    <n v="4.5131940761181282"/>
    <n v="36.550557515949691"/>
    <n v="41.531144749448607"/>
    <n v="78.081702265398292"/>
    <n v="0.53189343398642874"/>
    <n v="0.04"/>
    <n v="0.57189343398642878"/>
    <n v="0.98"/>
    <n v="0.5"/>
    <n v="0.5"/>
    <n v="77.101193086645225"/>
    <n v="24.757380000000005"/>
    <n v="101.85857308664524"/>
    <n v="0.24305641881454912"/>
    <n v="0.09"/>
    <n v="0.33305641881454912"/>
    <n v="0.9"/>
    <n v="7.2981637535018891"/>
    <n v="2.2917296829838798"/>
    <n v="4.204230849907109"/>
    <n v="79.708404395927417"/>
    <n v="3.1243918227164094"/>
    <n v="0.981104524813599"/>
    <n v="1.7998588318820503"/>
    <x v="328"/>
    <n v="100.73924810767112"/>
    <n v="4.8674634698384027"/>
    <n v="1.5284544018782671"/>
    <n v="2.8039847791673993"/>
    <n v="122.03379147040019"/>
    <n v="0.85"/>
    <n v="0.6"/>
    <n v="0.65"/>
    <n v="21"/>
    <n v="11.2"/>
    <n v="13.65"/>
    <n v="249.04028689640833"/>
    <n v="78.202276218516559"/>
    <n v="143.46387562723601"/>
    <n v="6243.7716537919714"/>
    <n v="490.34461014307658"/>
    <n v="153.9753472120768"/>
    <n v="282.47131835867805"/>
    <n v="12293.592396456444"/>
    <x v="1"/>
    <x v="0"/>
    <n v="1"/>
  </r>
  <r>
    <n v="330"/>
    <x v="8"/>
    <n v="2.5"/>
    <n v="3"/>
    <n v="2.7508200000000005"/>
    <n v="2.9000000000000004"/>
    <n v="2.2830520578481965"/>
    <n v="2.5190692284715772"/>
    <n v="65"/>
    <n v="78"/>
    <n v="0.2"/>
    <n v="0.2"/>
    <n v="1.3989229744649958"/>
    <n v="3"/>
    <n v="2.6"/>
    <n v="2.1830913242222514"/>
    <n v="1.0179922029365729"/>
    <n v="15.007922656809424"/>
    <n v="1.1128204302780753"/>
    <n v="9.1700095437555298"/>
    <n v="3.9179922029365732"/>
    <n v="37.140508482424075"/>
    <n v="44.345262498822038"/>
    <n v="81.485770981246105"/>
    <n v="0.54420866324045791"/>
    <n v="0.04"/>
    <n v="0.58420866324045795"/>
    <n v="0.98"/>
    <n v="0.5"/>
    <n v="0.5"/>
    <n v="62.365554135577661"/>
    <n v="24.757380000000005"/>
    <n v="87.122934135577665"/>
    <n v="0.28416604933751927"/>
    <n v="0.09"/>
    <n v="0.37416604933751929"/>
    <n v="0.9"/>
    <n v="4.1362316109418904"/>
    <n v="3.2593951851661647"/>
    <n v="3.6545945439720828"/>
    <n v="83.183391210022066"/>
    <n v="1.7198092706606027"/>
    <n v="1.3552282810678546"/>
    <n v="1.5195487507522814"/>
    <x v="329"/>
    <n v="86.165539254966916"/>
    <n v="2.5885941699308002"/>
    <n v="2.0398401655028087"/>
    <n v="2.2871693415235956"/>
    <n v="80.207041828111755"/>
    <n v="0.85"/>
    <n v="0.6"/>
    <n v="0.65"/>
    <n v="21"/>
    <n v="11.2"/>
    <n v="13.65"/>
    <n v="143.05956736798365"/>
    <n v="112.7324842829531"/>
    <n v="126.40121819652734"/>
    <n v="4432.6703803486416"/>
    <n v="223.04761256435086"/>
    <n v="175.76392785449048"/>
    <n v="197.0751796798082"/>
    <n v="6911.0830111649366"/>
    <x v="0"/>
    <x v="0"/>
    <n v="1"/>
  </r>
  <r>
    <n v="331"/>
    <x v="8"/>
    <n v="2.6802748509104206"/>
    <n v="3"/>
    <n v="2.7508200000000005"/>
    <n v="3.080274850910421"/>
    <n v="2.6802748509104206"/>
    <n v="2.9573560872450426"/>
    <n v="65"/>
    <n v="78"/>
    <n v="0.2"/>
    <n v="0.2"/>
    <n v="1.3989229744649958"/>
    <n v="3"/>
    <n v="2.6"/>
    <n v="2.7363998606591178"/>
    <n v="1.2760042107996177"/>
    <n v="15.007922656809424"/>
    <n v="0.11586955644238768"/>
    <n v="14.407382935635052"/>
    <n v="4.3562790617100386"/>
    <n v="33.584271320235061"/>
    <n v="41.602830096057353"/>
    <n v="75.187101416292421"/>
    <n v="0.55332403181381806"/>
    <n v="0.04"/>
    <n v="0.5933240318138181"/>
    <n v="0.98"/>
    <n v="0.5"/>
    <n v="0.5"/>
    <n v="73.216388447238685"/>
    <n v="24.757380000000005"/>
    <n v="97.973768447238683"/>
    <n v="0.2526939648476671"/>
    <n v="0.09"/>
    <n v="0.34269396484766712"/>
    <n v="0.9"/>
    <n v="9.8440706639019631"/>
    <n v="2.0966506677821806"/>
    <n v="6.5460643478368468"/>
    <n v="76.753499362465192"/>
    <n v="4.0033469681355216"/>
    <n v="0.85265744026852308"/>
    <n v="2.662127056465597"/>
    <x v="330"/>
    <n v="96.897133629137159"/>
    <n v="6.4705670578487924"/>
    <n v="1.3781411375393962"/>
    <n v="4.3027676023286796"/>
    <n v="162.93703597852689"/>
    <n v="0.85"/>
    <n v="0.6"/>
    <n v="0.65"/>
    <n v="21"/>
    <n v="11.2"/>
    <n v="13.65"/>
    <n v="307.27088896651674"/>
    <n v="65.444442298051285"/>
    <n v="204.32756733123352"/>
    <n v="7737.4683614415972"/>
    <n v="626.97940086066728"/>
    <n v="133.53792596396596"/>
    <n v="416.92584733796417"/>
    <n v="15788.13174834685"/>
    <x v="1"/>
    <x v="0"/>
    <n v="1"/>
  </r>
  <r>
    <n v="332"/>
    <x v="8"/>
    <n v="3.4972167294924925"/>
    <n v="3"/>
    <n v="2.7508200000000005"/>
    <n v="3.8972167294924929"/>
    <n v="3.4972167294924925"/>
    <n v="3.8587517171482375"/>
    <n v="65"/>
    <n v="78"/>
    <n v="0.2"/>
    <n v="0.2"/>
    <n v="1.3989229744649958"/>
    <n v="3"/>
    <n v="2.6"/>
    <n v="2.9175115148302582"/>
    <n v="1.3604579621207402"/>
    <n v="15.007922656809424"/>
    <n v="1.1346573479479075E-2"/>
    <n v="16.377633107637305"/>
    <n v="5.2576746916132331"/>
    <n v="50.480661881940591"/>
    <n v="41.315306184063324"/>
    <n v="91.795968066003923"/>
    <n v="0.45007756935856308"/>
    <n v="0.04"/>
    <n v="0.49007756935856306"/>
    <n v="0.98"/>
    <n v="0.5"/>
    <n v="0.5"/>
    <n v="95.53258258709144"/>
    <n v="24.757380000000005"/>
    <n v="120.28996258709145"/>
    <n v="0.20581417989946874"/>
    <n v="0.09"/>
    <n v="0.29581417989946873"/>
    <n v="0.9"/>
    <n v="6.3921081463533111"/>
    <n v="2.8234621872366459"/>
    <n v="3.6572898639041611"/>
    <n v="93.708384067379015"/>
    <n v="3.2594793229114103"/>
    <n v="1.4397467013398983"/>
    <n v="1.8649341369623"/>
    <x v="331"/>
    <n v="118.96809486635419"/>
    <n v="4.5012319172110935"/>
    <n v="1.9882420358420774"/>
    <n v="2.5754116621587122"/>
    <n v="116.55831617557995"/>
    <n v="0.85"/>
    <n v="0.6"/>
    <n v="0.65"/>
    <n v="21"/>
    <n v="11.2"/>
    <n v="13.65"/>
    <n v="305.44054025106294"/>
    <n v="134.91633684890121"/>
    <n v="174.75996436682922"/>
    <n v="7909.3092109507816"/>
    <n v="535.50298574223075"/>
    <n v="236.53736713733346"/>
    <n v="306.39181894361263"/>
    <n v="13866.720816238902"/>
    <x v="1"/>
    <x v="0"/>
    <n v="1"/>
  </r>
  <r>
    <n v="333"/>
    <x v="8"/>
    <n v="2.5"/>
    <n v="3"/>
    <n v="2.7508200000000005"/>
    <n v="2.9000000000000004"/>
    <n v="1.9942013793243669"/>
    <n v="2.2003577679110506"/>
    <n v="65"/>
    <n v="78"/>
    <n v="0.2"/>
    <n v="0.2"/>
    <n v="1.3989229744649958"/>
    <n v="3"/>
    <n v="2.6"/>
    <n v="1.4996123914044921"/>
    <n v="0.69928074237604587"/>
    <n v="15.007922656809424"/>
    <n v="3.7539199813428143"/>
    <n v="4.3269713632244056"/>
    <n v="3.5992807423760462"/>
    <n v="42.572374030740733"/>
    <n v="51.61045196588195"/>
    <n v="94.182825996622682"/>
    <n v="0.54798156054196823"/>
    <n v="0.04"/>
    <n v="0.58798156054196826"/>
    <n v="0.98"/>
    <n v="0.5"/>
    <n v="0.5"/>
    <n v="54.4750933961257"/>
    <n v="24.757380000000005"/>
    <n v="79.232473396125698"/>
    <n v="0.31246506563318505"/>
    <n v="0.09"/>
    <n v="0.40246506563318507"/>
    <n v="0.9"/>
    <n v="11.011978914118835"/>
    <n v="3.0234499678998579"/>
    <n v="5.8757654407114348"/>
    <n v="96.144968204885657"/>
    <n v="4.5371383675399937"/>
    <n v="1.2457171375535356"/>
    <n v="2.4209237075033596"/>
    <x v="332"/>
    <n v="78.361786875289155"/>
    <n v="6.5800420976967482"/>
    <n v="1.8066169781303902"/>
    <n v="3.5109751169703065"/>
    <n v="160.74534426224221"/>
    <n v="0.85"/>
    <n v="0.6"/>
    <n v="0.65"/>
    <n v="21"/>
    <n v="11.2"/>
    <n v="13.65"/>
    <n v="436.2230240882995"/>
    <n v="119.76943458236586"/>
    <n v="232.75963288436441"/>
    <n v="10656.591423136169"/>
    <n v="515.62385649014311"/>
    <n v="141.56973460553257"/>
    <n v="275.12628384047059"/>
    <n v="12596.29240827281"/>
    <x v="1"/>
    <x v="0"/>
    <n v="1"/>
  </r>
  <r>
    <n v="334"/>
    <x v="8"/>
    <n v="2.5"/>
    <n v="3"/>
    <n v="2.7508200000000005"/>
    <n v="2.9000000000000004"/>
    <n v="2.2256259629119528"/>
    <n v="2.455706543346682"/>
    <n v="65"/>
    <n v="78"/>
    <n v="0.2"/>
    <n v="0.2"/>
    <n v="1.3989229744649958"/>
    <n v="3"/>
    <n v="2.6"/>
    <n v="2.0472096074698456"/>
    <n v="0.95462951781167771"/>
    <n v="15.007922656809424"/>
    <n v="1.5138150272041804"/>
    <n v="8.0640015436744275"/>
    <n v="3.8546295178116781"/>
    <n v="38.614243335749798"/>
    <n v="45.448326455938314"/>
    <n v="84.062569791688105"/>
    <n v="0.54064878778464531"/>
    <n v="0.04"/>
    <n v="0.58064878778464535"/>
    <n v="0.98"/>
    <n v="0.5"/>
    <n v="0.5"/>
    <n v="60.796860062120288"/>
    <n v="24.757380000000005"/>
    <n v="85.5542400621203"/>
    <n v="0.28937642344814068"/>
    <n v="0.09"/>
    <n v="0.37937642344814071"/>
    <n v="0.9"/>
    <n v="6.1788470835360929"/>
    <n v="3.0785442524360249"/>
    <n v="3.7679482150331758"/>
    <n v="85.813873329014939"/>
    <n v="2.5911070145741695"/>
    <n v="1.2909912641176597"/>
    <n v="1.580093651538844"/>
    <x v="333"/>
    <n v="84.614083577921164"/>
    <n v="3.8347381759511947"/>
    <n v="1.9106171445200157"/>
    <n v="2.3384774974760836"/>
    <n v="102.03756524825987"/>
    <n v="0.85"/>
    <n v="0.6"/>
    <n v="0.65"/>
    <n v="21"/>
    <n v="11.2"/>
    <n v="13.65"/>
    <n v="222.35292913058984"/>
    <n v="110.78496080785773"/>
    <n v="135.59395646113504"/>
    <n v="5916.5321003112531"/>
    <n v="324.47285651937932"/>
    <n v="161.6651187518257"/>
    <n v="197.86813041652925"/>
    <n v="8633.8150740038436"/>
    <x v="0"/>
    <x v="0"/>
    <n v="1"/>
  </r>
  <r>
    <n v="335"/>
    <x v="8"/>
    <n v="2.5"/>
    <n v="3"/>
    <n v="2.7508200000000005"/>
    <n v="2.9000000000000004"/>
    <n v="1.9079232207578389"/>
    <n v="2.1051603528599991"/>
    <n v="65"/>
    <n v="78"/>
    <n v="0.2"/>
    <n v="0.2"/>
    <n v="1.3989229744649958"/>
    <n v="3"/>
    <n v="2.6"/>
    <n v="1.2954608760128923"/>
    <n v="0.60408332732499481"/>
    <n v="15.007922656809424"/>
    <n v="4.8449803655543588"/>
    <n v="3.2290486117242088"/>
    <n v="3.5040833273249952"/>
    <n v="43.235723314585904"/>
    <n v="54.611762691978754"/>
    <n v="97.847486006564651"/>
    <n v="0.55813148524137668"/>
    <n v="0.04"/>
    <n v="0.59813148524137671"/>
    <n v="0.98"/>
    <n v="0.5"/>
    <n v="0.5"/>
    <n v="52.118254816689095"/>
    <n v="24.757380000000005"/>
    <n v="76.8756348166891"/>
    <n v="0.32204456013968902"/>
    <n v="0.09"/>
    <n v="0.41204456013968904"/>
    <n v="0.9"/>
    <n v="9.4574799374324172"/>
    <n v="2.4738390477988519"/>
    <n v="4.3568990301506467"/>
    <n v="99.885975298368081"/>
    <n v="3.8006634158154431"/>
    <n v="0.99415802389081154"/>
    <n v="1.7509005421999266"/>
    <x v="334"/>
    <n v="76.030847620901312"/>
    <n v="5.5605767765831429"/>
    <n v="1.4545071254921869"/>
    <n v="2.5616624856991859"/>
    <n v="131.75893374968263"/>
    <n v="0.85"/>
    <n v="0.6"/>
    <n v="0.65"/>
    <n v="21"/>
    <n v="11.2"/>
    <n v="13.65"/>
    <n v="379.63297206955258"/>
    <n v="99.302443817032028"/>
    <n v="174.89040830808116"/>
    <n v="8995.4761216054194"/>
    <n v="422.77536558471553"/>
    <n v="110.58740962181164"/>
    <n v="194.76537010637409"/>
    <n v="10017.743414614552"/>
    <x v="1"/>
    <x v="0"/>
    <n v="1"/>
  </r>
  <r>
    <n v="336"/>
    <x v="8"/>
    <n v="2.8618110721535173"/>
    <n v="3"/>
    <n v="2.7508200000000005"/>
    <n v="3.2618110721535176"/>
    <n v="2.8618110721535173"/>
    <n v="3.1576591452565652"/>
    <n v="65"/>
    <n v="78"/>
    <n v="0.2"/>
    <n v="0.2"/>
    <n v="1.3989229744649958"/>
    <n v="3"/>
    <n v="2.6"/>
    <n v="2.7766454719850806"/>
    <n v="1.2947710475680436"/>
    <n v="15.007922656809424"/>
    <n v="8.3189324143808877E-2"/>
    <n v="14.83429268456443"/>
    <n v="4.5565821197215612"/>
    <n v="37.368898367038469"/>
    <n v="41.512932659445781"/>
    <n v="78.881831026484249"/>
    <n v="0.52626735611028075"/>
    <n v="0.04"/>
    <n v="0.56626735611028078"/>
    <n v="0.98"/>
    <n v="0.5"/>
    <n v="0.5"/>
    <n v="78.175367369591996"/>
    <n v="24.757380000000005"/>
    <n v="102.93274736959199"/>
    <n v="0.24051995727954054"/>
    <n v="0.09"/>
    <n v="0.33051995727954053"/>
    <n v="0.9"/>
    <n v="5.0208269158818251"/>
    <n v="2.8221451247618403"/>
    <n v="5.9562123718485083"/>
    <n v="80.525202506202675"/>
    <n v="2.1776965327380888"/>
    <n v="1.2240564664034346"/>
    <n v="2.583403739610509"/>
    <x v="335"/>
    <n v="101.80161827761845"/>
    <n v="3.3613434181365971"/>
    <n v="1.8893698386888933"/>
    <n v="3.9875653131572686"/>
    <n v="108.07621857071548"/>
    <n v="0.85"/>
    <n v="0.6"/>
    <n v="0.65"/>
    <n v="21"/>
    <n v="11.2"/>
    <n v="13.65"/>
    <n v="175.35945429579002"/>
    <n v="98.567394836163444"/>
    <n v="208.02910928741753"/>
    <n v="5638.2774246314812"/>
    <n v="342.19019955312706"/>
    <n v="192.34090710345225"/>
    <n v="405.94060186710828"/>
    <n v="11002.333947824436"/>
    <x v="0"/>
    <x v="0"/>
    <n v="1"/>
  </r>
  <r>
    <n v="337"/>
    <x v="8"/>
    <n v="2.7183586597544713"/>
    <n v="3"/>
    <n v="2.7508200000000005"/>
    <n v="3.1183586597544717"/>
    <n v="2.7183586597544713"/>
    <n v="2.9993769209935568"/>
    <n v="65"/>
    <n v="78"/>
    <n v="0.2"/>
    <n v="0.2"/>
    <n v="1.3989229744649958"/>
    <n v="3"/>
    <n v="2.6"/>
    <n v="2.744842837812957"/>
    <n v="1.2799412357040807"/>
    <n v="15.007922656809424"/>
    <n v="0.1085659408008167"/>
    <n v="14.496426108447107"/>
    <n v="4.3982998954585524"/>
    <n v="34.379655328628992"/>
    <n v="41.582739164078212"/>
    <n v="75.962394492707205"/>
    <n v="0.54741216942641768"/>
    <n v="0.04"/>
    <n v="0.58741216942641772"/>
    <n v="0.98"/>
    <n v="0.5"/>
    <n v="0.5"/>
    <n v="74.256714196267481"/>
    <n v="24.757380000000005"/>
    <n v="99.014094196267479"/>
    <n v="0.25003894850490166"/>
    <n v="0.09"/>
    <n v="0.34003894850490168"/>
    <n v="0.9"/>
    <n v="7.2430013801744648"/>
    <n v="3.1315754434318932"/>
    <n v="3.3754214237293891"/>
    <n v="77.54494437797193"/>
    <n v="2.9883742262876449"/>
    <n v="1.2920499184830687"/>
    <n v="1.3926578024881011"/>
    <x v="336"/>
    <n v="97.926027227077725"/>
    <n v="4.780098806840388"/>
    <n v="2.066717822483541"/>
    <n v="2.2276466720435293"/>
    <n v="115.93716485955711"/>
    <n v="0.85"/>
    <n v="0.6"/>
    <n v="0.55000000000000004"/>
    <n v="21"/>
    <n v="11.2"/>
    <n v="13.65"/>
    <n v="231.73331315804032"/>
    <n v="100.19193906233274"/>
    <n v="107.99357183148842"/>
    <n v="5620.4912108947956"/>
    <n v="468.09608590677357"/>
    <n v="202.38546575521002"/>
    <n v="218.14458865884373"/>
    <n v="11353.265962667188"/>
    <x v="0"/>
    <x v="0"/>
    <n v="1"/>
  </r>
  <r>
    <n v="338"/>
    <x v="8"/>
    <n v="3.0962836948633932"/>
    <n v="3"/>
    <n v="2.7508200000000005"/>
    <n v="3.4962836948633935"/>
    <n v="3.0962836948633932"/>
    <n v="3.4163710597558654"/>
    <n v="65"/>
    <n v="78"/>
    <n v="0.2"/>
    <n v="0.2"/>
    <n v="1.3989229744649958"/>
    <n v="3"/>
    <n v="2.6"/>
    <n v="2.8286268009757514"/>
    <n v="1.3190103393574679"/>
    <n v="15.007922656809424"/>
    <n v="4.8973808763243226E-2"/>
    <n v="15.394914601502359"/>
    <n v="4.8152940342208614"/>
    <n v="42.231757563273952"/>
    <n v="41.418811935426611"/>
    <n v="83.650569498700563"/>
    <n v="0.49514082430807616"/>
    <n v="0.04"/>
    <n v="0.53514082430807619"/>
    <n v="0.98"/>
    <n v="0.5"/>
    <n v="0.5"/>
    <n v="84.580396547378683"/>
    <n v="24.757380000000005"/>
    <n v="109.3377765473787"/>
    <n v="0.22643024928600075"/>
    <n v="0.09"/>
    <n v="0.31643024928600072"/>
    <n v="0.9"/>
    <n v="4.3766862299441751"/>
    <n v="3.191729107716534"/>
    <n v="5.2641464470743173"/>
    <n v="85.393289696590159"/>
    <n v="2.0345427531140428"/>
    <n v="1.4837045620450275"/>
    <n v="2.4470867781085364"/>
    <x v="337"/>
    <n v="108.13626251938551"/>
    <n v="2.9917703151563333"/>
    <n v="2.1817694705084065"/>
    <n v="3.5984112745485759"/>
    <n v="99.991495000789286"/>
    <n v="0.85"/>
    <n v="0.6"/>
    <n v="0.65"/>
    <n v="21"/>
    <n v="11.2"/>
    <n v="13.65"/>
    <n v="173.73629871676556"/>
    <n v="126.69841349086346"/>
    <n v="208.96479015571768"/>
    <n v="5806.6463714094716"/>
    <n v="323.51886019744995"/>
    <n v="235.92839621967778"/>
    <n v="389.11874623730142"/>
    <n v="10812.706553111175"/>
    <x v="0"/>
    <x v="0"/>
    <n v="1"/>
  </r>
  <r>
    <n v="339"/>
    <x v="8"/>
    <n v="2.6622117681924005"/>
    <n v="3"/>
    <n v="2.7508200000000005"/>
    <n v="3.0622117681924008"/>
    <n v="2.6622117681924005"/>
    <n v="2.9374256806255863"/>
    <n v="65"/>
    <n v="78"/>
    <n v="0.2"/>
    <n v="0.2"/>
    <n v="1.3989229744649958"/>
    <n v="3"/>
    <n v="2.6"/>
    <n v="2.7323953716296541"/>
    <n v="1.2741368868981811"/>
    <n v="15.007922656809424"/>
    <n v="0.119416768450729"/>
    <n v="14.365245825156805"/>
    <n v="4.3363486550905819"/>
    <n v="33.206758276248436"/>
    <n v="41.612587837794138"/>
    <n v="74.819346114042574"/>
    <n v="0.55617417150861759"/>
    <n v="0.04"/>
    <n v="0.59617417150861762"/>
    <n v="0.98"/>
    <n v="0.5"/>
    <n v="0.5"/>
    <n v="72.722963797006287"/>
    <n v="24.757380000000005"/>
    <n v="97.480343797006299"/>
    <n v="0.25397304764902073"/>
    <n v="0.09"/>
    <n v="0.3439730476490207"/>
    <n v="0.9"/>
    <n v="9.9277846306536865"/>
    <n v="3.3039175135690071"/>
    <n v="3.585354708466499"/>
    <n v="76.378082491418454"/>
    <n v="4.0090958535577377"/>
    <n v="1.3342072271841923"/>
    <n v="1.4478588355819626"/>
    <x v="338"/>
    <n v="96.40913122780843"/>
    <n v="6.5128942948446307"/>
    <n v="2.1674589372457009"/>
    <n v="2.3520893224925112"/>
    <n v="151.68939973508259"/>
    <n v="0.85"/>
    <n v="0.6"/>
    <n v="0.65"/>
    <n v="21"/>
    <n v="11.2"/>
    <n v="13.65"/>
    <n v="306.20705381903656"/>
    <n v="101.90418965852092"/>
    <n v="110.58468158000821"/>
    <n v="7131.7546524936861"/>
    <n v="627.90248074452086"/>
    <n v="208.96283311180699"/>
    <n v="226.76288815170753"/>
    <n v="14624.243244927067"/>
    <x v="1"/>
    <x v="0"/>
    <n v="1"/>
  </r>
  <r>
    <n v="340"/>
    <x v="8"/>
    <n v="2.5"/>
    <n v="3"/>
    <n v="2.7508200000000005"/>
    <n v="2.9000000000000004"/>
    <n v="2.2474956216712751"/>
    <n v="2.4798370419169631"/>
    <n v="65"/>
    <n v="78"/>
    <n v="0.2"/>
    <n v="0.2"/>
    <n v="1.3989229744649958"/>
    <n v="3"/>
    <n v="2.6"/>
    <n v="2.0989576286491585"/>
    <n v="0.97876001638195831"/>
    <n v="15.007922656809424"/>
    <n v="1.353843616688664"/>
    <n v="8.4768270696196506"/>
    <n v="3.8787600163819587"/>
    <n v="38.076042545163062"/>
    <n v="45.008273900464019"/>
    <n v="83.084316445627081"/>
    <n v="0.54171805011982987"/>
    <n v="0.04"/>
    <n v="0.58171805011982991"/>
    <n v="0.98"/>
    <n v="0.5"/>
    <n v="0.5"/>
    <n v="61.394267984814199"/>
    <n v="24.757380000000005"/>
    <n v="86.151647984814204"/>
    <n v="0.28736977851385898"/>
    <n v="0.09"/>
    <n v="0.377369778513859"/>
    <n v="0.9"/>
    <n v="4.9378382476161518"/>
    <n v="3.3378548901596821"/>
    <n v="4.4771933623555817"/>
    <n v="84.815239704910979"/>
    <n v="2.0654086104057661"/>
    <n v="1.3961644518730527"/>
    <n v="1.8727291695966477"/>
    <x v="339"/>
    <n v="85.204926578387671"/>
    <n v="3.0744473217759829"/>
    <n v="2.0782493295487217"/>
    <n v="2.7876358948397364"/>
    <n v="93.578019665234251"/>
    <n v="0.85"/>
    <n v="0.6"/>
    <n v="0.65"/>
    <n v="21"/>
    <n v="11.2"/>
    <n v="13.65"/>
    <n v="175.17812638015215"/>
    <n v="118.41602265308862"/>
    <n v="158.83597342171856"/>
    <n v="5331.957402298669"/>
    <n v="261.95805832104321"/>
    <n v="177.07708153578224"/>
    <n v="237.52031174709776"/>
    <n v="7973.308294927202"/>
    <x v="0"/>
    <x v="0"/>
    <n v="1"/>
  </r>
  <r>
    <n v="341"/>
    <x v="8"/>
    <n v="2.5645331805639282"/>
    <n v="3"/>
    <n v="2.7508200000000005"/>
    <n v="2.9645331805639286"/>
    <n v="2.5645331805639282"/>
    <n v="2.8296492838808871"/>
    <n v="65"/>
    <n v="78"/>
    <n v="0.2"/>
    <n v="0.2"/>
    <n v="1.3989229744649958"/>
    <n v="3"/>
    <n v="2.6"/>
    <n v="2.7107405500979218"/>
    <n v="1.2640390777819546"/>
    <n v="15.007922656809424"/>
    <n v="0.13952537080169858"/>
    <n v="14.138452761180808"/>
    <n v="4.2285722583458831"/>
    <n v="31.162363963255611"/>
    <n v="41.667902983313233"/>
    <n v="72.830266946568841"/>
    <n v="0.57212344167133766"/>
    <n v="0.04"/>
    <n v="0.6121234416713377"/>
    <n v="0.98"/>
    <n v="0.5"/>
    <n v="0.5"/>
    <n v="70.054702587767011"/>
    <n v="24.757380000000005"/>
    <n v="94.812082587767009"/>
    <n v="0.26112051675568076"/>
    <n v="0.09"/>
    <n v="0.35112051675568079"/>
    <n v="0.9"/>
    <n v="9.5249866990702969"/>
    <n v="2.4468996367198725"/>
    <n v="5.0110742980532574"/>
    <n v="74.347564174622363"/>
    <n v="3.6945190589616725"/>
    <n v="0.94909500966655824"/>
    <n v="1.9436782522581149"/>
    <x v="340"/>
    <n v="93.770191570319014"/>
    <n v="6.1805684472017477"/>
    <n v="1.5877429718255034"/>
    <n v="3.2515833010196875"/>
    <n v="149.84245239151574"/>
    <n v="0.85"/>
    <n v="0.6"/>
    <n v="0.65"/>
    <n v="21"/>
    <n v="11.2"/>
    <n v="13.65"/>
    <n v="274.67849283051839"/>
    <n v="70.562902138998268"/>
    <n v="144.50774359457802"/>
    <n v="6659.3387544417146"/>
    <n v="579.55308730757702"/>
    <n v="148.88296263250507"/>
    <n v="304.9015890434664"/>
    <n v="14050.755466118837"/>
    <x v="1"/>
    <x v="0"/>
    <n v="1"/>
  </r>
  <r>
    <n v="342"/>
    <x v="8"/>
    <n v="2.5"/>
    <n v="3"/>
    <n v="2.7508200000000005"/>
    <n v="2.9000000000000004"/>
    <n v="1.5260230687774528"/>
    <n v="1.6837801579164211"/>
    <n v="65"/>
    <n v="78"/>
    <n v="0.2"/>
    <n v="0.2"/>
    <n v="1.3989229744649958"/>
    <n v="3"/>
    <n v="2.6"/>
    <n v="0.39180813179072183"/>
    <n v="0.18270313238141656"/>
    <n v="15.007922656809424"/>
    <n v="11.343763055518277"/>
    <n v="0.29537441252879143"/>
    <n v="3.0827031323814169"/>
    <n v="40.873463364524405"/>
    <n v="72.488744091185296"/>
    <n v="113.36220745570969"/>
    <n v="0.63944365338427667"/>
    <n v="0.04"/>
    <n v="0.6794436533842767"/>
    <n v="0.98"/>
    <n v="0.5"/>
    <n v="0.5"/>
    <n v="41.685985205996857"/>
    <n v="24.757380000000005"/>
    <n v="66.443365205996855"/>
    <n v="0.372608761209547"/>
    <n v="0.09"/>
    <n v="0.46260876120954697"/>
    <n v="0.9"/>
    <n v="8.4618565364949667"/>
    <n v="2.6083776938429524"/>
    <n v="3.2785140520245517"/>
    <n v="115.72392011103699"/>
    <n v="2.7125018169252044"/>
    <n v="0.83613202413224241"/>
    <n v="1.0509484868453016"/>
    <x v="341"/>
    <n v="65.713218335601283"/>
    <n v="4.5473275666141229"/>
    <n v="1.4017193201276492"/>
    <n v="1.7618447278093816"/>
    <n v="103.81640018934883"/>
    <n v="0.85"/>
    <n v="0.6"/>
    <n v="0.55000000000000004"/>
    <n v="21"/>
    <n v="11.2"/>
    <n v="13.65"/>
    <n v="313.90134356289502"/>
    <n v="96.760475562959272"/>
    <n v="121.61987873250089"/>
    <n v="7166.4306179650121"/>
    <n v="298.81952922841236"/>
    <n v="92.111487728778798"/>
    <n v="115.77648727196591"/>
    <n v="6822.1097724588381"/>
    <x v="0"/>
    <x v="0"/>
    <n v="1"/>
  </r>
  <r>
    <n v="343"/>
    <x v="8"/>
    <n v="2.5475723007819187"/>
    <n v="3"/>
    <n v="2.7508200000000005"/>
    <n v="2.947572300781919"/>
    <n v="2.5475723007819187"/>
    <n v="2.8109350236432404"/>
    <n v="65"/>
    <n v="78"/>
    <n v="0.2"/>
    <n v="0.2"/>
    <n v="1.3989229744649958"/>
    <n v="3"/>
    <n v="2.6"/>
    <n v="2.7069804135765216"/>
    <n v="1.2622856973263175"/>
    <n v="15.007922656809424"/>
    <n v="0.14317637927974478"/>
    <n v="14.09925635704608"/>
    <n v="4.2098579981082365"/>
    <n v="30.806870163555192"/>
    <n v="41.677946250454809"/>
    <n v="72.484816414009998"/>
    <n v="0.57498864330984523"/>
    <n v="0.04"/>
    <n v="0.61498864330984526"/>
    <n v="0.98"/>
    <n v="0.5"/>
    <n v="0.5"/>
    <n v="69.591386535644688"/>
    <n v="24.757380000000005"/>
    <n v="94.3487665356447"/>
    <n v="0.26240279453623527"/>
    <n v="0.09"/>
    <n v="0.35240279453623524"/>
    <n v="0.9"/>
    <n v="5.9814796063239104"/>
    <n v="2.7574902283915792"/>
    <n v="6.1930677673573111"/>
    <n v="73.994916755968532"/>
    <n v="2.3029375782452615"/>
    <n v="1.0616650538928865"/>
    <n v="2.3844014231843058"/>
    <x v="342"/>
    <n v="93.311966903384871"/>
    <n v="3.873589477593864"/>
    <n v="1.785742966000025"/>
    <n v="4.0106133793883112"/>
    <n v="116.72793211519343"/>
    <n v="0.85"/>
    <n v="0.6"/>
    <n v="0.65"/>
    <n v="21"/>
    <n v="11.2"/>
    <n v="13.65"/>
    <n v="170.40567439644988"/>
    <n v="78.557817285524976"/>
    <n v="176.43358482133561"/>
    <n v="5135.0568014626579"/>
    <n v="361.45225313053851"/>
    <n v="166.63118854134666"/>
    <n v="374.23822291975466"/>
    <n v="10892.112938233486"/>
    <x v="0"/>
    <x v="0"/>
    <n v="1"/>
  </r>
  <r>
    <n v="344"/>
    <x v="8"/>
    <n v="2.5"/>
    <n v="3"/>
    <n v="2.7508200000000005"/>
    <n v="2.9000000000000004"/>
    <n v="2.1430797543176068"/>
    <n v="2.364626879489609"/>
    <n v="65"/>
    <n v="78"/>
    <n v="0.2"/>
    <n v="0.2"/>
    <n v="1.3989229744649958"/>
    <n v="3"/>
    <n v="2.6"/>
    <n v="1.8518886380106685"/>
    <n v="0.86354985395460471"/>
    <n v="15.007922656809424"/>
    <n v="2.1980932022060395"/>
    <n v="6.5986594356793677"/>
    <n v="3.7635498539546051"/>
    <n v="40.390241864882945"/>
    <n v="47.330652545296921"/>
    <n v="87.720894410179866"/>
    <n v="0.53955962104057476"/>
    <n v="0.04"/>
    <n v="0.57955962104057479"/>
    <n v="0.98"/>
    <n v="0.5"/>
    <n v="0.5"/>
    <n v="58.541966213738462"/>
    <n v="24.757380000000005"/>
    <n v="83.29934621373846"/>
    <n v="0.29720977565027756"/>
    <n v="0.09"/>
    <n v="0.38720977565027759"/>
    <n v="0.9"/>
    <n v="4.5530496124083424"/>
    <n v="2.2077396919470464"/>
    <n v="6.95509254844323"/>
    <n v="89.54841304372529"/>
    <n v="1.9142859044620275"/>
    <n v="0.9282229127259809"/>
    <n v="2.9242017467653461"/>
    <x v="343"/>
    <n v="82.383968782818258"/>
    <n v="2.790064293463125"/>
    <n v="1.3528813011340177"/>
    <n v="4.2620127231336093"/>
    <n v="96.708717867940337"/>
    <n v="0.85"/>
    <n v="0.6"/>
    <n v="0.65"/>
    <n v="21"/>
    <n v="11.2"/>
    <n v="13.65"/>
    <n v="171.42126485654688"/>
    <n v="83.120888785435909"/>
    <n v="261.8576258425262"/>
    <n v="5941.7737356153048"/>
    <n v="229.85656965472197"/>
    <n v="111.45573087948347"/>
    <n v="351.12152313461348"/>
    <n v="7967.2479938587749"/>
    <x v="0"/>
    <x v="0"/>
    <n v="1"/>
  </r>
  <r>
    <n v="345"/>
    <x v="8"/>
    <n v="2.5"/>
    <n v="3"/>
    <n v="2.7508200000000005"/>
    <n v="2.9000000000000004"/>
    <n v="2.1608914581567928"/>
    <n v="2.3842799202048663"/>
    <n v="65"/>
    <n v="78"/>
    <n v="0.2"/>
    <n v="0.2"/>
    <n v="1.3989229744649958"/>
    <n v="3"/>
    <n v="2.6"/>
    <n v="1.894034719833593"/>
    <n v="0.88320289466986157"/>
    <n v="15.007922656809424"/>
    <n v="2.039675409397296"/>
    <n v="6.9024274718892897"/>
    <n v="3.7832028946698619"/>
    <n v="40.041188472659073"/>
    <n v="46.894873712482777"/>
    <n v="86.93606218514185"/>
    <n v="0.53941796457969238"/>
    <n v="0.04"/>
    <n v="0.57941796457969241"/>
    <n v="0.98"/>
    <n v="0.5"/>
    <n v="0.5"/>
    <n v="59.028524010881561"/>
    <n v="24.757380000000005"/>
    <n v="83.785904010881566"/>
    <n v="0.29548383218237612"/>
    <n v="0.09"/>
    <n v="0.38548383218237614"/>
    <n v="0.9"/>
    <n v="8.5059914147583857"/>
    <n v="2.9421312006747318"/>
    <n v="6.4669171653828155"/>
    <n v="88.747230147332317"/>
    <n v="3.5774671824867434"/>
    <n v="1.2374075288533721"/>
    <n v="2.7198691843112304"/>
    <x v="344"/>
    <n v="82.86517979098177"/>
    <n v="5.2270692476869316"/>
    <n v="1.8079871906553007"/>
    <n v="3.9740251540650586"/>
    <n v="140.71239817185756"/>
    <n v="0.85"/>
    <n v="0.6"/>
    <n v="0.65"/>
    <n v="21"/>
    <n v="11.2"/>
    <n v="13.65"/>
    <n v="317.49030338867954"/>
    <n v="109.81649074919197"/>
    <n v="241.38085647070579"/>
    <n v="8546.8203823588356"/>
    <n v="433.14203298948939"/>
    <n v="149.81918361344353"/>
    <n v="329.30830888548513"/>
    <n v="11660.15817333119"/>
    <x v="1"/>
    <x v="0"/>
    <n v="1"/>
  </r>
  <r>
    <n v="346"/>
    <x v="8"/>
    <n v="3.1453027054320275"/>
    <n v="3"/>
    <n v="2.7508200000000005"/>
    <n v="3.5453027054320279"/>
    <n v="3.1453027054320275"/>
    <n v="3.4704575536266855"/>
    <n v="65"/>
    <n v="78"/>
    <n v="0.2"/>
    <n v="0.2"/>
    <n v="1.3989229744649958"/>
    <n v="3"/>
    <n v="2.6"/>
    <n v="2.8394940539868543"/>
    <n v="1.3240778226596532"/>
    <n v="15.007922656809424"/>
    <n v="4.2959609480635055E-2"/>
    <n v="15.513432750547514"/>
    <n v="4.8693805280916811"/>
    <n v="43.244775350145133"/>
    <n v="41.402267955756024"/>
    <n v="84.64704330590115"/>
    <n v="0.48911652833678687"/>
    <n v="0.04"/>
    <n v="0.52911652833678691"/>
    <n v="0.98"/>
    <n v="0.5"/>
    <n v="0.5"/>
    <n v="85.919436429006254"/>
    <n v="24.757380000000005"/>
    <n v="110.67681642900627"/>
    <n v="0.22369074932581429"/>
    <n v="0.09"/>
    <n v="0.31369074932581431"/>
    <n v="0.9"/>
    <n v="5.6790079730759127"/>
    <n v="2.6636861600486688"/>
    <n v="5.7472956727917879"/>
    <n v="86.410523374774101"/>
    <n v="2.6741509899650526"/>
    <n v="1.2542857864649701"/>
    <n v="2.7063065390791592"/>
    <x v="345"/>
    <n v="109.46058767703917"/>
    <n v="3.8975557065744555"/>
    <n v="1.828112452534201"/>
    <n v="3.9444221865967219"/>
    <n v="116.85317089396328"/>
    <n v="0.85"/>
    <n v="0.6"/>
    <n v="0.65"/>
    <n v="21"/>
    <n v="11.2"/>
    <n v="13.65"/>
    <n v="231.0747866260505"/>
    <n v="108.38349126997822"/>
    <n v="233.85336445440367"/>
    <n v="6927.8859787309511"/>
    <n v="426.62873814563756"/>
    <n v="200.106263394107"/>
    <n v="431.75877059122905"/>
    <n v="12790.81675797871"/>
    <x v="1"/>
    <x v="0"/>
    <n v="1"/>
  </r>
  <r>
    <n v="347"/>
    <x v="8"/>
    <n v="2.5"/>
    <n v="3"/>
    <n v="2.7508200000000005"/>
    <n v="2.9000000000000004"/>
    <n v="1.290024563158058"/>
    <n v="1.4233846179078355"/>
    <n v="65"/>
    <n v="78"/>
    <n v="0.2"/>
    <n v="0.2"/>
    <n v="1.3989229744649958"/>
    <n v="3"/>
    <n v="2.6"/>
    <n v="0"/>
    <n v="0"/>
    <n v="15.007922656809424"/>
    <n v="15.841422188930402"/>
    <n v="0"/>
    <n v="2.8223075923728311"/>
    <n v="35.239273871699098"/>
    <n v="31.682844377860803"/>
    <n v="66.922118249559901"/>
    <n v="0.47342859441047591"/>
    <n v="0.04"/>
    <n v="0.51342859441047595"/>
    <n v="0.98"/>
    <n v="0.5"/>
    <n v="0.5"/>
    <n v="35.239273871699098"/>
    <n v="24.757380000000005"/>
    <n v="59.996653871699102"/>
    <n v="0.41264601277502672"/>
    <n v="0.09"/>
    <n v="0.50264601277502674"/>
    <n v="0.9"/>
    <n v="4.2568281864702602"/>
    <n v="3.1267130417176405"/>
    <n v="6.9570261078752829"/>
    <n v="68.316329046425736"/>
    <n v="2.071250874043939"/>
    <n v="1.5213691595836485"/>
    <n v="3.3850899720318921"/>
    <x v="346"/>
    <n v="59.337349982999108"/>
    <n v="2.1171504714726357"/>
    <n v="1.5550831982065927"/>
    <n v="3.460104673980009"/>
    <n v="78.941073727622481"/>
    <n v="0.85"/>
    <n v="0.6"/>
    <n v="0.65"/>
    <n v="21"/>
    <n v="11.2"/>
    <n v="13.65"/>
    <n v="141.50025624888264"/>
    <n v="103.93435610720071"/>
    <n v="231.25692038108684"/>
    <n v="5276.0454731641375"/>
    <n v="125.62609849244335"/>
    <n v="92.274515984666166"/>
    <n v="205.31344201776281"/>
    <n v="4684.1541198096711"/>
    <x v="0"/>
    <x v="0"/>
    <n v="1"/>
  </r>
  <r>
    <n v="348"/>
    <x v="8"/>
    <n v="2.5"/>
    <n v="3"/>
    <n v="2.7508200000000005"/>
    <n v="2.9000000000000004"/>
    <n v="2.4967974575354872"/>
    <n v="2.7549111827663459"/>
    <n v="65"/>
    <n v="78"/>
    <n v="0.2"/>
    <n v="0.2"/>
    <n v="1.3989229744649958"/>
    <n v="3"/>
    <n v="2.6"/>
    <n v="2.6888560273538813"/>
    <n v="1.2538341572313412"/>
    <n v="15.007922656809424"/>
    <n v="0.16143617473837141"/>
    <n v="13.91108736208947"/>
    <n v="4.1538341572313415"/>
    <n v="29.937485680612927"/>
    <n v="41.728175660998311"/>
    <n v="71.665661341611241"/>
    <n v="0.58226178172125054"/>
    <n v="0.04"/>
    <n v="0.62226178172125057"/>
    <n v="0.98"/>
    <n v="0.5"/>
    <n v="0.5"/>
    <n v="68.204383017995895"/>
    <n v="24.757380000000005"/>
    <n v="92.961763017995906"/>
    <n v="0.26631788378634097"/>
    <n v="0.09"/>
    <n v="0.35631788378634099"/>
    <n v="0.9"/>
    <n v="9.7008039132436394"/>
    <n v="2.3128277024938679"/>
    <n v="5.6228724821830349"/>
    <n v="73.158695952894817"/>
    <n v="3.6643643860601727"/>
    <n v="0.87364341552576719"/>
    <n v="2.1239738330284288"/>
    <x v="347"/>
    <n v="91.940205182633321"/>
    <n v="6.2442339918504102"/>
    <n v="1.488725829978828"/>
    <n v="3.6193424585311256"/>
    <n v="153.57643029530493"/>
    <n v="0.85"/>
    <n v="0.6"/>
    <n v="0.65"/>
    <n v="21"/>
    <n v="11.2"/>
    <n v="13.65"/>
    <n v="268.08011998039228"/>
    <n v="63.914613007698151"/>
    <n v="155.3871558624314"/>
    <n v="6593.408881451156"/>
    <n v="574.09615441910023"/>
    <n v="136.87375826893953"/>
    <n v="332.76308826356819"/>
    <n v="14119.848512566719"/>
    <x v="1"/>
    <x v="0"/>
    <n v="1"/>
  </r>
  <r>
    <n v="349"/>
    <x v="8"/>
    <n v="2.7365067607244091"/>
    <n v="3"/>
    <n v="2.7508200000000005"/>
    <n v="3.1365067607244095"/>
    <n v="2.7365067607244091"/>
    <n v="3.0194011348748879"/>
    <n v="65"/>
    <n v="78"/>
    <n v="0.2"/>
    <n v="0.2"/>
    <n v="1.3989229744649958"/>
    <n v="3"/>
    <n v="2.6"/>
    <n v="2.7488661749350984"/>
    <n v="1.2818173486154745"/>
    <n v="15.007922656809424"/>
    <n v="0.10516918211833333"/>
    <n v="14.538954411776063"/>
    <n v="4.418324109339884"/>
    <n v="34.75841469352703"/>
    <n v="41.573395292359258"/>
    <n v="76.331809985886281"/>
    <n v="0.54464050177830403"/>
    <n v="0.04"/>
    <n v="0.58464050177830407"/>
    <n v="0.98"/>
    <n v="0.5"/>
    <n v="0.5"/>
    <n v="74.752461268528862"/>
    <n v="24.757380000000005"/>
    <n v="99.509841268528874"/>
    <n v="0.24879328199501219"/>
    <n v="0.09"/>
    <n v="0.33879328199501219"/>
    <n v="0.9"/>
    <n v="11.260660245428816"/>
    <n v="2.9994728333343925"/>
    <n v="5.4289371436869178"/>
    <n v="77.922056027258904"/>
    <n v="4.6772221891863124"/>
    <n v="1.245859530983382"/>
    <n v="2.2549606078789255"/>
    <x v="348"/>
    <n v="98.416326529314276"/>
    <n v="7.4456242034492286"/>
    <n v="1.9832715878741556"/>
    <n v="3.5896497110326"/>
    <n v="178.08114416321979"/>
    <n v="0.85"/>
    <n v="0.6"/>
    <n v="0.65"/>
    <n v="21"/>
    <n v="11.2"/>
    <n v="13.65"/>
    <n v="364.45876947771438"/>
    <n v="97.07993617538159"/>
    <n v="175.71116682640343"/>
    <n v="8716.9635339430315"/>
    <n v="732.77098282122483"/>
    <n v="195.18630418853451"/>
    <n v="353.28013808684301"/>
    <n v="17526.092032681328"/>
    <x v="1"/>
    <x v="0"/>
    <n v="1"/>
  </r>
  <r>
    <n v="350"/>
    <x v="8"/>
    <n v="2.7808422667541066"/>
    <n v="3"/>
    <n v="2.7508200000000005"/>
    <n v="3.180842266754107"/>
    <n v="2.7808422667541066"/>
    <n v="3.0683199532540844"/>
    <n v="65"/>
    <n v="78"/>
    <n v="0.2"/>
    <n v="0.2"/>
    <n v="1.3989229744649958"/>
    <n v="3"/>
    <n v="2.6"/>
    <n v="2.758695119987455"/>
    <n v="1.286400660964973"/>
    <n v="15.007922656809424"/>
    <n v="9.7097999731798015E-2"/>
    <n v="14.643112314517596"/>
    <n v="4.4672429277190799"/>
    <n v="35.682996827272312"/>
    <n v="41.551192922426729"/>
    <n v="77.234189749699041"/>
    <n v="0.53798962683606899"/>
    <n v="0.04"/>
    <n v="0.57798962683606903"/>
    <n v="0.98"/>
    <n v="0.5"/>
    <n v="0.5"/>
    <n v="75.963563044293608"/>
    <n v="24.757380000000005"/>
    <n v="100.72094304429362"/>
    <n v="0.24580170967136952"/>
    <n v="0.09"/>
    <n v="0.33580170967136952"/>
    <n v="0.9"/>
    <n v="10.84674649978688"/>
    <n v="2.6642960131689044"/>
    <n v="4.5107793437181947"/>
    <n v="78.843235369484432"/>
    <n v="4.5774395379896236"/>
    <n v="1.1243605547365829"/>
    <n v="1.9035956741026669"/>
    <x v="349"/>
    <n v="99.614119494356331"/>
    <n v="7.2043904807865031"/>
    <n v="1.7696208568761729"/>
    <n v="2.996051928147327"/>
    <n v="167.07269297273413"/>
    <n v="0.85"/>
    <n v="0.6"/>
    <n v="0.65"/>
    <n v="21"/>
    <n v="11.2"/>
    <n v="13.65"/>
    <n v="360.90014288329996"/>
    <n v="88.64822385726049"/>
    <n v="150.08564178160896"/>
    <n v="8369.4184714950206"/>
    <n v="717.65901423706998"/>
    <n v="176.27922349656833"/>
    <n v="298.44907478176452"/>
    <n v="16642.799202029844"/>
    <x v="1"/>
    <x v="0"/>
    <n v="1"/>
  </r>
  <r>
    <n v="351"/>
    <x v="8"/>
    <n v="3.0161198155901778"/>
    <n v="3"/>
    <n v="2.7508200000000005"/>
    <n v="3.4161198155901782"/>
    <n v="3.0161198155901778"/>
    <n v="3.3279200054674245"/>
    <n v="65"/>
    <n v="78"/>
    <n v="0.2"/>
    <n v="0.2"/>
    <n v="1.3989229744649958"/>
    <n v="3"/>
    <n v="2.6"/>
    <n v="2.8108548968041251"/>
    <n v="1.3107231643422419"/>
    <n v="15.007922656809424"/>
    <n v="5.9657943431693117E-2"/>
    <n v="15.202073708218265"/>
    <n v="4.7268429799324201"/>
    <n v="40.572411786918153"/>
    <n v="41.448202066755279"/>
    <n v="82.020613853673439"/>
    <n v="0.50533884250975947"/>
    <n v="0.04"/>
    <n v="0.5453388425097595"/>
    <n v="0.98"/>
    <n v="0.5"/>
    <n v="0.5"/>
    <n v="82.39058018495912"/>
    <n v="24.757380000000005"/>
    <n v="107.14796018495912"/>
    <n v="0.23105787508473091"/>
    <n v="0.09"/>
    <n v="0.32105787508473094"/>
    <n v="0.9"/>
    <n v="7.2964453466751147"/>
    <n v="2.1084000092089998"/>
    <n v="3.6486770365327605"/>
    <n v="83.729376642291626"/>
    <n v="3.3174102868835869"/>
    <n v="0.95860758863939755"/>
    <n v="1.6589117247380454"/>
    <x v="350"/>
    <n v="105.97051007303649"/>
    <n v="4.9538641079997294"/>
    <n v="1.4314815824237312"/>
    <n v="2.4772405403130993"/>
    <n v="120.02534725561063"/>
    <n v="0.85"/>
    <n v="0.6"/>
    <n v="0.65"/>
    <n v="21"/>
    <n v="11.2"/>
    <n v="13.65"/>
    <n v="277.76469538748859"/>
    <n v="80.263615841347075"/>
    <n v="138.89964461690542"/>
    <n v="6729.8584079840175"/>
    <n v="524.96350635723923"/>
    <n v="151.69483344960022"/>
    <n v="262.51444363058363"/>
    <n v="12719.147270370389"/>
    <x v="1"/>
    <x v="0"/>
    <n v="1"/>
  </r>
  <r>
    <n v="352"/>
    <x v="8"/>
    <n v="2.819396473952835"/>
    <n v="3"/>
    <n v="2.7508200000000005"/>
    <n v="3.2193964739528353"/>
    <n v="2.819396473952835"/>
    <n v="3.1108598141602659"/>
    <n v="65"/>
    <n v="78"/>
    <n v="0.2"/>
    <n v="0.2"/>
    <n v="1.3989229744649958"/>
    <n v="3"/>
    <n v="2.6"/>
    <n v="2.7672423819458429"/>
    <n v="1.2903863146724261"/>
    <n v="15.007922656809424"/>
    <n v="9.0341205572296093E-2"/>
    <n v="14.733990356948153"/>
    <n v="4.5097827886252615"/>
    <n v="36.486183192194964"/>
    <n v="41.532606197916891"/>
    <n v="78.018789390111863"/>
    <n v="0.53234107479218018"/>
    <n v="0.04"/>
    <n v="0.57234107479218022"/>
    <n v="0.98"/>
    <n v="0.5"/>
    <n v="0.5"/>
    <n v="77.016738545895095"/>
    <n v="24.757380000000005"/>
    <n v="101.77411854589511"/>
    <n v="0.24325811270805209"/>
    <n v="0.09"/>
    <n v="0.33325811270805206"/>
    <n v="0.9"/>
    <n v="7.258092083070081"/>
    <n v="2.3699657401894223"/>
    <n v="3.3698035833023572"/>
    <n v="79.644180835739192"/>
    <n v="3.1039878593051369"/>
    <n v="1.0135370012287634"/>
    <n v="1.4411265785965459"/>
    <x v="351"/>
    <n v="100.65572163879736"/>
    <n v="4.839274013604892"/>
    <n v="1.5801554304311538"/>
    <n v="2.2467892009341823"/>
    <n v="113.86745556135804"/>
    <n v="0.85"/>
    <n v="0.6"/>
    <n v="0.55000000000000004"/>
    <n v="21"/>
    <n v="11.2"/>
    <n v="13.65"/>
    <n v="247.21457037843732"/>
    <n v="80.722324209576456"/>
    <n v="114.77734583293341"/>
    <n v="5816.925023784207"/>
    <n v="487.10061804727968"/>
    <n v="159.05168515151223"/>
    <n v="226.15218839028699"/>
    <n v="11461.410910702183"/>
    <x v="0"/>
    <x v="0"/>
    <n v="1"/>
  </r>
  <r>
    <n v="353"/>
    <x v="8"/>
    <n v="2.5"/>
    <n v="3"/>
    <n v="2.7508200000000005"/>
    <n v="2.9000000000000004"/>
    <n v="1.9827868882671025"/>
    <n v="2.1877632705222703"/>
    <n v="65"/>
    <n v="78"/>
    <n v="0.2"/>
    <n v="0.2"/>
    <n v="1.3989229744649958"/>
    <n v="3"/>
    <n v="2.6"/>
    <n v="1.472603404593914"/>
    <n v="0.68668624498726594"/>
    <n v="15.007922656809424"/>
    <n v="3.8902876089664415"/>
    <n v="4.1725118681040172"/>
    <n v="3.5866862449872663"/>
    <n v="42.685457541344761"/>
    <n v="51.985574763301578"/>
    <n v="94.671032304646332"/>
    <n v="0.549118072316089"/>
    <n v="0.04"/>
    <n v="0.58911807231608904"/>
    <n v="0.98"/>
    <n v="0.5"/>
    <n v="0.5"/>
    <n v="54.163286638362649"/>
    <n v="24.757380000000005"/>
    <n v="78.920666638362661"/>
    <n v="0.31369958028161987"/>
    <n v="0.09"/>
    <n v="0.4036995802816199"/>
    <n v="0.9"/>
    <n v="10.984844756938447"/>
    <n v="3.2594684122324433"/>
    <n v="6.5340880650834903"/>
    <n v="96.643345477659807"/>
    <n v="4.5134741890393713"/>
    <n v="1.3392566644428829"/>
    <n v="2.6847386998379403"/>
    <x v="352"/>
    <n v="78.053406565413624"/>
    <n v="6.5502675391036433"/>
    <n v="1.9436223822730079"/>
    <n v="3.8962794556861433"/>
    <n v="164.55315745244994"/>
    <n v="0.85"/>
    <n v="0.6"/>
    <n v="0.65"/>
    <n v="21"/>
    <n v="11.2"/>
    <n v="13.65"/>
    <n v="436.19724535583237"/>
    <n v="129.43024450501184"/>
    <n v="259.4621296856813"/>
    <n v="10957.969818311494"/>
    <n v="511.27069534188809"/>
    <n v="151.70634801319287"/>
    <n v="304.11788444713903"/>
    <n v="12843.934500258598"/>
    <x v="1"/>
    <x v="0"/>
    <n v="1"/>
  </r>
  <r>
    <n v="354"/>
    <x v="8"/>
    <n v="2.60594396791703"/>
    <n v="3"/>
    <n v="2.7508200000000005"/>
    <n v="3.0059439679170303"/>
    <n v="2.60594396791703"/>
    <n v="2.875341032253151"/>
    <n v="65"/>
    <n v="78"/>
    <n v="0.2"/>
    <n v="0.2"/>
    <n v="1.3989229744649958"/>
    <n v="3"/>
    <n v="2.6"/>
    <n v="2.7199211006299455"/>
    <n v="1.2683200388011162"/>
    <n v="15.007922656809424"/>
    <n v="0.13080937049779623"/>
    <n v="14.234381216469801"/>
    <n v="4.2742640067181465"/>
    <n v="32.029690027194071"/>
    <n v="41.643926835357256"/>
    <n v="73.673616862551327"/>
    <n v="0.56524884495693972"/>
    <n v="0.04"/>
    <n v="0.60524884495693976"/>
    <n v="0.98"/>
    <n v="0.5"/>
    <n v="0.5"/>
    <n v="71.185910565083532"/>
    <n v="24.757380000000005"/>
    <n v="95.943290565083544"/>
    <n v="0.25804180630229406"/>
    <n v="0.09"/>
    <n v="0.34804180630229409"/>
    <n v="0.9"/>
    <n v="7.5405290376968805"/>
    <n v="2.4517867423516799"/>
    <n v="5.1320633502959563"/>
    <n v="75.208483880521158"/>
    <n v="2.9766325472665791"/>
    <n v="0.96784564846258758"/>
    <n v="2.0258879352834862"/>
    <x v="353"/>
    <n v="94.888968690741962"/>
    <n v="4.9161096909419584"/>
    <n v="1.598462455875584"/>
    <n v="3.3458907518011487"/>
    <n v="128.18064138215357"/>
    <n v="0.85"/>
    <n v="0.6"/>
    <n v="0.65"/>
    <n v="21"/>
    <n v="11.2"/>
    <n v="13.65"/>
    <n v="223.86802094933316"/>
    <n v="72.79020385123107"/>
    <n v="152.36396012451036"/>
    <n v="5837.0435800305877"/>
    <n v="466.48457854404461"/>
    <n v="151.67645392890481"/>
    <n v="317.48812279030227"/>
    <n v="12162.928866870394"/>
    <x v="0"/>
    <x v="0"/>
    <n v="1"/>
  </r>
  <r>
    <n v="355"/>
    <x v="8"/>
    <n v="2.5"/>
    <n v="3"/>
    <n v="2.7508200000000005"/>
    <n v="2.9000000000000004"/>
    <n v="1.5481527934800166"/>
    <n v="1.7081976075059488"/>
    <n v="65"/>
    <n v="78"/>
    <n v="0.2"/>
    <n v="0.2"/>
    <n v="1.3989229744649958"/>
    <n v="3"/>
    <n v="2.6"/>
    <n v="0.44417152141665689"/>
    <n v="0.20712058197094407"/>
    <n v="15.007922656809424"/>
    <n v="10.892849002999005"/>
    <n v="0.37960104543302603"/>
    <n v="3.1071205819709444"/>
    <n v="41.246283136317558"/>
    <n v="71.248360697234233"/>
    <n v="112.49464383355179"/>
    <n v="0.63334891572841479"/>
    <n v="0.04"/>
    <n v="0.67334891572841482"/>
    <n v="0.98"/>
    <n v="0.5"/>
    <n v="0.5"/>
    <n v="42.290497284115638"/>
    <n v="24.757380000000005"/>
    <n v="67.047877284115643"/>
    <n v="0.36924927384487521"/>
    <n v="0.09"/>
    <n v="0.45924927384487524"/>
    <n v="0.9"/>
    <n v="4.620941999092592"/>
    <n v="3.1942634796231215"/>
    <n v="4.2893779011132107"/>
    <n v="114.83828224675078"/>
    <n v="1.5094357143597015"/>
    <n v="1.0434096290680193"/>
    <n v="1.4011299422492065"/>
    <x v="354"/>
    <n v="66.311087423850637"/>
    <n v="2.498777741530033"/>
    <n v="1.7273002961369985"/>
    <n v="2.3194842147807138"/>
    <n v="76.790264371993601"/>
    <n v="0.85"/>
    <n v="0.6"/>
    <n v="0.65"/>
    <n v="21"/>
    <n v="11.2"/>
    <n v="13.65"/>
    <n v="173.3410045989653"/>
    <n v="119.82336948189074"/>
    <n v="160.90335577238798"/>
    <n v="5326.9649991003489"/>
    <n v="165.69666927137007"/>
    <n v="114.53916094438361"/>
    <n v="153.80752054456545"/>
    <n v="5092.0459340718708"/>
    <x v="0"/>
    <x v="0"/>
    <n v="1"/>
  </r>
  <r>
    <n v="356"/>
    <x v="8"/>
    <n v="2.5"/>
    <n v="3"/>
    <n v="2.7508200000000005"/>
    <n v="2.9000000000000004"/>
    <n v="1.3204540315853439"/>
    <n v="1.4569598214562691"/>
    <n v="65"/>
    <n v="78"/>
    <n v="0.2"/>
    <n v="0.2"/>
    <n v="1.3989229744649958"/>
    <n v="3"/>
    <n v="2.6"/>
    <n v="0"/>
    <n v="0"/>
    <n v="15.007922656809424"/>
    <n v="15.481220757372506"/>
    <n v="0"/>
    <n v="2.8558827959212651"/>
    <n v="36.070507944525012"/>
    <n v="30.962441514745013"/>
    <n v="67.032949459270029"/>
    <n v="0.46189883877268656"/>
    <n v="0.04"/>
    <n v="0.5018988387726866"/>
    <n v="0.98"/>
    <n v="0.5"/>
    <n v="0.5"/>
    <n v="36.070507944525012"/>
    <n v="24.757380000000005"/>
    <n v="60.827887944525017"/>
    <n v="0.40700706265814646"/>
    <n v="0.09"/>
    <n v="0.49700706265814643"/>
    <n v="0.9"/>
    <n v="11.059246786243097"/>
    <n v="3.3649530493680966"/>
    <n v="6.782982558803587"/>
    <n v="68.429469239671491"/>
    <n v="5.5086236665271207"/>
    <n v="1.6760870213656383"/>
    <n v="3.3786114891246801"/>
    <x v="355"/>
    <n v="60.159449615464297"/>
    <n v="5.56272302580087"/>
    <n v="1.6925476183190862"/>
    <n v="3.4117923211911783"/>
    <n v="140.93965337541852"/>
    <n v="0.85"/>
    <n v="0.6"/>
    <n v="0.65"/>
    <n v="21"/>
    <n v="11.2"/>
    <n v="13.65"/>
    <n v="376.95219374154397"/>
    <n v="114.69374527155256"/>
    <n v="231.19659096785799"/>
    <n v="9550.6303798737135"/>
    <n v="334.65035559545055"/>
    <n v="101.82273316604116"/>
    <n v="205.25154824512867"/>
    <n v="8478.8519760594936"/>
    <x v="1"/>
    <x v="0"/>
    <n v="1"/>
  </r>
  <r>
    <n v="357"/>
    <x v="8"/>
    <n v="2.5"/>
    <n v="3"/>
    <n v="2.7508200000000005"/>
    <n v="2.9000000000000004"/>
    <n v="1.8765764812588621"/>
    <n v="2.0705730526653587"/>
    <n v="65"/>
    <n v="78"/>
    <n v="0.2"/>
    <n v="0.2"/>
    <n v="1.3989229744649958"/>
    <n v="3"/>
    <n v="2.6"/>
    <n v="1.2212881713837433"/>
    <n v="0.56949602713035397"/>
    <n v="15.007922656809424"/>
    <n v="5.2758113739376533"/>
    <n v="2.8698703796121379"/>
    <n v="3.4694960271303543"/>
    <n v="43.367467044951646"/>
    <n v="55.796901246459683"/>
    <n v="99.164368291411336"/>
    <n v="0.56267086865809512"/>
    <n v="0.04"/>
    <n v="0.60267086865809516"/>
    <n v="0.98"/>
    <n v="0.5"/>
    <n v="0.5"/>
    <n v="51.261963882596305"/>
    <n v="24.757380000000005"/>
    <n v="76.019343882596303"/>
    <n v="0.32567210838119198"/>
    <n v="0.09"/>
    <n v="0.41567210838119195"/>
    <n v="0.9"/>
    <n v="11.288150154129088"/>
    <n v="2.0296379074086124"/>
    <n v="6.7614324649521196"/>
    <n v="101.23029263081574"/>
    <n v="4.4851108951971002"/>
    <n v="0.80643426668926543"/>
    <n v="2.6865140879263802"/>
    <x v="356"/>
    <n v="75.183966477293055"/>
    <n v="6.5959809798387727"/>
    <n v="1.1859740391856841"/>
    <n v="3.9508935765684323"/>
    <n v="160.76230929155332"/>
    <n v="0.85"/>
    <n v="0.6"/>
    <n v="0.65"/>
    <n v="21"/>
    <n v="11.2"/>
    <n v="13.65"/>
    <n v="454.02908840246238"/>
    <n v="81.63557680447164"/>
    <n v="271.9566072775965"/>
    <n v="11065.945302180478"/>
    <n v="495.91201287306086"/>
    <n v="89.166232405076315"/>
    <n v="297.04385021607345"/>
    <n v="12086.748072588363"/>
    <x v="1"/>
    <x v="0"/>
    <n v="1"/>
  </r>
  <r>
    <n v="358"/>
    <x v="8"/>
    <n v="2.5"/>
    <n v="3"/>
    <n v="2.7508200000000005"/>
    <n v="2.9000000000000004"/>
    <n v="2.2988303409782351"/>
    <n v="2.5364786376764004"/>
    <n v="65"/>
    <n v="78"/>
    <n v="0.2"/>
    <n v="0.2"/>
    <n v="1.3989229744649958"/>
    <n v="3"/>
    <n v="2.6"/>
    <n v="2.2204259227439769"/>
    <n v="1.0354016121413956"/>
    <n v="15.007922656809424"/>
    <n v="1.0134278900730915"/>
    <n v="9.4863372027783068"/>
    <n v="3.9354016121413959"/>
    <n v="36.701359390690342"/>
    <n v="44.071851511375371"/>
    <n v="80.773210902065713"/>
    <n v="0.54562460770329813"/>
    <n v="0.04"/>
    <n v="0.58562460770329816"/>
    <n v="0.98"/>
    <n v="0.5"/>
    <n v="0.5"/>
    <n v="62.796565494836969"/>
    <n v="24.757380000000005"/>
    <n v="87.553945494836967"/>
    <n v="0.28276715412510955"/>
    <n v="0.09"/>
    <n v="0.37276715412510952"/>
    <n v="0.9"/>
    <n v="10.943713419248134"/>
    <n v="2.158530529470664"/>
    <n v="4.6851004654964896"/>
    <n v="82.455986129192084"/>
    <n v="4.5348055412836255"/>
    <n v="0.89444193493381396"/>
    <n v="1.9413903433395683"/>
    <x v="357"/>
    <n v="86.59181422566293"/>
    <n v="6.8642565123942356"/>
    <n v="1.3539012469077187"/>
    <n v="2.9386488981831373"/>
    <n v="157.69835747458686"/>
    <n v="0.85"/>
    <n v="0.6"/>
    <n v="0.65"/>
    <n v="21"/>
    <n v="11.2"/>
    <n v="13.65"/>
    <n v="373.92186281066603"/>
    <n v="73.752091780270291"/>
    <n v="160.07925522175489"/>
    <n v="8590.4224998888258"/>
    <n v="594.38842471853854"/>
    <n v="117.23676525212657"/>
    <n v="254.46293946592328"/>
    <n v="13655.386874131607"/>
    <x v="1"/>
    <x v="0"/>
    <n v="1"/>
  </r>
  <r>
    <n v="359"/>
    <x v="8"/>
    <n v="2.8685118271000762"/>
    <n v="3"/>
    <n v="2.7508200000000005"/>
    <n v="3.2685118271000766"/>
    <n v="2.8685118271000762"/>
    <n v="3.165052610304977"/>
    <n v="65"/>
    <n v="78"/>
    <n v="0.2"/>
    <n v="0.2"/>
    <n v="1.3989229744649958"/>
    <n v="3"/>
    <n v="2.6"/>
    <n v="2.7781309935924106"/>
    <n v="1.2954637576698964"/>
    <n v="15.007922656809424"/>
    <n v="8.2086426625293113E-2"/>
    <n v="14.850169797726013"/>
    <n v="4.563975584769973"/>
    <n v="37.508266110331562"/>
    <n v="41.509898786893899"/>
    <n v="79.018164897225461"/>
    <n v="0.52532096690531249"/>
    <n v="0.04"/>
    <n v="0.56532096690531253"/>
    <n v="0.98"/>
    <n v="0.5"/>
    <n v="0.5"/>
    <n v="78.358410193312238"/>
    <n v="24.757380000000005"/>
    <n v="103.11579019331225"/>
    <n v="0.24009300567436942"/>
    <n v="0.09"/>
    <n v="0.33009300567436939"/>
    <n v="0.9"/>
    <n v="5.1183052744645305"/>
    <n v="3.3536963338235406"/>
    <n v="5.2123727678495051"/>
    <n v="80.664376665917658"/>
    <n v="2.2248199877876811"/>
    <n v="1.4577814796796149"/>
    <n v="2.2657091548579027"/>
    <x v="358"/>
    <n v="101.98264964173738"/>
    <n v="3.4287885024575555"/>
    <n v="2.2466646308726146"/>
    <n v="3.4918049742148298"/>
    <n v="107.28250072205242"/>
    <n v="0.85"/>
    <n v="0.6"/>
    <n v="0.65"/>
    <n v="21"/>
    <n v="11.2"/>
    <n v="13.65"/>
    <n v="179.46371750876784"/>
    <n v="117.59103437347524"/>
    <n v="182.76201668287581"/>
    <n v="5615.1951015400746"/>
    <n v="349.67693654174627"/>
    <n v="229.12081191276511"/>
    <n v="356.1035233026268"/>
    <n v="10940.95368382651"/>
    <x v="0"/>
    <x v="0"/>
    <n v="1"/>
  </r>
  <r>
    <n v="360"/>
    <x v="9"/>
    <n v="2.5"/>
    <n v="3"/>
    <n v="2.7508200000000005"/>
    <n v="2.9000000000000004"/>
    <n v="1.7080659188851435"/>
    <n v="1.8846422190302459"/>
    <n v="65"/>
    <n v="78"/>
    <n v="0.2"/>
    <n v="0.2"/>
    <n v="1.3989229744649958"/>
    <n v="3"/>
    <n v="2.6"/>
    <n v="0.82255821191713241"/>
    <n v="0.3835651934952411"/>
    <n v="15.007922656809424"/>
    <n v="7.9062616028502601"/>
    <n v="1.3018449571054143"/>
    <n v="3.2835651934952415"/>
    <n v="43.077662435670327"/>
    <n v="63.032796345157067"/>
    <n v="106.1104587808274"/>
    <n v="0.59403000485891944"/>
    <n v="0.04"/>
    <n v="0.63403000485891947"/>
    <n v="0.98"/>
    <n v="0.5"/>
    <n v="0.5"/>
    <n v="46.658803580575039"/>
    <n v="24.757380000000005"/>
    <n v="71.416183580575051"/>
    <n v="0.3466634417963203"/>
    <n v="0.09"/>
    <n v="0.43666344179632033"/>
    <n v="0.9"/>
    <n v="9.1978530446445603"/>
    <n v="2.4292287620941018"/>
    <n v="6.5508191481628337"/>
    <n v="108.32109333876132"/>
    <n v="3.3661382340569426"/>
    <n v="0.88902483826015144"/>
    <n v="2.3974032518232495"/>
    <x v="359"/>
    <n v="70.631390354414876"/>
    <n v="5.1814868770333025"/>
    <n v="1.3684733699274767"/>
    <n v="3.6903159123408114"/>
    <n v="134.42800973320092"/>
    <n v="0.85"/>
    <n v="0.6"/>
    <n v="0.65"/>
    <n v="21"/>
    <n v="11.2"/>
    <n v="13.65"/>
    <n v="364.62377384245525"/>
    <n v="96.300142485655044"/>
    <n v="259.68934141139613"/>
    <n v="9459.765002264041"/>
    <n v="365.97562222801724"/>
    <n v="96.657176780969195"/>
    <n v="260.65214373565249"/>
    <n v="9494.8372300327974"/>
    <x v="1"/>
    <x v="0"/>
    <n v="1"/>
  </r>
  <r>
    <n v="361"/>
    <x v="9"/>
    <n v="2.5"/>
    <n v="3"/>
    <n v="2.7508200000000005"/>
    <n v="2.9000000000000004"/>
    <n v="1.1636519006656665"/>
    <n v="1.2839478125532313"/>
    <n v="65"/>
    <n v="78"/>
    <n v="0.2"/>
    <n v="0.2"/>
    <n v="1.3989229744649958"/>
    <n v="3"/>
    <n v="2.6"/>
    <n v="0"/>
    <n v="0"/>
    <n v="15.007922656809424"/>
    <n v="17.337327845262056"/>
    <n v="0"/>
    <n v="2.6828707870182269"/>
    <n v="31.787183895549123"/>
    <n v="34.674655690524112"/>
    <n v="66.461839586073239"/>
    <n v="0.52172277966543101"/>
    <n v="0.04"/>
    <n v="0.56172277966543105"/>
    <n v="0.98"/>
    <n v="0.5"/>
    <n v="0.5"/>
    <n v="31.787183895549123"/>
    <n v="24.757380000000005"/>
    <n v="56.544563895549132"/>
    <n v="0.4378383755109086"/>
    <n v="0.09"/>
    <n v="0.52783837551090862"/>
    <n v="0.9"/>
    <n v="6.8481913357994113"/>
    <n v="3.1431447610239092"/>
    <n v="5.763278477817515"/>
    <n v="67.846461244116441"/>
    <n v="3.0014062629734446"/>
    <n v="1.377568748970722"/>
    <n v="2.5259136712719061"/>
    <x v="360"/>
    <n v="55.923195061532105"/>
    <n v="3.2334531459231708"/>
    <n v="1.4840723363694259"/>
    <n v="2.7211989284693359"/>
    <n v="91.83394224797533"/>
    <n v="0.85"/>
    <n v="0.6"/>
    <n v="0.65"/>
    <n v="21"/>
    <n v="11.2"/>
    <n v="13.65"/>
    <n v="203.63479369867616"/>
    <n v="93.463164738148066"/>
    <n v="171.37430400393325"/>
    <n v="5783.4720468366231"/>
    <n v="180.8250310017861"/>
    <n v="82.994066752211097"/>
    <n v="152.17813847802282"/>
    <n v="5135.6474656029986"/>
    <x v="1"/>
    <x v="0"/>
    <n v="1"/>
  </r>
  <r>
    <n v="362"/>
    <x v="9"/>
    <n v="2.6773325696978825"/>
    <n v="3"/>
    <n v="2.7508200000000005"/>
    <n v="3.0773325696978828"/>
    <n v="2.6773325696978825"/>
    <n v="2.9541096391237498"/>
    <n v="65"/>
    <n v="78"/>
    <n v="0.2"/>
    <n v="0.2"/>
    <n v="1.3989229744649958"/>
    <n v="3"/>
    <n v="2.6"/>
    <n v="2.7357475726183034"/>
    <n v="1.275700043890863"/>
    <n v="15.007922656809424"/>
    <n v="0.11644371273282603"/>
    <n v="14.400515047919013"/>
    <n v="4.3530326135887458"/>
    <n v="33.522790093332958"/>
    <n v="41.604409496664218"/>
    <n v="75.127199589997176"/>
    <n v="0.55378624151729516"/>
    <n v="0.04"/>
    <n v="0.5937862415172952"/>
    <n v="0.98"/>
    <n v="0.5"/>
    <n v="0.5"/>
    <n v="73.136014897449542"/>
    <n v="24.757380000000005"/>
    <n v="97.893394897449554"/>
    <n v="0.25290143452410818"/>
    <n v="0.09"/>
    <n v="0.34290143452410815"/>
    <n v="0.9"/>
    <n v="11.632837664144628"/>
    <n v="2.8339350627823698"/>
    <n v="6.0469317459883714"/>
    <n v="76.69234958145546"/>
    <n v="4.7254187093713576"/>
    <n v="1.1511834131487464"/>
    <n v="2.4563468718263208"/>
    <x v="361"/>
    <n v="96.817643305169881"/>
    <n v="7.6439209415233593"/>
    <n v="1.8621746644061268"/>
    <n v="3.9734301758195887"/>
    <n v="184.21206178596043"/>
    <n v="0.85"/>
    <n v="0.6"/>
    <n v="0.65"/>
    <n v="21"/>
    <n v="11.2"/>
    <n v="13.65"/>
    <n v="362.40346357785825"/>
    <n v="88.286960753576722"/>
    <n v="188.38301298741877"/>
    <n v="8733.6184838596782"/>
    <n v="740.0664111693269"/>
    <n v="180.29136243039682"/>
    <n v="384.6981454604994"/>
    <n v="17834.977690503034"/>
    <x v="1"/>
    <x v="0"/>
    <n v="1"/>
  </r>
  <r>
    <n v="363"/>
    <x v="9"/>
    <n v="2.5"/>
    <n v="3"/>
    <n v="2.7508200000000005"/>
    <n v="2.9000000000000004"/>
    <n v="2.1821718499044067"/>
    <n v="2.4077602345660551"/>
    <n v="65"/>
    <n v="78"/>
    <n v="0.2"/>
    <n v="0.2"/>
    <n v="1.3989229744649958"/>
    <n v="3"/>
    <n v="2.6"/>
    <n v="1.9443884164769023"/>
    <n v="0.90668320903105037"/>
    <n v="15.007922656809424"/>
    <n v="1.8581739523115339"/>
    <n v="7.2743137788728189"/>
    <n v="3.8066832090310507"/>
    <n v="39.599507246842037"/>
    <n v="46.395595874302124"/>
    <n v="85.995103121144155"/>
    <n v="0.53951439315030658"/>
    <n v="0.04"/>
    <n v="0.57951439315030662"/>
    <n v="0.98"/>
    <n v="0.5"/>
    <n v="0.5"/>
    <n v="59.609835076040966"/>
    <n v="24.757380000000005"/>
    <n v="84.367215076040964"/>
    <n v="0.29344787519282162"/>
    <n v="0.09"/>
    <n v="0.38344787519282164"/>
    <n v="0.9"/>
    <n v="6.9517712145982724"/>
    <n v="3.23847058428291"/>
    <n v="3.5025486097913379"/>
    <n v="87.786667769501335"/>
    <n v="2.9231197378505844"/>
    <n v="1.3617302688970805"/>
    <n v="1.4727712777086606"/>
    <x v="362"/>
    <n v="83.440102822458087"/>
    <n v="4.2861293135339436"/>
    <n v="1.9966859198651725"/>
    <n v="2.159503787607278"/>
    <n v="109.08533498362043"/>
    <n v="0.85"/>
    <n v="0.6"/>
    <n v="0.65"/>
    <n v="21"/>
    <n v="11.2"/>
    <n v="13.65"/>
    <n v="256.61094127716109"/>
    <n v="119.54176270734172"/>
    <n v="129.28968285667418"/>
    <n v="6530.9486583365033"/>
    <n v="357.63507063162393"/>
    <n v="166.60367845770429"/>
    <n v="180.18921808343896"/>
    <n v="9102.0915674555727"/>
    <x v="0"/>
    <x v="0"/>
    <n v="1"/>
  </r>
  <r>
    <n v="364"/>
    <x v="9"/>
    <n v="2.5"/>
    <n v="3"/>
    <n v="2.7508200000000005"/>
    <n v="2.9000000000000004"/>
    <n v="1.8113807735312575"/>
    <n v="1.9986375483475873"/>
    <n v="65"/>
    <n v="78"/>
    <n v="0.2"/>
    <n v="0.2"/>
    <n v="1.3989229744649958"/>
    <n v="3"/>
    <n v="2.6"/>
    <n v="1.0670219845439375"/>
    <n v="0.49756052281258256"/>
    <n v="15.007922656809424"/>
    <n v="6.2306291522450516"/>
    <n v="2.190648584849352"/>
    <n v="3.3975605228125829"/>
    <n v="43.454949326534305"/>
    <n v="58.423433087383238"/>
    <n v="101.87838241391754"/>
    <n v="0.57346251189989494"/>
    <n v="0.04"/>
    <n v="0.61346251189989498"/>
    <n v="0.98"/>
    <n v="0.5"/>
    <n v="0.5"/>
    <n v="49.481029266709598"/>
    <n v="24.757380000000005"/>
    <n v="74.238409266709596"/>
    <n v="0.33348478563241318"/>
    <n v="0.09"/>
    <n v="0.42348478563241321"/>
    <n v="0.9"/>
    <n v="4.4400326671174009"/>
    <n v="2.6064110847565423"/>
    <n v="3.3256372632840021"/>
    <n v="104.00084871420748"/>
    <n v="1.7162390742299698"/>
    <n v="1.0074755936580637"/>
    <n v="1.2854834740819059"/>
    <x v="363"/>
    <n v="73.422602571471032"/>
    <n v="2.5597463848822763"/>
    <n v="1.5026356452584724"/>
    <n v="1.9172804797510112"/>
    <n v="70.183167708016285"/>
    <n v="0.85"/>
    <n v="0.6"/>
    <n v="0.55000000000000004"/>
    <n v="21"/>
    <n v="11.2"/>
    <n v="13.65"/>
    <n v="178.49032031640257"/>
    <n v="104.77831679928865"/>
    <n v="133.69137231260615"/>
    <n v="4893.8504841758968"/>
    <n v="187.94324150097111"/>
    <n v="110.32741979153874"/>
    <n v="140.77172268279782"/>
    <n v="5153.030829832579"/>
    <x v="0"/>
    <x v="0"/>
    <n v="1"/>
  </r>
  <r>
    <n v="365"/>
    <x v="9"/>
    <n v="2.5"/>
    <n v="3"/>
    <n v="2.7508200000000005"/>
    <n v="2.9000000000000004"/>
    <n v="1.5198805405832823"/>
    <n v="1.6770026279403689"/>
    <n v="65"/>
    <n v="78"/>
    <n v="0.2"/>
    <n v="0.2"/>
    <n v="1.3989229744649958"/>
    <n v="3"/>
    <n v="2.6"/>
    <n v="0.37727367185311644"/>
    <n v="0.17592560240536415"/>
    <n v="15.007922656809424"/>
    <n v="11.470544268040818"/>
    <n v="0.27386654189935888"/>
    <n v="3.0759256024053645"/>
    <n v="40.764833760130742"/>
    <n v="72.837496386216557"/>
    <n v="113.6023301463473"/>
    <n v="0.64116199282518438"/>
    <n v="0.04"/>
    <n v="0.68116199282518441"/>
    <n v="0.98"/>
    <n v="0.5"/>
    <n v="0.5"/>
    <n v="41.518191320918334"/>
    <n v="24.757380000000005"/>
    <n v="66.275571320918345"/>
    <n v="0.37355211741774774"/>
    <n v="0.09"/>
    <n v="0.46355211741774771"/>
    <n v="0.9"/>
    <n v="11.751629105998315"/>
    <n v="2.9119268770264544"/>
    <n v="4.9377974688776582"/>
    <n v="115.96904535772953"/>
    <n v="3.7468660052140623"/>
    <n v="0.92843296250989904"/>
    <n v="1.5743575048098011"/>
    <x v="364"/>
    <n v="65.547268339369793"/>
    <n v="6.3041365508047624"/>
    <n v="1.5620970074151921"/>
    <n v="2.6488709967994244"/>
    <n v="146.52823724079798"/>
    <n v="0.85"/>
    <n v="0.6"/>
    <n v="0.65"/>
    <n v="21"/>
    <n v="11.2"/>
    <n v="13.65"/>
    <n v="434.52047370800443"/>
    <n v="107.66948434092168"/>
    <n v="182.5767368845697"/>
    <n v="10099.641488467218"/>
    <n v="413.21893014362888"/>
    <n v="102.39119171717012"/>
    <n v="173.62625802358582"/>
    <n v="9604.5256857174227"/>
    <x v="1"/>
    <x v="0"/>
    <n v="1"/>
  </r>
  <r>
    <n v="366"/>
    <x v="9"/>
    <n v="2.5"/>
    <n v="3"/>
    <n v="2.7508200000000005"/>
    <n v="2.9000000000000004"/>
    <n v="1.5284863746712929"/>
    <n v="1.6864981152473346"/>
    <n v="65"/>
    <n v="78"/>
    <n v="0.2"/>
    <n v="0.2"/>
    <n v="1.3989229744649958"/>
    <n v="3"/>
    <n v="2.6"/>
    <n v="0.39763681009651508"/>
    <n v="0.18542108971232985"/>
    <n v="15.007922656809424"/>
    <n v="11.29311857166757"/>
    <n v="0.30422797208933577"/>
    <n v="3.0854210897123302"/>
    <n v="40.916398318279278"/>
    <n v="72.34943023211909"/>
    <n v="113.26582855039837"/>
    <n v="0.6387577891590378"/>
    <n v="0.04"/>
    <n v="0.67875778915903784"/>
    <n v="0.98"/>
    <n v="0.5"/>
    <n v="0.5"/>
    <n v="41.753274708462065"/>
    <n v="24.757380000000005"/>
    <n v="66.51065470846207"/>
    <n v="0.37223178915498112"/>
    <n v="0.09"/>
    <n v="0.46223178915498109"/>
    <n v="0.9"/>
    <n v="11.366636065075268"/>
    <n v="2.5686775469540919"/>
    <n v="4.4139941070366904"/>
    <n v="115.62553331186501"/>
    <n v="3.6514432993693937"/>
    <n v="0.82516765412107185"/>
    <n v="1.4179612255834451"/>
    <x v="365"/>
    <n v="65.779768392984465"/>
    <n v="6.1126155400419924"/>
    <n v="1.3813531286632741"/>
    <n v="2.373705713621578"/>
    <n v="139.45358435847422"/>
    <n v="0.85"/>
    <n v="0.6"/>
    <n v="0.65"/>
    <n v="21"/>
    <n v="11.2"/>
    <n v="13.65"/>
    <n v="422.20007884762214"/>
    <n v="95.410450079449504"/>
    <n v="163.95252292363156"/>
    <n v="9632.0983916038767"/>
    <n v="402.08643449931992"/>
    <n v="90.865088872394637"/>
    <n v="156.1418120751313"/>
    <n v="9173.2244806719555"/>
    <x v="1"/>
    <x v="0"/>
    <n v="1"/>
  </r>
  <r>
    <n v="367"/>
    <x v="9"/>
    <n v="2.5633203557611379"/>
    <n v="3"/>
    <n v="2.7508200000000005"/>
    <n v="2.9633203557611383"/>
    <n v="2.5633203557611379"/>
    <n v="2.8283110797739184"/>
    <n v="65"/>
    <n v="78"/>
    <n v="0.2"/>
    <n v="0.2"/>
    <n v="1.3989229744649958"/>
    <n v="3"/>
    <n v="2.6"/>
    <n v="2.7104716733124214"/>
    <n v="1.2639136984777757"/>
    <n v="15.007922656809424"/>
    <n v="0.13978487879028381"/>
    <n v="14.135648130397637"/>
    <n v="4.227234054238914"/>
    <n v="31.136948570112789"/>
    <n v="41.668616843078397"/>
    <n v="72.805565413191189"/>
    <n v="0.57232735720954542"/>
    <n v="0.04"/>
    <n v="0.61232735720954545"/>
    <n v="0.98"/>
    <n v="0.5"/>
    <n v="0.5"/>
    <n v="70.021572160173221"/>
    <n v="24.757380000000005"/>
    <n v="94.778952160173219"/>
    <n v="0.26121179265794026"/>
    <n v="0.09"/>
    <n v="0.35121179265794022"/>
    <n v="0.9"/>
    <n v="10.771037515767489"/>
    <n v="2.7509384292357799"/>
    <n v="3.7368213181620917"/>
    <n v="74.322348025966008"/>
    <n v="4.175636579332715"/>
    <n v="1.0664635710156567"/>
    <n v="1.4486633960476081"/>
    <x v="366"/>
    <n v="93.737425213358136"/>
    <n v="6.9881221210688622"/>
    <n v="1.7847764120122633"/>
    <n v="2.4244056041679762"/>
    <n v="158.24221607278196"/>
    <n v="0.85"/>
    <n v="0.6"/>
    <n v="0.65"/>
    <n v="21"/>
    <n v="11.2"/>
    <n v="13.65"/>
    <n v="310.34311507912025"/>
    <n v="79.262076682040146"/>
    <n v="107.66806509352816"/>
    <n v="7027.5506670079358"/>
    <n v="655.0485747055061"/>
    <n v="167.30034544356519"/>
    <n v="227.25753900754202"/>
    <n v="14833.217894718458"/>
    <x v="1"/>
    <x v="0"/>
    <n v="1"/>
  </r>
  <r>
    <n v="368"/>
    <x v="9"/>
    <n v="2.5"/>
    <n v="3"/>
    <n v="2.7508200000000005"/>
    <n v="2.9000000000000004"/>
    <n v="1.9155869126679281"/>
    <n v="2.1136163012913229"/>
    <n v="65"/>
    <n v="78"/>
    <n v="0.2"/>
    <n v="0.2"/>
    <n v="1.3989229744649958"/>
    <n v="3"/>
    <n v="2.6"/>
    <n v="1.3135947159433372"/>
    <n v="0.61253927575631817"/>
    <n v="15.007922656809424"/>
    <n v="4.7424414969460882"/>
    <n v="3.3200816611354984"/>
    <n v="3.5125392757563185"/>
    <n v="43.194654910179025"/>
    <n v="54.329696721433749"/>
    <n v="97.524351631612774"/>
    <n v="0.55708852007197185"/>
    <n v="0.04"/>
    <n v="0.59708852007197188"/>
    <n v="0.98"/>
    <n v="0.5"/>
    <n v="0.5"/>
    <n v="52.32760194526378"/>
    <n v="24.757380000000005"/>
    <n v="77.084981945263792"/>
    <n v="0.3211699526320137"/>
    <n v="0.09"/>
    <n v="0.41116995263201372"/>
    <n v="0.9"/>
    <n v="9.7437418798271356"/>
    <n v="2.6394413506852263"/>
    <n v="6.1975648177037836"/>
    <n v="99.556108957271377"/>
    <n v="3.925865460837858"/>
    <n v="1.063461220787818"/>
    <n v="2.4970700126509113"/>
    <x v="367"/>
    <n v="76.237894231579574"/>
    <n v="5.7374079926400441"/>
    <n v="1.5541823755490034"/>
    <n v="3.6493123851746843"/>
    <n v="145.23536236977648"/>
    <n v="0.85"/>
    <n v="0.6"/>
    <n v="0.65"/>
    <n v="21"/>
    <n v="11.2"/>
    <n v="13.65"/>
    <n v="390.8438895707622"/>
    <n v="105.87406116858484"/>
    <n v="248.59857425340914"/>
    <n v="9893.7279699543687"/>
    <n v="437.40790370631095"/>
    <n v="118.48759156369"/>
    <n v="278.21589163894095"/>
    <n v="11072.438195032151"/>
    <x v="1"/>
    <x v="0"/>
    <n v="1"/>
  </r>
  <r>
    <n v="369"/>
    <x v="9"/>
    <n v="2.5"/>
    <n v="3"/>
    <n v="2.7508200000000005"/>
    <n v="2.9000000000000004"/>
    <n v="2.3043812830830825"/>
    <n v="2.5426034246243283"/>
    <n v="65"/>
    <n v="78"/>
    <n v="0.2"/>
    <n v="0.2"/>
    <n v="1.3989229744649958"/>
    <n v="3"/>
    <n v="2.6"/>
    <n v="2.2335605707404547"/>
    <n v="1.0415263990893235"/>
    <n v="15.007922656809424"/>
    <n v="0.97956610915347897"/>
    <n v="9.5988995949907228"/>
    <n v="3.9415263990893239"/>
    <n v="36.543354188833483"/>
    <n v="43.978703847186082"/>
    <n v="80.522058036019558"/>
    <n v="0.54616964493770503"/>
    <n v="0.04"/>
    <n v="0.58616964493770507"/>
    <n v="0.98"/>
    <n v="0.5"/>
    <n v="0.5"/>
    <n v="62.948199172725865"/>
    <n v="24.757380000000005"/>
    <n v="87.705579172725862"/>
    <n v="0.2822782795977351"/>
    <n v="0.09"/>
    <n v="0.37227827959773507"/>
    <n v="0.9"/>
    <n v="8.6507314646389553"/>
    <n v="2.8408035967967828"/>
    <n v="3.0456326006485814"/>
    <n v="82.199600911769977"/>
    <n v="3.5799352735601055"/>
    <n v="1.1756107611246571"/>
    <n v="1.2603752205157031"/>
    <x v="368"/>
    <n v="86.741781599399204"/>
    <n v="5.4302520377211696"/>
    <n v="1.7832341211062186"/>
    <n v="1.9118097357923518"/>
    <n v="123.26624375861773"/>
    <n v="0.85"/>
    <n v="0.6"/>
    <n v="0.55000000000000004"/>
    <n v="21"/>
    <n v="11.2"/>
    <n v="13.65"/>
    <n v="294.26925077660877"/>
    <n v="96.634735392028958"/>
    <n v="103.60234012547487"/>
    <n v="6679.8861166889037"/>
    <n v="471.0297362857022"/>
    <n v="154.68090467359221"/>
    <n v="165.83378256170528"/>
    <n v="10692.333594688325"/>
    <x v="1"/>
    <x v="0"/>
    <n v="1"/>
  </r>
  <r>
    <n v="370"/>
    <x v="9"/>
    <n v="3.1814383600380509"/>
    <n v="3"/>
    <n v="2.7508200000000005"/>
    <n v="3.5814383600380513"/>
    <n v="3.1814383600380509"/>
    <n v="3.5103288370062269"/>
    <n v="65"/>
    <n v="78"/>
    <n v="0.2"/>
    <n v="0.2"/>
    <n v="1.3989229744649958"/>
    <n v="3"/>
    <n v="2.6"/>
    <n v="2.8475051357441195"/>
    <n v="1.3278134514331716"/>
    <n v="15.007922656809424"/>
    <n v="3.8778277027095673E-2"/>
    <n v="15.601092517262977"/>
    <n v="4.9092518114712229"/>
    <n v="43.990747624383879"/>
    <n v="41.390765862816181"/>
    <n v="85.381513487200067"/>
    <n v="0.48477432845016571"/>
    <n v="0.04"/>
    <n v="0.52477432845016569"/>
    <n v="0.98"/>
    <n v="0.5"/>
    <n v="0.5"/>
    <n v="86.90654494272124"/>
    <n v="24.757380000000005"/>
    <n v="111.66392494272125"/>
    <n v="0.22171332426922541"/>
    <n v="0.09"/>
    <n v="0.31171332426922538"/>
    <n v="0.9"/>
    <n v="10.522239038707937"/>
    <n v="2.7848684668496979"/>
    <n v="3.3457655500875938"/>
    <n v="87.160295018183405"/>
    <n v="5.0004381133778626"/>
    <n v="1.3234409873366051"/>
    <n v="1.5899936803886776"/>
    <x v="369"/>
    <n v="110.43684884444959"/>
    <n v="7.2423169291968676"/>
    <n v="1.9167878593954375"/>
    <n v="2.3028458482443366"/>
    <n v="159.44478680699578"/>
    <n v="0.85"/>
    <n v="0.6"/>
    <n v="0.55000000000000004"/>
    <n v="21"/>
    <n v="11.2"/>
    <n v="13.65"/>
    <n v="435.83966118218297"/>
    <n v="115.35150689541443"/>
    <n v="138.58431825972434"/>
    <n v="9595.3218477740302"/>
    <n v="799.81865999331274"/>
    <n v="211.68401109493001"/>
    <n v="254.31903885462808"/>
    <n v="17608.579819639683"/>
    <x v="1"/>
    <x v="0"/>
    <n v="1"/>
  </r>
  <r>
    <n v="371"/>
    <x v="9"/>
    <n v="2.5"/>
    <n v="3"/>
    <n v="2.7508200000000005"/>
    <n v="2.9000000000000004"/>
    <n v="2.158665372854685"/>
    <n v="2.3818237068367933"/>
    <n v="65"/>
    <n v="78"/>
    <n v="0.2"/>
    <n v="0.2"/>
    <n v="1.3989229744649958"/>
    <n v="3"/>
    <n v="2.6"/>
    <n v="1.8887673532675122"/>
    <n v="0.88074668130178857"/>
    <n v="15.007922656809424"/>
    <n v="2.0591503472346955"/>
    <n v="6.8640891462949041"/>
    <n v="3.7807466813017889"/>
    <n v="40.08584089775615"/>
    <n v="46.948445760984647"/>
    <n v="87.034286658740797"/>
    <n v="0.53942472057096646"/>
    <n v="0.04"/>
    <n v="0.5794247205709665"/>
    <n v="0.98"/>
    <n v="0.5"/>
    <n v="0.5"/>
    <n v="58.967714603167096"/>
    <n v="24.757380000000005"/>
    <n v="83.725094603167094"/>
    <n v="0.2956984416362009"/>
    <n v="0.09"/>
    <n v="0.38569844163620093"/>
    <n v="0.9"/>
    <n v="4.2100153789227264"/>
    <n v="2.2430836303506654"/>
    <n v="6.4162526304842764"/>
    <n v="88.847500964131228"/>
    <n v="1.770628394390954"/>
    <n v="0.94338552461742198"/>
    <n v="2.6985172429531956"/>
    <x v="370"/>
    <n v="82.805038618516903"/>
    <n v="2.5862190080077907"/>
    <n v="1.3779297696647417"/>
    <n v="3.9415139897623162"/>
    <n v="90.394780219252269"/>
    <n v="0.85"/>
    <n v="0.6"/>
    <n v="0.65"/>
    <n v="21"/>
    <n v="11.2"/>
    <n v="13.65"/>
    <n v="157.3159079777684"/>
    <n v="83.817446307993848"/>
    <n v="239.75651334500878"/>
    <n v="5498.5818612464755"/>
    <n v="214.15196483402758"/>
    <n v="114.09952779069303"/>
    <n v="326.37721813769321"/>
    <n v="7485.1432669675323"/>
    <x v="0"/>
    <x v="0"/>
    <n v="1"/>
  </r>
  <r>
    <n v="372"/>
    <x v="9"/>
    <n v="2.5"/>
    <n v="3"/>
    <n v="2.7508200000000005"/>
    <n v="2.9000000000000004"/>
    <n v="1.2764024305657555"/>
    <n v="1.4083542575963097"/>
    <n v="65"/>
    <n v="78"/>
    <n v="0.2"/>
    <n v="0.2"/>
    <n v="1.3989229744649958"/>
    <n v="3"/>
    <n v="2.6"/>
    <n v="0"/>
    <n v="0"/>
    <n v="15.007922656809424"/>
    <n v="16.002670870363794"/>
    <n v="0"/>
    <n v="2.8072772320613053"/>
    <n v="34.867161529929732"/>
    <n v="32.005341740727587"/>
    <n v="66.872503270657319"/>
    <n v="0.47860241766620193"/>
    <n v="0.04"/>
    <n v="0.51860241766620196"/>
    <n v="0.98"/>
    <n v="0.5"/>
    <n v="0.5"/>
    <n v="34.867161529929732"/>
    <n v="24.757380000000005"/>
    <n v="59.624541529929736"/>
    <n v="0.41522130593779982"/>
    <n v="0.09"/>
    <n v="0.50522130593779979"/>
    <n v="0.9"/>
    <n v="7.7084627895104445"/>
    <n v="2.4328459909247417"/>
    <n v="3.1476775839673641"/>
    <n v="68.26568042212935"/>
    <n v="3.7108353503803726"/>
    <n v="1.1711661782216438"/>
    <n v="1.5152843788881796"/>
    <x v="371"/>
    <n v="58.969326787842597"/>
    <n v="3.8139831522210428"/>
    <n v="1.2037203622442032"/>
    <n v="1.557403804324234"/>
    <n v="87.860809162390836"/>
    <n v="0.85"/>
    <n v="0.6"/>
    <n v="0.55000000000000004"/>
    <n v="21"/>
    <n v="11.2"/>
    <n v="13.65"/>
    <n v="253.32270012820692"/>
    <n v="79.950456043685321"/>
    <n v="103.44191915782523"/>
    <n v="5835.6674699794321"/>
    <n v="224.90801886664869"/>
    <n v="70.982579402358681"/>
    <n v="91.839053877825023"/>
    <n v="5181.0927673412998"/>
    <x v="1"/>
    <x v="0"/>
    <n v="1"/>
  </r>
  <r>
    <n v="373"/>
    <x v="9"/>
    <n v="3.1544989815123055"/>
    <n v="3"/>
    <n v="2.7508200000000005"/>
    <n v="3.5544989815123058"/>
    <n v="3.1544989815123055"/>
    <n v="3.4806045215903474"/>
    <n v="65"/>
    <n v="78"/>
    <n v="0.2"/>
    <n v="0.2"/>
    <n v="1.3989229744649958"/>
    <n v="3"/>
    <n v="2.6"/>
    <n v="2.8415328193100433"/>
    <n v="1.3250285145430372"/>
    <n v="15.007922656809424"/>
    <n v="4.1875184765088884E-2"/>
    <n v="15.535718131480195"/>
    <n v="4.879527496055343"/>
    <n v="43.434684620292096"/>
    <n v="41.399284898560012"/>
    <n v="84.833969518852115"/>
    <n v="0.48800362794953395"/>
    <n v="0.04"/>
    <n v="0.52800362794953393"/>
    <n v="0.98"/>
    <n v="0.5"/>
    <n v="0.5"/>
    <n v="86.170648770730452"/>
    <n v="24.757380000000005"/>
    <n v="110.92802877073046"/>
    <n v="0.22318416972115618"/>
    <n v="0.09"/>
    <n v="0.31318416972115615"/>
    <n v="0.9"/>
    <n v="11.276227795479119"/>
    <n v="2.3266981917508294"/>
    <n v="4.3753500897576423"/>
    <n v="86.601343883828193"/>
    <n v="5.3223386098807692"/>
    <n v="1.0981931053627711"/>
    <n v="2.0651493688162881"/>
    <x v="372"/>
    <n v="109.70903944357958"/>
    <n v="7.7446917557653681"/>
    <n v="1.5980131503756305"/>
    <n v="3.0050597046575089"/>
    <n v="175.64378844050981"/>
    <n v="0.85"/>
    <n v="0.6"/>
    <n v="0.65"/>
    <n v="21"/>
    <n v="11.2"/>
    <n v="13.65"/>
    <n v="460.9216762204606"/>
    <n v="95.104998768370507"/>
    <n v="178.84471066033009"/>
    <n v="10453.357207592451"/>
    <n v="849.66269331162835"/>
    <n v="175.31648774591892"/>
    <n v="329.68221366858228"/>
    <n v="19269.71131403964"/>
    <x v="1"/>
    <x v="0"/>
    <n v="1"/>
  </r>
  <r>
    <n v="374"/>
    <x v="9"/>
    <n v="2.895314441451089"/>
    <n v="3"/>
    <n v="2.7508200000000005"/>
    <n v="3.2953144414510893"/>
    <n v="2.895314441451089"/>
    <n v="3.1946260231503514"/>
    <n v="65"/>
    <n v="78"/>
    <n v="0.2"/>
    <n v="0.2"/>
    <n v="1.3989229744649958"/>
    <n v="3"/>
    <n v="2.6"/>
    <n v="2.7840729901389056"/>
    <n v="1.2982345561642576"/>
    <n v="15.007922656809424"/>
    <n v="7.774849927960549E-2"/>
    <n v="14.913762208170857"/>
    <n v="4.593548997615347"/>
    <n v="38.06549505554149"/>
    <n v="41.49796592959283"/>
    <n v="79.563460985134327"/>
    <n v="0.52157064833248434"/>
    <n v="0.04"/>
    <n v="0.56157064833248438"/>
    <n v="0.98"/>
    <n v="0.5"/>
    <n v="0.5"/>
    <n v="79.09057041302205"/>
    <n v="24.757380000000005"/>
    <n v="103.84795041302206"/>
    <n v="0.23840027561001861"/>
    <n v="0.09"/>
    <n v="0.32840027561001861"/>
    <n v="0.9"/>
    <n v="5.8671481927803066"/>
    <n v="2.994572839239293"/>
    <n v="5.3736613872819357"/>
    <n v="81.221033088991291"/>
    <n v="2.5723299782979057"/>
    <n v="1.3129086284288347"/>
    <n v="2.3559708781067816"/>
    <x v="373"/>
    <n v="102.7067641447471"/>
    <n v="3.9403751092264314"/>
    <n v="2.0111542934988331"/>
    <n v="3.6089495066636332"/>
    <n v="115.87105704987704"/>
    <n v="0.85"/>
    <n v="0.6"/>
    <n v="0.65"/>
    <n v="21"/>
    <n v="11.2"/>
    <n v="13.65"/>
    <n v="208.92729828313844"/>
    <n v="106.63579515244055"/>
    <n v="191.35438864741079"/>
    <n v="6143.736631052574"/>
    <n v="404.70317698515117"/>
    <n v="206.55914968108013"/>
    <n v="370.6635257912032"/>
    <n v="11900.741327624257"/>
    <x v="0"/>
    <x v="0"/>
    <n v="1"/>
  </r>
  <r>
    <n v="375"/>
    <x v="9"/>
    <n v="2.5"/>
    <n v="3"/>
    <n v="2.7508200000000005"/>
    <n v="2.9000000000000004"/>
    <n v="1.980574981241833"/>
    <n v="2.1853227011517897"/>
    <n v="65"/>
    <n v="78"/>
    <n v="0.2"/>
    <n v="0.2"/>
    <n v="1.3989229744649958"/>
    <n v="3"/>
    <n v="2.6"/>
    <n v="1.4673695866889349"/>
    <n v="0.6842456756167854"/>
    <n v="15.007922656809424"/>
    <n v="3.9169944143567599"/>
    <n v="4.1429053094638064"/>
    <n v="3.5842456756167858"/>
    <n v="42.706477751662064"/>
    <n v="52.059040377705372"/>
    <n v="94.765518129367436"/>
    <n v="0.54934581064219912"/>
    <n v="0.04"/>
    <n v="0.58934581064219915"/>
    <n v="0.98"/>
    <n v="0.5"/>
    <n v="0.5"/>
    <n v="54.102864535041306"/>
    <n v="24.757380000000005"/>
    <n v="78.860244535041318"/>
    <n v="0.31393993444946949"/>
    <n v="0.09"/>
    <n v="0.40393993444946952"/>
    <n v="0.9"/>
    <n v="9.4502142837851117"/>
    <n v="3.3386068264122422"/>
    <n v="6.2087624634985712"/>
    <n v="96.739799757062585"/>
    <n v="3.8807700859652856"/>
    <n v="1.3710128798847394"/>
    <n v="2.5496543163631484"/>
    <x v="374"/>
    <n v="77.993648441249661"/>
    <n v="5.632895345459513"/>
    <n v="1.9900102037987295"/>
    <n v="3.7007953609806314"/>
    <n v="146.75535732628043"/>
    <n v="0.85"/>
    <n v="0.6"/>
    <n v="0.65"/>
    <n v="21"/>
    <n v="11.2"/>
    <n v="13.65"/>
    <n v="375.42492101948028"/>
    <n v="132.63151146440339"/>
    <n v="246.65304801470128"/>
    <n v="9781.04776574895"/>
    <n v="439.33005928012079"/>
    <n v="155.2081562295777"/>
    <n v="288.63853233733101"/>
    <n v="11445.985746175889"/>
    <x v="1"/>
    <x v="0"/>
    <n v="1"/>
  </r>
  <r>
    <n v="376"/>
    <x v="9"/>
    <n v="2.5"/>
    <n v="3"/>
    <n v="2.7508200000000005"/>
    <n v="2.9000000000000004"/>
    <n v="1.4020033132204028"/>
    <n v="1.5469394981196465"/>
    <n v="65"/>
    <n v="78"/>
    <n v="0.2"/>
    <n v="0.2"/>
    <n v="1.3989229744649958"/>
    <n v="3"/>
    <n v="2.6"/>
    <n v="9.8352389849444999E-2"/>
    <n v="4.5862472584642155E-2"/>
    <n v="15.007922656809424"/>
    <n v="14.040009786407708"/>
    <n v="1.8612118746358083E-2"/>
    <n v="2.9458624725846425"/>
    <n v="38.246970403467522"/>
    <n v="79.905633523450561"/>
    <n v="118.15260392691809"/>
    <n v="0.67629176901488564"/>
    <n v="0.04"/>
    <n v="0.71629176901488567"/>
    <n v="0.98"/>
    <n v="0.5"/>
    <n v="0.5"/>
    <n v="38.298168991957375"/>
    <n v="24.757380000000005"/>
    <n v="63.05554899195738"/>
    <n v="0.39262809373299984"/>
    <n v="0.09"/>
    <n v="0.48262809373299986"/>
    <n v="0.9"/>
    <n v="8.5225944960789199"/>
    <n v="2.9085088226254792"/>
    <n v="5.3562087052170995"/>
    <n v="120.61411650872888"/>
    <n v="2.4179302078860223"/>
    <n v="0.82516789287167236"/>
    <n v="1.5196004965442129"/>
    <x v="375"/>
    <n v="62.362630871166644"/>
    <n v="4.4093509607769938"/>
    <n v="1.5047807539561324"/>
    <n v="2.7711519081820715"/>
    <n v="113.40608662179997"/>
    <n v="0.85"/>
    <n v="0.6"/>
    <n v="0.65"/>
    <n v="21"/>
    <n v="11.2"/>
    <n v="13.65"/>
    <n v="291.63651580393974"/>
    <n v="99.526896370086206"/>
    <n v="183.28527133690596"/>
    <n v="7500.7311206440017"/>
    <n v="274.97872634835966"/>
    <n v="93.842086701002117"/>
    <n v="172.8163235378876"/>
    <n v="7072.3019185388612"/>
    <x v="0"/>
    <x v="0"/>
    <n v="1"/>
  </r>
  <r>
    <n v="377"/>
    <x v="9"/>
    <n v="2.5"/>
    <n v="3"/>
    <n v="2.7508200000000005"/>
    <n v="2.9000000000000004"/>
    <n v="1.3464386888177806"/>
    <n v="1.4856307184783488"/>
    <n v="65"/>
    <n v="78"/>
    <n v="0.2"/>
    <n v="0.2"/>
    <n v="1.3989229744649958"/>
    <n v="3"/>
    <n v="2.6"/>
    <n v="0"/>
    <n v="0"/>
    <n v="15.007922656809424"/>
    <n v="15.173633697282023"/>
    <n v="0"/>
    <n v="2.8845536929433448"/>
    <n v="36.780324237041505"/>
    <n v="30.347267394564046"/>
    <n v="67.127591631605554"/>
    <n v="0.45208336329283266"/>
    <n v="0.04"/>
    <n v="0.49208336329283264"/>
    <n v="0.98"/>
    <n v="0.5"/>
    <n v="0.5"/>
    <n v="36.780324237041512"/>
    <n v="24.757380000000005"/>
    <n v="61.537704237041517"/>
    <n v="0.40231237591567065"/>
    <n v="0.09"/>
    <n v="0.49231237591567067"/>
    <n v="0.9"/>
    <n v="7.8530426603492369"/>
    <n v="2.6878280207325393"/>
    <n v="5.9146033311065302"/>
    <n v="68.526083123930661"/>
    <n v="3.9886910159624906"/>
    <n v="1.3651925683377539"/>
    <n v="3.0041254313926373"/>
    <x v="376"/>
    <n v="60.861465728942157"/>
    <n v="3.9868925700655851"/>
    <n v="1.3645770217929885"/>
    <n v="3.002770912570734"/>
    <n v="106.97807488390342"/>
    <n v="0.85"/>
    <n v="0.6"/>
    <n v="0.65"/>
    <n v="21"/>
    <n v="11.2"/>
    <n v="13.65"/>
    <n v="273.3293721155211"/>
    <n v="93.551299418085321"/>
    <n v="205.86094902632593"/>
    <n v="7334.0952945876606"/>
    <n v="242.64812551802072"/>
    <n v="83.050157646355927"/>
    <n v="182.75303898728811"/>
    <n v="6510.8424382948951"/>
    <x v="1"/>
    <x v="0"/>
    <n v="1"/>
  </r>
  <r>
    <n v="378"/>
    <x v="9"/>
    <n v="2.8986704689924068"/>
    <n v="3"/>
    <n v="2.7508200000000005"/>
    <n v="3.2986704689924071"/>
    <n v="2.8986704689924068"/>
    <n v="3.1983289898348715"/>
    <n v="65"/>
    <n v="78"/>
    <n v="0.2"/>
    <n v="0.2"/>
    <n v="1.3989229744649958"/>
    <n v="3"/>
    <n v="2.6"/>
    <n v="2.7848170035324995"/>
    <n v="1.2985814953074604"/>
    <n v="15.007922656809424"/>
    <n v="7.721363089212703E-2"/>
    <n v="14.921734356544293"/>
    <n v="4.5972519642998675"/>
    <n v="38.135240863688878"/>
    <n v="41.496494602935186"/>
    <n v="79.631735466624065"/>
    <n v="0.52110498860504617"/>
    <n v="0.04"/>
    <n v="0.56110498860504621"/>
    <n v="0.98"/>
    <n v="0.5"/>
    <n v="0.5"/>
    <n v="79.182246166358055"/>
    <n v="24.757380000000005"/>
    <n v="103.93962616635807"/>
    <n v="0.23819000426627643"/>
    <n v="0.09"/>
    <n v="0.32819000426627642"/>
    <n v="0.9"/>
    <n v="9.4058735240282392"/>
    <n v="2.4676733860390767"/>
    <n v="5.4558669145614003"/>
    <n v="81.290729955512077"/>
    <n v="4.1281909675078685"/>
    <n v="1.0830495388846448"/>
    <n v="2.3945527716357771"/>
    <x v="377"/>
    <n v="102.79743247222227"/>
    <n v="6.3189598520493551"/>
    <n v="1.6578076469471352"/>
    <n v="3.6653059285952581"/>
    <n v="156.45432759802716"/>
    <n v="0.85"/>
    <n v="0.6"/>
    <n v="0.65"/>
    <n v="21"/>
    <n v="11.2"/>
    <n v="13.65"/>
    <n v="335.58365714446626"/>
    <n v="88.041887593913543"/>
    <n v="194.65494272326694"/>
    <n v="8308.8857439720086"/>
    <n v="649.57284868572719"/>
    <n v="170.41836963898183"/>
    <n v="376.784038684807"/>
    <n v="16083.103176245138"/>
    <x v="1"/>
    <x v="0"/>
    <n v="1"/>
  </r>
  <r>
    <n v="379"/>
    <x v="9"/>
    <n v="2.5"/>
    <n v="3"/>
    <n v="2.7508200000000005"/>
    <n v="2.9000000000000004"/>
    <n v="1.7103322405917138"/>
    <n v="1.887142828358541"/>
    <n v="65"/>
    <n v="78"/>
    <n v="0.2"/>
    <n v="0.2"/>
    <n v="1.3989229744649958"/>
    <n v="3"/>
    <n v="2.6"/>
    <n v="0.82792078592715257"/>
    <n v="0.38606580282353642"/>
    <n v="15.007922656809424"/>
    <n v="7.8673666898215906"/>
    <n v="1.318874746675254"/>
    <n v="3.2860658028235368"/>
    <n v="43.092725085297957"/>
    <n v="62.925803440499536"/>
    <n v="106.01852852579749"/>
    <n v="0.59353590655795418"/>
    <n v="0.04"/>
    <n v="0.63353590655795422"/>
    <n v="0.98"/>
    <n v="0.5"/>
    <n v="0.5"/>
    <n v="46.72071211594718"/>
    <n v="24.757380000000005"/>
    <n v="71.478092115947192"/>
    <n v="0.34636318999449739"/>
    <n v="0.09"/>
    <n v="0.43636318999449741"/>
    <n v="0.9"/>
    <n v="6.9865189847433156"/>
    <n v="2.9178099786233274"/>
    <n v="5.7825897380875428"/>
    <n v="108.22724787008495"/>
    <n v="2.560308346059601"/>
    <n v="1.0692725886523526"/>
    <n v="2.1191115061155283"/>
    <x v="378"/>
    <n v="70.692618576211501"/>
    <n v="3.9378592736036051"/>
    <n v="1.6445851085534759"/>
    <n v="3.2592804335462175"/>
    <n v="110.26036560994253"/>
    <n v="0.85"/>
    <n v="0.6"/>
    <n v="0.65"/>
    <n v="21"/>
    <n v="11.2"/>
    <n v="13.65"/>
    <n v="277.09512599283966"/>
    <n v="115.72442949276555"/>
    <n v="229.34560623671433"/>
    <n v="7758.6850564988208"/>
    <n v="278.37758363565695"/>
    <n v="116.26002779508826"/>
    <n v="230.40706852159201"/>
    <n v="7794.5939701372945"/>
    <x v="0"/>
    <x v="0"/>
    <n v="1"/>
  </r>
  <r>
    <n v="380"/>
    <x v="9"/>
    <n v="2.8255985926246492"/>
    <n v="3"/>
    <n v="2.7508200000000005"/>
    <n v="3.2255985926246495"/>
    <n v="2.8255985926246492"/>
    <n v="3.1177030949535309"/>
    <n v="65"/>
    <n v="78"/>
    <n v="0.2"/>
    <n v="0.2"/>
    <n v="1.3989229744649958"/>
    <n v="3"/>
    <n v="2.6"/>
    <n v="2.7686173585524627"/>
    <n v="1.291027476793877"/>
    <n v="15.007922656809424"/>
    <n v="8.9277007118736179E-2"/>
    <n v="14.748635929937947"/>
    <n v="4.5166260694185265"/>
    <n v="36.61531756014876"/>
    <n v="41.529678779526868"/>
    <n v="78.144996339675629"/>
    <n v="0.53144386364813867"/>
    <n v="0.04"/>
    <n v="0.57144386364813871"/>
    <n v="0.98"/>
    <n v="0.5"/>
    <n v="0.5"/>
    <n v="77.186160248940666"/>
    <n v="24.757380000000005"/>
    <n v="101.94354024894068"/>
    <n v="0.24285383791404347"/>
    <n v="0.09"/>
    <n v="0.33285383791404344"/>
    <n v="0.9"/>
    <n v="6.4970319342792964"/>
    <n v="2.0370877057045216"/>
    <n v="4.551904062344315"/>
    <n v="79.773017096752199"/>
    <n v="2.7843429035093954"/>
    <n v="0.87300643656660726"/>
    <n v="1.9507464180026215"/>
    <x v="379"/>
    <n v="100.82328156488637"/>
    <n v="4.3344699199043317"/>
    <n v="1.3590352446932581"/>
    <n v="3.0367853253764845"/>
    <n v="113.44688271403386"/>
    <n v="0.85"/>
    <n v="0.6"/>
    <n v="0.65"/>
    <n v="21"/>
    <n v="11.2"/>
    <n v="13.65"/>
    <n v="222.11543404487566"/>
    <n v="69.642357389802669"/>
    <n v="155.61692735475123"/>
    <n v="5813.4683273155351"/>
    <n v="437.0154811690449"/>
    <n v="137.0223931323126"/>
    <n v="306.17866191254836"/>
    <n v="11438.086998535677"/>
    <x v="0"/>
    <x v="0"/>
    <n v="1"/>
  </r>
  <r>
    <n v="381"/>
    <x v="9"/>
    <n v="3.4983221142184107"/>
    <n v="3"/>
    <n v="2.7508200000000005"/>
    <n v="3.898322114218411"/>
    <n v="3.4983221142184107"/>
    <n v="3.8599713742467743"/>
    <n v="65"/>
    <n v="78"/>
    <n v="0.2"/>
    <n v="0.2"/>
    <n v="1.3989229744649958"/>
    <n v="3"/>
    <n v="2.6"/>
    <n v="2.917756572724163"/>
    <n v="1.3605722344933593"/>
    <n v="15.007922656809424"/>
    <n v="1.1279256517098058E-2"/>
    <n v="16.380384518771606"/>
    <n v="5.2588943487117703"/>
    <n v="50.503288759422318"/>
    <n v="41.315121007216867"/>
    <n v="91.818409766639178"/>
    <n v="0.44996554734743499"/>
    <n v="0.04"/>
    <n v="0.48996554734743497"/>
    <n v="0.98"/>
    <n v="0.5"/>
    <n v="0.5"/>
    <n v="95.562778101349622"/>
    <n v="24.757380000000005"/>
    <n v="120.32015810134962"/>
    <n v="0.20576252882867765"/>
    <n v="0.09"/>
    <n v="0.29576252882867765"/>
    <n v="0.9"/>
    <n v="6.7675301479407803"/>
    <n v="2.1433386438126796"/>
    <n v="3.5077168489935286"/>
    <n v="93.731293303444161"/>
    <n v="3.4516735348147085"/>
    <n v="1.0931765520460912"/>
    <n v="1.7890564431365947"/>
    <x v="380"/>
    <n v="118.99795856177435"/>
    <n v="4.7659483174615005"/>
    <n v="1.5094193863824132"/>
    <n v="2.4702656433202419"/>
    <n v="117.13290766353644"/>
    <n v="0.85"/>
    <n v="0.6"/>
    <n v="0.65"/>
    <n v="21"/>
    <n v="11.2"/>
    <n v="13.65"/>
    <n v="323.52982447945334"/>
    <n v="102.46485203227996"/>
    <n v="167.69057420805274"/>
    <n v="7951.4057922761103"/>
    <n v="567.1381203888418"/>
    <n v="179.61782559307329"/>
    <n v="293.95656866039701"/>
    <n v="13938.576892365651"/>
    <x v="1"/>
    <x v="0"/>
    <n v="1"/>
  </r>
  <r>
    <n v="382"/>
    <x v="9"/>
    <n v="2.5"/>
    <n v="3"/>
    <n v="2.7508200000000005"/>
    <n v="2.9000000000000004"/>
    <n v="2.313551667352165"/>
    <n v="2.5527218241352347"/>
    <n v="65"/>
    <n v="78"/>
    <n v="0.2"/>
    <n v="0.2"/>
    <n v="1.3989229744649958"/>
    <n v="3"/>
    <n v="2.6"/>
    <n v="2.255259548516074"/>
    <n v="1.05164479860023"/>
    <n v="15.007922656809424"/>
    <n v="0.92488547892988848"/>
    <n v="9.7863116218006745"/>
    <n v="3.9516447986002303"/>
    <n v="36.278322498927452"/>
    <n v="43.828287275954423"/>
    <n v="80.106609774881875"/>
    <n v="0.54712448072789577"/>
    <n v="0.04"/>
    <n v="0.5871244807278958"/>
    <n v="0.98"/>
    <n v="0.5"/>
    <n v="0.5"/>
    <n v="63.198704234409185"/>
    <n v="24.757380000000005"/>
    <n v="87.95608423440919"/>
    <n v="0.28147433137223155"/>
    <n v="0.09"/>
    <n v="0.37147433137223151"/>
    <n v="0.9"/>
    <n v="11.221814690639013"/>
    <n v="3.1734567966734994"/>
    <n v="6.7136350458431728"/>
    <n v="81.775497478525239"/>
    <n v="4.6332125675729099"/>
    <n v="1.3102426228141595"/>
    <n v="2.7718955557558971"/>
    <x v="381"/>
    <n v="86.989533858206897"/>
    <n v="7.0531985816508005"/>
    <n v="1.9945990549905477"/>
    <n v="4.219691956111399"/>
    <n v="176.74251721260165"/>
    <n v="0.85"/>
    <n v="0.6"/>
    <n v="0.65"/>
    <n v="21"/>
    <n v="11.2"/>
    <n v="13.65"/>
    <n v="378.88326263702993"/>
    <n v="107.1457422981956"/>
    <n v="226.67313803045167"/>
    <n v="9494.2430434900416"/>
    <n v="613.55445682716913"/>
    <n v="173.50924202764773"/>
    <n v="367.06903628735586"/>
    <n v="15374.749185250326"/>
    <x v="1"/>
    <x v="0"/>
    <n v="1"/>
  </r>
  <r>
    <n v="383"/>
    <x v="9"/>
    <n v="2.5"/>
    <n v="3"/>
    <n v="2.7508200000000005"/>
    <n v="2.9000000000000004"/>
    <n v="1.2493907199027019"/>
    <n v="1.3785501324972926"/>
    <n v="65"/>
    <n v="78"/>
    <n v="0.2"/>
    <n v="0.2"/>
    <n v="1.3989229744649958"/>
    <n v="3"/>
    <n v="2.6"/>
    <n v="0"/>
    <n v="0"/>
    <n v="15.007922656809424"/>
    <n v="16.322415425642816"/>
    <n v="0"/>
    <n v="2.7774731069622884"/>
    <n v="34.129289479285823"/>
    <n v="32.644830851285633"/>
    <n v="66.774120330571463"/>
    <n v="0.48888447634614091"/>
    <n v="0.04"/>
    <n v="0.52888447634614089"/>
    <n v="0.98"/>
    <n v="0.5"/>
    <n v="0.5"/>
    <n v="34.129289479285831"/>
    <n v="24.757380000000005"/>
    <n v="58.886669479285835"/>
    <n v="0.42042418460613978"/>
    <n v="0.09"/>
    <n v="0.51042418460613981"/>
    <n v="0.9"/>
    <n v="9.0177738238981426"/>
    <n v="2.0009836356976498"/>
    <n v="3.7242213749107598"/>
    <n v="68.165247837458381"/>
    <n v="4.2484132372378367"/>
    <n v="0.94269445335450119"/>
    <n v="1.7545385032439778"/>
    <x v="382"/>
    <n v="58.239563221271702"/>
    <n v="4.4148839728723415"/>
    <n v="0.97963319503644775"/>
    <n v="1.8232887163291782"/>
    <n v="101.56594312204686"/>
    <n v="0.85"/>
    <n v="0.6"/>
    <n v="0.65"/>
    <n v="21"/>
    <n v="11.2"/>
    <n v="13.65"/>
    <n v="289.59414123225599"/>
    <n v="64.259001047906921"/>
    <n v="119.59855191398901"/>
    <n v="6662.2140598945707"/>
    <n v="257.12091425267789"/>
    <n v="57.053409395981589"/>
    <n v="106.1875384652845"/>
    <n v="5915.1561655845335"/>
    <x v="1"/>
    <x v="0"/>
    <n v="1"/>
  </r>
  <r>
    <n v="384"/>
    <x v="9"/>
    <n v="2.5532224596502053"/>
    <n v="3"/>
    <n v="2.7508200000000005"/>
    <n v="2.9532224596502057"/>
    <n v="2.5532224596502053"/>
    <n v="2.8171692841771381"/>
    <n v="65"/>
    <n v="78"/>
    <n v="0.2"/>
    <n v="0.2"/>
    <n v="1.3989229744649958"/>
    <n v="3"/>
    <n v="2.6"/>
    <n v="2.7082330236407057"/>
    <n v="1.2628697989919284"/>
    <n v="15.007922656809424"/>
    <n v="0.14195488523188191"/>
    <n v="14.112307767731171"/>
    <n v="4.2160922586421341"/>
    <n v="30.925312039071137"/>
    <n v="41.674586140198073"/>
    <n v="72.599898179269218"/>
    <n v="0.57403091719621979"/>
    <n v="0.04"/>
    <n v="0.61403091719621983"/>
    <n v="0.98"/>
    <n v="0.5"/>
    <n v="0.5"/>
    <n v="69.745730492701398"/>
    <n v="24.757380000000005"/>
    <n v="94.50311049270141"/>
    <n v="0.26197423419107507"/>
    <n v="0.09"/>
    <n v="0.3519742341910751"/>
    <n v="0.9"/>
    <n v="6.4560713528839049"/>
    <n v="2.63955577534092"/>
    <n v="5.8296757273544308"/>
    <n v="74.112396058003995"/>
    <n v="2.4918439385883611"/>
    <n v="1.0187869216177556"/>
    <n v="2.2500745935304498"/>
    <x v="383"/>
    <n v="93.464614773001401"/>
    <n v="4.1837005825696547"/>
    <n v="1.7105001527106702"/>
    <n v="3.7777800776365562"/>
    <n v="119.69197016391439"/>
    <n v="0.85"/>
    <n v="0.6"/>
    <n v="0.65"/>
    <n v="21"/>
    <n v="11.2"/>
    <n v="13.65"/>
    <n v="184.67652489139721"/>
    <n v="75.504739833649779"/>
    <n v="166.75841943578104"/>
    <n v="5283.4318974375337"/>
    <n v="391.02796327545434"/>
    <n v="159.87123784226287"/>
    <n v="353.08875965342003"/>
    <n v="11186.963882791835"/>
    <x v="0"/>
    <x v="0"/>
    <n v="1"/>
  </r>
  <r>
    <n v="385"/>
    <x v="9"/>
    <n v="2.5"/>
    <n v="3"/>
    <n v="2.7508200000000005"/>
    <n v="2.9000000000000004"/>
    <n v="2.3506650077248183"/>
    <n v="2.5936718644013594"/>
    <n v="65"/>
    <n v="78"/>
    <n v="0.2"/>
    <n v="0.2"/>
    <n v="1.3989229744649958"/>
    <n v="3"/>
    <n v="2.6"/>
    <n v="2.3430771932619248"/>
    <n v="1.0925948388663551"/>
    <n v="15.007922656809424"/>
    <n v="0.71962584594614509"/>
    <n v="10.563289291626269"/>
    <n v="3.9925948388663555"/>
    <n v="35.154812493101559"/>
    <n v="43.263654972350082"/>
    <n v="78.418467465451641"/>
    <n v="0.55170237790493026"/>
    <n v="0.04"/>
    <n v="0.5917023779049303"/>
    <n v="0.98"/>
    <n v="0.5"/>
    <n v="0.5"/>
    <n v="64.212519942292928"/>
    <n v="24.757380000000005"/>
    <n v="88.969899942292926"/>
    <n v="0.27826691966674094"/>
    <n v="0.09"/>
    <n v="0.36826691966674097"/>
    <n v="0.9"/>
    <n v="7.7653259350771586"/>
    <n v="3.2585292740885743"/>
    <n v="4.5077194940402716"/>
    <n v="80.052185537648555"/>
    <n v="3.1705641140851775"/>
    <n v="1.3304497541375384"/>
    <n v="1.8404911504882335"/>
    <x v="384"/>
    <n v="87.992208734135872"/>
    <n v="4.9056132727580382"/>
    <n v="2.0585207356760735"/>
    <n v="2.8476755212483407"/>
    <n v="126.6644573247501"/>
    <n v="0.85"/>
    <n v="0.6"/>
    <n v="0.65"/>
    <n v="21"/>
    <n v="11.2"/>
    <n v="13.65"/>
    <n v="253.81058671975694"/>
    <n v="106.50541056673713"/>
    <n v="147.33533905928431"/>
    <n v="6553.4681277596355"/>
    <n v="431.65574706547272"/>
    <n v="181.133786257156"/>
    <n v="250.57325887277315"/>
    <n v="11145.485368115456"/>
    <x v="1"/>
    <x v="0"/>
    <n v="1"/>
  </r>
  <r>
    <n v="386"/>
    <x v="9"/>
    <n v="2.5"/>
    <n v="3"/>
    <n v="2.7508200000000005"/>
    <n v="2.9000000000000004"/>
    <n v="1.1124486012476067"/>
    <n v="1.2274512225973191"/>
    <n v="65"/>
    <n v="78"/>
    <n v="0.2"/>
    <n v="0.2"/>
    <n v="1.3989229744649958"/>
    <n v="3"/>
    <n v="2.6"/>
    <n v="0"/>
    <n v="0"/>
    <n v="15.007922656809424"/>
    <n v="17.943434448633891"/>
    <n v="0"/>
    <n v="2.6263741970623151"/>
    <n v="30.388476349306419"/>
    <n v="35.886868897267782"/>
    <n v="66.275345246574204"/>
    <n v="0.54148143270702598"/>
    <n v="0.04"/>
    <n v="0.58148143270702601"/>
    <n v="0.98"/>
    <n v="0.5"/>
    <n v="0.5"/>
    <n v="30.388476349306423"/>
    <n v="24.757380000000005"/>
    <n v="55.145856349306428"/>
    <n v="0.44894361315528614"/>
    <n v="0.09"/>
    <n v="0.53894361315528616"/>
    <n v="0.9"/>
    <n v="4.2122360544108783"/>
    <n v="3.1276589615080557"/>
    <n v="6.5973098123570617"/>
    <n v="67.656081605877844"/>
    <n v="1.7628989985918504"/>
    <n v="1.3089833475513823"/>
    <n v="2.7610966506555563"/>
    <x v="385"/>
    <n v="54.539857927885478"/>
    <n v="1.942078335783713"/>
    <n v="1.4420271400753941"/>
    <n v="3.0417318249805239"/>
    <n v="71.344286292185615"/>
    <n v="0.85"/>
    <n v="0.6"/>
    <n v="0.65"/>
    <n v="21"/>
    <n v="11.2"/>
    <n v="13.65"/>
    <n v="119.27083851165057"/>
    <n v="88.56068418267148"/>
    <n v="186.8049803184683"/>
    <n v="4381.5394530161238"/>
    <n v="105.92067651846797"/>
    <n v="78.647955347867011"/>
    <n v="165.89562158916559"/>
    <n v="3891.1072383421911"/>
    <x v="0"/>
    <x v="0"/>
    <n v="1"/>
  </r>
  <r>
    <n v="387"/>
    <x v="9"/>
    <n v="2.5"/>
    <n v="3"/>
    <n v="2.7508200000000005"/>
    <n v="2.9000000000000004"/>
    <n v="1.2114228750735627"/>
    <n v="1.3366572508822263"/>
    <n v="65"/>
    <n v="78"/>
    <n v="0.2"/>
    <n v="0.2"/>
    <n v="1.3989229744649958"/>
    <n v="3"/>
    <n v="2.6"/>
    <n v="0"/>
    <n v="0"/>
    <n v="15.007922656809424"/>
    <n v="16.771850554399805"/>
    <n v="0"/>
    <n v="2.7355802253472223"/>
    <n v="33.092131489846622"/>
    <n v="33.54370110879961"/>
    <n v="66.635832598646232"/>
    <n v="0.50338833928640792"/>
    <n v="0.04"/>
    <n v="0.54338833928640795"/>
    <n v="0.98"/>
    <n v="0.5"/>
    <n v="0.5"/>
    <n v="33.092131489846622"/>
    <n v="24.757380000000005"/>
    <n v="57.849511489846627"/>
    <n v="0.42796178156742537"/>
    <n v="0.09"/>
    <n v="0.51796178156742534"/>
    <n v="0.9"/>
    <n v="7.622974790204446"/>
    <n v="2.2547749793820553"/>
    <n v="4.5129376658484706"/>
    <n v="68.024079111118027"/>
    <n v="3.4807391785330979"/>
    <n v="1.0295565478710955"/>
    <n v="2.0606599622999919"/>
    <x v="386"/>
    <n v="57.213802572375783"/>
    <n v="3.6745651870265807"/>
    <n v="1.0868877140276711"/>
    <n v="2.1754084323428589"/>
    <n v="92.196185342652427"/>
    <n v="0.85"/>
    <n v="0.6"/>
    <n v="0.65"/>
    <n v="21"/>
    <n v="11.2"/>
    <n v="13.65"/>
    <n v="236.77407724570344"/>
    <n v="70.034636061752977"/>
    <n v="140.17449629660814"/>
    <n v="5940.7482515624424"/>
    <n v="210.2358471498639"/>
    <n v="62.184979088720006"/>
    <n v="124.46338856234583"/>
    <n v="5274.8943461206818"/>
    <x v="1"/>
    <x v="0"/>
    <n v="1"/>
  </r>
  <r>
    <n v="388"/>
    <x v="9"/>
    <n v="2.5"/>
    <n v="3"/>
    <n v="2.7508200000000005"/>
    <n v="2.9000000000000004"/>
    <n v="1.5875769579330448"/>
    <n v="1.7516973600369661"/>
    <n v="65"/>
    <n v="78"/>
    <n v="0.2"/>
    <n v="0.2"/>
    <n v="1.3989229744649958"/>
    <n v="3"/>
    <n v="2.6"/>
    <n v="0.53745704175987752"/>
    <n v="0.25062033450196175"/>
    <n v="15.007922656809424"/>
    <n v="10.112201249113257"/>
    <n v="0.55579354041967954"/>
    <n v="3.1506203345019621"/>
    <n v="41.838549200574732"/>
    <n v="69.100939242890249"/>
    <n v="110.93948844346498"/>
    <n v="0.62287054152141907"/>
    <n v="0.04"/>
    <n v="0.66287054152141911"/>
    <n v="0.98"/>
    <n v="0.5"/>
    <n v="0.5"/>
    <n v="43.367437187431989"/>
    <n v="24.757380000000005"/>
    <n v="68.124817187432001"/>
    <n v="0.36341205778042612"/>
    <n v="0.09"/>
    <n v="0.45341205778042615"/>
    <n v="0.9"/>
    <n v="8.7423382413672606"/>
    <n v="2.8144729350866426"/>
    <n v="5.1113108510456726"/>
    <n v="113.25072778603716"/>
    <n v="2.9472997571487336"/>
    <n v="0.94884173650838199"/>
    <n v="1.723173459328722"/>
    <x v="387"/>
    <n v="67.376192822734936"/>
    <n v="4.7784566695364195"/>
    <n v="1.5383569700216924"/>
    <n v="2.7937808801176329"/>
    <n v="120.42103124861455"/>
    <n v="0.85"/>
    <n v="0.6"/>
    <n v="0.65"/>
    <n v="21"/>
    <n v="11.2"/>
    <n v="13.65"/>
    <n v="333.78384250070468"/>
    <n v="107.45701721334157"/>
    <n v="195.15064837056107"/>
    <n v="8411.6268719790369"/>
    <n v="321.95421796176959"/>
    <n v="103.64863584237982"/>
    <n v="188.23431928327574"/>
    <n v="8113.510621319243"/>
    <x v="0"/>
    <x v="0"/>
    <n v="1"/>
  </r>
  <r>
    <n v="389"/>
    <x v="9"/>
    <n v="3.3696657517015693"/>
    <n v="3"/>
    <n v="2.7508200000000005"/>
    <n v="3.7696657517015697"/>
    <n v="3.3696657517015693"/>
    <n v="3.718014784711658"/>
    <n v="65"/>
    <n v="78"/>
    <n v="0.2"/>
    <n v="0.2"/>
    <n v="1.3989229744649958"/>
    <n v="3"/>
    <n v="2.6"/>
    <n v="2.8892341438391242"/>
    <n v="1.3472720074750844"/>
    <n v="15.007922656809424"/>
    <n v="2.0459258559501016E-2"/>
    <n v="16.061698054442832"/>
    <n v="5.1169377591766541"/>
    <n v="47.86546462860229"/>
    <n v="41.340373540435152"/>
    <n v="89.205838169037435"/>
    <n v="0.4634267710382215"/>
    <n v="0.04"/>
    <n v="0.50342677103822153"/>
    <n v="0.98"/>
    <n v="0.5"/>
    <n v="0.5"/>
    <n v="92.048304870724735"/>
    <n v="24.757380000000005"/>
    <n v="116.80568487072475"/>
    <n v="0.21195355369390073"/>
    <n v="0.09"/>
    <n v="0.30195355369390076"/>
    <n v="0.9"/>
    <n v="9.4067994094123364"/>
    <n v="2.542387511382854"/>
    <n v="5.6265266811752745"/>
    <n v="91.064293130892381"/>
    <n v="4.6711647569276344"/>
    <n v="1.2624815757994841"/>
    <n v="2.793982521910805"/>
    <x v="388"/>
    <n v="115.5221059161014"/>
    <n v="6.5663828988545943"/>
    <n v="1.7747045674538087"/>
    <n v="3.927576954840851"/>
    <n v="163.98337596966954"/>
    <n v="0.85"/>
    <n v="0.6"/>
    <n v="0.65"/>
    <n v="21"/>
    <n v="11.2"/>
    <n v="13.65"/>
    <n v="425.37631668755176"/>
    <n v="114.96699229095515"/>
    <n v="254.43204337787549"/>
    <n v="10622.993745938218"/>
    <n v="758.56238072715735"/>
    <n v="205.0176090111878"/>
    <n v="453.7219609707638"/>
    <n v="18943.70492724804"/>
    <x v="1"/>
    <x v="0"/>
    <n v="1"/>
  </r>
  <r>
    <n v="390"/>
    <x v="9"/>
    <n v="3.3582705110641085"/>
    <n v="3"/>
    <n v="2.7508200000000005"/>
    <n v="3.7582705110641088"/>
    <n v="3.3582705110641085"/>
    <n v="3.7054415278110193"/>
    <n v="65"/>
    <n v="78"/>
    <n v="0.2"/>
    <n v="0.2"/>
    <n v="1.3989229744649958"/>
    <n v="3"/>
    <n v="2.6"/>
    <n v="2.8867078798102654"/>
    <n v="1.3460939912119061"/>
    <n v="15.007922656809424"/>
    <n v="2.1403139509369045E-2"/>
    <n v="16.03362255157284"/>
    <n v="5.1043645022760149"/>
    <n v="47.631414384480401"/>
    <n v="41.342969987029669"/>
    <n v="88.97438437151007"/>
    <n v="0.46466148969801518"/>
    <n v="0.04"/>
    <n v="0.50466148969801516"/>
    <n v="0.98"/>
    <n v="0.5"/>
    <n v="0.5"/>
    <n v="91.737023971797996"/>
    <n v="24.757380000000005"/>
    <n v="116.49440397179799"/>
    <n v="0.2125199078746606"/>
    <n v="0.09"/>
    <n v="0.3025199078746606"/>
    <n v="0.9"/>
    <n v="6.4722351149691306"/>
    <n v="2.9846046821274337"/>
    <n v="3.1231446815260493"/>
    <n v="90.828017379249872"/>
    <n v="3.2059473001730048"/>
    <n v="1.478389637085332"/>
    <n v="1.5470138340046802"/>
    <x v="389"/>
    <n v="115.21424568639362"/>
    <n v="4.5142551442455261"/>
    <n v="2.081702348647962"/>
    <n v="2.1783312401915529"/>
    <n v="110.92231589343504"/>
    <n v="0.85"/>
    <n v="0.6"/>
    <n v="0.55000000000000004"/>
    <n v="21"/>
    <n v="11.2"/>
    <n v="13.65"/>
    <n v="291.18983709707288"/>
    <n v="134.27919965048943"/>
    <n v="140.51219940091707"/>
    <n v="7154.9901508364246"/>
    <n v="520.10650128017039"/>
    <n v="239.84176584306894"/>
    <n v="250.9747906937761"/>
    <n v="12779.830955449988"/>
    <x v="1"/>
    <x v="0"/>
    <n v="1"/>
  </r>
  <r>
    <n v="391"/>
    <x v="9"/>
    <n v="2.5"/>
    <n v="3"/>
    <n v="2.7508200000000005"/>
    <n v="2.9000000000000004"/>
    <n v="1.1606632846639364"/>
    <n v="1.2806502396486643"/>
    <n v="65"/>
    <n v="78"/>
    <n v="0.2"/>
    <n v="0.2"/>
    <n v="1.3989229744649958"/>
    <n v="3"/>
    <n v="2.6"/>
    <n v="0"/>
    <n v="0"/>
    <n v="15.007922656809424"/>
    <n v="17.372704860301685"/>
    <n v="0"/>
    <n v="2.6795732141136601"/>
    <n v="31.705544630073057"/>
    <n v="34.745409720603369"/>
    <n v="66.450954350676426"/>
    <n v="0.5228729979895268"/>
    <n v="0.04"/>
    <n v="0.56287299798952684"/>
    <n v="0.98"/>
    <n v="0.5"/>
    <n v="0.5"/>
    <n v="31.705544630073057"/>
    <n v="24.757380000000005"/>
    <n v="56.462924630073061"/>
    <n v="0.43847144231727991"/>
    <n v="0.09"/>
    <n v="0.52847144231727994"/>
    <n v="0.9"/>
    <n v="8.9659519495805888"/>
    <n v="2.5650784131902515"/>
    <n v="6.8366740217341597"/>
    <n v="67.835349232982196"/>
    <n v="3.91925969589012"/>
    <n v="1.1212650366796364"/>
    <n v="2.9884948188435376"/>
    <x v="390"/>
    <n v="55.842452930841489"/>
    <n v="4.2277023910383074"/>
    <n v="1.2095077245146795"/>
    <n v="3.2236870408152294"/>
    <n v="112.19454285840555"/>
    <n v="0.85"/>
    <n v="0.6"/>
    <n v="0.65"/>
    <n v="21"/>
    <n v="11.2"/>
    <n v="13.65"/>
    <n v="265.86435020545787"/>
    <n v="76.061405345895722"/>
    <n v="202.72558971720923"/>
    <n v="7055.4940898577815"/>
    <n v="236.08527177716269"/>
    <n v="67.541878175700177"/>
    <n v="180.01859184048814"/>
    <n v="6265.2184786677899"/>
    <x v="1"/>
    <x v="0"/>
    <n v="1"/>
  </r>
  <r>
    <n v="392"/>
    <x v="9"/>
    <n v="3.1257503027184512"/>
    <n v="3"/>
    <n v="2.7508200000000005"/>
    <n v="3.5257503027184516"/>
    <n v="3.1257503027184512"/>
    <n v="3.4488838642098631"/>
    <n v="65"/>
    <n v="78"/>
    <n v="0.2"/>
    <n v="0.2"/>
    <n v="1.3989229744649958"/>
    <n v="3"/>
    <n v="2.6"/>
    <n v="2.8351593906634092"/>
    <n v="1.3220565359564072"/>
    <n v="15.007922656809424"/>
    <n v="4.531129723406762E-2"/>
    <n v="15.466104473415646"/>
    <n v="4.8478068386748587"/>
    <n v="42.840858894550756"/>
    <n v="41.408737025461924"/>
    <n v="84.24959592001268"/>
    <n v="0.49150071965657555"/>
    <n v="0.04"/>
    <n v="0.53150071965657553"/>
    <n v="0.98"/>
    <n v="0.5"/>
    <n v="0.5"/>
    <n v="85.385328402111995"/>
    <n v="24.757380000000005"/>
    <n v="110.14270840211199"/>
    <n v="0.22477547864190056"/>
    <n v="0.09"/>
    <n v="0.31477547864190059"/>
    <n v="0.9"/>
    <n v="11.870997934329868"/>
    <n v="3.0612802554544194"/>
    <n v="5.802122739095033"/>
    <n v="86.004795835012956"/>
    <n v="5.5615539891918218"/>
    <n v="1.4342075966099301"/>
    <n v="2.7182903277302417"/>
    <x v="391"/>
    <n v="108.93234896912175"/>
    <n v="8.1342988775941709"/>
    <n v="2.0976642977867548"/>
    <n v="3.9757567767573385"/>
    <n v="194.56844104796241"/>
    <n v="0.85"/>
    <n v="0.6"/>
    <n v="0.65"/>
    <n v="21"/>
    <n v="11.2"/>
    <n v="13.65"/>
    <n v="478.32031536584446"/>
    <n v="123.34873153146167"/>
    <n v="233.78600465672989"/>
    <n v="11441.187431488581"/>
    <n v="886.08828395322359"/>
    <n v="228.5034993065745"/>
    <n v="433.08852462208108"/>
    <n v="21194.797318614634"/>
    <x v="1"/>
    <x v="0"/>
    <n v="1"/>
  </r>
  <r>
    <n v="393"/>
    <x v="9"/>
    <n v="3.3663233148932572"/>
    <n v="3"/>
    <n v="2.7508200000000005"/>
    <n v="3.7663233148932576"/>
    <n v="3.3663233148932572"/>
    <n v="3.7143268137418386"/>
    <n v="65"/>
    <n v="78"/>
    <n v="0.2"/>
    <n v="0.2"/>
    <n v="1.3989229744649958"/>
    <n v="3"/>
    <n v="2.6"/>
    <n v="2.8884931434384993"/>
    <n v="1.3469264733135771"/>
    <n v="15.007922656809424"/>
    <n v="2.0733910496416177E-2"/>
    <n v="16.05346043998447"/>
    <n v="5.1132497882068346"/>
    <n v="47.796820324477849"/>
    <n v="41.341129058476255"/>
    <n v="89.137949382954105"/>
    <n v="0.46378819957890954"/>
    <n v="0.04"/>
    <n v="0.50378819957890952"/>
    <n v="0.98"/>
    <n v="0.5"/>
    <n v="0.5"/>
    <n v="91.957000371995946"/>
    <n v="24.757380000000005"/>
    <n v="116.71438037199596"/>
    <n v="0.21211936285051131"/>
    <n v="0.09"/>
    <n v="0.30211936285051133"/>
    <n v="0.9"/>
    <n v="10.921311776025863"/>
    <n v="2.2541740305931786"/>
    <n v="5.2964454802417542"/>
    <n v="90.994989995098976"/>
    <n v="5.4192837793418507"/>
    <n v="1.1185477541831075"/>
    <n v="2.628158747582908"/>
    <x v="392"/>
    <n v="115.43180476351247"/>
    <n v="7.621772020761143"/>
    <n v="1.5731444087161983"/>
    <n v="3.6962867463786448"/>
    <n v="179.41546515440376"/>
    <n v="0.85"/>
    <n v="0.6"/>
    <n v="0.65"/>
    <n v="21"/>
    <n v="11.2"/>
    <n v="13.65"/>
    <n v="493.12767328181388"/>
    <n v="101.78224170093229"/>
    <n v="239.14927894183856"/>
    <n v="11608.157609722104"/>
    <n v="879.79489985250223"/>
    <n v="181.59089825173947"/>
    <n v="426.66905005793848"/>
    <n v="20710.250945257911"/>
    <x v="1"/>
    <x v="0"/>
    <n v="1"/>
  </r>
  <r>
    <n v="394"/>
    <x v="9"/>
    <n v="3.0134864254778764"/>
    <n v="3"/>
    <n v="2.7508200000000005"/>
    <n v="3.4134864254778767"/>
    <n v="3.0134864254778764"/>
    <n v="3.3250143809654973"/>
    <n v="65"/>
    <n v="78"/>
    <n v="0.2"/>
    <n v="0.2"/>
    <n v="1.3989229744649958"/>
    <n v="3"/>
    <n v="2.6"/>
    <n v="2.8102710882715729"/>
    <n v="1.3104509299526166"/>
    <n v="15.007922656809424"/>
    <n v="6.00267879485442E-2"/>
    <n v="15.19575948781238"/>
    <n v="4.7239373554304933"/>
    <n v="40.517845420763543"/>
    <n v="41.449216691629118"/>
    <n v="81.967062112392654"/>
    <n v="0.50568137521867318"/>
    <n v="0.04"/>
    <n v="0.54568137521867321"/>
    <n v="0.98"/>
    <n v="0.5"/>
    <n v="0.5"/>
    <n v="82.318644535027602"/>
    <n v="24.757380000000005"/>
    <n v="107.07602453502761"/>
    <n v="0.23121310403059614"/>
    <n v="0.09"/>
    <n v="0.32121310403059611"/>
    <n v="0.9"/>
    <n v="11.438099847255881"/>
    <n v="3.1208341648465638"/>
    <n v="6.1050808717856384"/>
    <n v="83.67470923973417"/>
    <n v="5.1965417927167961"/>
    <n v="1.4178530859436713"/>
    <n v="2.7736519458484348"/>
    <x v="393"/>
    <n v="105.89936492475259"/>
    <n v="7.7640322911069317"/>
    <n v="2.118381335591466"/>
    <n v="4.1440488946015561"/>
    <n v="189.5915727887857"/>
    <n v="0.85"/>
    <n v="0.6"/>
    <n v="0.65"/>
    <n v="21"/>
    <n v="11.2"/>
    <n v="13.65"/>
    <n v="434.81912355770487"/>
    <n v="118.63844471099652"/>
    <n v="232.08452010109067"/>
    <n v="10617.941608559855"/>
    <n v="822.20608888349591"/>
    <n v="224.33523810758544"/>
    <n v="438.85214615542776"/>
    <n v="20077.627153417408"/>
    <x v="1"/>
    <x v="0"/>
    <n v="1"/>
  </r>
  <r>
    <n v="395"/>
    <x v="9"/>
    <n v="2.5"/>
    <n v="3"/>
    <n v="2.7508200000000005"/>
    <n v="2.9000000000000004"/>
    <n v="2.3565446369265723"/>
    <n v="2.6001593174342621"/>
    <n v="65"/>
    <n v="78"/>
    <n v="0.2"/>
    <n v="0.2"/>
    <n v="1.3989229744649958"/>
    <n v="3"/>
    <n v="2.6"/>
    <n v="2.3569895811874653"/>
    <n v="1.0990822918992578"/>
    <n v="15.007922656809424"/>
    <n v="0.6894679668011765"/>
    <n v="10.689104078734415"/>
    <n v="3.9990822918992581"/>
    <n v="34.969331000396465"/>
    <n v="43.180696075240519"/>
    <n v="78.150027075636984"/>
    <n v="0.55253590678155962"/>
    <n v="0.04"/>
    <n v="0.59253590678155965"/>
    <n v="0.98"/>
    <n v="0.5"/>
    <n v="0.5"/>
    <n v="64.37313228226067"/>
    <n v="24.757380000000005"/>
    <n v="89.130512282260668"/>
    <n v="0.2777654853098761"/>
    <n v="0.09"/>
    <n v="0.36776548530987607"/>
    <n v="0.9"/>
    <n v="6.0372936729282207"/>
    <n v="3.1383803541853315"/>
    <n v="6.5628304765145549"/>
    <n v="79.778152639712758"/>
    <n v="2.4599803919331245"/>
    <n v="1.2787773051926938"/>
    <n v="2.6741177690593481"/>
    <x v="394"/>
    <n v="88.151056103334724"/>
    <n v="3.8169854353455293"/>
    <n v="1.9841923801413823"/>
    <n v="4.1492479413127343"/>
    <n v="118.28116517476502"/>
    <n v="0.85"/>
    <n v="0.6"/>
    <n v="0.65"/>
    <n v="21"/>
    <n v="11.2"/>
    <n v="13.65"/>
    <n v="196.25269119834121"/>
    <n v="102.01849104586327"/>
    <n v="213.33617555658481"/>
    <n v="6081.5000153443907"/>
    <n v="336.47129725675529"/>
    <n v="174.90865382165225"/>
    <n v="365.76058806130493"/>
    <n v="10426.609627288513"/>
    <x v="0"/>
    <x v="0"/>
    <n v="1"/>
  </r>
  <r>
    <n v="396"/>
    <x v="9"/>
    <n v="2.5"/>
    <n v="3"/>
    <n v="2.7508200000000005"/>
    <n v="2.9000000000000004"/>
    <n v="2.4935266035559236"/>
    <n v="2.7513021947091452"/>
    <n v="65"/>
    <n v="78"/>
    <n v="0.2"/>
    <n v="0.2"/>
    <n v="1.3989229744649958"/>
    <n v="3"/>
    <n v="2.6"/>
    <n v="2.6811165274891788"/>
    <n v="1.2502251691741408"/>
    <n v="15.007922656809424"/>
    <n v="0.16956729602103324"/>
    <n v="13.831120336360357"/>
    <n v="4.1502251691741412"/>
    <n v="30.0681114855815"/>
    <n v="41.750542912045084"/>
    <n v="71.818654397626588"/>
    <n v="0.58133284816075348"/>
    <n v="0.04"/>
    <n v="0.62133284816075351"/>
    <n v="0.98"/>
    <n v="0.5"/>
    <n v="0.5"/>
    <n v="68.115033929248298"/>
    <n v="24.757380000000005"/>
    <n v="92.872413929248296"/>
    <n v="0.26657409829856016"/>
    <n v="0.09"/>
    <n v="0.35657409829856013"/>
    <n v="0.9"/>
    <n v="8.8979543206273028"/>
    <n v="2.1758113578749043"/>
    <n v="6.5190848801913166"/>
    <n v="73.314876364243801"/>
    <n v="3.3693630197876581"/>
    <n v="0.82390828982597342"/>
    <n v="2.4685633041803414"/>
    <x v="395"/>
    <n v="91.851837952003805"/>
    <n v="5.7251742820478455"/>
    <n v="1.3999733848728946"/>
    <n v="4.1945480673053206"/>
    <n v="148.81830980806635"/>
    <n v="0.85"/>
    <n v="0.6"/>
    <n v="0.65"/>
    <n v="21"/>
    <n v="11.2"/>
    <n v="13.65"/>
    <n v="247.02443322198729"/>
    <n v="60.404734404066787"/>
    <n v="180.98241344329088"/>
    <n v="6421.0724114834011"/>
    <n v="525.86778040163847"/>
    <n v="128.59012848446338"/>
    <n v="385.27694936001905"/>
    <n v="13669.235276781608"/>
    <x v="1"/>
    <x v="0"/>
    <n v="1"/>
  </r>
  <r>
    <n v="397"/>
    <x v="9"/>
    <n v="2.5"/>
    <n v="3"/>
    <n v="2.7508200000000005"/>
    <n v="2.9000000000000004"/>
    <n v="2.1446413398341773"/>
    <n v="2.3663498984671647"/>
    <n v="65"/>
    <n v="78"/>
    <n v="0.2"/>
    <n v="0.2"/>
    <n v="1.3989229744649958"/>
    <n v="3"/>
    <n v="2.6"/>
    <n v="1.8555836641322059"/>
    <n v="0.86527287293216038"/>
    <n v="15.007922656809424"/>
    <n v="2.1839674957230955"/>
    <n v="6.62501797915822"/>
    <n v="3.7652728729321607"/>
    <n v="40.360391691885006"/>
    <n v="47.29179526938951"/>
    <n v="87.652186961274509"/>
    <n v="0.53953925063254193"/>
    <n v="0.04"/>
    <n v="0.57953925063254197"/>
    <n v="0.98"/>
    <n v="0.5"/>
    <n v="0.5"/>
    <n v="58.584623649313016"/>
    <n v="24.757380000000005"/>
    <n v="83.342003649313028"/>
    <n v="0.2970576529954122"/>
    <n v="0.09"/>
    <n v="0.38705765299541217"/>
    <n v="0.9"/>
    <n v="7.1903598152826573"/>
    <n v="3.2339856024289966"/>
    <n v="3.843278239395687"/>
    <n v="89.478274189634405"/>
    <n v="3.023264076155403"/>
    <n v="1.3597640098408661"/>
    <n v="1.6159476485639552"/>
    <x v="396"/>
    <n v="82.426157455364532"/>
    <n v="4.4072760209868269"/>
    <n v="1.982246725331875"/>
    <n v="2.3557079842468527"/>
    <n v="112.89159405907526"/>
    <n v="0.85"/>
    <n v="0.6"/>
    <n v="0.65"/>
    <n v="21"/>
    <n v="11.2"/>
    <n v="13.65"/>
    <n v="270.51645195390489"/>
    <n v="121.66933690573775"/>
    <n v="144.59220677430056"/>
    <n v="6929.2309659887424"/>
    <n v="363.27482725511265"/>
    <n v="163.38898069758585"/>
    <n v="194.17195722839048"/>
    <n v="9305.220307300433"/>
    <x v="0"/>
    <x v="0"/>
    <n v="1"/>
  </r>
  <r>
    <n v="398"/>
    <x v="9"/>
    <n v="2.5"/>
    <n v="3"/>
    <n v="2.7508200000000005"/>
    <n v="2.9000000000000004"/>
    <n v="1.8926176576167637"/>
    <n v="2.0882725324528506"/>
    <n v="65"/>
    <n v="78"/>
    <n v="0.2"/>
    <n v="0.2"/>
    <n v="1.3989229744649958"/>
    <n v="3"/>
    <n v="2.6"/>
    <n v="1.2592448282774389"/>
    <n v="0.58719550691784583"/>
    <n v="15.007922656809424"/>
    <n v="5.053048442131117"/>
    <n v="3.0510289744289292"/>
    <n v="3.4871955069178462"/>
    <n v="43.307325106058975"/>
    <n v="55.18412051838763"/>
    <n v="98.491445624446612"/>
    <n v="0.56029353786528591"/>
    <n v="0.04"/>
    <n v="0.60029353786528594"/>
    <n v="0.98"/>
    <n v="0.5"/>
    <n v="0.5"/>
    <n v="51.70015662949757"/>
    <n v="24.757380000000005"/>
    <n v="76.457536629497582"/>
    <n v="0.32380561932005175"/>
    <n v="0.09"/>
    <n v="0.41380561932005178"/>
    <n v="0.9"/>
    <n v="9.3916672165118253"/>
    <n v="2.9920753019619983"/>
    <n v="3.2950720299250666"/>
    <n v="100.54335074162258"/>
    <n v="3.7539100766585194"/>
    <n v="1.1959518333878867"/>
    <n v="1.3170615835603989"/>
    <x v="397"/>
    <n v="75.617343919283314"/>
    <n v="5.5053425475353226"/>
    <n v="1.7539377285813826"/>
    <n v="1.9315527078777444"/>
    <n v="124.55795796396457"/>
    <n v="0.85"/>
    <n v="0.6"/>
    <n v="0.55000000000000004"/>
    <n v="21"/>
    <n v="11.2"/>
    <n v="13.65"/>
    <n v="377.4306974899888"/>
    <n v="120.24500465440485"/>
    <n v="132.42178474423005"/>
    <n v="8539.3409304412053"/>
    <n v="416.29938081044185"/>
    <n v="132.628112435145"/>
    <n v="146.05888540981437"/>
    <n v="9418.741945244743"/>
    <x v="1"/>
    <x v="0"/>
    <n v="1"/>
  </r>
  <r>
    <n v="399"/>
    <x v="9"/>
    <n v="2.5"/>
    <n v="3"/>
    <n v="2.7508200000000005"/>
    <n v="2.9000000000000004"/>
    <n v="1.1184346330649277"/>
    <n v="1.234056077926758"/>
    <n v="65"/>
    <n v="78"/>
    <n v="0.2"/>
    <n v="0.2"/>
    <n v="1.3989229744649958"/>
    <n v="3"/>
    <n v="2.6"/>
    <n v="0"/>
    <n v="0"/>
    <n v="15.007922656809424"/>
    <n v="17.87257625289832"/>
    <n v="0"/>
    <n v="2.6329790523917538"/>
    <n v="30.551995262542363"/>
    <n v="35.745152505796639"/>
    <n v="66.297147768339002"/>
    <n v="0.53916576668879213"/>
    <n v="0.04"/>
    <n v="0.57916576668879216"/>
    <n v="0.98"/>
    <n v="0.5"/>
    <n v="0.5"/>
    <n v="30.551995262542363"/>
    <n v="24.757380000000005"/>
    <n v="55.309375262542368"/>
    <n v="0.44761633778146565"/>
    <n v="0.09"/>
    <n v="0.53761633778146567"/>
    <n v="0.9"/>
    <n v="6.8042280426961739"/>
    <n v="2.779086362082841"/>
    <n v="3.7124013507256"/>
    <n v="67.678338346846076"/>
    <n v="2.8634520916226647"/>
    <n v="1.169534678492766"/>
    <n v="1.5623055761761002"/>
    <x v="398"/>
    <n v="54.701579929986956"/>
    <n v="3.1461638809519066"/>
    <n v="1.2850041297214478"/>
    <n v="1.7165537321735365"/>
    <n v="80.024376015429368"/>
    <n v="0.85"/>
    <n v="0.6"/>
    <n v="0.65"/>
    <n v="21"/>
    <n v="11.2"/>
    <n v="13.65"/>
    <n v="193.79367949682279"/>
    <n v="79.152163679403259"/>
    <n v="105.73424538561042"/>
    <n v="4929.2468111277049"/>
    <n v="172.10013500672869"/>
    <n v="70.29175611232111"/>
    <n v="93.898201184608126"/>
    <n v="4377.4598009553411"/>
    <x v="0"/>
    <x v="0"/>
    <n v="1"/>
  </r>
  <r>
    <n v="400"/>
    <x v="10"/>
    <n v="2.8619332425507311"/>
    <n v="3"/>
    <n v="2.7508200000000005"/>
    <n v="3.2619332425507315"/>
    <n v="2.8619332425507311"/>
    <n v="3.1577939453752015"/>
    <n v="65"/>
    <n v="78"/>
    <n v="0.2"/>
    <n v="0.2"/>
    <n v="1.3989229744649958"/>
    <n v="3"/>
    <n v="2.6"/>
    <n v="2.7766725565100749"/>
    <n v="1.2947836772894661"/>
    <n v="15.007922656809424"/>
    <n v="8.316914987881241E-2"/>
    <n v="14.834582085378907"/>
    <n v="4.5567169198401976"/>
    <n v="37.371439575251102"/>
    <n v="41.51287716367414"/>
    <n v="78.884316738925236"/>
    <n v="0.52625006946646635"/>
    <n v="0.04"/>
    <n v="0.56625006946646639"/>
    <n v="0.98"/>
    <n v="0.5"/>
    <n v="0.5"/>
    <n v="78.178704667353117"/>
    <n v="24.757380000000005"/>
    <n v="102.93608466735313"/>
    <n v="0.24051215936574255"/>
    <n v="0.09"/>
    <n v="0.33051215936574252"/>
    <n v="0.9"/>
    <n v="9.6584742670677439"/>
    <n v="3.420363186203593"/>
    <n v="6.7116075045104795"/>
    <n v="80.527740004319512"/>
    <n v="4.1893625424005556"/>
    <n v="1.4835822944152641"/>
    <n v="2.9111592888497633"/>
    <x v="399"/>
    <n v="101.80491890177781"/>
    <n v="6.4662310808807266"/>
    <n v="2.2898915637163522"/>
    <n v="4.4933396153793987"/>
    <n v="170.67745183934855"/>
    <n v="0.85"/>
    <n v="0.6"/>
    <n v="0.65"/>
    <n v="21"/>
    <n v="11.2"/>
    <n v="13.65"/>
    <n v="337.35989759826691"/>
    <n v="119.4695292796842"/>
    <n v="234.42907832365341"/>
    <n v="8904.6814063151578"/>
    <n v="658.29413078921743"/>
    <n v="233.1222249380084"/>
    <n v="457.44407514184519"/>
    <n v="17375.804142866968"/>
    <x v="1"/>
    <x v="0"/>
    <n v="1"/>
  </r>
  <r>
    <n v="401"/>
    <x v="10"/>
    <n v="2.9684822100044768"/>
    <n v="3"/>
    <n v="2.7508200000000005"/>
    <n v="3.3684822100044771"/>
    <n v="2.9684822100044768"/>
    <n v="3.275357723351918"/>
    <n v="65"/>
    <n v="78"/>
    <n v="0.2"/>
    <n v="0.2"/>
    <n v="1.3989229744649958"/>
    <n v="3"/>
    <n v="2.6"/>
    <n v="2.8002938939046875"/>
    <n v="1.3057984878124369"/>
    <n v="15.007922656809424"/>
    <n v="6.6505989751639127E-2"/>
    <n v="15.088053211900432"/>
    <n v="4.674280697816914"/>
    <n v="39.584757256598365"/>
    <n v="41.467039809533112"/>
    <n v="81.051797066131485"/>
    <n v="0.5116116028334261"/>
    <n v="0.04"/>
    <n v="0.55161160283342614"/>
    <n v="0.98"/>
    <n v="0.5"/>
    <n v="0.5"/>
    <n v="81.089275792958318"/>
    <n v="24.757380000000005"/>
    <n v="105.84665579295833"/>
    <n v="0.23389855649692659"/>
    <n v="0.09"/>
    <n v="0.32389855649692656"/>
    <n v="0.9"/>
    <n v="5.7903659230586948"/>
    <n v="2.662906991109832"/>
    <n v="5.7040256727018015"/>
    <n v="82.740376171675891"/>
    <n v="2.5963328952482372"/>
    <n v="1.1940165975474015"/>
    <n v="2.5576189287797488"/>
    <x v="400"/>
    <n v="104.68350572929944"/>
    <n v="3.9148747589909898"/>
    <n v="1.8003952606037834"/>
    <n v="3.8564999910922775"/>
    <n v="116.19596677021283"/>
    <n v="0.85"/>
    <n v="0.6"/>
    <n v="0.65"/>
    <n v="21"/>
    <n v="11.2"/>
    <n v="13.65"/>
    <n v="214.82156041973553"/>
    <n v="98.79338243629654"/>
    <n v="211.61835227103515"/>
    <n v="6376.040213988952"/>
    <n v="409.82281426232305"/>
    <n v="188.47168757841973"/>
    <n v="403.71193891255166"/>
    <n v="12163.801153111062"/>
    <x v="0"/>
    <x v="0"/>
    <n v="1"/>
  </r>
  <r>
    <n v="402"/>
    <x v="10"/>
    <n v="2.5836762536832416"/>
    <n v="3"/>
    <n v="2.7508200000000005"/>
    <n v="2.983676253683242"/>
    <n v="2.5836762536832416"/>
    <n v="2.8507713280618221"/>
    <n v="65"/>
    <n v="78"/>
    <n v="0.2"/>
    <n v="0.2"/>
    <n v="1.3989229744649958"/>
    <n v="3"/>
    <n v="2.6"/>
    <n v="2.7149844672350567"/>
    <n v="1.2660180488435757"/>
    <n v="15.007922656809424"/>
    <n v="0.13546126630057326"/>
    <n v="14.182757548414918"/>
    <n v="4.2496943025268177"/>
    <n v="31.563415942600482"/>
    <n v="41.656723363369451"/>
    <n v="73.220139305969937"/>
    <n v="0.5689243937285573"/>
    <n v="0.04"/>
    <n v="0.60892439372855733"/>
    <n v="0.98"/>
    <n v="0.5"/>
    <n v="0.5"/>
    <n v="70.577629061931219"/>
    <n v="24.757380000000005"/>
    <n v="95.335009061931231"/>
    <n v="0.25968823251400952"/>
    <n v="0.09"/>
    <n v="0.34968823251400949"/>
    <n v="0.9"/>
    <n v="6.8274668288333435"/>
    <n v="2.0252266414262028"/>
    <n v="5.0497071030142315"/>
    <n v="74.74555887484432"/>
    <n v="2.6700557293841638"/>
    <n v="0.7920167366328299"/>
    <n v="1.974817266804501"/>
    <x v="401"/>
    <n v="94.287371599712202"/>
    <n v="4.4399820209105822"/>
    <n v="1.3170287167455903"/>
    <n v="3.2838839514477458"/>
    <n v="117.24037240900439"/>
    <n v="0.85"/>
    <n v="0.6"/>
    <n v="0.65"/>
    <n v="21"/>
    <n v="11.2"/>
    <n v="13.65"/>
    <n v="199.57480771979942"/>
    <n v="59.199733617851258"/>
    <n v="147.60882028299497"/>
    <n v="5269.8917856712533"/>
    <n v="418.63423470163724"/>
    <n v="124.17917602328357"/>
    <n v="309.62878642048486"/>
    <n v="11054.286559816443"/>
    <x v="0"/>
    <x v="0"/>
    <n v="1"/>
  </r>
  <r>
    <n v="403"/>
    <x v="10"/>
    <n v="2.5"/>
    <n v="3"/>
    <n v="2.7508200000000005"/>
    <n v="2.9000000000000004"/>
    <n v="1.3452011965842616"/>
    <n v="1.4842652968729964"/>
    <n v="65"/>
    <n v="78"/>
    <n v="0.2"/>
    <n v="0.2"/>
    <n v="1.3989229744649958"/>
    <n v="3"/>
    <n v="2.6"/>
    <n v="0"/>
    <n v="0"/>
    <n v="15.007922656809424"/>
    <n v="15.188282210617722"/>
    <n v="0"/>
    <n v="2.8831882713379922"/>
    <n v="36.746519975497591"/>
    <n v="30.376564421235443"/>
    <n v="67.123084396733034"/>
    <n v="0.45255018737955832"/>
    <n v="0.04"/>
    <n v="0.4925501873795583"/>
    <n v="0.98"/>
    <n v="0.5"/>
    <n v="0.5"/>
    <n v="36.746519975497591"/>
    <n v="24.757380000000005"/>
    <n v="61.503899975497596"/>
    <n v="0.40253349803610899"/>
    <n v="0.09"/>
    <n v="0.49253349803610902"/>
    <n v="0.9"/>
    <n v="11.646921006181721"/>
    <n v="3.369205539385729"/>
    <n v="4.5911444828705914"/>
    <n v="68.521481988331644"/>
    <n v="5.9102278821920002"/>
    <n v="1.7097027196410421"/>
    <n v="2.3297754075460562"/>
    <x v="402"/>
    <n v="60.828032942799815"/>
    <n v="5.910422261656799"/>
    <n v="1.7097589494694405"/>
    <n v="2.3298520307331563"/>
    <n v="137.66222965368843"/>
    <n v="0.85"/>
    <n v="0.6"/>
    <n v="0.65"/>
    <n v="21"/>
    <n v="11.2"/>
    <n v="13.65"/>
    <n v="404.97757337655463"/>
    <n v="117.1513641092853"/>
    <n v="159.63966362502509"/>
    <n v="9432.5097670989326"/>
    <n v="359.51936003791718"/>
    <n v="104.00127370257393"/>
    <n v="141.72031607728547"/>
    <n v="8373.7226403538334"/>
    <x v="1"/>
    <x v="0"/>
    <n v="1"/>
  </r>
  <r>
    <n v="404"/>
    <x v="10"/>
    <n v="2.5"/>
    <n v="3"/>
    <n v="2.7508200000000005"/>
    <n v="2.9000000000000004"/>
    <n v="1.7477548480375802"/>
    <n v="1.9284341070843112"/>
    <n v="65"/>
    <n v="78"/>
    <n v="0.2"/>
    <n v="0.2"/>
    <n v="1.3989229744649958"/>
    <n v="3"/>
    <n v="2.6"/>
    <n v="0.91647021891125591"/>
    <n v="0.42735708154930663"/>
    <n v="15.007922656809424"/>
    <n v="7.2389820274225452"/>
    <n v="1.6160793989300097"/>
    <n v="3.327357081549307"/>
    <n v="43.297432461882337"/>
    <n v="61.197230343478992"/>
    <n v="104.49466280536133"/>
    <n v="0.58564934036362226"/>
    <n v="0.04"/>
    <n v="0.6256493403636223"/>
    <n v="0.98"/>
    <n v="0.5"/>
    <n v="0.5"/>
    <n v="47.742975994046986"/>
    <n v="24.757380000000005"/>
    <n v="72.500355994046998"/>
    <n v="0.34147942669457831"/>
    <n v="0.09"/>
    <n v="0.43147942669457828"/>
    <n v="0.9"/>
    <n v="8.187708565017072"/>
    <n v="2.048880563215552"/>
    <n v="5.8924119720677703"/>
    <n v="106.67163494713969"/>
    <n v="3.0650741022245604"/>
    <n v="0.76699979035589494"/>
    <n v="2.2058283085928592"/>
    <x v="403"/>
    <n v="71.703648785321207"/>
    <n v="4.6548807674412176"/>
    <n v="1.164830752433641"/>
    <n v="3.3499574325116992"/>
    <n v="120.63978167513986"/>
    <n v="0.85"/>
    <n v="0.6"/>
    <n v="0.65"/>
    <n v="21"/>
    <n v="11.2"/>
    <n v="13.65"/>
    <n v="326.95646571843025"/>
    <n v="81.817121641376701"/>
    <n v="235.29931209028408"/>
    <n v="8473.6771170250759"/>
    <n v="333.77193568615149"/>
    <n v="83.522615166843224"/>
    <n v="240.20417118659526"/>
    <n v="8650.3125347720579"/>
    <x v="1"/>
    <x v="0"/>
    <n v="1"/>
  </r>
  <r>
    <n v="405"/>
    <x v="10"/>
    <n v="2.5"/>
    <n v="3"/>
    <n v="2.7508200000000005"/>
    <n v="2.9000000000000004"/>
    <n v="2.181592775629055"/>
    <n v="2.4071212967971927"/>
    <n v="65"/>
    <n v="78"/>
    <n v="0.2"/>
    <n v="0.2"/>
    <n v="1.3989229744649958"/>
    <n v="3"/>
    <n v="2.6"/>
    <n v="1.9430182100098026"/>
    <n v="0.90604427126218834"/>
    <n v="15.007922656809424"/>
    <n v="1.8630009823303604"/>
    <n v="7.2640650037544701"/>
    <n v="3.8060442712621887"/>
    <n v="39.611881357273006"/>
    <n v="46.408874165018503"/>
    <n v="86.020755522291509"/>
    <n v="0.53950786508718884"/>
    <n v="0.04"/>
    <n v="0.57950786508718888"/>
    <n v="0.98"/>
    <n v="0.5"/>
    <n v="0.5"/>
    <n v="59.594016650900883"/>
    <n v="24.757380000000005"/>
    <n v="84.351396650900881"/>
    <n v="0.29350290549973479"/>
    <n v="0.09"/>
    <n v="0.38350290549973476"/>
    <n v="0.9"/>
    <n v="7.2821872861028289"/>
    <n v="2.5781742020220766"/>
    <n v="4.2879135452674451"/>
    <n v="87.812854595672576"/>
    <n v="3.0621024787683084"/>
    <n v="1.0841019743853961"/>
    <n v="1.8030339209710688"/>
    <x v="404"/>
    <n v="83.424458226165711"/>
    <n v="4.4894473034891655"/>
    <n v="1.5894369046621502"/>
    <n v="2.6434862421257113"/>
    <n v="114.27198204987162"/>
    <n v="0.85"/>
    <n v="0.6"/>
    <n v="0.65"/>
    <n v="21"/>
    <n v="11.2"/>
    <n v="13.65"/>
    <n v="268.89195972513005"/>
    <n v="95.19808904358635"/>
    <n v="158.32955553329788"/>
    <n v="6844.2316209356568"/>
    <n v="374.52970902850421"/>
    <n v="132.59791265611366"/>
    <n v="220.53140757766019"/>
    <n v="9533.078192940673"/>
    <x v="0"/>
    <x v="0"/>
    <n v="1"/>
  </r>
  <r>
    <n v="406"/>
    <x v="10"/>
    <n v="2.5"/>
    <n v="3"/>
    <n v="2.7508200000000005"/>
    <n v="2.9000000000000004"/>
    <n v="1.6570018542319267"/>
    <n v="1.8282992576394133"/>
    <n v="65"/>
    <n v="78"/>
    <n v="0.2"/>
    <n v="0.2"/>
    <n v="1.3989229744649958"/>
    <n v="3"/>
    <n v="2.6"/>
    <n v="0.70173034129248901"/>
    <n v="0.32722223210440848"/>
    <n v="15.007922656809424"/>
    <n v="8.8080554643705522"/>
    <n v="0.94747223030450045"/>
    <n v="3.2272222321044088"/>
    <n v="42.657573914530644"/>
    <n v="65.513468935304303"/>
    <n v="108.17104284983495"/>
    <n v="0.60564701244723429"/>
    <n v="0.04"/>
    <n v="0.64564701244723433"/>
    <n v="0.98"/>
    <n v="0.5"/>
    <n v="0.5"/>
    <n v="45.263899475096864"/>
    <n v="24.757380000000005"/>
    <n v="70.021279475096861"/>
    <n v="0.35356937470422817"/>
    <n v="0.09"/>
    <n v="0.44356937470422819"/>
    <n v="0.9"/>
    <n v="11.970536510361836"/>
    <n v="2.5510281195387656"/>
    <n v="5.547207879232241"/>
    <n v="110.42460624253985"/>
    <n v="4.2417953750561743"/>
    <n v="0.90396443548967542"/>
    <n v="1.9656696845821859"/>
    <x v="405"/>
    <n v="69.251814865480412"/>
    <n v="6.660773115586502"/>
    <n v="1.4194701717020524"/>
    <n v="3.0866363488868283"/>
    <n v="155.81982067255521"/>
    <n v="0.85"/>
    <n v="0.6"/>
    <n v="0.65"/>
    <n v="21"/>
    <n v="11.2"/>
    <n v="13.65"/>
    <n v="468.39858405200471"/>
    <n v="99.819916846207221"/>
    <n v="217.05830092288539"/>
    <n v="10957.554341473098"/>
    <n v="461.27062666156559"/>
    <n v="98.300885537782221"/>
    <n v="213.75516899017305"/>
    <n v="10790.805373588151"/>
    <x v="1"/>
    <x v="0"/>
    <n v="1"/>
  </r>
  <r>
    <n v="407"/>
    <x v="10"/>
    <n v="2.5"/>
    <n v="3"/>
    <n v="2.7508200000000005"/>
    <n v="2.9000000000000004"/>
    <n v="1.2337944595890982"/>
    <n v="1.3613415632488712"/>
    <n v="65"/>
    <n v="78"/>
    <n v="0.2"/>
    <n v="0.2"/>
    <n v="1.3989229744649958"/>
    <n v="3"/>
    <n v="2.6"/>
    <n v="0"/>
    <n v="0"/>
    <n v="15.007922656809424"/>
    <n v="16.507032363836593"/>
    <n v="0"/>
    <n v="2.760264537713867"/>
    <n v="33.703250391146348"/>
    <n v="33.014064727673187"/>
    <n v="66.717315118819528"/>
    <n v="0.49483503148885893"/>
    <n v="0.04"/>
    <n v="0.53483503148885891"/>
    <n v="0.98"/>
    <n v="0.5"/>
    <n v="0.5"/>
    <n v="33.703250391146348"/>
    <n v="24.757380000000005"/>
    <n v="58.460630391146353"/>
    <n v="0.42348807794842763"/>
    <n v="0.09"/>
    <n v="0.51348807794842766"/>
    <n v="0.9"/>
    <n v="11.306862419588613"/>
    <n v="2.4395699272575548"/>
    <n v="3.9616960272520845"/>
    <n v="68.107259183794937"/>
    <n v="5.2595563013677422"/>
    <n v="1.1348024683934872"/>
    <n v="1.8428422077674287"/>
    <x v="406"/>
    <n v="57.818205881353528"/>
    <n v="5.500923368126748"/>
    <n v="1.1868798542892876"/>
    <n v="1.9274123488024899"/>
    <n v="123.26828080663655"/>
    <n v="0.85"/>
    <n v="0.6"/>
    <n v="0.65"/>
    <n v="21"/>
    <n v="11.2"/>
    <n v="13.65"/>
    <n v="358.2139642090147"/>
    <n v="77.2882858372855"/>
    <n v="125.51093187925315"/>
    <n v="8027.0922850561446"/>
    <n v="318.053519835901"/>
    <n v="68.623263771728901"/>
    <n v="111.43952400132554"/>
    <n v="7127.1508383186119"/>
    <x v="1"/>
    <x v="0"/>
    <n v="1"/>
  </r>
  <r>
    <n v="408"/>
    <x v="10"/>
    <n v="2.5"/>
    <n v="3"/>
    <n v="2.7508200000000005"/>
    <n v="2.9000000000000004"/>
    <n v="2.1070188831774619"/>
    <n v="2.3248381105350213"/>
    <n v="65"/>
    <n v="78"/>
    <n v="0.2"/>
    <n v="0.2"/>
    <n v="1.3989229744649958"/>
    <n v="3"/>
    <n v="2.6"/>
    <n v="1.7665613476289992"/>
    <n v="0.82376108500001699"/>
    <n v="15.007922656809424"/>
    <n v="2.5369574374483337"/>
    <n v="6.0045909574487757"/>
    <n v="3.7237610850000173"/>
    <n v="41.03935164342829"/>
    <n v="48.262807060886132"/>
    <n v="89.302158704314422"/>
    <n v="0.54044390148157107"/>
    <n v="0.04"/>
    <n v="0.5804439014815711"/>
    <n v="0.98"/>
    <n v="0.5"/>
    <n v="0.5"/>
    <n v="57.556900540997532"/>
    <n v="24.757380000000005"/>
    <n v="82.314280540997544"/>
    <n v="0.3007665235884473"/>
    <n v="0.09"/>
    <n v="0.39076652358844732"/>
    <n v="0.9"/>
    <n v="11.244543782611707"/>
    <n v="2.4476175242901719"/>
    <n v="4.6820506293256337"/>
    <n v="91.162620343987641"/>
    <n v="4.7177169190522248"/>
    <n v="1.0269128591565204"/>
    <n v="1.9643828951056175"/>
    <x v="407"/>
    <n v="81.409728007579986"/>
    <n v="6.8505524993424407"/>
    <n v="1.4911705332491394"/>
    <n v="2.8524619816389536"/>
    <n v="157.61149702878839"/>
    <n v="0.85"/>
    <n v="0.6"/>
    <n v="0.65"/>
    <n v="21"/>
    <n v="11.2"/>
    <n v="13.65"/>
    <n v="430.07943638196502"/>
    <n v="93.616067105644717"/>
    <n v="179.07829207673672"/>
    <n v="9894.8900568188546"/>
    <n v="557.70161567311538"/>
    <n v="121.39578752473045"/>
    <n v="232.21815407718984"/>
    <n v="12831.109103981164"/>
    <x v="1"/>
    <x v="0"/>
    <n v="1"/>
  </r>
  <r>
    <n v="409"/>
    <x v="10"/>
    <n v="2.5"/>
    <n v="3"/>
    <n v="2.7508200000000005"/>
    <n v="2.9000000000000004"/>
    <n v="1.9029434217291186"/>
    <n v="2.099665752570838"/>
    <n v="65"/>
    <n v="78"/>
    <n v="0.2"/>
    <n v="0.2"/>
    <n v="1.3989229744649958"/>
    <n v="3"/>
    <n v="2.6"/>
    <n v="1.2836776676673525"/>
    <n v="0.59858872703583366"/>
    <n v="15.007922656809424"/>
    <n v="4.9121970545650768"/>
    <n v="3.1705744225066268"/>
    <n v="3.498588727035834"/>
    <n v="43.260543376462543"/>
    <n v="54.796663704443212"/>
    <n v="98.057207080905755"/>
    <n v="0.55882341885621101"/>
    <n v="0.04"/>
    <n v="0.59882341885621104"/>
    <n v="0.98"/>
    <n v="0.5"/>
    <n v="0.5"/>
    <n v="51.982222909382223"/>
    <n v="24.757380000000005"/>
    <n v="76.739602909382228"/>
    <n v="0.32261543012197624"/>
    <n v="0.09"/>
    <n v="0.41261543012197621"/>
    <n v="0.9"/>
    <n v="4.0588149821307757"/>
    <n v="2.5269524427439087"/>
    <n v="3.8596875473566694"/>
    <n v="100.10006556175796"/>
    <n v="1.6283015180264135"/>
    <n v="1.0137541416929474"/>
    <n v="1.5484162545318048"/>
    <x v="408"/>
    <n v="75.896310569718693"/>
    <n v="2.3840852924933644"/>
    <n v="1.4842928736833523"/>
    <n v="2.2671209098676619"/>
    <n v="72.645400854959519"/>
    <n v="0.85"/>
    <n v="0.6"/>
    <n v="0.65"/>
    <n v="21"/>
    <n v="11.2"/>
    <n v="13.65"/>
    <n v="162.99308870875402"/>
    <n v="101.4768560469677"/>
    <n v="154.99656859552536"/>
    <n v="4966.5581609506808"/>
    <n v="180.94327778377502"/>
    <n v="112.65235291749194"/>
    <n v="172.06611267441929"/>
    <n v="5513.5179047497159"/>
    <x v="0"/>
    <x v="0"/>
    <n v="1"/>
  </r>
  <r>
    <n v="410"/>
    <x v="10"/>
    <n v="2.5"/>
    <n v="3"/>
    <n v="2.7508200000000005"/>
    <n v="2.9000000000000004"/>
    <n v="1.0659651974084163"/>
    <n v="1.17616246120294"/>
    <n v="65"/>
    <n v="78"/>
    <n v="0.2"/>
    <n v="0.2"/>
    <n v="1.3989229744649958"/>
    <n v="3"/>
    <n v="2.6"/>
    <n v="0"/>
    <n v="0"/>
    <n v="15.007922656809424"/>
    <n v="18.493670436047552"/>
    <n v="0"/>
    <n v="2.575085435667936"/>
    <n v="29.11870099373645"/>
    <n v="36.987340872095103"/>
    <n v="66.106041865831557"/>
    <n v="0.55951528526188876"/>
    <n v="0.04"/>
    <n v="0.5995152852618888"/>
    <n v="0.98"/>
    <n v="0.5"/>
    <n v="0.5"/>
    <n v="29.118700993736446"/>
    <n v="24.757380000000005"/>
    <n v="53.876080993736451"/>
    <n v="0.45952451520885973"/>
    <n v="0.09"/>
    <n v="0.5495245152088597"/>
    <n v="0.9"/>
    <n v="10.257509661783015"/>
    <n v="2.4858372589484361"/>
    <n v="6.1311934232533432"/>
    <n v="67.483251071369708"/>
    <n v="4.10797583082259"/>
    <n v="0.99553982553533271"/>
    <n v="2.4554492491157984"/>
    <x v="409"/>
    <n v="53.284036147651435"/>
    <n v="4.6207566376415095"/>
    <n v="1.1198087443366762"/>
    <n v="2.7619523296883006"/>
    <n v="114.51104278900284"/>
    <n v="0.85"/>
    <n v="0.6"/>
    <n v="0.65"/>
    <n v="21"/>
    <n v="11.2"/>
    <n v="13.65"/>
    <n v="277.21956438651944"/>
    <n v="67.182263998148457"/>
    <n v="165.70169817108766"/>
    <n v="6870.0223553899041"/>
    <n v="246.21256370959048"/>
    <n v="59.667929611691619"/>
    <n v="147.1679677732015"/>
    <n v="6101.610543274488"/>
    <x v="1"/>
    <x v="0"/>
    <n v="1"/>
  </r>
  <r>
    <n v="411"/>
    <x v="10"/>
    <n v="2.5"/>
    <n v="3"/>
    <n v="2.7508200000000005"/>
    <n v="2.9000000000000004"/>
    <n v="2.044182453271743"/>
    <n v="2.2555057812706165"/>
    <n v="65"/>
    <n v="78"/>
    <n v="0.2"/>
    <n v="0.2"/>
    <n v="1.3989229744649958"/>
    <n v="3"/>
    <n v="2.6"/>
    <n v="1.6178776877064347"/>
    <n v="0.75442875573561174"/>
    <n v="15.007922656809424"/>
    <n v="3.1854517381133554"/>
    <n v="5.0363667901782634"/>
    <n v="3.6544287557356121"/>
    <n v="41.986275225355378"/>
    <n v="50.046698153041483"/>
    <n v="92.032973378396861"/>
    <n v="0.54379095139383027"/>
    <n v="0.04"/>
    <n v="0.5837909513938303"/>
    <n v="0.98"/>
    <n v="0.5"/>
    <n v="0.5"/>
    <n v="55.840413719113549"/>
    <n v="24.757380000000005"/>
    <n v="80.597793719113554"/>
    <n v="0.30717193185560931"/>
    <n v="0.09"/>
    <n v="0.39717193185560928"/>
    <n v="0.9"/>
    <n v="11.361003071991771"/>
    <n v="3.2794095478170551"/>
    <n v="6.4798012003325276"/>
    <n v="93.950326990446797"/>
    <n v="4.7285522798054664"/>
    <n v="1.3649199278869257"/>
    <n v="2.6969518927475176"/>
    <x v="410"/>
    <n v="79.712103678244176"/>
    <n v="6.8487315340712875"/>
    <n v="1.9769201223648252"/>
    <n v="3.9062060395561615"/>
    <n v="170.19257419142616"/>
    <n v="0.85"/>
    <n v="0.6"/>
    <n v="0.65"/>
    <n v="21"/>
    <n v="11.2"/>
    <n v="13.65"/>
    <n v="444.24903287914623"/>
    <n v="128.23467354075373"/>
    <n v="253.37951220113368"/>
    <n v="11039.691965091184"/>
    <n v="545.92679810835079"/>
    <n v="157.58446175755211"/>
    <n v="311.37190081368431"/>
    <n v="13566.408119214226"/>
    <x v="1"/>
    <x v="0"/>
    <n v="1"/>
  </r>
  <r>
    <n v="412"/>
    <x v="10"/>
    <n v="2.5"/>
    <n v="3"/>
    <n v="2.7508200000000005"/>
    <n v="2.9000000000000004"/>
    <n v="1.3557203396148132"/>
    <n v="1.4958718870193151"/>
    <n v="65"/>
    <n v="78"/>
    <n v="0.2"/>
    <n v="0.2"/>
    <n v="1.3989229744649958"/>
    <n v="3"/>
    <n v="2.6"/>
    <n v="0"/>
    <n v="0"/>
    <n v="15.007922656809424"/>
    <n v="15.063764413423165"/>
    <n v="0"/>
    <n v="2.8947948614843106"/>
    <n v="37.033868738254256"/>
    <n v="30.12752882684633"/>
    <n v="67.161397565100586"/>
    <n v="0.4485840068715552"/>
    <n v="0.04"/>
    <n v="0.48858400687155518"/>
    <n v="0.98"/>
    <n v="0.5"/>
    <n v="0.5"/>
    <n v="37.033868738254256"/>
    <n v="24.757380000000005"/>
    <n v="61.791248738254261"/>
    <n v="0.40066159052508338"/>
    <n v="0.09"/>
    <n v="0.4906615905250834"/>
    <n v="0.9"/>
    <n v="8.0220774233305718"/>
    <n v="2.2143829467724827"/>
    <n v="3.0997352510624356"/>
    <n v="68.560593347706842"/>
    <n v="4.1026186924058798"/>
    <n v="1.1324708538903412"/>
    <n v="1.5852541818573447"/>
    <x v="411"/>
    <n v="61.112224026844871"/>
    <n v="4.0859521554838309"/>
    <n v="1.1278702880774751"/>
    <n v="1.5788142225694723"/>
    <n v="92.366482087207345"/>
    <n v="0.85"/>
    <n v="0.6"/>
    <n v="0.55000000000000004"/>
    <n v="21"/>
    <n v="11.2"/>
    <n v="13.65"/>
    <n v="281.27797183074028"/>
    <n v="77.642873691706015"/>
    <n v="108.68596731507311"/>
    <n v="6358.5318080048892"/>
    <n v="249.70162348889755"/>
    <n v="68.926661718212728"/>
    <n v="96.484848466434514"/>
    <n v="5644.7211458849688"/>
    <x v="1"/>
    <x v="0"/>
    <n v="1"/>
  </r>
  <r>
    <n v="413"/>
    <x v="10"/>
    <n v="2.5"/>
    <n v="3"/>
    <n v="2.7508200000000005"/>
    <n v="2.9000000000000004"/>
    <n v="1.8154504606697461"/>
    <n v="2.0031279512732816"/>
    <n v="65"/>
    <n v="78"/>
    <n v="0.2"/>
    <n v="0.2"/>
    <n v="1.3989229744649958"/>
    <n v="3"/>
    <n v="2.6"/>
    <n v="1.0766516846939651"/>
    <n v="0.50205092573827681"/>
    <n v="15.007922656809424"/>
    <n v="6.16870435183856"/>
    <n v="2.2303675036571553"/>
    <n v="3.4020509257382772"/>
    <n v="43.456860341883946"/>
    <n v="58.253089107929057"/>
    <n v="101.709949449813"/>
    <n v="0.57273737154567195"/>
    <n v="0.04"/>
    <n v="0.61273737154567198"/>
    <n v="0.98"/>
    <n v="0.5"/>
    <n v="0.5"/>
    <n v="49.592199878294124"/>
    <n v="24.757380000000005"/>
    <n v="74.349579878294122"/>
    <n v="0.33298614518772501"/>
    <n v="0.09"/>
    <n v="0.42298614518772504"/>
    <n v="0.9"/>
    <n v="7.1712196726541872"/>
    <n v="3.1599657367992524"/>
    <n v="5.4377257587011663"/>
    <n v="103.82890673001744"/>
    <n v="2.7771453796554462"/>
    <n v="1.2237366370584957"/>
    <n v="2.1058279701284186"/>
    <x v="412"/>
    <n v="73.532551527983188"/>
    <n v="4.137893107023813"/>
    <n v="1.8233440108652472"/>
    <n v="3.1376431014401627"/>
    <n v="113.95300213091735"/>
    <n v="0.85"/>
    <n v="0.6"/>
    <n v="0.65"/>
    <n v="21"/>
    <n v="11.2"/>
    <n v="13.65"/>
    <n v="288.34796859994418"/>
    <n v="127.05923715125175"/>
    <n v="218.64581589992551"/>
    <n v="7940.7843147375042"/>
    <n v="304.26983810951498"/>
    <n v="134.07513743218834"/>
    <n v="230.71890303306975"/>
    <n v="8379.2550009600582"/>
    <x v="0"/>
    <x v="0"/>
    <n v="1"/>
  </r>
  <r>
    <n v="414"/>
    <x v="10"/>
    <n v="2.5"/>
    <n v="3"/>
    <n v="2.7508200000000005"/>
    <n v="2.9000000000000004"/>
    <n v="1.7562832437871017"/>
    <n v="1.9378441506385067"/>
    <n v="65"/>
    <n v="78"/>
    <n v="0.2"/>
    <n v="0.2"/>
    <n v="1.3989229744649958"/>
    <n v="3"/>
    <n v="2.6"/>
    <n v="0.93665012243552492"/>
    <n v="0.43676712510350235"/>
    <n v="15.007922656809424"/>
    <n v="7.0994356420594249"/>
    <n v="1.6880323629834131"/>
    <n v="3.3367671251035027"/>
    <n v="43.332470833392726"/>
    <n v="60.81336335569442"/>
    <n v="104.14583418908714"/>
    <n v="0.58392506843127012"/>
    <n v="0.04"/>
    <n v="0.62392506843127016"/>
    <n v="0.98"/>
    <n v="0.5"/>
    <n v="0.5"/>
    <n v="47.975944018134761"/>
    <n v="24.757380000000005"/>
    <n v="72.733324018134766"/>
    <n v="0.34038565312685543"/>
    <n v="0.09"/>
    <n v="0.43038565312685539"/>
    <n v="0.9"/>
    <n v="7.2463601054695488"/>
    <n v="2.8381053292531342"/>
    <n v="6.0441153802311671"/>
    <n v="106.31553906802647"/>
    <n v="2.7251743807868345"/>
    <n v="1.06734026748372"/>
    <n v="2.2730402780139438"/>
    <x v="413"/>
    <n v="71.934056721232196"/>
    <n v="4.1276306786846479"/>
    <n v="1.6166255134797149"/>
    <n v="3.4428148347363043"/>
    <n v="115.0883056863025"/>
    <n v="0.85"/>
    <n v="0.6"/>
    <n v="0.65"/>
    <n v="21"/>
    <n v="11.2"/>
    <n v="13.65"/>
    <n v="289.72838334772752"/>
    <n v="113.47485590654325"/>
    <n v="241.65950248038919"/>
    <n v="8078.3266102061607"/>
    <n v="296.91721936479962"/>
    <n v="116.29043138364094"/>
    <n v="247.65563760262097"/>
    <n v="8278.7687091889948"/>
    <x v="0"/>
    <x v="0"/>
    <n v="1"/>
  </r>
  <r>
    <n v="415"/>
    <x v="10"/>
    <n v="2.5"/>
    <n v="3"/>
    <n v="2.7508200000000005"/>
    <n v="2.9000000000000004"/>
    <n v="2.0318243225371084"/>
    <n v="2.2418700926983695"/>
    <n v="65"/>
    <n v="78"/>
    <n v="0.2"/>
    <n v="0.2"/>
    <n v="1.3989229744649958"/>
    <n v="3"/>
    <n v="2.6"/>
    <n v="1.5886358591973377"/>
    <n v="0.74079306716336468"/>
    <n v="15.007922656809424"/>
    <n v="3.3216680661541371"/>
    <n v="4.855955552834387"/>
    <n v="3.640793067163365"/>
    <n v="42.144970141720876"/>
    <n v="50.421404752542628"/>
    <n v="92.566374894263504"/>
    <n v="0.54470540528499545"/>
    <n v="0.04"/>
    <n v="0.58470540528499548"/>
    <n v="0.98"/>
    <n v="0.5"/>
    <n v="0.5"/>
    <n v="55.502829795568772"/>
    <n v="24.757380000000005"/>
    <n v="80.260209795568784"/>
    <n v="0.30846393328723737"/>
    <n v="0.09"/>
    <n v="0.39846393328723739"/>
    <n v="0.9"/>
    <n v="9.2678407043096982"/>
    <n v="2.8234914633081276"/>
    <n v="5.4747187244258422"/>
    <n v="94.494841037894005"/>
    <n v="3.848884149179518"/>
    <n v="1.1725807429358239"/>
    <n v="2.2736210938390768"/>
    <x v="414"/>
    <n v="79.378229468144951"/>
    <n v="5.5749404441908954"/>
    <n v="1.6984319492354336"/>
    <n v="3.2932407678498339"/>
    <n v="140.14542834041725"/>
    <n v="0.85"/>
    <n v="0.6"/>
    <n v="0.65"/>
    <n v="21"/>
    <n v="11.2"/>
    <n v="13.65"/>
    <n v="363.69969584998847"/>
    <n v="110.80283090781634"/>
    <n v="214.84546384272625"/>
    <n v="9142.8509725674085"/>
    <n v="442.52890185022682"/>
    <n v="134.81852100243896"/>
    <n v="261.41162136423401"/>
    <n v="11124.495969717105"/>
    <x v="1"/>
    <x v="0"/>
    <n v="1"/>
  </r>
  <r>
    <n v="416"/>
    <x v="10"/>
    <n v="2.5"/>
    <n v="3"/>
    <n v="2.7508200000000005"/>
    <n v="2.9000000000000004"/>
    <n v="1.0675587272915532"/>
    <n v="1.1779207268892002"/>
    <n v="65"/>
    <n v="78"/>
    <n v="0.2"/>
    <n v="0.2"/>
    <n v="1.3989229744649958"/>
    <n v="3"/>
    <n v="2.6"/>
    <n v="0"/>
    <n v="0"/>
    <n v="15.007922656809424"/>
    <n v="18.474807413628742"/>
    <n v="0"/>
    <n v="2.5768437013541963"/>
    <n v="29.162231045472151"/>
    <n v="36.949614827257484"/>
    <n v="66.111845872729631"/>
    <n v="0.55889552529494224"/>
    <n v="0.04"/>
    <n v="0.59889552529494228"/>
    <n v="0.98"/>
    <n v="0.5"/>
    <n v="0.5"/>
    <n v="29.162231045472154"/>
    <n v="24.757380000000005"/>
    <n v="53.919611045472159"/>
    <n v="0.45915353467815823"/>
    <n v="0.09"/>
    <n v="0.54915353467815819"/>
    <n v="0.9"/>
    <n v="10.564707984937495"/>
    <n v="3.2144834819909085"/>
    <n v="6.2098968697061272"/>
    <n v="67.489175995078156"/>
    <n v="4.2375516467106831"/>
    <n v="1.2893437084920483"/>
    <n v="2.4908174218960584"/>
    <x v="415"/>
    <n v="53.327087847170269"/>
    <n v="4.7630612521665077"/>
    <n v="1.4492385156910474"/>
    <n v="2.7997100537201773"/>
    <n v="119.59995362824827"/>
    <n v="0.85"/>
    <n v="0.6"/>
    <n v="0.65"/>
    <n v="21"/>
    <n v="11.2"/>
    <n v="13.65"/>
    <n v="285.98886887309055"/>
    <n v="87.016744460566585"/>
    <n v="168.10321535794992"/>
    <n v="7181.1496104230837"/>
    <n v="254.00018581573616"/>
    <n v="77.283669637759132"/>
    <n v="149.3003839813417"/>
    <n v="6377.9172336510865"/>
    <x v="1"/>
    <x v="0"/>
    <n v="1"/>
  </r>
  <r>
    <n v="417"/>
    <x v="10"/>
    <n v="2.631250376285923"/>
    <n v="3"/>
    <n v="2.7508200000000005"/>
    <n v="3.0312503762859233"/>
    <n v="2.631250376285923"/>
    <n v="2.903263564455635"/>
    <n v="65"/>
    <n v="78"/>
    <n v="0.2"/>
    <n v="0.2"/>
    <n v="1.3989229744649958"/>
    <n v="3"/>
    <n v="2.6"/>
    <n v="2.7255313962959917"/>
    <n v="1.2709361626347073"/>
    <n v="15.007922656809424"/>
    <n v="0.12562133932312"/>
    <n v="14.293163398528138"/>
    <n v="4.3021865389206306"/>
    <n v="32.559279565443482"/>
    <n v="41.629655495441327"/>
    <n v="74.188935060884802"/>
    <n v="0.56113024753997376"/>
    <n v="0.04"/>
    <n v="0.60113024753997379"/>
    <n v="0.98"/>
    <n v="0.5"/>
    <n v="0.5"/>
    <n v="71.877199305382661"/>
    <n v="24.757380000000005"/>
    <n v="96.634579305382658"/>
    <n v="0.25619586878690936"/>
    <n v="0.09"/>
    <n v="0.34619586878690933"/>
    <n v="0.9"/>
    <n v="9.4088444413062611"/>
    <n v="3.1793826937171712"/>
    <n v="5.3969021630293685"/>
    <n v="75.734537874653228"/>
    <n v="3.752903453238722"/>
    <n v="1.2681595880186594"/>
    <n v="2.1526610298185043"/>
    <x v="416"/>
    <n v="95.572660851477352"/>
    <n v="6.1515413656673577"/>
    <n v="2.0786935398596911"/>
    <n v="3.5285169299414663"/>
    <n v="155.08060042592513"/>
    <n v="0.85"/>
    <n v="0.6"/>
    <n v="0.65"/>
    <n v="21"/>
    <n v="11.2"/>
    <n v="13.65"/>
    <n v="284.22440871922487"/>
    <n v="96.043480349903788"/>
    <n v="163.03078829407954"/>
    <n v="7165.3085527287385"/>
    <n v="587.91917665476024"/>
    <n v="198.66627269916717"/>
    <n v="337.22975185399184"/>
    <n v="14821.465629150416"/>
    <x v="1"/>
    <x v="0"/>
    <n v="1"/>
  </r>
  <r>
    <n v="418"/>
    <x v="10"/>
    <n v="2.9185523122936954"/>
    <n v="3"/>
    <n v="2.7508200000000005"/>
    <n v="3.3185523122936957"/>
    <n v="2.9185523122936954"/>
    <n v="3.2202661767217857"/>
    <n v="65"/>
    <n v="78"/>
    <n v="0.2"/>
    <n v="0.2"/>
    <n v="1.3989229744649958"/>
    <n v="3"/>
    <n v="2.6"/>
    <n v="2.7892247020758987"/>
    <n v="1.300636838893086"/>
    <n v="15.007922656809424"/>
    <n v="7.4082818552060614E-2"/>
    <n v="14.969006802947192"/>
    <n v="4.6191891511867817"/>
    <n v="38.548310144565207"/>
    <n v="41.487882301733883"/>
    <n v="80.036192446299083"/>
    <n v="0.51836401799811382"/>
    <n v="0.04"/>
    <n v="0.55836401799811386"/>
    <n v="0.98"/>
    <n v="0.5"/>
    <n v="0.5"/>
    <n v="79.725353438248419"/>
    <n v="24.757380000000005"/>
    <n v="104.48273343824843"/>
    <n v="0.2369518788923354"/>
    <n v="0.09"/>
    <n v="0.3269518788923354"/>
    <n v="0.9"/>
    <n v="6.1400190304666786"/>
    <n v="2.2173081409055726"/>
    <n v="5.6286949062200637"/>
    <n v="81.703613122263647"/>
    <n v="2.7116533340304203"/>
    <n v="0.97924305820960911"/>
    <n v="2.4858342022975122"/>
    <x v="417"/>
    <n v="103.33457153233361"/>
    <n v="4.1325282720209024"/>
    <n v="1.4923550781532247"/>
    <n v="3.7883825309196966"/>
    <n v="117.40667978634779"/>
    <n v="0.85"/>
    <n v="0.6"/>
    <n v="0.65"/>
    <n v="21"/>
    <n v="11.2"/>
    <n v="13.65"/>
    <n v="221.5518749253178"/>
    <n v="80.007695980620198"/>
    <n v="203.10163595060681"/>
    <n v="6294.3719493784502"/>
    <n v="427.03303833453498"/>
    <n v="154.21187257506571"/>
    <n v="391.47088563316441"/>
    <n v="12132.168950756142"/>
    <x v="0"/>
    <x v="0"/>
    <n v="1"/>
  </r>
  <r>
    <n v="419"/>
    <x v="10"/>
    <n v="3.154191451342959"/>
    <n v="3"/>
    <n v="2.7508200000000005"/>
    <n v="3.5541914513429593"/>
    <n v="3.154191451342959"/>
    <n v="3.4802651995920755"/>
    <n v="65"/>
    <n v="78"/>
    <n v="0.2"/>
    <n v="0.2"/>
    <n v="1.3989229744649958"/>
    <n v="3"/>
    <n v="2.6"/>
    <n v="2.8414646415128972"/>
    <n v="1.3249967227141117"/>
    <n v="15.007922656809424"/>
    <n v="4.1911224681850955E-2"/>
    <n v="15.534972633609934"/>
    <n v="4.8791881740570711"/>
    <n v="43.428334627089988"/>
    <n v="41.399384037883834"/>
    <n v="84.827718664973816"/>
    <n v="0.48804075707128547"/>
    <n v="0.04"/>
    <n v="0.5280407570712855"/>
    <n v="0.98"/>
    <n v="0.5"/>
    <n v="0.5"/>
    <n v="86.162248047076872"/>
    <n v="24.757380000000005"/>
    <n v="110.91962804707688"/>
    <n v="0.22320107302823261"/>
    <n v="0.09"/>
    <n v="0.31320107302823263"/>
    <n v="0.9"/>
    <n v="10.064473380033071"/>
    <n v="2.0322575908400178"/>
    <n v="5.6226915259722308"/>
    <n v="86.594962803827428"/>
    <n v="4.7500212369166084"/>
    <n v="0.95914275400898796"/>
    <n v="2.6536812358195525"/>
    <x v="418"/>
    <n v="109.70073103557054"/>
    <n v="6.9122695179426303"/>
    <n v="1.3957523327191532"/>
    <n v="3.8616585067309774"/>
    <n v="167.02603167211925"/>
    <n v="0.85"/>
    <n v="0.6"/>
    <n v="0.65"/>
    <n v="21"/>
    <n v="11.2"/>
    <n v="13.65"/>
    <n v="411.32791232818408"/>
    <n v="83.056931106968918"/>
    <n v="229.79542790900896"/>
    <n v="9939.205746219599"/>
    <n v="758.2810192331973"/>
    <n v="153.11505124389399"/>
    <n v="423.62676119811795"/>
    <n v="18322.877776401841"/>
    <x v="1"/>
    <x v="0"/>
    <n v="1"/>
  </r>
  <r>
    <n v="420"/>
    <x v="10"/>
    <n v="2.8504051887603832"/>
    <n v="3"/>
    <n v="2.7508200000000005"/>
    <n v="3.2504051887603835"/>
    <n v="2.8504051887603832"/>
    <n v="3.1450741453743198"/>
    <n v="65"/>
    <n v="78"/>
    <n v="0.2"/>
    <n v="0.2"/>
    <n v="1.3989229744649958"/>
    <n v="3"/>
    <n v="2.6"/>
    <n v="2.7741168485140935"/>
    <n v="1.2935919310789319"/>
    <n v="15.007922656809424"/>
    <n v="8.5083579018459879E-2"/>
    <n v="14.807286528280745"/>
    <n v="4.5439971198393154"/>
    <n v="37.131615817482043"/>
    <n v="41.518143413640068"/>
    <n v="78.649759231122118"/>
    <n v="0.52788646550886231"/>
    <n v="0.04"/>
    <n v="0.56788646550886235"/>
    <n v="0.98"/>
    <n v="0.5"/>
    <n v="0.5"/>
    <n v="77.863795745207284"/>
    <n v="24.757380000000005"/>
    <n v="102.6211757452073"/>
    <n v="0.24125020806104189"/>
    <n v="0.09"/>
    <n v="0.33125020806104188"/>
    <n v="0.9"/>
    <n v="4.9508680775051177"/>
    <n v="2.1332922318147993"/>
    <n v="5.2094091387656309"/>
    <n v="80.288295881770495"/>
    <n v="2.1393371037700799"/>
    <n v="0.92182444639198036"/>
    <n v="2.25105619556245"/>
    <x v="419"/>
    <n v="101.49347051723798"/>
    <n v="3.3108919967487771"/>
    <n v="1.4266387361711426"/>
    <n v="3.4837912776744226"/>
    <n v="99.59637256020207"/>
    <n v="0.85"/>
    <n v="0.6"/>
    <n v="0.65"/>
    <n v="21"/>
    <n v="11.2"/>
    <n v="13.65"/>
    <n v="171.76373037834213"/>
    <n v="74.011713902968609"/>
    <n v="180.73346587581059"/>
    <n v="5166.8989806644859"/>
    <n v="336.03391925778118"/>
    <n v="144.79451650833551"/>
    <n v="353.58206732885986"/>
    <n v="10108.381502062719"/>
    <x v="0"/>
    <x v="0"/>
    <n v="1"/>
  </r>
  <r>
    <n v="421"/>
    <x v="10"/>
    <n v="2.5"/>
    <n v="3"/>
    <n v="2.7508200000000005"/>
    <n v="2.9000000000000004"/>
    <n v="1.4212914732761917"/>
    <n v="1.5682216280226182"/>
    <n v="65"/>
    <n v="78"/>
    <n v="0.2"/>
    <n v="0.2"/>
    <n v="1.3989229744649958"/>
    <n v="3"/>
    <n v="2.6"/>
    <n v="0.14399206470955037"/>
    <n v="6.7144602487613447E-2"/>
    <n v="15.007922656809424"/>
    <n v="13.601815919527681"/>
    <n v="3.9893588025094524E-2"/>
    <n v="2.9671446024876138"/>
    <n v="38.715318689363421"/>
    <n v="78.700241070559642"/>
    <n v="117.41555975992307"/>
    <n v="0.67027096946500309"/>
    <n v="0.04"/>
    <n v="0.71027096946500312"/>
    <n v="0.98"/>
    <n v="0.5"/>
    <n v="0.5"/>
    <n v="38.825058769174618"/>
    <n v="24.757380000000005"/>
    <n v="63.582438769174622"/>
    <n v="0.38937449521050177"/>
    <n v="0.09"/>
    <n v="0.47937449521050179"/>
    <n v="0.9"/>
    <n v="10.42046738530501"/>
    <n v="2.2931722837999482"/>
    <n v="5.2328167606172524"/>
    <n v="119.86171725492147"/>
    <n v="3.0191119132659741"/>
    <n v="0.66439858263508367"/>
    <n v="1.5160989270209193"/>
    <x v="420"/>
    <n v="62.883730650832042"/>
    <n v="5.4251610926169231"/>
    <n v="1.1938839778226344"/>
    <n v="2.724337867467304"/>
    <n v="129.03371356328384"/>
    <n v="0.85"/>
    <n v="0.6"/>
    <n v="0.65"/>
    <n v="21"/>
    <n v="11.2"/>
    <n v="13.65"/>
    <n v="361.87593850885116"/>
    <n v="79.635955056376972"/>
    <n v="181.72222092107125"/>
    <n v="8606.9695254840517"/>
    <n v="341.15436888549624"/>
    <n v="75.075878489742479"/>
    <n v="171.3165286596761"/>
    <n v="8114.1212885901541"/>
    <x v="0"/>
    <x v="0"/>
    <n v="1"/>
  </r>
  <r>
    <n v="422"/>
    <x v="10"/>
    <n v="2.5"/>
    <n v="3"/>
    <n v="2.7508200000000005"/>
    <n v="2.9000000000000004"/>
    <n v="1.7165005358857777"/>
    <n v="1.8939487891836513"/>
    <n v="65"/>
    <n v="78"/>
    <n v="0.2"/>
    <n v="0.2"/>
    <n v="1.3989229744649958"/>
    <n v="3"/>
    <n v="2.6"/>
    <n v="0.84251621601731908"/>
    <n v="0.39287176364864695"/>
    <n v="15.007922656809424"/>
    <n v="7.7619913389215078"/>
    <n v="1.3657855617413759"/>
    <n v="3.2928717636486473"/>
    <n v="43.132179635410139"/>
    <n v="62.635934817736569"/>
    <n v="105.76811445314671"/>
    <n v="0.59220054306142622"/>
    <n v="0.04"/>
    <n v="0.63220054306142626"/>
    <n v="0.98"/>
    <n v="0.5"/>
    <n v="0.5"/>
    <n v="46.889209874359551"/>
    <n v="24.757380000000005"/>
    <n v="71.646589874359563"/>
    <n v="0.34554861638795209"/>
    <n v="0.09"/>
    <n v="0.43554861638795206"/>
    <n v="0.9"/>
    <n v="4.3247111589668163"/>
    <n v="2.1564484459686124"/>
    <n v="6.908565635900441"/>
    <n v="107.97161683758728"/>
    <n v="1.5906264156841849"/>
    <n v="0.79314056734328697"/>
    <n v="2.5409666891086746"/>
    <x v="421"/>
    <n v="70.859264710905066"/>
    <n v="2.4410891974012827"/>
    <n v="1.2172103090150339"/>
    <n v="3.8995494319586519"/>
    <n v="86.35184778524706"/>
    <n v="0.85"/>
    <n v="0.6"/>
    <n v="0.65"/>
    <n v="21"/>
    <n v="11.2"/>
    <n v="13.65"/>
    <n v="171.74250588599764"/>
    <n v="85.636669435535964"/>
    <n v="274.35228175351455"/>
    <n v="6075.2727685299187"/>
    <n v="172.97378562158829"/>
    <n v="86.250627495338847"/>
    <n v="276.31920545241758"/>
    <n v="6118.8284404906026"/>
    <x v="0"/>
    <x v="0"/>
    <n v="1"/>
  </r>
  <r>
    <n v="423"/>
    <x v="10"/>
    <n v="2.5"/>
    <n v="3"/>
    <n v="2.7508200000000005"/>
    <n v="2.9000000000000004"/>
    <n v="1.8164049522829788"/>
    <n v="2.0041811162431573"/>
    <n v="65"/>
    <n v="78"/>
    <n v="0.2"/>
    <n v="0.2"/>
    <n v="1.3989229744649958"/>
    <n v="3"/>
    <n v="2.6"/>
    <n v="1.0789102042603018"/>
    <n v="0.50310409070815254"/>
    <n v="15.007922656809424"/>
    <n v="6.154225477306408"/>
    <n v="2.2397347153281135"/>
    <n v="3.4031040907081529"/>
    <n v="43.457166434037141"/>
    <n v="58.21326033028852"/>
    <n v="101.67042676432567"/>
    <n v="0.57256826968207941"/>
    <n v="0.04"/>
    <n v="0.61256826968207945"/>
    <n v="0.98"/>
    <n v="0.5"/>
    <n v="0.5"/>
    <n v="49.618273483656026"/>
    <n v="24.757380000000005"/>
    <n v="74.375653483656038"/>
    <n v="0.33286941143233667"/>
    <n v="0.09"/>
    <n v="0.42286941143233669"/>
    <n v="0.9"/>
    <n v="10.355453549704333"/>
    <n v="2.5466524630581326"/>
    <n v="4.7686080408370177"/>
    <n v="103.78856065524911"/>
    <n v="4.012031286988802"/>
    <n v="0.98665397028100654"/>
    <n v="1.8475100644694349"/>
    <x v="422"/>
    <n v="73.558338610209276"/>
    <n v="5.9764490020259595"/>
    <n v="1.4697510348820295"/>
    <n v="2.75210956525676"/>
    <n v="140.97443375831122"/>
    <n v="0.85"/>
    <n v="0.6"/>
    <n v="0.65"/>
    <n v="21"/>
    <n v="11.2"/>
    <n v="13.65"/>
    <n v="416.40295258039441"/>
    <n v="102.40339544025261"/>
    <n v="191.75041038736916"/>
    <n v="9822.2490370804699"/>
    <n v="439.61765937767285"/>
    <n v="108.11244429655783"/>
    <n v="202.4406072935526"/>
    <n v="10369.845133776374"/>
    <x v="1"/>
    <x v="0"/>
    <n v="1"/>
  </r>
  <r>
    <n v="424"/>
    <x v="10"/>
    <n v="2.5"/>
    <n v="3"/>
    <n v="2.7508200000000005"/>
    <n v="2.9000000000000004"/>
    <n v="2.2631264733036609"/>
    <n v="2.4970837784627165"/>
    <n v="65"/>
    <n v="78"/>
    <n v="0.2"/>
    <n v="0.2"/>
    <n v="1.3989229744649958"/>
    <n v="3"/>
    <n v="2.6"/>
    <n v="2.1359433745277316"/>
    <n v="0.99600675292771168"/>
    <n v="15.007922656809424"/>
    <n v="1.244980309689272"/>
    <n v="8.7781995719665336"/>
    <n v="3.896006752927712"/>
    <n v="37.674005048680314"/>
    <n v="44.70881053830395"/>
    <n v="82.382815586984265"/>
    <n v="0.54269583067475946"/>
    <n v="0.04"/>
    <n v="0.5826958306747595"/>
    <n v="0.98"/>
    <n v="0.5"/>
    <n v="0.5"/>
    <n v="61.82125199523729"/>
    <n v="24.757380000000005"/>
    <n v="86.578631995237288"/>
    <n v="0.28595254313283575"/>
    <n v="0.09"/>
    <n v="0.37595254313283577"/>
    <n v="0.9"/>
    <n v="6.8995191836728917"/>
    <n v="2.1050719235103661"/>
    <n v="3.8392538783980013"/>
    <n v="84.09912424504644"/>
    <n v="2.8791981216861777"/>
    <n v="0.87845529041037951"/>
    <n v="1.6021366505535859"/>
    <x v="423"/>
    <n v="85.627218456828089"/>
    <n v="4.305627400177281"/>
    <n v="1.3136647803891137"/>
    <n v="2.3958766190816698"/>
    <n v="106.94069172018142"/>
    <n v="0.85"/>
    <n v="0.6"/>
    <n v="0.65"/>
    <n v="21"/>
    <n v="11.2"/>
    <n v="13.65"/>
    <n v="242.13804056179021"/>
    <n v="73.87732061194086"/>
    <n v="134.73828923244858"/>
    <n v="6014.0850897550972"/>
    <n v="368.67889798868481"/>
    <n v="112.48546112941973"/>
    <n v="205.15225065771284"/>
    <n v="9157.033971848281"/>
    <x v="0"/>
    <x v="0"/>
    <n v="1"/>
  </r>
  <r>
    <n v="425"/>
    <x v="10"/>
    <n v="2.5"/>
    <n v="3"/>
    <n v="2.7508200000000005"/>
    <n v="2.9000000000000004"/>
    <n v="2.3465728796327552"/>
    <n v="2.5891567006230112"/>
    <n v="65"/>
    <n v="78"/>
    <n v="0.2"/>
    <n v="0.2"/>
    <n v="1.3989229744649958"/>
    <n v="3"/>
    <n v="2.6"/>
    <n v="2.3333943932920218"/>
    <n v="1.0880796750880064"/>
    <n v="15.007922656809424"/>
    <n v="0.74099622880465943"/>
    <n v="10.476163800270974"/>
    <n v="3.9880796750880068"/>
    <n v="35.282695411808731"/>
    <n v="43.322441048924937"/>
    <n v="78.605136460733661"/>
    <n v="0.55114007811138643"/>
    <n v="0.04"/>
    <n v="0.59114007811138647"/>
    <n v="0.98"/>
    <n v="0.5"/>
    <n v="0.5"/>
    <n v="64.100736316870126"/>
    <n v="24.757380000000005"/>
    <n v="88.858116316870138"/>
    <n v="0.27861697981211536"/>
    <n v="0.09"/>
    <n v="0.36861697981211539"/>
    <n v="0.9"/>
    <n v="8.438902744182144"/>
    <n v="3.3418576552677504"/>
    <n v="5.6110263590866554"/>
    <n v="80.242743470332272"/>
    <n v="3.4503291168119179"/>
    <n v="1.3663516598956376"/>
    <n v="2.2941237988911216"/>
    <x v="424"/>
    <n v="87.881653500201239"/>
    <n v="5.3281799016935496"/>
    <n v="2.1099921794209546"/>
    <n v="3.5427067689539626"/>
    <n v="140.71982449848269"/>
    <n v="0.85"/>
    <n v="0.6"/>
    <n v="0.65"/>
    <n v="21"/>
    <n v="11.2"/>
    <n v="13.65"/>
    <n v="276.86387420855687"/>
    <n v="109.63980573526833"/>
    <n v="184.08678748360441"/>
    <n v="7312.1096711120226"/>
    <n v="468.24925990736881"/>
    <n v="185.42960160000678"/>
    <n v="311.33892872202961"/>
    <n v="12366.690857184785"/>
    <x v="1"/>
    <x v="0"/>
    <n v="1"/>
  </r>
  <r>
    <n v="426"/>
    <x v="10"/>
    <n v="2.9228757518503667"/>
    <n v="3"/>
    <n v="2.7508200000000005"/>
    <n v="3.3228757518503671"/>
    <n v="2.9228757518503667"/>
    <n v="3.2250365644625858"/>
    <n v="65"/>
    <n v="78"/>
    <n v="0.2"/>
    <n v="0.2"/>
    <n v="1.3989229744649958"/>
    <n v="3"/>
    <n v="2.6"/>
    <n v="2.7901831855498718"/>
    <n v="1.3010837870772147"/>
    <n v="15.007922656809424"/>
    <n v="7.3410579363147474E-2"/>
    <n v="14.979296408379383"/>
    <n v="4.6239595389275818"/>
    <n v="38.638107594196562"/>
    <n v="41.486033092728235"/>
    <n v="80.12414068692479"/>
    <n v="0.51777195657960062"/>
    <n v="0.04"/>
    <n v="0.55777195657960066"/>
    <n v="0.98"/>
    <n v="0.5"/>
    <n v="0.5"/>
    <n v="79.843455740294743"/>
    <n v="24.757380000000005"/>
    <n v="104.60083574029474"/>
    <n v="0.23668434219271606"/>
    <n v="0.09"/>
    <n v="0.32668434219271603"/>
    <n v="0.9"/>
    <n v="9.1242797902619301"/>
    <n v="2.0661182240732785"/>
    <n v="5.2604023770290809"/>
    <n v="81.793393617902382"/>
    <n v="4.0350123992678251"/>
    <n v="0.91369541970715618"/>
    <n v="2.3262974507975884"/>
    <x v="425"/>
    <n v="103.45137600688491"/>
    <n v="6.1435204489979185"/>
    <n v="1.3911497511495168"/>
    <n v="3.5419112868203357"/>
    <n v="150.43597423465101"/>
    <n v="0.85"/>
    <n v="0.6"/>
    <n v="0.65"/>
    <n v="21"/>
    <n v="11.2"/>
    <n v="13.65"/>
    <n v="330.03735742642988"/>
    <n v="74.734249110981949"/>
    <n v="190.27576306541005"/>
    <n v="8081.6026918854232"/>
    <n v="635.55564397527007"/>
    <n v="143.91635598805303"/>
    <n v="366.41559631588012"/>
    <n v="15562.808535510932"/>
    <x v="1"/>
    <x v="0"/>
    <n v="1"/>
  </r>
  <r>
    <n v="427"/>
    <x v="10"/>
    <n v="2.5"/>
    <n v="3"/>
    <n v="2.7508200000000005"/>
    <n v="2.9000000000000004"/>
    <n v="1.1064104989785843"/>
    <n v="1.2207889138812424"/>
    <n v="65"/>
    <n v="78"/>
    <n v="0.2"/>
    <n v="0.2"/>
    <n v="1.3989229744649958"/>
    <n v="3"/>
    <n v="2.6"/>
    <n v="0"/>
    <n v="0"/>
    <n v="15.007922656809424"/>
    <n v="18.014909015677091"/>
    <n v="0"/>
    <n v="2.619711888346238"/>
    <n v="30.223535040745201"/>
    <n v="36.029818031354182"/>
    <n v="66.253353072099387"/>
    <n v="0.54381878592839195"/>
    <n v="0.04"/>
    <n v="0.58381878592839198"/>
    <n v="0.98"/>
    <n v="0.5"/>
    <n v="0.5"/>
    <n v="30.223535040745197"/>
    <n v="24.757380000000005"/>
    <n v="54.980915040745202"/>
    <n v="0.4502904322645927"/>
    <n v="0.09"/>
    <n v="0.54029043226459272"/>
    <n v="0.9"/>
    <n v="8.4048497173094283"/>
    <n v="3.3580998603478971"/>
    <n v="6.923947755319471"/>
    <n v="67.633631261101456"/>
    <n v="3.4979405594392494"/>
    <n v="1.3975780768532851"/>
    <n v="2.8816169829772424"/>
    <x v="426"/>
    <n v="54.37672916117657"/>
    <n v="3.8637898304253775"/>
    <n v="1.5437506352128634"/>
    <n v="3.1830050296204577"/>
    <n v="107.58386486703094"/>
    <n v="0.85"/>
    <n v="0.6"/>
    <n v="0.65"/>
    <n v="21"/>
    <n v="11.2"/>
    <n v="13.65"/>
    <n v="236.57842197036513"/>
    <n v="94.523280308494392"/>
    <n v="194.89422046241049"/>
    <n v="6587.3202468968366"/>
    <n v="210.1002531447491"/>
    <n v="83.94411018336416"/>
    <n v="173.08140241433443"/>
    <n v="5850.0586819871605"/>
    <x v="1"/>
    <x v="0"/>
    <n v="1"/>
  </r>
  <r>
    <n v="428"/>
    <x v="10"/>
    <n v="2.5"/>
    <n v="3"/>
    <n v="2.7508200000000005"/>
    <n v="2.9000000000000004"/>
    <n v="1.920848069107723"/>
    <n v="2.1194213451352"/>
    <n v="65"/>
    <n v="78"/>
    <n v="0.2"/>
    <n v="0.2"/>
    <n v="1.3989229744649958"/>
    <n v="3"/>
    <n v="2.6"/>
    <n v="1.3260436726403939"/>
    <n v="0.61834431960019565"/>
    <n v="15.007922656809424"/>
    <n v="4.6726830112486812"/>
    <n v="3.3833087770749461"/>
    <n v="3.518344319600196"/>
    <n v="43.164446171470004"/>
    <n v="54.137803683807611"/>
    <n v="97.302249855277609"/>
    <n v="0.55638799477226286"/>
    <n v="0.04"/>
    <n v="0.5963879947722629"/>
    <n v="0.98"/>
    <n v="0.5"/>
    <n v="0.5"/>
    <n v="52.471319621623309"/>
    <n v="24.757380000000005"/>
    <n v="77.228699621623321"/>
    <n v="0.32057227586761239"/>
    <n v="0.09"/>
    <n v="0.41057227586761236"/>
    <n v="0.9"/>
    <n v="4.7119747727151662"/>
    <n v="2.9370385788203093"/>
    <n v="3.3006061093900421"/>
    <n v="99.329380060595895"/>
    <n v="1.9018095865980791"/>
    <n v="1.1854240302288883"/>
    <n v="1.3321642502778346"/>
    <x v="427"/>
    <n v="76.380032592814274"/>
    <n v="2.7773685664507251"/>
    <n v="1.731171965203077"/>
    <n v="1.945468747315227"/>
    <n v="75.815111137779184"/>
    <n v="0.85"/>
    <n v="0.6"/>
    <n v="0.55000000000000004"/>
    <n v="21"/>
    <n v="11.2"/>
    <n v="13.65"/>
    <n v="188.90556723008535"/>
    <n v="117.74743403156856"/>
    <n v="132.32304911898584"/>
    <n v="5156.6424230099501"/>
    <n v="212.13550162776423"/>
    <n v="132.22697112597737"/>
    <n v="148.5949663282386"/>
    <n v="5790.7606597314107"/>
    <x v="0"/>
    <x v="0"/>
    <n v="1"/>
  </r>
  <r>
    <n v="429"/>
    <x v="10"/>
    <n v="3.1729682114806423"/>
    <n v="3"/>
    <n v="2.7508200000000005"/>
    <n v="3.5729682114806427"/>
    <n v="3.1729682114806423"/>
    <n v="3.5009830621176503"/>
    <n v="65"/>
    <n v="78"/>
    <n v="0.2"/>
    <n v="0.2"/>
    <n v="1.3989229744649958"/>
    <n v="3"/>
    <n v="2.6"/>
    <n v="2.845627349017148"/>
    <n v="1.3269378251020032"/>
    <n v="15.007922656809424"/>
    <n v="3.9739170526226983E-2"/>
    <n v="15.580523026712461"/>
    <n v="4.8999060365826459"/>
    <n v="43.815953690069101"/>
    <n v="41.393409107871463"/>
    <n v="85.209362797940571"/>
    <n v="0.48578475121365305"/>
    <n v="0.04"/>
    <n v="0.52578475121365309"/>
    <n v="0.98"/>
    <n v="0.5"/>
    <n v="0.5"/>
    <n v="86.675168042410277"/>
    <n v="24.757380000000005"/>
    <n v="111.43254804241028"/>
    <n v="0.22217368654782585"/>
    <n v="0.09"/>
    <n v="0.31217368654782585"/>
    <n v="0.9"/>
    <n v="10.286697675059301"/>
    <n v="2.5419525310776869"/>
    <n v="4.0790208937223325"/>
    <n v="86.984557856230992"/>
    <n v="4.8781088971681825"/>
    <n v="1.2054326519280896"/>
    <n v="1.9343339079212429"/>
    <x v="428"/>
    <n v="110.20801454743874"/>
    <n v="7.0754613394330903"/>
    <n v="1.7484218384215886"/>
    <n v="2.8056579038234246"/>
    <n v="162.93957941474707"/>
    <n v="0.85"/>
    <n v="0.6"/>
    <n v="0.65"/>
    <n v="21"/>
    <n v="11.2"/>
    <n v="13.65"/>
    <n v="424.32014559472094"/>
    <n v="104.85402625342887"/>
    <n v="168.25717972684475"/>
    <n v="9771.5954824152413"/>
    <n v="779.77254622608234"/>
    <n v="192.69009940382603"/>
    <n v="309.20598707970845"/>
    <n v="17957.247538493993"/>
    <x v="1"/>
    <x v="0"/>
    <n v="1"/>
  </r>
  <r>
    <n v="430"/>
    <x v="10"/>
    <n v="2.5"/>
    <n v="3"/>
    <n v="2.7508200000000005"/>
    <n v="2.9000000000000004"/>
    <n v="1.7670712138601821"/>
    <n v="1.9497473586075718"/>
    <n v="65"/>
    <n v="78"/>
    <n v="0.2"/>
    <n v="0.2"/>
    <n v="1.3989229744649958"/>
    <n v="3"/>
    <n v="2.6"/>
    <n v="0.96217663430144906"/>
    <n v="0.44867033307256721"/>
    <n v="15.007922656809424"/>
    <n v="6.9248624060481889"/>
    <n v="1.7812939489565391"/>
    <n v="3.3486703330725676"/>
    <n v="43.370617240375303"/>
    <n v="60.333143806609982"/>
    <n v="103.70376104698528"/>
    <n v="0.58178356500758655"/>
    <n v="0.04"/>
    <n v="0.62178356500758658"/>
    <n v="0.98"/>
    <n v="0.5"/>
    <n v="0.5"/>
    <n v="48.270636261043933"/>
    <n v="24.757380000000005"/>
    <n v="73.028016261043945"/>
    <n v="0.33901208423220691"/>
    <n v="0.09"/>
    <n v="0.42901208423220694"/>
    <n v="0.9"/>
    <n v="6.234022815747978"/>
    <n v="2.9816897581975375"/>
    <n v="3.7974580061543519"/>
    <n v="105.86425606879747"/>
    <n v="2.3578098850335674"/>
    <n v="1.1277240705988638"/>
    <n v="1.4362610291210973"/>
    <x v="429"/>
    <n v="72.225510587845662"/>
    <n v="3.5595516944128067"/>
    <n v="1.7025088204993868"/>
    <n v="2.1683026321497927"/>
    <n v="94.217122122773503"/>
    <n v="0.85"/>
    <n v="0.6"/>
    <n v="0.65"/>
    <n v="21"/>
    <n v="11.2"/>
    <n v="13.65"/>
    <n v="249.60778943073549"/>
    <n v="119.38566978482476"/>
    <n v="152.04870536851044"/>
    <n v="6606.8228806747593"/>
    <n v="257.09043859279615"/>
    <n v="122.9645688408791"/>
    <n v="156.60676471598848"/>
    <n v="6804.8797514347252"/>
    <x v="0"/>
    <x v="0"/>
    <n v="1"/>
  </r>
  <r>
    <n v="431"/>
    <x v="10"/>
    <n v="2.5"/>
    <n v="3"/>
    <n v="2.7508200000000005"/>
    <n v="2.9000000000000004"/>
    <n v="1.7761101580097309"/>
    <n v="1.9597207299929194"/>
    <n v="65"/>
    <n v="78"/>
    <n v="0.2"/>
    <n v="0.2"/>
    <n v="1.3989229744649958"/>
    <n v="3"/>
    <n v="2.6"/>
    <n v="0.98356459825813847"/>
    <n v="0.45864370445791458"/>
    <n v="15.007922656809424"/>
    <n v="6.7802655062758923"/>
    <n v="1.8613659175643695"/>
    <n v="3.3586437044579149"/>
    <n v="43.397268212957691"/>
    <n v="59.935383762778358"/>
    <n v="103.33265197573604"/>
    <n v="0.5800236674159106"/>
    <n v="0.04"/>
    <n v="0.62002366741591064"/>
    <n v="0.98"/>
    <n v="0.5"/>
    <n v="0.5"/>
    <n v="48.517550806312101"/>
    <n v="24.757380000000005"/>
    <n v="73.274930806312113"/>
    <n v="0.33786971516140052"/>
    <n v="0.09"/>
    <n v="0.42786971516140049"/>
    <n v="0.9"/>
    <n v="11.457645795036427"/>
    <n v="3.1295952454041847"/>
    <n v="3.7977558458567238"/>
    <n v="105.48541555856389"/>
    <n v="4.3536342292454542"/>
    <n v="1.1891721238212851"/>
    <n v="1.443057338358424"/>
    <x v="430"/>
    <n v="72.469711786462526"/>
    <n v="6.5552661522939735"/>
    <n v="1.7905362191826228"/>
    <n v="2.1728111338374636"/>
    <n v="148.32217099632751"/>
    <n v="0.85"/>
    <n v="0.6"/>
    <n v="0.65"/>
    <n v="21"/>
    <n v="11.2"/>
    <n v="13.65"/>
    <n v="459.24491586194472"/>
    <n v="125.44031565194825"/>
    <n v="152.22150301157347"/>
    <n v="10391.065954786991"/>
    <n v="475.05824874029742"/>
    <n v="129.75964374738697"/>
    <n v="157.46299663561783"/>
    <n v="10748.864983646266"/>
    <x v="1"/>
    <x v="0"/>
    <n v="1"/>
  </r>
  <r>
    <n v="432"/>
    <x v="10"/>
    <n v="2.5"/>
    <n v="3"/>
    <n v="2.7508200000000005"/>
    <n v="2.9000000000000004"/>
    <n v="1.110364660320537"/>
    <n v="1.2251518481939681"/>
    <n v="65"/>
    <n v="78"/>
    <n v="0.2"/>
    <n v="0.2"/>
    <n v="1.3989229744649958"/>
    <n v="3"/>
    <n v="2.6"/>
    <n v="0"/>
    <n v="0"/>
    <n v="15.007922656809424"/>
    <n v="17.968102592509176"/>
    <n v="0"/>
    <n v="2.6240748226589639"/>
    <n v="30.331549863440387"/>
    <n v="35.936205185018352"/>
    <n v="66.267755048458739"/>
    <n v="0.54228795224373849"/>
    <n v="0.04"/>
    <n v="0.58228795224373853"/>
    <n v="0.98"/>
    <n v="0.5"/>
    <n v="0.5"/>
    <n v="30.33154986344039"/>
    <n v="24.757380000000005"/>
    <n v="55.088929863440399"/>
    <n v="0.44940753181030957"/>
    <n v="0.09"/>
    <n v="0.53940753181030954"/>
    <n v="0.9"/>
    <n v="11.083224312143557"/>
    <n v="2.6366630664710593"/>
    <n v="6.9427259125634038"/>
    <n v="67.648333278634965"/>
    <n v="4.6295963231674673"/>
    <n v="1.1013659287389299"/>
    <n v="2.9000602579473185"/>
    <x v="431"/>
    <n v="54.48355700779819"/>
    <n v="5.1048496414301852"/>
    <n v="1.214427149570503"/>
    <n v="3.1977672640320991"/>
    <n v="127.65470659476739"/>
    <n v="0.85"/>
    <n v="0.6"/>
    <n v="0.65"/>
    <n v="21"/>
    <n v="11.2"/>
    <n v="13.65"/>
    <n v="313.18447501517585"/>
    <n v="74.505569409064464"/>
    <n v="196.18424285774429"/>
    <n v="7831.6650002051392"/>
    <n v="278.13036645509965"/>
    <n v="66.16631083544236"/>
    <n v="174.22573502756373"/>
    <n v="6955.0824840697605"/>
    <x v="1"/>
    <x v="0"/>
    <n v="1"/>
  </r>
  <r>
    <n v="433"/>
    <x v="10"/>
    <n v="2.5"/>
    <n v="3"/>
    <n v="2.7508200000000005"/>
    <n v="2.9000000000000004"/>
    <n v="1.8529657661230519"/>
    <n v="2.0445215109335919"/>
    <n v="65"/>
    <n v="78"/>
    <n v="0.2"/>
    <n v="0.2"/>
    <n v="1.3989229744649958"/>
    <n v="3"/>
    <n v="2.6"/>
    <n v="1.165420459850026"/>
    <n v="0.54344448539858714"/>
    <n v="15.007922656809424"/>
    <n v="5.6124329423527994"/>
    <n v="2.6133119633904052"/>
    <n v="3.4434444853985875"/>
    <n v="43.4282451492235"/>
    <n v="56.722886589287441"/>
    <n v="100.15113173851094"/>
    <n v="0.56637289668765556"/>
    <n v="0.04"/>
    <n v="0.60637289668765559"/>
    <n v="0.98"/>
    <n v="0.5"/>
    <n v="0.5"/>
    <n v="50.616995964357102"/>
    <n v="24.757380000000005"/>
    <n v="75.374375964357114"/>
    <n v="0.32845883873993498"/>
    <n v="0.09"/>
    <n v="0.41845883873993495"/>
    <n v="0.9"/>
    <n v="9.7220236759162901"/>
    <n v="2.0512055741718536"/>
    <n v="6.0201196175054985"/>
    <n v="102.23761364972992"/>
    <n v="3.8268520178849599"/>
    <n v="0.80741010845940098"/>
    <n v="2.3696822466325083"/>
    <x v="432"/>
    <n v="74.546086118594957"/>
    <n v="5.653756938290206"/>
    <n v="1.1928604715870181"/>
    <n v="3.5009473532886464"/>
    <n v="139.99773910959846"/>
    <n v="0.85"/>
    <n v="0.6"/>
    <n v="0.65"/>
    <n v="21"/>
    <n v="11.2"/>
    <n v="13.65"/>
    <n v="391.2482180992119"/>
    <n v="82.547682725558772"/>
    <n v="242.27065800383841"/>
    <n v="9688.0475341257443"/>
    <n v="421.46545161538546"/>
    <n v="88.923079442393643"/>
    <n v="260.98192289492249"/>
    <n v="10436.283516072715"/>
    <x v="1"/>
    <x v="0"/>
    <n v="1"/>
  </r>
  <r>
    <n v="434"/>
    <x v="10"/>
    <n v="2.6740876428900977"/>
    <n v="3"/>
    <n v="2.7508200000000005"/>
    <n v="3.0740876428900981"/>
    <n v="2.6740876428900977"/>
    <n v="2.9505292585353908"/>
    <n v="65"/>
    <n v="78"/>
    <n v="0.2"/>
    <n v="0.2"/>
    <n v="1.3989229744649958"/>
    <n v="3"/>
    <n v="2.6"/>
    <n v="2.7350281896643498"/>
    <n v="1.2753645901102884"/>
    <n v="15.007922656809424"/>
    <n v="0.11707857270004253"/>
    <n v="14.392942621932294"/>
    <n v="4.3494522330003864"/>
    <n v="33.454979631415135"/>
    <n v="41.606155882159236"/>
    <n v="75.061135513574371"/>
    <n v="0.55429691540750814"/>
    <n v="0.04"/>
    <n v="0.59429691540750818"/>
    <n v="0.98"/>
    <n v="0.5"/>
    <n v="0.5"/>
    <n v="73.047374054678926"/>
    <n v="24.757380000000005"/>
    <n v="97.804754054678938"/>
    <n v="0.25313064011345593"/>
    <n v="0.09"/>
    <n v="0.34313064011345595"/>
    <n v="0.9"/>
    <n v="11.291016056824859"/>
    <n v="2.9472701215624801"/>
    <n v="5.7034342133694631"/>
    <n v="76.624909170107173"/>
    <n v="4.5808000424371986"/>
    <n v="1.1957165794451865"/>
    <n v="2.3139008531343435"/>
    <x v="433"/>
    <n v="96.729976537594553"/>
    <n v="7.4167224897152355"/>
    <n v="1.9359714381634832"/>
    <n v="3.7464111808910143"/>
    <n v="178.63825770833108"/>
    <n v="0.85"/>
    <n v="0.6"/>
    <n v="0.65"/>
    <n v="21"/>
    <n v="11.2"/>
    <n v="13.65"/>
    <n v="351.00338717817345"/>
    <n v="91.621674293178657"/>
    <n v="177.30244270005255"/>
    <n v="8454.2240352367735"/>
    <n v="717.4193924160046"/>
    <n v="187.26647179100692"/>
    <n v="362.39026562776974"/>
    <n v="17279.674476843637"/>
    <x v="1"/>
    <x v="0"/>
    <n v="1"/>
  </r>
  <r>
    <n v="435"/>
    <x v="10"/>
    <n v="2.5"/>
    <n v="3"/>
    <n v="2.7508200000000005"/>
    <n v="2.9000000000000004"/>
    <n v="2.4231299482534192"/>
    <n v="2.6736280796795477"/>
    <n v="65"/>
    <n v="78"/>
    <n v="0.2"/>
    <n v="0.2"/>
    <n v="1.3989229744649958"/>
    <n v="3"/>
    <n v="2.6"/>
    <n v="2.5145438502637516"/>
    <n v="1.1725510541445434"/>
    <n v="15.007922656809424"/>
    <n v="0.39298691264976782"/>
    <n v="12.16590461974975"/>
    <n v="4.0725510541445438"/>
    <n v="32.725812601196843"/>
    <n v="42.365130061859738"/>
    <n v="75.09094266305658"/>
    <n v="0.5641842885360745"/>
    <n v="0.04"/>
    <n v="0.60418428853607453"/>
    <n v="0.98"/>
    <n v="0.5"/>
    <n v="0.5"/>
    <n v="66.19202634729686"/>
    <n v="24.757380000000005"/>
    <n v="90.949406347296872"/>
    <n v="0.27221046287495448"/>
    <n v="0.09"/>
    <n v="0.36221046287495451"/>
    <n v="0.9"/>
    <n v="11.115204371856105"/>
    <n v="2.9724946105381802"/>
    <n v="5.0662283461617799"/>
    <n v="76.655337301870262"/>
    <n v="4.3995725265131593"/>
    <n v="1.1765600690928539"/>
    <n v="2.0052927772747315"/>
    <x v="434"/>
    <n v="89.949962321502412"/>
    <n v="7.0891610513763874"/>
    <n v="1.8958259617618383"/>
    <n v="3.2311874318683063"/>
    <n v="167.95018571935964"/>
    <n v="0.85"/>
    <n v="0.6"/>
    <n v="0.65"/>
    <n v="21"/>
    <n v="11.2"/>
    <n v="13.65"/>
    <n v="337.25071600390777"/>
    <n v="90.189608952224503"/>
    <n v="153.71639423099873"/>
    <n v="7989.8481606432388"/>
    <n v="637.66976946236844"/>
    <n v="170.52947382860341"/>
    <n v="290.6451877502663"/>
    <n v="15107.112877345731"/>
    <x v="1"/>
    <x v="0"/>
    <n v="1"/>
  </r>
  <r>
    <n v="436"/>
    <x v="10"/>
    <n v="2.5"/>
    <n v="3"/>
    <n v="2.7508200000000005"/>
    <n v="2.9000000000000004"/>
    <n v="1.3117473469093557"/>
    <n v="1.4473530578374145"/>
    <n v="65"/>
    <n v="78"/>
    <n v="0.2"/>
    <n v="0.2"/>
    <n v="1.3989229744649958"/>
    <n v="3"/>
    <n v="2.6"/>
    <n v="0"/>
    <n v="0"/>
    <n v="15.007922656809424"/>
    <n v="15.584284019614771"/>
    <n v="0"/>
    <n v="2.8462760323024101"/>
    <n v="35.832669647042856"/>
    <n v="31.168568039229541"/>
    <n v="67.00123768627239"/>
    <n v="0.46519391455384324"/>
    <n v="0.04"/>
    <n v="0.50519391455384322"/>
    <n v="0.98"/>
    <n v="0.5"/>
    <n v="0.5"/>
    <n v="35.832669647042856"/>
    <n v="24.757380000000005"/>
    <n v="60.590049647042861"/>
    <n v="0.40860471553035449"/>
    <n v="0.09"/>
    <n v="0.49860471553035446"/>
    <n v="0.9"/>
    <n v="8.8289033373051105"/>
    <n v="2.4615802906966473"/>
    <n v="4.7275839664225874"/>
    <n v="68.397096804736407"/>
    <n v="4.3685950991144509"/>
    <n v="1.2180049076510207"/>
    <n v="2.3392373160435755"/>
    <x v="435"/>
    <n v="59.924224925646783"/>
    <n v="4.4267705003630988"/>
    <n v="1.2342247500987182"/>
    <n v="2.3703883076985885"/>
    <n v="108.34311401220043"/>
    <n v="0.85"/>
    <n v="0.6"/>
    <n v="0.65"/>
    <n v="21"/>
    <n v="11.2"/>
    <n v="13.65"/>
    <n v="298.79922189482812"/>
    <n v="83.307999577250882"/>
    <n v="159.99704115468421"/>
    <n v="7312.9696156267437"/>
    <n v="265.2707911579763"/>
    <n v="73.959961533715784"/>
    <n v="142.04368211165345"/>
    <n v="6492.3771332120923"/>
    <x v="1"/>
    <x v="0"/>
    <n v="1"/>
  </r>
  <r>
    <n v="437"/>
    <x v="10"/>
    <n v="2.7055323310659363"/>
    <n v="3"/>
    <n v="2.7508200000000005"/>
    <n v="3.1055323310659366"/>
    <n v="2.7055323310659363"/>
    <n v="2.985224633137272"/>
    <n v="65"/>
    <n v="78"/>
    <n v="0.2"/>
    <n v="0.2"/>
    <n v="1.3989229744649958"/>
    <n v="3"/>
    <n v="2.6"/>
    <n v="2.7419993092014048"/>
    <n v="1.278615276536331"/>
    <n v="15.007922656809424"/>
    <n v="0.11099919037113296"/>
    <n v="14.466406429124701"/>
    <n v="4.3841476076022676"/>
    <n v="34.111860494575239"/>
    <n v="41.589432595661229"/>
    <n v="75.701293090236476"/>
    <n v="0.54938866825017552"/>
    <n v="0.04"/>
    <n v="0.58938866825017555"/>
    <n v="0.98"/>
    <n v="0.5"/>
    <n v="0.5"/>
    <n v="73.906340627940054"/>
    <n v="24.757380000000005"/>
    <n v="98.663720627940052"/>
    <n v="0.25092688419241604"/>
    <n v="0.09"/>
    <n v="0.34092688419241601"/>
    <n v="0.9"/>
    <n v="7.2876305678849356"/>
    <n v="3.4103968205985482"/>
    <n v="3.288417822467109"/>
    <n v="77.278403362949746"/>
    <n v="2.992383692779963"/>
    <n v="1.400347580301337"/>
    <n v="1.3502616214330774"/>
    <x v="436"/>
    <n v="97.579503917742912"/>
    <n v="4.8030813852305174"/>
    <n v="2.2477008586921632"/>
    <n v="2.1673077803305882"/>
    <n v="117.11061565760798"/>
    <n v="0.85"/>
    <n v="0.6"/>
    <n v="0.55000000000000004"/>
    <n v="21"/>
    <n v="11.2"/>
    <n v="13.65"/>
    <n v="231.24663402736306"/>
    <n v="108.21662515885738"/>
    <n v="104.3460622266159"/>
    <n v="5638.3462006222717"/>
    <n v="468.68229884733933"/>
    <n v="219.32953474666604"/>
    <n v="211.48481804172332"/>
    <n v="11427.595779370842"/>
    <x v="0"/>
    <x v="0"/>
    <n v="1"/>
  </r>
  <r>
    <n v="438"/>
    <x v="10"/>
    <n v="2.7118474665160011"/>
    <n v="3"/>
    <n v="2.7508200000000005"/>
    <n v="3.1118474665160014"/>
    <n v="2.7118474665160011"/>
    <n v="2.9921926141481308"/>
    <n v="65"/>
    <n v="78"/>
    <n v="0.2"/>
    <n v="0.2"/>
    <n v="1.3989229744649958"/>
    <n v="3"/>
    <n v="2.6"/>
    <n v="2.7433993410245514"/>
    <n v="1.2792681220971249"/>
    <n v="15.007922656809424"/>
    <n v="0.10979779237864919"/>
    <n v="14.481182946301725"/>
    <n v="4.3911155886131263"/>
    <n v="34.243721909312946"/>
    <n v="41.586127766035538"/>
    <n v="75.829849675348484"/>
    <n v="0.54841369123213191"/>
    <n v="0.04"/>
    <n v="0.58841369123213194"/>
    <n v="0.98"/>
    <n v="0.5"/>
    <n v="0.5"/>
    <n v="74.078849581658659"/>
    <n v="24.757380000000005"/>
    <n v="98.836229581658671"/>
    <n v="0.25048891590452077"/>
    <n v="0.09"/>
    <n v="0.34048891590452079"/>
    <n v="0.9"/>
    <n v="5.9717640535424126"/>
    <n v="2.3132725682382289"/>
    <n v="3.0824640397280785"/>
    <n v="77.409638210251586"/>
    <n v="2.457896323630163"/>
    <n v="0.95211131753513878"/>
    <n v="1.2686999960213707"/>
    <x v="437"/>
    <n v="97.750117168673412"/>
    <n v="3.93844458491417"/>
    <n v="1.5256288992871276"/>
    <n v="2.0329192005263952"/>
    <n v="95.815602941879334"/>
    <n v="0.85"/>
    <n v="0.6"/>
    <n v="0.55000000000000004"/>
    <n v="21"/>
    <n v="11.2"/>
    <n v="13.65"/>
    <n v="190.26486517051836"/>
    <n v="73.70259262628106"/>
    <n v="98.209607689361931"/>
    <n v="4628.8178954702453"/>
    <n v="384.98341963768746"/>
    <n v="149.13040366123099"/>
    <n v="198.71809004590102"/>
    <n v="9365.9864141557937"/>
    <x v="0"/>
    <x v="0"/>
    <n v="1"/>
  </r>
  <r>
    <n v="439"/>
    <x v="10"/>
    <n v="2.5"/>
    <n v="3"/>
    <n v="2.7508200000000005"/>
    <n v="2.9000000000000004"/>
    <n v="1.2029832361714718"/>
    <n v="1.3273451396736422"/>
    <n v="65"/>
    <n v="78"/>
    <n v="0.2"/>
    <n v="0.2"/>
    <n v="1.3989229744649958"/>
    <n v="3"/>
    <n v="2.6"/>
    <n v="0"/>
    <n v="0"/>
    <n v="15.007922656809424"/>
    <n v="16.871752727243518"/>
    <n v="0"/>
    <n v="2.7262681141386382"/>
    <n v="32.861588014053446"/>
    <n v="33.743505454487035"/>
    <n v="66.605093468540474"/>
    <n v="0.50662049547944976"/>
    <n v="0.04"/>
    <n v="0.5466204954794498"/>
    <n v="0.98"/>
    <n v="0.5"/>
    <n v="0.5"/>
    <n v="32.861588014053446"/>
    <n v="24.757380000000005"/>
    <n v="57.618968014053451"/>
    <n v="0.42967413081681022"/>
    <n v="0.09"/>
    <n v="0.51967413081681024"/>
    <n v="0.9"/>
    <n v="6.1584124839127865"/>
    <n v="2.4943028063295536"/>
    <n v="4.2816985417753308"/>
    <n v="67.992699582468404"/>
    <n v="2.7920980005895499"/>
    <n v="1.1308657704579108"/>
    <n v="1.9412343633764617"/>
    <x v="438"/>
    <n v="56.985792541371545"/>
    <n v="2.9580448291240158"/>
    <n v="1.1980781634563122"/>
    <n v="2.0566105736586318"/>
    <n v="79.099462773076311"/>
    <n v="0.85"/>
    <n v="0.6"/>
    <n v="0.65"/>
    <n v="21"/>
    <n v="11.2"/>
    <n v="13.65"/>
    <n v="189.84228055889596"/>
    <n v="76.890616598841405"/>
    <n v="131.98976488822007"/>
    <n v="5076.4688404912395"/>
    <n v="168.56652896053799"/>
    <n v="68.27343367106883"/>
    <n v="117.19758348890191"/>
    <n v="4507.5455757204682"/>
    <x v="0"/>
    <x v="0"/>
    <n v="1"/>
  </r>
  <r>
    <n v="440"/>
    <x v="11"/>
    <n v="3.1051991085606572"/>
    <n v="3"/>
    <n v="2.7508200000000005"/>
    <n v="3.5051991085606575"/>
    <n v="3.1051991085606572"/>
    <n v="3.4262081303678422"/>
    <n v="65"/>
    <n v="78"/>
    <n v="0.2"/>
    <n v="0.2"/>
    <n v="1.3989229744649958"/>
    <n v="3"/>
    <n v="2.6"/>
    <n v="2.8306033006076885"/>
    <n v="1.3199319962721807"/>
    <n v="15.007922656809424"/>
    <n v="4.7850663225300696E-2"/>
    <n v="15.416436474810368"/>
    <n v="4.8251311048328382"/>
    <n v="42.416094858968364"/>
    <n v="41.415722364217928"/>
    <n v="83.831817223186292"/>
    <n v="0.49403345574576335"/>
    <n v="0.04"/>
    <n v="0.53403345574576333"/>
    <n v="0.98"/>
    <n v="0.5"/>
    <n v="0.5"/>
    <n v="84.823936642606228"/>
    <n v="24.757380000000005"/>
    <n v="109.58131664260623"/>
    <n v="0.22592701710953988"/>
    <n v="0.09"/>
    <n v="0.31592701710953985"/>
    <n v="0.9"/>
    <n v="10.070946873295192"/>
    <n v="2.3978935396453229"/>
    <n v="5.1005446127154084"/>
    <n v="85.578313415335998"/>
    <n v="4.6927243119173703"/>
    <n v="1.1173381661580906"/>
    <n v="2.3766831470015628"/>
    <x v="439"/>
    <n v="108.37712634983033"/>
    <n v="6.8892626681463947"/>
    <n v="1.64033418631894"/>
    <n v="3.489144767586096"/>
    <n v="164.95382130888405"/>
    <n v="0.85"/>
    <n v="0.6"/>
    <n v="0.65"/>
    <n v="21"/>
    <n v="11.2"/>
    <n v="13.65"/>
    <n v="401.59543193703166"/>
    <n v="95.619915774393846"/>
    <n v="203.39253524304681"/>
    <n v="9615.6445630238759"/>
    <n v="746.63849064287103"/>
    <n v="177.7747053666339"/>
    <n v="378.14348332952773"/>
    <n v="17877.221133880263"/>
    <x v="1"/>
    <x v="0"/>
    <n v="1"/>
  </r>
  <r>
    <n v="441"/>
    <x v="11"/>
    <n v="2.5"/>
    <n v="3"/>
    <n v="2.7508200000000005"/>
    <n v="2.9000000000000004"/>
    <n v="1.312642769818976"/>
    <n v="1.4483410477040228"/>
    <n v="65"/>
    <n v="78"/>
    <n v="0.2"/>
    <n v="0.2"/>
    <n v="1.3989229744649958"/>
    <n v="3"/>
    <n v="2.6"/>
    <n v="0"/>
    <n v="0"/>
    <n v="15.007922656809424"/>
    <n v="15.573684668703805"/>
    <n v="0"/>
    <n v="2.8472640221690186"/>
    <n v="35.857129687606623"/>
    <n v="31.147369337407611"/>
    <n v="67.00449902501424"/>
    <n v="0.46485489468072311"/>
    <n v="0.04"/>
    <n v="0.50485489468072309"/>
    <n v="0.98"/>
    <n v="0.5"/>
    <n v="0.5"/>
    <n v="35.857129687606623"/>
    <n v="24.757380000000005"/>
    <n v="60.614509687606628"/>
    <n v="0.40843982946647428"/>
    <n v="0.09"/>
    <n v="0.49843982946647425"/>
    <n v="0.9"/>
    <n v="10.000720170595184"/>
    <n v="2.8060925369926712"/>
    <n v="5.4674794192771952"/>
    <n v="68.400426088035374"/>
    <n v="4.9518076421379691"/>
    <n v="1.3894229847648731"/>
    <n v="2.7071956728889859"/>
    <x v="440"/>
    <n v="59.948416174556002"/>
    <n v="5.0159629142217907"/>
    <n v="1.4074242513868982"/>
    <n v="2.7422699099212124"/>
    <n v="123.32361876395485"/>
    <n v="0.85"/>
    <n v="0.6"/>
    <n v="0.65"/>
    <n v="21"/>
    <n v="11.2"/>
    <n v="13.65"/>
    <n v="338.70575262822689"/>
    <n v="95.037124174427206"/>
    <n v="185.17333752929227"/>
    <n v="8327.4975960946467"/>
    <n v="300.69903229790668"/>
    <n v="84.372854756304704"/>
    <n v="164.39473782291904"/>
    <n v="7393.055621813849"/>
    <x v="1"/>
    <x v="0"/>
    <n v="1"/>
  </r>
  <r>
    <n v="442"/>
    <x v="11"/>
    <n v="3.3068719157951545"/>
    <n v="3"/>
    <n v="2.7508200000000005"/>
    <n v="3.7068719157951548"/>
    <n v="3.3068719157951545"/>
    <n v="3.6487294527255658"/>
    <n v="65"/>
    <n v="78"/>
    <n v="0.2"/>
    <n v="0.2"/>
    <n v="1.3989229744649958"/>
    <n v="3"/>
    <n v="2.6"/>
    <n v="2.8753130855717943"/>
    <n v="1.3407805113954065"/>
    <n v="15.007922656809424"/>
    <n v="2.5925063512917925E-2"/>
    <n v="15.907292317252912"/>
    <n v="5.0476524271905614"/>
    <n v="46.574883726173233"/>
    <n v="41.35540898601711"/>
    <n v="87.930292712190351"/>
    <n v="0.47032038345851818"/>
    <n v="0.04"/>
    <n v="0.51032038345851816"/>
    <n v="0.98"/>
    <n v="0.5"/>
    <n v="0.5"/>
    <n v="90.332981578318893"/>
    <n v="24.757380000000005"/>
    <n v="115.09036157831889"/>
    <n v="0.21511253992501039"/>
    <n v="0.09"/>
    <n v="0.30511253992501042"/>
    <n v="0.9"/>
    <n v="5.6585004552617573"/>
    <n v="2.7876365914006485"/>
    <n v="6.0746846521506548"/>
    <n v="89.762173810360977"/>
    <n v="2.7708523331323778"/>
    <n v="1.3650488171340731"/>
    <n v="2.9746492510755576"/>
    <x v="441"/>
    <n v="113.82563233020549"/>
    <n v="3.9320210091900147"/>
    <n v="1.9370937106104982"/>
    <n v="4.2212221886894898"/>
    <n v="120.6566386184918"/>
    <n v="0.85"/>
    <n v="0.6"/>
    <n v="0.65"/>
    <n v="21"/>
    <n v="11.2"/>
    <n v="13.65"/>
    <n v="248.71772872947273"/>
    <n v="122.52974918321632"/>
    <n v="267.01098309990431"/>
    <n v="7632.0663198862021"/>
    <n v="447.5647777067062"/>
    <n v="220.49091649310404"/>
    <n v="480.48328483387519"/>
    <n v="13733.818185586921"/>
    <x v="1"/>
    <x v="0"/>
    <n v="1"/>
  </r>
  <r>
    <n v="443"/>
    <x v="11"/>
    <n v="2.5"/>
    <n v="3"/>
    <n v="2.7508200000000005"/>
    <n v="2.9000000000000004"/>
    <n v="2.0256339364854545"/>
    <n v="2.2350397574191208"/>
    <n v="65"/>
    <n v="78"/>
    <n v="0.2"/>
    <n v="0.2"/>
    <n v="1.3989229744649958"/>
    <n v="3"/>
    <n v="2.6"/>
    <n v="1.5739881579215884"/>
    <n v="0.73396273188411598"/>
    <n v="15.007922656809424"/>
    <n v="3.3909730451415521"/>
    <n v="4.7668216302456381"/>
    <n v="3.6339627318841163"/>
    <n v="42.221060312620693"/>
    <n v="50.612050274840797"/>
    <n v="92.833110587461491"/>
    <n v="0.54519395024641903"/>
    <n v="0.04"/>
    <n v="0.58519395024641907"/>
    <n v="0.98"/>
    <n v="0.5"/>
    <n v="0.5"/>
    <n v="55.333728589533003"/>
    <n v="24.757380000000005"/>
    <n v="80.091108589533007"/>
    <n v="0.30911521186304958"/>
    <n v="0.09"/>
    <n v="0.39911521186304955"/>
    <n v="0.9"/>
    <n v="10.783881531072048"/>
    <n v="3.4414377462687478"/>
    <n v="3.2226729438045143"/>
    <n v="94.767133724700273"/>
    <n v="4.4732192989145947"/>
    <n v="1.4275291970026056"/>
    <n v="1.3367842334672946"/>
    <x v="442"/>
    <n v="79.21098651712056"/>
    <n v="6.4798703690922004"/>
    <n v="2.0679075910532005"/>
    <n v="1.936455149072658"/>
    <n v="144.09996213183626"/>
    <n v="0.85"/>
    <n v="0.6"/>
    <n v="0.55000000000000004"/>
    <n v="21"/>
    <n v="11.2"/>
    <n v="13.65"/>
    <n v="423.91417148014938"/>
    <n v="135.28285030825992"/>
    <n v="126.68321021406605"/>
    <n v="9427.0429156742739"/>
    <n v="513.27692443885132"/>
    <n v="163.80100031356633"/>
    <n v="153.38852270420301"/>
    <n v="11414.300157542466"/>
    <x v="1"/>
    <x v="0"/>
    <n v="1"/>
  </r>
  <r>
    <n v="444"/>
    <x v="11"/>
    <n v="2.5"/>
    <n v="3"/>
    <n v="2.7508200000000005"/>
    <n v="2.9000000000000004"/>
    <n v="2.383183775504456"/>
    <n v="2.6295523547212807"/>
    <n v="65"/>
    <n v="78"/>
    <n v="0.2"/>
    <n v="0.2"/>
    <n v="1.3989229744649958"/>
    <n v="3"/>
    <n v="2.6"/>
    <n v="2.420023153064272"/>
    <n v="1.1284753291862764"/>
    <n v="15.007922656809424"/>
    <n v="0.56091801263270979"/>
    <n v="11.268471802008916"/>
    <n v="4.0284753291862767"/>
    <n v="34.103289273327377"/>
    <n v="42.827078290314816"/>
    <n v="76.930367563642193"/>
    <n v="0.55669925474989124"/>
    <n v="0.04"/>
    <n v="0.59669925474989127"/>
    <n v="0.98"/>
    <n v="0.5"/>
    <n v="0.5"/>
    <n v="65.100826875729553"/>
    <n v="24.757380000000005"/>
    <n v="89.858206875729564"/>
    <n v="0.27551606982585919"/>
    <n v="0.09"/>
    <n v="0.36551606982585916"/>
    <n v="0.9"/>
    <n v="11.772065433433745"/>
    <n v="2.4392424103250807"/>
    <n v="5.4928940970731412"/>
    <n v="78.533083554551396"/>
    <n v="4.7476827624368738"/>
    <n v="0.98374828192977659"/>
    <n v="2.2152882829295208"/>
    <x v="443"/>
    <n v="88.870754052919352"/>
    <n v="7.4691863424721934"/>
    <n v="1.5476601111505015"/>
    <n v="3.4851530347413053"/>
    <n v="174.64727246080224"/>
    <n v="0.85"/>
    <n v="0.6"/>
    <n v="0.65"/>
    <n v="21"/>
    <n v="11.2"/>
    <n v="13.65"/>
    <n v="372.85016707295841"/>
    <n v="77.256786021437534"/>
    <n v="173.97341982072277"/>
    <n v="8718.1202516757312"/>
    <n v="663.79222241727052"/>
    <n v="137.54172109557004"/>
    <n v="309.72817818728004"/>
    <n v="15521.034796877151"/>
    <x v="1"/>
    <x v="0"/>
    <n v="1"/>
  </r>
  <r>
    <n v="445"/>
    <x v="11"/>
    <n v="3.0078966529275042"/>
    <n v="3"/>
    <n v="2.7508200000000005"/>
    <n v="3.4078966529275045"/>
    <n v="3.0078966529275042"/>
    <n v="3.3188467493613936"/>
    <n v="65"/>
    <n v="78"/>
    <n v="0.2"/>
    <n v="0.2"/>
    <n v="1.3989229744649958"/>
    <n v="3"/>
    <n v="2.6"/>
    <n v="2.8090318655317668"/>
    <n v="1.3098730708988851"/>
    <n v="15.007922656809424"/>
    <n v="6.0813483971741591E-2"/>
    <n v="15.182360937813323"/>
    <n v="4.7177697238263896"/>
    <n v="40.402008020749143"/>
    <n v="41.451380750783656"/>
    <n v="81.853388771532792"/>
    <n v="0.50641007504871605"/>
    <n v="0.04"/>
    <n v="0.54641007504871608"/>
    <n v="0.98"/>
    <n v="0.5"/>
    <n v="0.5"/>
    <n v="82.165950135704804"/>
    <n v="24.757380000000005"/>
    <n v="106.92333013570482"/>
    <n v="0.2315432933914279"/>
    <n v="0.09"/>
    <n v="0.3215432933914279"/>
    <n v="0.9"/>
    <n v="11.876978692516204"/>
    <n v="2.7399340687649758"/>
    <n v="3.4731215832111908"/>
    <n v="83.558667704273063"/>
    <n v="5.3872778737864229"/>
    <n v="1.2428064886225714"/>
    <n v="1.5753729582754483"/>
    <x v="444"/>
    <n v="105.74834848586191"/>
    <n v="8.058015848184727"/>
    <n v="1.8589266446189103"/>
    <n v="2.3563626309966139"/>
    <n v="174.01796239414355"/>
    <n v="0.85"/>
    <n v="0.6"/>
    <n v="0.55000000000000004"/>
    <n v="21"/>
    <n v="11.2"/>
    <n v="13.65"/>
    <n v="450.1537616863024"/>
    <n v="103.84725440352786"/>
    <n v="131.63606553083582"/>
    <n v="9721.355957664955"/>
    <n v="852.12186801843666"/>
    <n v="196.57842262481452"/>
    <n v="249.18145666169235"/>
    <n v="18402.112130055506"/>
    <x v="1"/>
    <x v="0"/>
    <n v="1"/>
  </r>
  <r>
    <n v="446"/>
    <x v="11"/>
    <n v="2.5"/>
    <n v="3"/>
    <n v="2.7508200000000005"/>
    <n v="2.9000000000000004"/>
    <n v="1.2940950985390338"/>
    <n v="1.4278759567655597"/>
    <n v="65"/>
    <n v="78"/>
    <n v="0.2"/>
    <n v="0.2"/>
    <n v="1.3989229744649958"/>
    <n v="3"/>
    <n v="2.6"/>
    <n v="0"/>
    <n v="0"/>
    <n v="15.007922656809424"/>
    <n v="15.793238216379644"/>
    <n v="0"/>
    <n v="2.8267989312305555"/>
    <n v="35.350467654508535"/>
    <n v="31.586476432759287"/>
    <n v="66.936944087267818"/>
    <n v="0.47188405242371084"/>
    <n v="0.04"/>
    <n v="0.51188405242371082"/>
    <n v="0.98"/>
    <n v="0.5"/>
    <n v="0.5"/>
    <n v="35.350467654508542"/>
    <n v="24.757380000000005"/>
    <n v="60.107847654508546"/>
    <n v="0.41188265702511828"/>
    <n v="0.09"/>
    <n v="0.50188265702511825"/>
    <n v="0.9"/>
    <n v="11.532307586735268"/>
    <n v="2.8088754601673727"/>
    <n v="3.4771918368868739"/>
    <n v="68.331463755752566"/>
    <n v="5.6291032454405139"/>
    <n v="1.3710569068633824"/>
    <n v="1.6972727883665741"/>
    <x v="445"/>
    <n v="59.447321856107351"/>
    <n v="5.7444424134736423"/>
    <n v="1.39914958096592"/>
    <n v="1.7320495588040381"/>
    <n v="124.94394432731681"/>
    <n v="0.85"/>
    <n v="0.6"/>
    <n v="0.55000000000000004"/>
    <n v="21"/>
    <n v="11.2"/>
    <n v="13.65"/>
    <n v="384.64486439320763"/>
    <n v="93.686325338409432"/>
    <n v="115.97713402189565"/>
    <n v="8366.1812693622505"/>
    <n v="341.49171703764171"/>
    <n v="83.175695464518782"/>
    <n v="102.96570759295238"/>
    <n v="7427.582872397561"/>
    <x v="1"/>
    <x v="0"/>
    <n v="1"/>
  </r>
  <r>
    <n v="447"/>
    <x v="11"/>
    <n v="3.3001352067161309"/>
    <n v="3"/>
    <n v="2.7508200000000005"/>
    <n v="3.7001352067161313"/>
    <n v="3.3001352067161309"/>
    <n v="3.6412963166812968"/>
    <n v="65"/>
    <n v="78"/>
    <n v="0.2"/>
    <n v="0.2"/>
    <n v="1.3989229744649958"/>
    <n v="3"/>
    <n v="2.6"/>
    <n v="2.8738195931251962"/>
    <n v="1.3400840844301611"/>
    <n v="15.007922656809424"/>
    <n v="2.6549840747529918E-2"/>
    <n v="15.890771507041251"/>
    <n v="5.0402192911462924"/>
    <n v="46.436304527680001"/>
    <n v="41.357127635729626"/>
    <n v="87.793432163409619"/>
    <n v="0.47107313857774397"/>
    <n v="0.04"/>
    <n v="0.51107313857774395"/>
    <n v="0.98"/>
    <n v="0.5"/>
    <n v="0.5"/>
    <n v="90.148956604679228"/>
    <n v="24.757380000000005"/>
    <n v="114.90633660467924"/>
    <n v="0.21545704729213191"/>
    <n v="0.09"/>
    <n v="0.30545704729213191"/>
    <n v="0.9"/>
    <n v="7.1149968977238887"/>
    <n v="3.3889835175013245"/>
    <n v="6.0290003553209335"/>
    <n v="89.622462000147323"/>
    <n v="3.4787131022332294"/>
    <n v="1.6569650746236799"/>
    <n v="2.9477402212407307"/>
    <x v="446"/>
    <n v="113.64362960902342"/>
    <n v="4.941670953852471"/>
    <n v="2.3537946189236671"/>
    <n v="4.1873997086613874"/>
    <n v="141.1790302805318"/>
    <n v="0.85"/>
    <n v="0.6"/>
    <n v="0.65"/>
    <n v="21"/>
    <n v="11.2"/>
    <n v="13.65"/>
    <n v="311.7708328143122"/>
    <n v="148.50128943603204"/>
    <n v="264.18373596445326"/>
    <n v="8907.0082280902188"/>
    <n v="561.58942352927966"/>
    <n v="267.49376384867367"/>
    <n v="475.87130151604731"/>
    <n v="16044.097425761858"/>
    <x v="1"/>
    <x v="0"/>
    <n v="1"/>
  </r>
  <r>
    <n v="448"/>
    <x v="11"/>
    <n v="2.5"/>
    <n v="3"/>
    <n v="2.7508200000000005"/>
    <n v="2.9000000000000004"/>
    <n v="1.9525954976844511"/>
    <n v="2.1544507568106006"/>
    <n v="65"/>
    <n v="78"/>
    <n v="0.2"/>
    <n v="0.2"/>
    <n v="1.3989229744649958"/>
    <n v="3"/>
    <n v="2.6"/>
    <n v="1.4011644883996679"/>
    <n v="0.65337373127559584"/>
    <n v="15.007922656809424"/>
    <n v="4.2627085985328552"/>
    <n v="3.7774978338117764"/>
    <n v="3.5533737312755962"/>
    <n v="42.947339486441528"/>
    <n v="53.010037869820664"/>
    <n v="95.957377356262185"/>
    <n v="0.55243316699881884"/>
    <n v="0.04"/>
    <n v="0.59243316699881887"/>
    <n v="0.98"/>
    <n v="0.5"/>
    <n v="0.5"/>
    <n v="53.338556077647638"/>
    <n v="24.757380000000005"/>
    <n v="78.09593607764765"/>
    <n v="0.31701239838376144"/>
    <n v="0.09"/>
    <n v="0.40701239838376146"/>
    <n v="0.9"/>
    <n v="4.2591426019703462"/>
    <n v="3.3222137133964065"/>
    <n v="4.7034089586139434"/>
    <n v="97.956489384517653"/>
    <n v="1.7358852615854641"/>
    <n v="1.354024121722067"/>
    <n v="1.9169534935716683"/>
    <x v="447"/>
    <n v="77.237738977893287"/>
    <n v="2.5256187564839414"/>
    <n v="1.9700315419635128"/>
    <n v="2.7890631977888125"/>
    <n v="83.066869987614396"/>
    <n v="0.85"/>
    <n v="0.6"/>
    <n v="0.65"/>
    <n v="21"/>
    <n v="11.2"/>
    <n v="13.65"/>
    <n v="170.04122619923717"/>
    <n v="132.6354495058485"/>
    <n v="187.77803454366716"/>
    <n v="5592.6067198243718"/>
    <n v="195.07308227097809"/>
    <n v="152.16078201639442"/>
    <n v="215.42093526366065"/>
    <n v="6415.8972218139588"/>
    <x v="0"/>
    <x v="0"/>
    <n v="1"/>
  </r>
  <r>
    <n v="449"/>
    <x v="11"/>
    <n v="2.5492372593597636"/>
    <n v="3"/>
    <n v="2.7508200000000005"/>
    <n v="2.949237259359764"/>
    <n v="2.5492372593597636"/>
    <n v="2.812772102174022"/>
    <n v="65"/>
    <n v="78"/>
    <n v="0.2"/>
    <n v="0.2"/>
    <n v="1.3989229744649958"/>
    <n v="3"/>
    <n v="2.6"/>
    <n v="2.7073495260067508"/>
    <n v="1.2624578172792535"/>
    <n v="15.007922656809424"/>
    <n v="0.14281589214701276"/>
    <n v="14.103101649434887"/>
    <n v="4.2116950766390175"/>
    <n v="30.841773707622611"/>
    <n v="41.676954615240355"/>
    <n v="72.51872832286297"/>
    <n v="0.57470608736668738"/>
    <n v="0.04"/>
    <n v="0.61470608736668741"/>
    <n v="0.98"/>
    <n v="0.5"/>
    <n v="0.5"/>
    <n v="69.636867786921101"/>
    <n v="24.757380000000005"/>
    <n v="94.394247786921113"/>
    <n v="0.26227636302463642"/>
    <n v="0.09"/>
    <n v="0.35227636302463639"/>
    <n v="0.9"/>
    <n v="8.91883168941769"/>
    <n v="2.4667992622900914"/>
    <n v="5.2297543020668833"/>
    <n v="74.029535162922613"/>
    <n v="3.4363715577337191"/>
    <n v="0.95044273944871838"/>
    <n v="2.0149924971542483"/>
    <x v="448"/>
    <n v="93.35694836069122"/>
    <n v="5.7769380994407529"/>
    <n v="1.5978041898586819"/>
    <n v="3.3874354770223158"/>
    <n v="143.91061050074831"/>
    <n v="0.85"/>
    <n v="0.6"/>
    <n v="0.65"/>
    <n v="21"/>
    <n v="11.2"/>
    <n v="13.65"/>
    <n v="254.39298906611552"/>
    <n v="70.360834200363399"/>
    <n v="149.16895792110566"/>
    <n v="6337.2412398116139"/>
    <n v="539.31731183240004"/>
    <n v="149.16612324313303"/>
    <n v="316.24063890354574"/>
    <n v="13435.055433073907"/>
    <x v="1"/>
    <x v="0"/>
    <n v="1"/>
  </r>
  <r>
    <n v="450"/>
    <x v="11"/>
    <n v="2.7059526559173088"/>
    <n v="3"/>
    <n v="2.7508200000000005"/>
    <n v="3.1059526559173092"/>
    <n v="2.7059526559173088"/>
    <n v="2.9856884102970676"/>
    <n v="65"/>
    <n v="78"/>
    <n v="0.2"/>
    <n v="0.2"/>
    <n v="1.3989229744649958"/>
    <n v="3"/>
    <n v="2.6"/>
    <n v="2.7420924929775308"/>
    <n v="1.2786587288447544"/>
    <n v="15.007922656809424"/>
    <n v="0.11091902426156841"/>
    <n v="14.467389695079026"/>
    <n v="4.3846113847620636"/>
    <n v="34.120637614303135"/>
    <n v="41.589212073123711"/>
    <n v="75.709849687426839"/>
    <n v="0.54932366455391923"/>
    <n v="0.04"/>
    <n v="0.58932366455391927"/>
    <n v="0.98"/>
    <n v="0.5"/>
    <n v="0.5"/>
    <n v="73.917822535320425"/>
    <n v="24.757380000000005"/>
    <n v="98.675202535320437"/>
    <n v="0.2508976861855256"/>
    <n v="0.09"/>
    <n v="0.34089768618552563"/>
    <n v="0.9"/>
    <n v="9.505894165392025"/>
    <n v="2.0057838177026928"/>
    <n v="3.4742757414427228"/>
    <n v="77.287138222581575"/>
    <n v="3.9038457809814768"/>
    <n v="0.82372794795119153"/>
    <n v="1.4268028298249125"/>
    <x v="449"/>
    <n v="97.590859650316915"/>
    <n v="6.2653568392853956"/>
    <n v="1.3220167552594746"/>
    <n v="2.289903180014397"/>
    <n v="137.91202030054606"/>
    <n v="0.85"/>
    <n v="0.6"/>
    <n v="0.55000000000000004"/>
    <n v="21"/>
    <n v="11.2"/>
    <n v="13.65"/>
    <n v="301.71706847435729"/>
    <n v="63.663575771107219"/>
    <n v="110.27350752504854"/>
    <n v="6641.3472591934196"/>
    <n v="611.44155996185418"/>
    <n v="129.01675161789476"/>
    <n v="223.47361985359942"/>
    <n v="13458.952617242248"/>
    <x v="1"/>
    <x v="0"/>
    <n v="1"/>
  </r>
  <r>
    <n v="451"/>
    <x v="11"/>
    <n v="2.5915479505970973"/>
    <n v="3"/>
    <n v="2.7508200000000005"/>
    <n v="2.9915479505970977"/>
    <n v="2.5915479505970973"/>
    <n v="2.8594567846213357"/>
    <n v="65"/>
    <n v="78"/>
    <n v="0.2"/>
    <n v="0.2"/>
    <n v="1.3989229744649958"/>
    <n v="3"/>
    <n v="2.6"/>
    <n v="2.7167295804268012"/>
    <n v="1.2668318084892336"/>
    <n v="15.007922656809424"/>
    <n v="0.13380752110445343"/>
    <n v="14.200995937657147"/>
    <n v="4.2583797590863313"/>
    <n v="31.728274565222527"/>
    <n v="41.652174208009058"/>
    <n v="73.380448773231592"/>
    <n v="0.56761950770738989"/>
    <n v="0.04"/>
    <n v="0.60761950770738993"/>
    <n v="0.98"/>
    <n v="0.5"/>
    <n v="0.5"/>
    <n v="70.792658210448565"/>
    <n v="24.757380000000005"/>
    <n v="95.550038210448577"/>
    <n v="0.25910382103115409"/>
    <n v="0.09"/>
    <n v="0.34910382103115412"/>
    <n v="0.9"/>
    <n v="6.9448103093213653"/>
    <n v="3.0599763614989257"/>
    <n v="4.8496675138712764"/>
    <n v="74.909208122673917"/>
    <n v="2.7250080880503109"/>
    <n v="1.2006750311286982"/>
    <n v="1.9029149265482899"/>
    <x v="450"/>
    <n v="94.500037790553534"/>
    <n v="4.5203504940007253"/>
    <n v="1.9917269214346427"/>
    <n v="3.156630054048156"/>
    <n v="122.079861384496"/>
    <n v="0.85"/>
    <n v="0.6"/>
    <n v="0.65"/>
    <n v="21"/>
    <n v="11.2"/>
    <n v="13.65"/>
    <n v="204.12819800373046"/>
    <n v="89.941615794517645"/>
    <n v="142.54585027254859"/>
    <n v="5512.8340490489345"/>
    <n v="427.17329250961586"/>
    <n v="188.21826934403657"/>
    <n v="298.30165939834779"/>
    <n v="11536.551514300409"/>
    <x v="0"/>
    <x v="0"/>
    <n v="1"/>
  </r>
  <r>
    <n v="452"/>
    <x v="11"/>
    <n v="2.5"/>
    <n v="3"/>
    <n v="2.7508200000000005"/>
    <n v="2.9000000000000004"/>
    <n v="2.305934035435532"/>
    <n v="2.5443166972836377"/>
    <n v="65"/>
    <n v="78"/>
    <n v="0.2"/>
    <n v="0.2"/>
    <n v="1.3989229744649958"/>
    <n v="3"/>
    <n v="2.6"/>
    <n v="2.2372346958150646"/>
    <n v="1.0432396717486334"/>
    <n v="15.007922656809424"/>
    <n v="0.97019701413190795"/>
    <n v="9.63050524300521"/>
    <n v="3.9432396717486338"/>
    <n v="36.498828882432399"/>
    <n v="43.952931153218842"/>
    <n v="80.451760035651233"/>
    <n v="0.54632653323857217"/>
    <n v="0.04"/>
    <n v="0.5863265332385722"/>
    <n v="0.98"/>
    <n v="0.5"/>
    <n v="0.5"/>
    <n v="62.990615314995999"/>
    <n v="24.757380000000005"/>
    <n v="87.747995314996004"/>
    <n v="0.28214183026206419"/>
    <n v="0.09"/>
    <n v="0.37214183026206415"/>
    <n v="0.9"/>
    <n v="8.9663075938494945"/>
    <n v="3.0471215585224969"/>
    <n v="4.715450076085963"/>
    <n v="82.1278383697273"/>
    <n v="3.7091235463970365"/>
    <n v="1.2605133387574863"/>
    <n v="1.9506565803149187"/>
    <x v="451"/>
    <n v="86.783731630215826"/>
    <n v="5.6295694751816994"/>
    <n v="1.9131601647029415"/>
    <n v="2.960633854261943"/>
    <n v="139.61247531073619"/>
    <n v="0.85"/>
    <n v="0.6"/>
    <n v="0.65"/>
    <n v="21"/>
    <n v="11.2"/>
    <n v="13.65"/>
    <n v="304.62229911184551"/>
    <n v="103.52323574836015"/>
    <n v="160.20320834294861"/>
    <n v="7554.5871493982349"/>
    <n v="488.55504652782355"/>
    <n v="166.03117829919958"/>
    <n v="256.93485386359998"/>
    <n v="12116.091589597063"/>
    <x v="1"/>
    <x v="0"/>
    <n v="1"/>
  </r>
  <r>
    <n v="453"/>
    <x v="11"/>
    <n v="2.5"/>
    <n v="3"/>
    <n v="2.7508200000000005"/>
    <n v="2.9000000000000004"/>
    <n v="2.3099203452916459"/>
    <n v="2.5487151035570164"/>
    <n v="65"/>
    <n v="78"/>
    <n v="0.2"/>
    <n v="0.2"/>
    <n v="1.3989229744649958"/>
    <n v="3"/>
    <n v="2.6"/>
    <n v="2.2466671085075376"/>
    <n v="1.047638078022012"/>
    <n v="15.007922656809424"/>
    <n v="0.94635031906229072"/>
    <n v="9.7118828411216054"/>
    <n v="3.9476380780220124"/>
    <n v="36.383866773486275"/>
    <n v="43.887333187487435"/>
    <n v="80.271199960973718"/>
    <n v="0.54673822253591076"/>
    <n v="0.04"/>
    <n v="0.58673822253591079"/>
    <n v="0.98"/>
    <n v="0.5"/>
    <n v="0.5"/>
    <n v="63.099508330500413"/>
    <n v="24.757380000000005"/>
    <n v="87.856888330500425"/>
    <n v="0.28179213343941323"/>
    <n v="0.09"/>
    <n v="0.3717921334394132"/>
    <n v="0.9"/>
    <n v="4.14552552999859"/>
    <n v="3.1401487359380997"/>
    <n v="4.4123069327571542"/>
    <n v="81.943516626827346"/>
    <n v="1.7131872490499778"/>
    <n v="1.297703448115392"/>
    <n v="1.8234378057483451"/>
    <x v="452"/>
    <n v="86.891428019176246"/>
    <n v="2.6042517489728603"/>
    <n v="1.9726661380865971"/>
    <n v="2.7718459248378582"/>
    <n v="84.335413135231391"/>
    <n v="0.85"/>
    <n v="0.6"/>
    <n v="0.65"/>
    <n v="21"/>
    <n v="11.2"/>
    <n v="13.65"/>
    <n v="140.38458782739545"/>
    <n v="106.33838407733479"/>
    <n v="149.41890615332508"/>
    <n v="4546.1780785640758"/>
    <n v="226.28715338968914"/>
    <n v="171.40777774341794"/>
    <n v="240.84965065829576"/>
    <n v="7328.0244799074489"/>
    <x v="0"/>
    <x v="0"/>
    <n v="1"/>
  </r>
  <r>
    <n v="454"/>
    <x v="11"/>
    <n v="2.5"/>
    <n v="3"/>
    <n v="2.7508200000000005"/>
    <n v="2.9000000000000004"/>
    <n v="2.4411693487437942"/>
    <n v="2.6935323558519486"/>
    <n v="65"/>
    <n v="78"/>
    <n v="0.2"/>
    <n v="0.2"/>
    <n v="1.3989229744649958"/>
    <n v="3"/>
    <n v="2.6"/>
    <n v="2.5572287082631986"/>
    <n v="1.1924553303169443"/>
    <n v="15.007922656809424"/>
    <n v="0.3269166066970059"/>
    <n v="12.582447380167789"/>
    <n v="4.0924553303169446"/>
    <n v="32.07275617380877"/>
    <n v="42.183382542838764"/>
    <n v="74.256138716647541"/>
    <n v="0.56807939750012393"/>
    <n v="0.04"/>
    <n v="0.60807939750012396"/>
    <n v="0.98"/>
    <n v="0.5"/>
    <n v="0.5"/>
    <n v="66.684804076121935"/>
    <n v="24.757380000000005"/>
    <n v="91.442184076121947"/>
    <n v="0.27074353319678451"/>
    <n v="0.09"/>
    <n v="0.36074353319678454"/>
    <n v="0.9"/>
    <n v="6.1704062565002253"/>
    <n v="3.0066570111840303"/>
    <n v="4.0921880133075774"/>
    <n v="75.803141606577697"/>
    <n v="2.4183093377165727"/>
    <n v="1.1783708273337217"/>
    <n v="1.6038127917182765"/>
    <x v="453"/>
    <n v="90.437324910450272"/>
    <n v="3.9444721022707894"/>
    <n v="1.9220249378586192"/>
    <n v="2.6159576508814717"/>
    <n v="106.53491886538937"/>
    <n v="0.85"/>
    <n v="0.6"/>
    <n v="0.65"/>
    <n v="21"/>
    <n v="11.2"/>
    <n v="13.65"/>
    <n v="183.3154451754385"/>
    <n v="89.324210689438218"/>
    <n v="121.57404816106121"/>
    <n v="4951.1051345236165"/>
    <n v="356.72750511327024"/>
    <n v="173.82279379110793"/>
    <n v="236.58021202474589"/>
    <n v="9634.7330717376772"/>
    <x v="0"/>
    <x v="0"/>
    <n v="1"/>
  </r>
  <r>
    <n v="455"/>
    <x v="11"/>
    <n v="2.5"/>
    <n v="3"/>
    <n v="2.7508200000000005"/>
    <n v="2.9000000000000004"/>
    <n v="1.2884423899376038"/>
    <n v="1.4216388829124127"/>
    <n v="65"/>
    <n v="78"/>
    <n v="0.2"/>
    <n v="0.2"/>
    <n v="1.3989229744649958"/>
    <n v="3"/>
    <n v="2.6"/>
    <n v="0"/>
    <n v="0"/>
    <n v="15.007922656809424"/>
    <n v="15.860150779616829"/>
    <n v="0"/>
    <n v="2.8205618573774087"/>
    <n v="35.19605404703811"/>
    <n v="31.720301559233658"/>
    <n v="66.916355606271765"/>
    <n v="0.47402912594153079"/>
    <n v="0.04"/>
    <n v="0.51402912594153083"/>
    <n v="0.98"/>
    <n v="0.5"/>
    <n v="0.5"/>
    <n v="35.19605404703811"/>
    <n v="24.757380000000005"/>
    <n v="59.953434047038115"/>
    <n v="0.41294348511506318"/>
    <n v="0.09"/>
    <n v="0.50294348511506315"/>
    <n v="0.9"/>
    <n v="11.947417124085034"/>
    <n v="3.2685564020012929"/>
    <n v="4.6398239506215777"/>
    <n v="68.310446348069092"/>
    <n v="5.8060967425327261"/>
    <n v="1.5884232115899735"/>
    <n v="2.2548193007609876"/>
    <x v="454"/>
    <n v="59.294605101466267"/>
    <n v="5.9385415175743219"/>
    <n v="1.6246572538836113"/>
    <n v="2.3062547225756207"/>
    <n v="137.3829078608517"/>
    <n v="0.85"/>
    <n v="0.6"/>
    <n v="0.65"/>
    <n v="21"/>
    <n v="11.2"/>
    <n v="13.65"/>
    <n v="396.61706002248053"/>
    <n v="108.50589857334448"/>
    <n v="154.0277128692241"/>
    <n v="9175.385042246342"/>
    <n v="352.12347416323161"/>
    <n v="96.333410294261355"/>
    <n v="136.74846303851308"/>
    <n v="8146.0652693003276"/>
    <x v="1"/>
    <x v="0"/>
    <n v="1"/>
  </r>
  <r>
    <n v="456"/>
    <x v="11"/>
    <n v="3.300387815770879"/>
    <n v="3"/>
    <n v="2.7508200000000005"/>
    <n v="3.7003878157708794"/>
    <n v="3.300387815770879"/>
    <n v="3.6415750399344358"/>
    <n v="65"/>
    <n v="78"/>
    <n v="0.2"/>
    <n v="0.2"/>
    <n v="1.3989229744649958"/>
    <n v="3"/>
    <n v="2.6"/>
    <n v="2.8738755952043689"/>
    <n v="1.340110198628552"/>
    <n v="15.007922656809424"/>
    <n v="2.6526278985918066E-2"/>
    <n v="15.891390839526196"/>
    <n v="5.0404980143994313"/>
    <n v="46.441501312986567"/>
    <n v="41.357062821564547"/>
    <n v="87.798564134551114"/>
    <n v="0.47104486536004092"/>
    <n v="0.04"/>
    <n v="0.5110448653600409"/>
    <n v="0.98"/>
    <n v="0.5"/>
    <n v="0.5"/>
    <n v="90.155857062172018"/>
    <n v="24.757380000000005"/>
    <n v="114.91323706217202"/>
    <n v="0.21544410925092478"/>
    <n v="0.09"/>
    <n v="0.3054441092509248"/>
    <n v="0.9"/>
    <n v="8.5795328568634162"/>
    <n v="2.2996774406001839"/>
    <n v="4.9137873493698976"/>
    <n v="89.627700887354266"/>
    <n v="4.1950066431756046"/>
    <n v="1.1244390925971395"/>
    <n v="2.4026215550032859"/>
    <x v="455"/>
    <n v="113.65045423731297"/>
    <n v="5.9589650856097283"/>
    <n v="1.5972545131916143"/>
    <n v="3.4128999493931462"/>
    <n v="147.38203190777199"/>
    <n v="0.85"/>
    <n v="0.6"/>
    <n v="0.65"/>
    <n v="21"/>
    <n v="11.2"/>
    <n v="13.65"/>
    <n v="375.98880063500718"/>
    <n v="100.78089065734446"/>
    <n v="215.3414460773445"/>
    <n v="9299.2646568734708"/>
    <n v="677.23908876383416"/>
    <n v="181.52870095682516"/>
    <n v="387.8776295150335"/>
    <n v="16750.03487273644"/>
    <x v="1"/>
    <x v="0"/>
    <n v="1"/>
  </r>
  <r>
    <n v="457"/>
    <x v="11"/>
    <n v="2.5"/>
    <n v="3"/>
    <n v="2.7508200000000005"/>
    <n v="2.9000000000000004"/>
    <n v="2.3886945630879581"/>
    <n v="2.6356328360570096"/>
    <n v="65"/>
    <n v="78"/>
    <n v="0.2"/>
    <n v="0.2"/>
    <n v="1.3989229744649958"/>
    <n v="3"/>
    <n v="2.6"/>
    <n v="2.4330627873687707"/>
    <n v="1.1345558105220048"/>
    <n v="15.007922656809424"/>
    <n v="0.53597928099301573"/>
    <n v="11.390233129436192"/>
    <n v="4.0345558105220052"/>
    <n v="33.918882565625431"/>
    <n v="42.758476328545711"/>
    <n v="76.677358894171135"/>
    <n v="0.55764148563802618"/>
    <n v="0.04"/>
    <n v="0.59764148563802622"/>
    <n v="0.98"/>
    <n v="0.5"/>
    <n v="0.5"/>
    <n v="65.251363662741099"/>
    <n v="24.757380000000005"/>
    <n v="90.008743662741097"/>
    <n v="0.27505527788238937"/>
    <n v="0.09"/>
    <n v="0.36505527788238934"/>
    <n v="0.9"/>
    <n v="9.1041661357673771"/>
    <n v="2.70936528899905"/>
    <n v="3.9606488283656862"/>
    <n v="78.274803871133045"/>
    <n v="3.6631387608919534"/>
    <n v="1.0901361925455575"/>
    <n v="1.5936007784907096"/>
    <x v="456"/>
    <n v="89.019636589524154"/>
    <n v="5.7806422371873785"/>
    <n v="1.7202971905386018"/>
    <n v="2.5147930697320908"/>
    <n v="137.05736256541209"/>
    <n v="0.85"/>
    <n v="0.6"/>
    <n v="0.65"/>
    <n v="21"/>
    <n v="11.2"/>
    <n v="13.65"/>
    <n v="286.73146806156296"/>
    <n v="85.330196664327246"/>
    <n v="124.73878838524523"/>
    <n v="6798.3205264312674"/>
    <n v="514.5906712084743"/>
    <n v="153.14023072772571"/>
    <n v="223.86596516540459"/>
    <n v="12200.796607491637"/>
    <x v="1"/>
    <x v="0"/>
    <n v="1"/>
  </r>
  <r>
    <n v="458"/>
    <x v="11"/>
    <n v="2.9938038306693948"/>
    <n v="3"/>
    <n v="2.7508200000000005"/>
    <n v="3.3938038306693952"/>
    <n v="2.9938038306693948"/>
    <n v="3.303297040465933"/>
    <n v="65"/>
    <n v="78"/>
    <n v="0.2"/>
    <n v="0.2"/>
    <n v="1.3989229744649958"/>
    <n v="3"/>
    <n v="2.6"/>
    <n v="2.8059075620555691"/>
    <n v="1.3084161842615338"/>
    <n v="15.007922656809424"/>
    <n v="6.2819619815662683E-2"/>
    <n v="15.148607013843096"/>
    <n v="4.702220014930929"/>
    <n v="40.109888937870622"/>
    <n v="41.456899269385829"/>
    <n v="81.566788207256451"/>
    <n v="0.50825710047631478"/>
    <n v="0.04"/>
    <n v="0.54825710047631482"/>
    <n v="0.98"/>
    <n v="0.5"/>
    <n v="0.5"/>
    <n v="81.78098008369048"/>
    <n v="24.757380000000005"/>
    <n v="106.53836008369049"/>
    <n v="0.23237996136370048"/>
    <n v="0.09"/>
    <n v="0.32237996136370051"/>
    <n v="0.9"/>
    <n v="7.5113869474586705"/>
    <n v="2.7770437243900634"/>
    <n v="4.9188565778581532"/>
    <n v="83.266096294907626"/>
    <n v="3.3932157190893424"/>
    <n v="1.254509784160021"/>
    <n v="2.2220585328227935"/>
    <x v="457"/>
    <n v="105.36760887397961"/>
    <n v="5.0898663135491402"/>
    <n v="1.8817804758158878"/>
    <n v="3.3331157843346575"/>
    <n v="133.07274829084417"/>
    <n v="0.85"/>
    <n v="0.6"/>
    <n v="0.65"/>
    <n v="21"/>
    <n v="11.2"/>
    <n v="13.65"/>
    <n v="282.53982681508739"/>
    <n v="104.45813249077209"/>
    <n v="185.02213976694389"/>
    <n v="7386.9034940695083"/>
    <n v="536.30704294689019"/>
    <n v="198.27870916245971"/>
    <n v="351.20244029546194"/>
    <n v="14021.557293695207"/>
    <x v="1"/>
    <x v="0"/>
    <n v="1"/>
  </r>
  <r>
    <n v="459"/>
    <x v="11"/>
    <n v="2.5"/>
    <n v="3"/>
    <n v="2.7508200000000005"/>
    <n v="2.9000000000000004"/>
    <n v="2.0807848510829841"/>
    <n v="2.2958920587966212"/>
    <n v="65"/>
    <n v="78"/>
    <n v="0.2"/>
    <n v="0.2"/>
    <n v="1.3989229744649958"/>
    <n v="3"/>
    <n v="2.6"/>
    <n v="1.7044863393545713"/>
    <n v="0.7948150332616164"/>
    <n v="15.007922656809424"/>
    <n v="2.7987368566180693"/>
    <n v="5.5900157310266136"/>
    <n v="3.6948150332616168"/>
    <n v="41.463145065387671"/>
    <n v="48.982915122726631"/>
    <n v="90.446060188114302"/>
    <n v="0.54157046775558249"/>
    <n v="0.04"/>
    <n v="0.58157046775558252"/>
    <n v="0.98"/>
    <n v="0.5"/>
    <n v="0.5"/>
    <n v="56.840272138610302"/>
    <n v="24.757380000000005"/>
    <n v="81.5976521386103"/>
    <n v="0.30340799460681211"/>
    <n v="0.09"/>
    <n v="0.39340799460681208"/>
    <n v="0.9"/>
    <n v="5.1392624761401491"/>
    <n v="3.374245662875837"/>
    <n v="5.8074384793109566"/>
    <n v="92.33035310870001"/>
    <n v="2.1504191939726094"/>
    <n v="1.4118840343948909"/>
    <n v="2.4300037664363145"/>
    <x v="458"/>
    <n v="80.700974642581613"/>
    <n v="3.1174355316438138"/>
    <n v="2.0467904433331205"/>
    <n v="3.5227457533627988"/>
    <n v="100.65621771575208"/>
    <n v="0.85"/>
    <n v="0.6"/>
    <n v="0.65"/>
    <n v="21"/>
    <n v="11.2"/>
    <n v="13.65"/>
    <n v="198.5489635112171"/>
    <n v="130.35975144421622"/>
    <n v="224.3631058105359"/>
    <n v="6410.7781846843382"/>
    <n v="251.58008578907035"/>
    <n v="165.17798366610455"/>
    <n v="284.28901571439332"/>
    <n v="8123.0548734970826"/>
    <x v="0"/>
    <x v="0"/>
    <n v="1"/>
  </r>
  <r>
    <n v="460"/>
    <x v="11"/>
    <n v="2.5"/>
    <n v="3"/>
    <n v="2.7508200000000005"/>
    <n v="2.9000000000000004"/>
    <n v="2.2743554714332559"/>
    <n v="2.5094736070509827"/>
    <n v="65"/>
    <n v="78"/>
    <n v="0.2"/>
    <n v="0.2"/>
    <n v="1.3989229744649958"/>
    <n v="3"/>
    <n v="2.6"/>
    <n v="2.1625134476791956"/>
    <n v="1.0083965815159779"/>
    <n v="15.007922656809424"/>
    <n v="1.1695903002578014"/>
    <n v="8.9979507940401771"/>
    <n v="3.9083965815159782"/>
    <n v="37.376248686470262"/>
    <n v="44.50142619255967"/>
    <n v="81.877674879029939"/>
    <n v="0.54351111286816878"/>
    <n v="0.04"/>
    <n v="0.58351111286816881"/>
    <n v="0.98"/>
    <n v="0.5"/>
    <n v="0.5"/>
    <n v="62.127991689731871"/>
    <n v="24.757380000000005"/>
    <n v="86.885371689731869"/>
    <n v="0.28494301766249835"/>
    <n v="0.09"/>
    <n v="0.37494301766249838"/>
    <n v="0.9"/>
    <n v="9.8883032293350404"/>
    <n v="2.4434325841968523"/>
    <n v="3.9202044989613056"/>
    <n v="83.583459772343062"/>
    <n v="4.1183684076078437"/>
    <n v="1.0176625177738015"/>
    <n v="1.6327216091015921"/>
    <x v="459"/>
    <n v="85.930587385449101"/>
    <n v="6.1807529769663327"/>
    <n v="1.5272845976232079"/>
    <n v="2.4503511942666512"/>
    <n v="142.33053410600786"/>
    <n v="0.85"/>
    <n v="0.6"/>
    <n v="0.65"/>
    <n v="21"/>
    <n v="11.2"/>
    <n v="13.65"/>
    <n v="344.22748012497874"/>
    <n v="85.059754116167895"/>
    <n v="136.46852093377817"/>
    <n v="7926.8790198764655"/>
    <n v="531.11573379508013"/>
    <n v="131.24046257851154"/>
    <n v="210.56011742397004"/>
    <n v="12230.546398613953"/>
    <x v="1"/>
    <x v="0"/>
    <n v="1"/>
  </r>
  <r>
    <n v="461"/>
    <x v="11"/>
    <n v="3.4554987144436686"/>
    <n v="3"/>
    <n v="2.7508200000000005"/>
    <n v="3.855498714443669"/>
    <n v="3.4554987144436686"/>
    <n v="3.8127209805204205"/>
    <n v="65"/>
    <n v="78"/>
    <n v="0.2"/>
    <n v="0.2"/>
    <n v="1.3989229744649958"/>
    <n v="3"/>
    <n v="2.6"/>
    <n v="2.9082628535578778"/>
    <n v="1.3561452405417476"/>
    <n v="15.007922656809424"/>
    <n v="1.4033581699449888E-2"/>
    <n v="16.273961814771951"/>
    <n v="5.2116439549854165"/>
    <n v="49.626242509405678"/>
    <n v="41.322697660014981"/>
    <n v="90.948940169420666"/>
    <n v="0.45435051340937688"/>
    <n v="0.04"/>
    <n v="0.49435051340937686"/>
    <n v="0.98"/>
    <n v="0.5"/>
    <n v="0.5"/>
    <n v="94.392982148716669"/>
    <n v="24.757380000000005"/>
    <n v="119.15036214871668"/>
    <n v="0.20778266682143404"/>
    <n v="0.09"/>
    <n v="0.29778266682143406"/>
    <n v="0.9"/>
    <n v="5.2648580058259853"/>
    <n v="2.0303640840194768"/>
    <n v="5.1079950871590674"/>
    <n v="92.843709756283602"/>
    <n v="2.6621727476184414"/>
    <n v="1.0266525566764892"/>
    <n v="2.5828550933294077"/>
    <x v="460"/>
    <n v="117.8410175097198"/>
    <n v="3.6970745484149461"/>
    <n v="1.4257568524616988"/>
    <n v="3.5869226879940568"/>
    <n v="107.39883828697668"/>
    <n v="0.85"/>
    <n v="0.6"/>
    <n v="0.65"/>
    <n v="21"/>
    <n v="11.2"/>
    <n v="13.65"/>
    <n v="247.1659939009746"/>
    <n v="95.318231992618465"/>
    <n v="239.80184862761431"/>
    <n v="7180.0934120713009"/>
    <n v="435.6670265945051"/>
    <n v="168.01263821554204"/>
    <n v="422.68661928191887"/>
    <n v="12655.988383099186"/>
    <x v="0"/>
    <x v="0"/>
    <n v="1"/>
  </r>
  <r>
    <n v="462"/>
    <x v="11"/>
    <n v="2.5"/>
    <n v="3"/>
    <n v="2.7508200000000005"/>
    <n v="2.9000000000000004"/>
    <n v="1.0413297651352131"/>
    <n v="1.1489802692085918"/>
    <n v="65"/>
    <n v="78"/>
    <n v="0.2"/>
    <n v="0.2"/>
    <n v="1.3989229744649958"/>
    <n v="3"/>
    <n v="2.6"/>
    <n v="0"/>
    <n v="0"/>
    <n v="15.007922656809424"/>
    <n v="18.785286373836929"/>
    <n v="0"/>
    <n v="2.5479032436735878"/>
    <n v="28.445741137299411"/>
    <n v="37.570572747673857"/>
    <n v="66.016313884973272"/>
    <n v="0.56911042947864021"/>
    <n v="0.04"/>
    <n v="0.60911042947864025"/>
    <n v="0.98"/>
    <n v="0.5"/>
    <n v="0.5"/>
    <n v="28.445741137299411"/>
    <n v="24.757380000000005"/>
    <n v="53.203121137299419"/>
    <n v="0.46533698532665985"/>
    <n v="0.09"/>
    <n v="0.55533698532665987"/>
    <n v="0.9"/>
    <n v="10.969703800825105"/>
    <n v="2.4459162326112529"/>
    <n v="3.1771272357858833"/>
    <n v="67.391653757576876"/>
    <n v="4.2879428074510528"/>
    <n v="0.95608314569663488"/>
    <n v="1.2419059006880588"/>
    <x v="461"/>
    <n v="52.618471454471951"/>
    <n v="4.8778215621484886"/>
    <n v="1.0876084856313784"/>
    <n v="1.4127509746653268"/>
    <n v="104.98407185009333"/>
    <n v="0.85"/>
    <n v="0.6"/>
    <n v="0.55000000000000004"/>
    <n v="21"/>
    <n v="11.2"/>
    <n v="13.65"/>
    <n v="288.97155701203349"/>
    <n v="64.43202431824254"/>
    <n v="83.694092458661316"/>
    <n v="6219.4588952167869"/>
    <n v="256.663514627918"/>
    <n v="57.22829605483615"/>
    <n v="74.336796832704934"/>
    <n v="5524.1013878183685"/>
    <x v="1"/>
    <x v="0"/>
    <n v="1"/>
  </r>
  <r>
    <n v="463"/>
    <x v="11"/>
    <n v="2.5"/>
    <n v="3"/>
    <n v="2.7508200000000005"/>
    <n v="2.9000000000000004"/>
    <n v="1.6285972197955227"/>
    <n v="1.7969582112060836"/>
    <n v="65"/>
    <n v="78"/>
    <n v="0.2"/>
    <n v="0.2"/>
    <n v="1.3989229744649958"/>
    <n v="3"/>
    <n v="2.6"/>
    <n v="0.63451925032020262"/>
    <n v="0.29588118567107902"/>
    <n v="15.007922656809424"/>
    <n v="9.330757652915894"/>
    <n v="0.77466794401692873"/>
    <n v="3.1958811856710794"/>
    <n v="42.357005205188628"/>
    <n v="66.951328569598616"/>
    <n v="109.30833377478724"/>
    <n v="0.61249976335328082"/>
    <n v="0.04"/>
    <n v="0.65249976335328086"/>
    <n v="0.98"/>
    <n v="0.5"/>
    <n v="0.5"/>
    <n v="44.487977278949273"/>
    <n v="24.757380000000005"/>
    <n v="69.245357278949285"/>
    <n v="0.35753126235260674"/>
    <n v="0.09"/>
    <n v="0.44753126235260676"/>
    <n v="0.9"/>
    <n v="6.5129752780873922"/>
    <n v="3.1164499286209892"/>
    <n v="6.0222683903247045"/>
    <n v="111.58559072842866"/>
    <n v="2.2632604504096001"/>
    <n v="1.0829670876934447"/>
    <n v="2.0927396907878912"/>
    <x v="462"/>
    <n v="68.484419286872921"/>
    <n v="3.5982152302136217"/>
    <n v="1.7217411580065467"/>
    <n v="3.3271150153764886"/>
    <n v="105.31807041504504"/>
    <n v="0.85"/>
    <n v="0.6"/>
    <n v="0.65"/>
    <n v="21"/>
    <n v="11.2"/>
    <n v="13.65"/>
    <n v="252.54725433124474"/>
    <n v="120.84352221971903"/>
    <n v="233.51959463739598"/>
    <n v="7391.9395625495254"/>
    <n v="246.42168051036163"/>
    <n v="117.91244336838646"/>
    <n v="227.85553972869408"/>
    <n v="7212.6468927883507"/>
    <x v="0"/>
    <x v="0"/>
    <n v="1"/>
  </r>
  <r>
    <n v="464"/>
    <x v="11"/>
    <n v="2.5"/>
    <n v="3"/>
    <n v="2.7508200000000005"/>
    <n v="2.9000000000000004"/>
    <n v="1.6394104538210161"/>
    <n v="1.8088892948623869"/>
    <n v="65"/>
    <n v="78"/>
    <n v="0.2"/>
    <n v="0.2"/>
    <n v="1.3989229744649958"/>
    <n v="3"/>
    <n v="2.6"/>
    <n v="0.66010554179032366"/>
    <n v="0.30781226932738237"/>
    <n v="15.007922656809424"/>
    <n v="9.1299965022041309"/>
    <n v="0.8384028343173221"/>
    <n v="3.2078122693273827"/>
    <n v="42.477064366143395"/>
    <n v="66.399070780997675"/>
    <n v="108.87613514714107"/>
    <n v="0.60985881516883744"/>
    <n v="0.04"/>
    <n v="0.64985881516883748"/>
    <n v="0.98"/>
    <n v="0.5"/>
    <n v="0.5"/>
    <n v="44.783359650840168"/>
    <n v="24.757380000000005"/>
    <n v="69.54073965084018"/>
    <n v="0.35601260677273927"/>
    <n v="0.09"/>
    <n v="0.44601260677273924"/>
    <n v="0.9"/>
    <n v="5.2108377946921607"/>
    <n v="3.2403678264709006"/>
    <n v="3.8481071233020723"/>
    <n v="111.1443879627065"/>
    <n v="1.8245289193965151"/>
    <n v="1.1345862300492999"/>
    <n v="1.3473807875102239"/>
    <x v="463"/>
    <n v="68.776555698633146"/>
    <n v="2.8867384464115982"/>
    <n v="1.795122925284099"/>
    <n v="2.1318028340973685"/>
    <n v="82.505927971885072"/>
    <n v="0.85"/>
    <n v="0.6"/>
    <n v="0.65"/>
    <n v="21"/>
    <n v="11.2"/>
    <n v="13.65"/>
    <n v="202.78615006658393"/>
    <n v="126.10289212974396"/>
    <n v="149.75381298053335"/>
    <n v="5795.834919470185"/>
    <n v="198.53992754701301"/>
    <n v="123.4623718566951"/>
    <n v="146.61805635780166"/>
    <n v="5674.4735506257684"/>
    <x v="0"/>
    <x v="0"/>
    <n v="1"/>
  </r>
  <r>
    <n v="465"/>
    <x v="11"/>
    <n v="3.0606840218348932"/>
    <n v="3"/>
    <n v="2.7508200000000005"/>
    <n v="3.4606840218348935"/>
    <n v="3.0606840218348932"/>
    <n v="3.3770911666139338"/>
    <n v="65"/>
    <n v="78"/>
    <n v="0.2"/>
    <n v="0.2"/>
    <n v="1.3989229744649958"/>
    <n v="3"/>
    <n v="2.6"/>
    <n v="2.8207345434734989"/>
    <n v="1.3153301192440363"/>
    <n v="15.007922656809424"/>
    <n v="5.3588462430804992E-2"/>
    <n v="15.309126594056139"/>
    <n v="4.7760141410789299"/>
    <n v="41.495277689042972"/>
    <n v="41.431506017028411"/>
    <n v="82.926783706071376"/>
    <n v="0.49961549411924266"/>
    <n v="0.04"/>
    <n v="0.5396154941192427"/>
    <n v="0.98"/>
    <n v="0.5"/>
    <n v="0.5"/>
    <n v="83.607929306504502"/>
    <n v="24.757380000000005"/>
    <n v="108.36530930650451"/>
    <n v="0.22846222798086888"/>
    <n v="0.09"/>
    <n v="0.31846222798086887"/>
    <n v="0.9"/>
    <n v="6.5003486574280407"/>
    <n v="3.0619804785305451"/>
    <n v="5.54640718681555"/>
    <n v="84.6544250332812"/>
    <n v="2.9926598047026527"/>
    <n v="1.4096883696248097"/>
    <n v="2.5534799321155583"/>
    <x v="464"/>
    <n v="107.17448173170776"/>
    <n v="4.4302331413310574"/>
    <n v="2.0868553533037808"/>
    <n v="3.7800859968131668"/>
    <n v="126.6421425536856"/>
    <n v="0.85"/>
    <n v="0.6"/>
    <n v="0.65"/>
    <n v="21"/>
    <n v="11.2"/>
    <n v="13.65"/>
    <n v="253.34189508731467"/>
    <n v="119.33635840669186"/>
    <n v="216.16337548726449"/>
    <n v="7242.0027048122902"/>
    <n v="474.80794087279168"/>
    <n v="223.65764093937258"/>
    <n v="405.12875760973708"/>
    <n v="13572.805993584307"/>
    <x v="1"/>
    <x v="0"/>
    <n v="1"/>
  </r>
  <r>
    <n v="466"/>
    <x v="11"/>
    <n v="2.5472927333529203"/>
    <n v="3"/>
    <n v="2.7508200000000005"/>
    <n v="2.9472927333529206"/>
    <n v="2.5472927333529203"/>
    <n v="2.8106265551152223"/>
    <n v="65"/>
    <n v="78"/>
    <n v="0.2"/>
    <n v="0.2"/>
    <n v="1.3989229744649958"/>
    <n v="3"/>
    <n v="2.6"/>
    <n v="2.7069184349696624"/>
    <n v="1.2622567962272973"/>
    <n v="15.007922656809424"/>
    <n v="0.14323695414518875"/>
    <n v="14.098610735630732"/>
    <n v="4.2095495295802179"/>
    <n v="30.801009279290771"/>
    <n v="41.678112881006179"/>
    <n v="72.479122160296953"/>
    <n v="0.5750361157635111"/>
    <n v="0.04"/>
    <n v="0.61503611576351114"/>
    <n v="0.98"/>
    <n v="0.5"/>
    <n v="0.5"/>
    <n v="69.583749663078521"/>
    <n v="24.757380000000005"/>
    <n v="94.341129663078533"/>
    <n v="0.26242403592596669"/>
    <n v="0.09"/>
    <n v="0.35242403592596672"/>
    <n v="0.9"/>
    <n v="9.0572087958849821"/>
    <n v="2.8931470574244487"/>
    <n v="3.4502796145543648"/>
    <n v="73.989103871969817"/>
    <n v="3.4866982784047749"/>
    <n v="1.1137571288934838"/>
    <n v="1.3282330421208239"/>
    <x v="465"/>
    <n v="93.304413952495253"/>
    <n v="5.8652307178150318"/>
    <n v="1.87353249491959"/>
    <n v="2.2343181477200269"/>
    <n v="134.05865017286607"/>
    <n v="0.85"/>
    <n v="0.6"/>
    <n v="0.55000000000000004"/>
    <n v="21"/>
    <n v="11.2"/>
    <n v="13.65"/>
    <n v="257.97768109110922"/>
    <n v="82.405891897846843"/>
    <n v="98.274772519660104"/>
    <n v="5896.4670557211784"/>
    <n v="547.25191482190462"/>
    <n v="174.80885145942864"/>
    <n v="208.47174535644183"/>
    <n v="12508.263789641846"/>
    <x v="1"/>
    <x v="0"/>
    <n v="1"/>
  </r>
  <r>
    <n v="467"/>
    <x v="11"/>
    <n v="2.5"/>
    <n v="3"/>
    <n v="2.7508200000000005"/>
    <n v="2.9000000000000004"/>
    <n v="2.0508391193314979"/>
    <n v="2.2628505996148571"/>
    <n v="65"/>
    <n v="78"/>
    <n v="0.2"/>
    <n v="0.2"/>
    <n v="1.3989229744649958"/>
    <n v="3"/>
    <n v="2.6"/>
    <n v="1.6336287014755453"/>
    <n v="0.7617735740798528"/>
    <n v="15.007922656809424"/>
    <n v="3.1132610275797088"/>
    <n v="5.1349082752649382"/>
    <n v="3.6617735740798532"/>
    <n v="41.897043796128578"/>
    <n v="49.848114502691317"/>
    <n v="91.745158298819888"/>
    <n v="0.54333237226898445"/>
    <n v="0.04"/>
    <n v="0.58333237226898449"/>
    <n v="0.98"/>
    <n v="0.5"/>
    <n v="0.5"/>
    <n v="56.022252177892881"/>
    <n v="24.757380000000005"/>
    <n v="80.779632177892893"/>
    <n v="0.30648047450227683"/>
    <n v="0.09"/>
    <n v="0.39648047450227686"/>
    <n v="0.9"/>
    <n v="8.8738452877536034"/>
    <n v="2.9414954324256435"/>
    <n v="3.1410759520009996"/>
    <n v="93.656515763378636"/>
    <n v="3.6974440649003446"/>
    <n v="1.2256259238104106"/>
    <n v="1.3087846654431976"/>
    <x v="466"/>
    <n v="79.891943912201754"/>
    <n v="5.3555388974052613"/>
    <n v="1.7752499276312443"/>
    <n v="1.8957006681039523"/>
    <n v="121.75802159815629"/>
    <n v="0.85"/>
    <n v="0.6"/>
    <n v="0.55000000000000004"/>
    <n v="21"/>
    <n v="11.2"/>
    <n v="13.65"/>
    <n v="346.28972834854989"/>
    <n v="114.78785365335523"/>
    <n v="122.57621164994907"/>
    <n v="7872.8869365341552"/>
    <n v="427.86441321111596"/>
    <n v="141.8281676484556"/>
    <n v="151.45121145048435"/>
    <n v="9727.4850323805513"/>
    <x v="1"/>
    <x v="0"/>
    <n v="1"/>
  </r>
  <r>
    <n v="468"/>
    <x v="11"/>
    <n v="2.5"/>
    <n v="3"/>
    <n v="2.7508200000000005"/>
    <n v="2.9000000000000004"/>
    <n v="1.0200200634163428"/>
    <n v="1.1254676148723131"/>
    <n v="65"/>
    <n v="78"/>
    <n v="0.2"/>
    <n v="0.2"/>
    <n v="1.3989229744649958"/>
    <n v="3"/>
    <n v="2.6"/>
    <n v="0"/>
    <n v="0"/>
    <n v="15.007922656809424"/>
    <n v="19.037534785062093"/>
    <n v="0"/>
    <n v="2.5243905893373091"/>
    <n v="27.863629419087513"/>
    <n v="38.075069570124185"/>
    <n v="65.938698989211701"/>
    <n v="0.57743131353491961"/>
    <n v="0.04"/>
    <n v="0.61743131353491965"/>
    <n v="0.98"/>
    <n v="0.5"/>
    <n v="0.5"/>
    <n v="27.863629419087509"/>
    <n v="24.757380000000005"/>
    <n v="52.621009419087514"/>
    <n v="0.47048470322615327"/>
    <n v="0.09"/>
    <n v="0.56048470322615329"/>
    <n v="0.9"/>
    <n v="9.0233303806499379"/>
    <n v="2.7676092795328833"/>
    <n v="4.1307834074693019"/>
    <n v="67.312421884820282"/>
    <n v="3.4520436512657002"/>
    <n v="1.0588006467194626"/>
    <n v="1.5803083822672797"/>
    <x v="467"/>
    <n v="52.042756568328308"/>
    <n v="3.9658917301398247"/>
    <n v="1.2164066138479472"/>
    <n v="1.815542495242352"/>
    <n v="95.07382061709184"/>
    <n v="0.85"/>
    <n v="0.6"/>
    <n v="0.65"/>
    <n v="21"/>
    <n v="11.2"/>
    <n v="13.65"/>
    <n v="232.36541861881224"/>
    <n v="71.270435823901025"/>
    <n v="106.37438453529298"/>
    <n v="5570.4667778717994"/>
    <n v="206.39593788801326"/>
    <n v="63.305153292593253"/>
    <n v="94.485836119353081"/>
    <n v="4947.9037023962237"/>
    <x v="1"/>
    <x v="0"/>
    <n v="1"/>
  </r>
  <r>
    <n v="469"/>
    <x v="11"/>
    <n v="3.3235960733334755"/>
    <n v="3"/>
    <n v="2.7508200000000005"/>
    <n v="3.7235960733334759"/>
    <n v="3.3235960733334755"/>
    <n v="3.6671825188665994"/>
    <n v="65"/>
    <n v="78"/>
    <n v="0.2"/>
    <n v="0.2"/>
    <n v="1.3989229744649958"/>
    <n v="3"/>
    <n v="2.6"/>
    <n v="2.8790207420352409"/>
    <n v="1.3425094199981196"/>
    <n v="15.007922656809424"/>
    <n v="2.4406185413217932E-2"/>
    <n v="15.948343012862049"/>
    <n v="5.0661054933315954"/>
    <n v="46.918810222296408"/>
    <n v="41.351230825762897"/>
    <n v="88.270041048059312"/>
    <n v="0.4684628027220345"/>
    <n v="0.04"/>
    <n v="0.50846280272203448"/>
    <n v="0.98"/>
    <n v="0.5"/>
    <n v="0.5"/>
    <n v="90.78983114893758"/>
    <n v="24.757380000000005"/>
    <n v="115.54721114893758"/>
    <n v="0.21426202981297693"/>
    <n v="0.09"/>
    <n v="0.3042620298129769"/>
    <n v="0.9"/>
    <n v="5.0126418222823554"/>
    <n v="3.2944144012865202"/>
    <n v="3.9874500222981184"/>
    <n v="90.109000236560547"/>
    <n v="2.4638999122829826"/>
    <n v="1.619327221480543"/>
    <n v="1.9599800082463783"/>
    <x v="468"/>
    <n v="114.27746157587232"/>
    <n v="3.4874852467093067"/>
    <n v="2.2920491885059806"/>
    <n v="2.7742203847358931"/>
    <n v="102.26845256409054"/>
    <n v="0.85"/>
    <n v="0.6"/>
    <n v="0.65"/>
    <n v="21"/>
    <n v="11.2"/>
    <n v="13.65"/>
    <n v="222.01955777876879"/>
    <n v="145.91595698345918"/>
    <n v="176.61183902672684"/>
    <n v="6510.5928790445023"/>
    <n v="398.54096127724438"/>
    <n v="261.92956306950151"/>
    <n v="317.03086341965775"/>
    <n v="11686.979158316777"/>
    <x v="0"/>
    <x v="0"/>
    <n v="1"/>
  </r>
  <r>
    <n v="470"/>
    <x v="11"/>
    <n v="3.0694115915145255"/>
    <n v="3"/>
    <n v="2.7508200000000005"/>
    <n v="3.4694115915145258"/>
    <n v="3.0694115915145255"/>
    <n v="3.3867209742846467"/>
    <n v="65"/>
    <n v="78"/>
    <n v="0.2"/>
    <n v="0.2"/>
    <n v="1.3989229744649958"/>
    <n v="3"/>
    <n v="2.6"/>
    <n v="2.8226693990893179"/>
    <n v="1.3162323572351169"/>
    <n v="15.007922656809424"/>
    <n v="5.2437918586817268E-2"/>
    <n v="15.330136092262538"/>
    <n v="4.7856439487496427"/>
    <n v="41.675893149017597"/>
    <n v="41.428341078011492"/>
    <n v="83.104234227029082"/>
    <n v="0.49851059291196992"/>
    <n v="0.04"/>
    <n v="0.5385105929119699"/>
    <n v="0.98"/>
    <n v="0.5"/>
    <n v="0.5"/>
    <n v="83.846338114335239"/>
    <n v="24.757380000000005"/>
    <n v="108.60371811433524"/>
    <n v="0.22796070364677629"/>
    <n v="0.09"/>
    <n v="0.31796070364677631"/>
    <n v="0.9"/>
    <n v="10.30756135005214"/>
    <n v="2.9824386170019355"/>
    <n v="5.8129319131652295"/>
    <n v="84.835572440092179"/>
    <n v="4.7568303759590576"/>
    <n v="1.3763638290366678"/>
    <n v="2.6826065020497101"/>
    <x v="469"/>
    <n v="107.41027066252934"/>
    <n v="7.0301618903072463"/>
    <n v="2.0341403357566818"/>
    <n v="3.9646479918044113"/>
    <n v="174.3341521055539"/>
    <n v="0.85"/>
    <n v="0.6"/>
    <n v="0.65"/>
    <n v="21"/>
    <n v="11.2"/>
    <n v="13.65"/>
    <n v="403.54842794490554"/>
    <n v="116.76461332216287"/>
    <n v="227.58045823290047"/>
    <n v="10007.205256012909"/>
    <n v="755.11159143930024"/>
    <n v="218.48756402919352"/>
    <n v="425.84391388136521"/>
    <n v="18725.278463380102"/>
    <x v="1"/>
    <x v="0"/>
    <n v="1"/>
  </r>
  <r>
    <n v="471"/>
    <x v="11"/>
    <n v="2.8845193245655576"/>
    <n v="3"/>
    <n v="2.7508200000000005"/>
    <n v="3.284519324565558"/>
    <n v="2.8845193245655576"/>
    <n v="3.1827149295462371"/>
    <n v="65"/>
    <n v="78"/>
    <n v="0.2"/>
    <n v="0.2"/>
    <n v="1.3989229744649958"/>
    <n v="3"/>
    <n v="2.6"/>
    <n v="2.7816797703427771"/>
    <n v="1.2971185794456748"/>
    <n v="15.007922656809424"/>
    <n v="7.94814959423078E-2"/>
    <n v="14.888133160011632"/>
    <n v="4.5816379040112327"/>
    <n v="37.841108483226236"/>
    <n v="41.502733091472521"/>
    <n v="79.343841574698757"/>
    <n v="0.5230744096553418"/>
    <n v="0.04"/>
    <n v="0.56307440965534183"/>
    <n v="0.98"/>
    <n v="0.5"/>
    <n v="0.5"/>
    <n v="78.795682942449446"/>
    <n v="24.757380000000005"/>
    <n v="103.55306294244946"/>
    <n v="0.23907916672401222"/>
    <n v="0.09"/>
    <n v="0.32907916672401222"/>
    <n v="0.9"/>
    <n v="5.5999036961815936"/>
    <n v="3.4243965070586033"/>
    <n v="6.8312520009156295"/>
    <n v="80.996838274171651"/>
    <n v="2.4467412283273759"/>
    <n v="1.4962064654207656"/>
    <n v="2.9847488132931885"/>
    <x v="470"/>
    <n v="102.41511719582913"/>
    <n v="3.7570920541074382"/>
    <n v="2.29749895798314"/>
    <n v="4.5832292847725729"/>
    <n v="123.16798799260914"/>
    <n v="0.85"/>
    <n v="0.6"/>
    <n v="0.65"/>
    <n v="21"/>
    <n v="11.2"/>
    <n v="13.65"/>
    <n v="198.17830356958055"/>
    <n v="121.18799310445576"/>
    <n v="241.75521691933415"/>
    <n v="6496.8391944957475"/>
    <n v="384.78302303693164"/>
    <n v="235.29862503913859"/>
    <n v="469.39196433533914"/>
    <n v="12614.26392503754"/>
    <x v="1"/>
    <x v="0"/>
    <n v="1"/>
  </r>
  <r>
    <n v="472"/>
    <x v="11"/>
    <n v="3.3989539265096971"/>
    <n v="3"/>
    <n v="2.7508200000000005"/>
    <n v="3.7989539265096974"/>
    <n v="3.3989539265096971"/>
    <n v="3.7503307100816596"/>
    <n v="65"/>
    <n v="78"/>
    <n v="0.2"/>
    <n v="0.2"/>
    <n v="1.3989229744649958"/>
    <n v="3"/>
    <n v="2.6"/>
    <n v="2.8957271758726395"/>
    <n v="1.3502997580369582"/>
    <n v="15.007922656809424"/>
    <n v="1.8130941045390238E-2"/>
    <n v="16.133970705439769"/>
    <n v="5.1492536845466557"/>
    <n v="48.466713219223664"/>
    <n v="41.333968758050986"/>
    <n v="89.80068197727465"/>
    <n v="0.46028568879366794"/>
    <n v="0.04"/>
    <n v="0.50028568879366797"/>
    <n v="0.98"/>
    <n v="0.5"/>
    <n v="0.5"/>
    <n v="92.848362515161497"/>
    <n v="24.757380000000005"/>
    <n v="117.6057425151615"/>
    <n v="0.21051165929936061"/>
    <n v="0.09"/>
    <n v="0.30051165929936063"/>
    <n v="0.9"/>
    <n v="7.5609209491747933"/>
    <n v="3.3118812573450462"/>
    <n v="5.3003011502122037"/>
    <n v="91.671529518467864"/>
    <n v="3.7783004042024082"/>
    <n v="1.6549944613113408"/>
    <n v="2.6486363384644207"/>
    <x v="471"/>
    <n v="116.31337171829159"/>
    <n v="5.2887760489069793"/>
    <n v="2.3166223252978337"/>
    <n v="3.7074988567756249"/>
    <n v="142.86713810573275"/>
    <n v="0.85"/>
    <n v="0.6"/>
    <n v="0.65"/>
    <n v="21"/>
    <n v="11.2"/>
    <n v="13.65"/>
    <n v="346.36257703348014"/>
    <n v="151.7158736130034"/>
    <n v="242.80454428522779"/>
    <n v="9356.385989897688"/>
    <n v="615.15537451131502"/>
    <n v="269.45415365325994"/>
    <n v="431.23169267328439"/>
    <n v="16617.358540820594"/>
    <x v="1"/>
    <x v="0"/>
    <n v="1"/>
  </r>
  <r>
    <n v="473"/>
    <x v="11"/>
    <n v="2.5"/>
    <n v="3"/>
    <n v="2.7508200000000005"/>
    <n v="2.9000000000000004"/>
    <n v="1.3235457381182223"/>
    <n v="1.4603711421765591"/>
    <n v="65"/>
    <n v="78"/>
    <n v="0.2"/>
    <n v="0.2"/>
    <n v="1.3989229744649958"/>
    <n v="3"/>
    <n v="2.6"/>
    <n v="0"/>
    <n v="0"/>
    <n v="15.007922656809424"/>
    <n v="15.444623433243729"/>
    <n v="0"/>
    <n v="2.8592941166415549"/>
    <n v="36.154963307899109"/>
    <n v="30.889246866487458"/>
    <n v="67.044210174386563"/>
    <n v="0.46072952140300288"/>
    <n v="0.04"/>
    <n v="0.50072952140300286"/>
    <n v="0.98"/>
    <n v="0.5"/>
    <n v="0.5"/>
    <n v="36.154963307899109"/>
    <n v="24.757380000000005"/>
    <n v="60.912343307899114"/>
    <n v="0.40644274469718961"/>
    <n v="0.09"/>
    <n v="0.49644274469718963"/>
    <n v="0.9"/>
    <n v="8.1112181904321456"/>
    <n v="2.9541039684201644"/>
    <n v="6.7079898468307846"/>
    <n v="68.440964553019626"/>
    <n v="4.0496917879417262"/>
    <n v="1.4748969021384239"/>
    <n v="3.3491013012510034"/>
    <x v="472"/>
    <n v="60.242976897922198"/>
    <n v="4.0844627691362394"/>
    <n v="1.4875604862167979"/>
    <n v="3.3778569558692291"/>
    <n v="112.87410273740849"/>
    <n v="0.85"/>
    <n v="0.6"/>
    <n v="0.65"/>
    <n v="21"/>
    <n v="11.2"/>
    <n v="13.65"/>
    <n v="277.16481210917436"/>
    <n v="100.94336659861433"/>
    <n v="229.21572344339182"/>
    <n v="7659.4478259429434"/>
    <n v="246.06019624149781"/>
    <n v="89.615072005420473"/>
    <n v="203.49215855691577"/>
    <n v="6799.8719635833968"/>
    <x v="1"/>
    <x v="0"/>
    <n v="1"/>
  </r>
  <r>
    <n v="474"/>
    <x v="11"/>
    <n v="2.5"/>
    <n v="3"/>
    <n v="2.7508200000000005"/>
    <n v="2.9000000000000004"/>
    <n v="1.9749218213278534"/>
    <n v="2.1790851293303408"/>
    <n v="65"/>
    <n v="78"/>
    <n v="0.2"/>
    <n v="0.2"/>
    <n v="1.3989229744649958"/>
    <n v="3"/>
    <n v="2.6"/>
    <n v="1.4539930707506612"/>
    <n v="0.67800810379533605"/>
    <n v="15.007922656809424"/>
    <n v="3.9856664019836043"/>
    <n v="4.0677162824030999"/>
    <n v="3.5780081037953364"/>
    <n v="42.758883295220301"/>
    <n v="52.247944654709045"/>
    <n v="95.006827949929345"/>
    <n v="0.54993883894581597"/>
    <n v="0.04"/>
    <n v="0.589938838945816"/>
    <n v="0.98"/>
    <n v="0.5"/>
    <n v="0.5"/>
    <n v="53.948438599180399"/>
    <n v="24.757380000000005"/>
    <n v="78.705818599180404"/>
    <n v="0.31455590502247588"/>
    <n v="0.09"/>
    <n v="0.40455590502247585"/>
    <n v="0.9"/>
    <n v="10.698329759376621"/>
    <n v="2.3598737340049554"/>
    <n v="6.270831732017264"/>
    <n v="96.986136865552865"/>
    <n v="4.3869695224705065"/>
    <n v="0.96769256330734454"/>
    <n v="2.5714245408064187"/>
    <x v="473"/>
    <n v="77.840919493694898"/>
    <n v="6.3702572813431262"/>
    <n v="1.4051728798058112"/>
    <n v="3.7339297254273598"/>
    <n v="156.28114571312409"/>
    <n v="0.85"/>
    <n v="0.6"/>
    <n v="0.65"/>
    <n v="21"/>
    <n v="11.2"/>
    <n v="13.65"/>
    <n v="425.47522653133365"/>
    <n v="93.852763388703792"/>
    <n v="249.39253245409276"/>
    <n v="10438.158607755333"/>
    <n v="495.86668419115404"/>
    <n v="109.37994901168757"/>
    <n v="290.6525231521054"/>
    <n v="12165.068081837693"/>
    <x v="1"/>
    <x v="0"/>
    <n v="1"/>
  </r>
  <r>
    <n v="475"/>
    <x v="11"/>
    <n v="2.5"/>
    <n v="3"/>
    <n v="2.7508200000000005"/>
    <n v="2.9000000000000004"/>
    <n v="1.6931107121408093"/>
    <n v="1.8681409741350286"/>
    <n v="65"/>
    <n v="78"/>
    <n v="0.2"/>
    <n v="0.2"/>
    <n v="1.3989229744649958"/>
    <n v="3"/>
    <n v="2.6"/>
    <n v="0.78717117804231684"/>
    <n v="0.36706394860002423"/>
    <n v="15.007922656809424"/>
    <n v="8.1653294556570444"/>
    <n v="1.1922418123077541"/>
    <n v="3.2670639486000246"/>
    <n v="42.97063336809866"/>
    <n v="63.74544537601502"/>
    <n v="106.71607874411367"/>
    <n v="0.59733684114148677"/>
    <n v="0.04"/>
    <n v="0.63733684114148681"/>
    <n v="0.98"/>
    <n v="0.5"/>
    <n v="0.5"/>
    <n v="46.250275990231074"/>
    <n v="24.757380000000005"/>
    <n v="71.007655990231086"/>
    <n v="0.34865789688095061"/>
    <n v="0.09"/>
    <n v="0.43865789688095058"/>
    <n v="0.9"/>
    <n v="9.8931675205158136"/>
    <n v="3.0579445266545378"/>
    <n v="3.0626427632823785"/>
    <n v="108.93933038461604"/>
    <n v="3.5878873841067094"/>
    <n v="1.1090038216506355"/>
    <n v="1.1107076989871529"/>
    <x v="474"/>
    <n v="70.227352078250519"/>
    <n v="5.5534514624754179"/>
    <n v="1.7165530118136443"/>
    <n v="1.7191903298432674"/>
    <n v="123.57116624587222"/>
    <n v="0.85"/>
    <n v="0.6"/>
    <n v="0.55000000000000004"/>
    <n v="21"/>
    <n v="11.2"/>
    <n v="13.65"/>
    <n v="390.86204911999664"/>
    <n v="120.81413372460038"/>
    <n v="120.99975298069812"/>
    <n v="8697.164200923844"/>
    <n v="390.00419110473644"/>
    <n v="120.54897272161811"/>
    <n v="120.73418458342678"/>
    <n v="8678.075798668895"/>
    <x v="1"/>
    <x v="0"/>
    <n v="1"/>
  </r>
  <r>
    <n v="476"/>
    <x v="11"/>
    <n v="2.5"/>
    <n v="3"/>
    <n v="2.7508200000000005"/>
    <n v="2.9000000000000004"/>
    <n v="1.7818473706656437"/>
    <n v="1.9660510437538454"/>
    <n v="65"/>
    <n v="78"/>
    <n v="0.2"/>
    <n v="0.2"/>
    <n v="1.3989229744649958"/>
    <n v="3"/>
    <n v="2.6"/>
    <n v="0.99713999992744184"/>
    <n v="0.46497401821884088"/>
    <n v="15.007922656809424"/>
    <n v="6.6892782250664196"/>
    <n v="1.9131025763903808"/>
    <n v="3.3649740182188412"/>
    <n v="43.4116719604244"/>
    <n v="59.685094129881719"/>
    <n v="103.09676609030612"/>
    <n v="0.57892304863958022"/>
    <n v="0.04"/>
    <n v="0.61892304863958025"/>
    <n v="0.98"/>
    <n v="0.5"/>
    <n v="0.5"/>
    <n v="48.674272789610583"/>
    <n v="24.757380000000005"/>
    <n v="73.431652789610581"/>
    <n v="0.33714861452094108"/>
    <n v="0.09"/>
    <n v="0.42714861452094111"/>
    <n v="0.9"/>
    <n v="6.4070716038435798"/>
    <n v="2.3905389223796196"/>
    <n v="5.9270778112965186"/>
    <n v="105.24461538385417"/>
    <n v="2.4415873139406266"/>
    <n v="0.91097928464884859"/>
    <n v="2.2586727428048667"/>
    <x v="475"/>
    <n v="72.624711550164307"/>
    <n v="3.6702998451253306"/>
    <n v="1.3694235337267815"/>
    <n v="3.3953347360433987"/>
    <n v="104.84248582767619"/>
    <n v="0.85"/>
    <n v="0.6"/>
    <n v="0.65"/>
    <n v="21"/>
    <n v="11.2"/>
    <n v="13.65"/>
    <n v="256.96391778177883"/>
    <n v="95.875664435526673"/>
    <n v="237.71314409449317"/>
    <n v="7340.2002683898818"/>
    <n v="266.55446755483985"/>
    <n v="99.453989126914209"/>
    <n v="246.58520582140511"/>
    <n v="7614.1552914371723"/>
    <x v="0"/>
    <x v="0"/>
    <n v="1"/>
  </r>
  <r>
    <n v="477"/>
    <x v="11"/>
    <n v="2.5"/>
    <n v="3"/>
    <n v="2.7508200000000005"/>
    <n v="2.9000000000000004"/>
    <n v="1.8777933880908082"/>
    <n v="2.0719157607931624"/>
    <n v="65"/>
    <n v="78"/>
    <n v="0.2"/>
    <n v="0.2"/>
    <n v="1.3989229744649958"/>
    <n v="3"/>
    <n v="2.6"/>
    <n v="1.2241676182560428"/>
    <n v="0.57083873525815765"/>
    <n v="15.007922656809424"/>
    <n v="5.2587438286612844"/>
    <n v="2.8834189934885295"/>
    <n v="3.470838735258158"/>
    <n v="43.363439182277311"/>
    <n v="55.749951501562542"/>
    <n v="99.113390683839853"/>
    <n v="0.56248657337733887"/>
    <n v="0.04"/>
    <n v="0.60248657337733891"/>
    <n v="0.98"/>
    <n v="0.5"/>
    <n v="0.5"/>
    <n v="51.295205817945437"/>
    <n v="24.757380000000005"/>
    <n v="76.052585817945442"/>
    <n v="0.32552975988566885"/>
    <n v="0.09"/>
    <n v="0.41552975988566887"/>
    <n v="0.9"/>
    <n v="9.8810858661276271"/>
    <n v="3.1864303599223334"/>
    <n v="6.1269318322507367"/>
    <n v="101.17825298975318"/>
    <n v="3.9278643013971379"/>
    <n v="1.266648851067206"/>
    <n v="2.4355376673214497"/>
    <x v="476"/>
    <n v="75.216843116649329"/>
    <n v="5.7752006287659379"/>
    <n v="1.8623737175714008"/>
    <n v="3.581009319159727"/>
    <n v="147.37498778979648"/>
    <n v="0.85"/>
    <n v="0.6"/>
    <n v="0.65"/>
    <n v="21"/>
    <n v="11.2"/>
    <n v="13.65"/>
    <n v="397.41444799617972"/>
    <n v="128.15731790245798"/>
    <n v="246.42344627032296"/>
    <n v="10141.457100069767"/>
    <n v="434.39235966106213"/>
    <n v="140.08187173913905"/>
    <n v="269.35221615849639"/>
    <n v="11085.081335903233"/>
    <x v="1"/>
    <x v="0"/>
    <n v="1"/>
  </r>
  <r>
    <n v="478"/>
    <x v="11"/>
    <n v="2.5"/>
    <n v="3"/>
    <n v="2.7508200000000005"/>
    <n v="2.9000000000000004"/>
    <n v="2.4838446966918903"/>
    <n v="2.7406193924619195"/>
    <n v="65"/>
    <n v="78"/>
    <n v="0.2"/>
    <n v="0.2"/>
    <n v="1.3989229744649958"/>
    <n v="3"/>
    <n v="2.6"/>
    <n v="2.6582071841395671"/>
    <n v="1.2395423669269148"/>
    <n v="15.007922656809424"/>
    <n v="0.19480671975857666"/>
    <n v="13.595764553665783"/>
    <n v="4.1395423669269151"/>
    <n v="30.451054685033974"/>
    <n v="41.819972023650791"/>
    <n v="72.271026708684758"/>
    <n v="0.57865473797987865"/>
    <n v="0.04"/>
    <n v="0.61865473797987869"/>
    <n v="0.98"/>
    <n v="0.5"/>
    <n v="0.5"/>
    <n v="67.850555734548891"/>
    <n v="24.757380000000005"/>
    <n v="92.607935734548903"/>
    <n v="0.26733540493726671"/>
    <n v="0.09"/>
    <n v="0.35733540493726668"/>
    <n v="0.9"/>
    <n v="7.2926703971498235"/>
    <n v="2.6456772529948029"/>
    <n v="6.9319444854812993"/>
    <n v="73.776673098449024"/>
    <n v="2.7810253034274814"/>
    <n v="1.0089164852639778"/>
    <n v="2.6434641861248012"/>
    <x v="477"/>
    <n v="91.590266111092319"/>
    <n v="4.6867410677102743"/>
    <n v="1.7002831004625898"/>
    <n v="4.4549152957591867"/>
    <n v="134.61046645536038"/>
    <n v="0.85"/>
    <n v="0.6"/>
    <n v="0.65"/>
    <n v="21"/>
    <n v="11.2"/>
    <n v="13.65"/>
    <n v="205.17479468948432"/>
    <n v="74.434501716956646"/>
    <n v="195.02599310718705"/>
    <n v="5892.93806058876"/>
    <n v="429.25986158536898"/>
    <n v="155.72938163556171"/>
    <n v="408.02687744095942"/>
    <n v="12329.008443984723"/>
    <x v="1"/>
    <x v="0"/>
    <n v="1"/>
  </r>
  <r>
    <n v="479"/>
    <x v="11"/>
    <n v="2.5"/>
    <n v="3"/>
    <n v="2.7508200000000005"/>
    <n v="2.9000000000000004"/>
    <n v="1.3266710892785922"/>
    <n v="1.4638195856359151"/>
    <n v="65"/>
    <n v="78"/>
    <n v="0.2"/>
    <n v="0.2"/>
    <n v="1.3989229744649958"/>
    <n v="3"/>
    <n v="2.6"/>
    <n v="0"/>
    <n v="0"/>
    <n v="15.007922656809424"/>
    <n v="15.407627849019953"/>
    <n v="0"/>
    <n v="2.8627425601009109"/>
    <n v="36.240337733030898"/>
    <n v="30.815255698039905"/>
    <n v="67.055593431070804"/>
    <n v="0.45954787842890649"/>
    <n v="0.04"/>
    <n v="0.49954787842890647"/>
    <n v="0.98"/>
    <n v="0.5"/>
    <n v="0.5"/>
    <n v="36.240337733030898"/>
    <n v="24.757380000000005"/>
    <n v="60.997717733030903"/>
    <n v="0.40587387397600327"/>
    <n v="0.09"/>
    <n v="0.49587387397600324"/>
    <n v="0.9"/>
    <n v="4.0881245809156805"/>
    <n v="2.4206751256898973"/>
    <n v="3.9460361811093856"/>
    <n v="68.452584960884778"/>
    <n v="2.04591061976619"/>
    <n v="1.2114320022858827"/>
    <n v="1.9748021786324879"/>
    <x v="478"/>
    <n v="60.327413142558029"/>
    <n v="2.0609304076804973"/>
    <n v="1.2203255734766993"/>
    <n v="1.9892999331332011"/>
    <n v="62.638259287584617"/>
    <n v="0.85"/>
    <n v="0.6"/>
    <n v="0.65"/>
    <n v="21"/>
    <n v="11.2"/>
    <n v="13.65"/>
    <n v="140.04787052192157"/>
    <n v="82.925652060809142"/>
    <n v="135.18031391378074"/>
    <n v="4256.5022058649565"/>
    <n v="124.3306001622019"/>
    <n v="73.619085039557902"/>
    <n v="120.00931893058969"/>
    <n v="3778.8041465727897"/>
    <x v="0"/>
    <x v="1"/>
    <n v="1"/>
  </r>
  <r>
    <n v="480"/>
    <x v="12"/>
    <n v="2.5"/>
    <n v="3"/>
    <n v="2.7508200000000005"/>
    <n v="2.9000000000000004"/>
    <n v="2.0559821857165854"/>
    <n v="2.268525345499921"/>
    <n v="65"/>
    <n v="78"/>
    <n v="0.2"/>
    <n v="0.2"/>
    <n v="1.3989229744649958"/>
    <n v="3"/>
    <n v="2.6"/>
    <n v="1.645798233298198"/>
    <n v="0.76744831996491669"/>
    <n v="15.007922656809424"/>
    <n v="3.0580517151891908"/>
    <n v="5.2116970627866124"/>
    <n v="3.667448319964917"/>
    <n v="41.826303503918169"/>
    <n v="49.696243621981239"/>
    <n v="91.522547125899408"/>
    <n v="0.54299454268485936"/>
    <n v="0.04"/>
    <n v="0.5829945426848594"/>
    <n v="0.98"/>
    <n v="0.5"/>
    <n v="0.5"/>
    <n v="56.162744018172852"/>
    <n v="24.757380000000005"/>
    <n v="80.920124018172856"/>
    <n v="0.30594836946171816"/>
    <n v="0.09"/>
    <n v="0.39594836946171819"/>
    <n v="0.9"/>
    <n v="10.265442543551909"/>
    <n v="2.6281536540875963"/>
    <n v="4.6980809018553771"/>
    <n v="93.429266857688972"/>
    <n v="4.2807455624161639"/>
    <n v="1.0959544164172559"/>
    <n v="1.9591253749817297"/>
    <x v="479"/>
    <n v="80.030891886105024"/>
    <n v="6.2008573066295778"/>
    <n v="1.587540500056756"/>
    <n v="2.837883429166502"/>
    <n v="146.53269580899916"/>
    <n v="0.85"/>
    <n v="0.6"/>
    <n v="0.65"/>
    <n v="21"/>
    <n v="11.2"/>
    <n v="13.65"/>
    <n v="399.94691950084763"/>
    <n v="102.39421763531058"/>
    <n v="183.03964746683801"/>
    <n v="9451.160927748937"/>
    <n v="496.26014070803615"/>
    <n v="127.05228212485534"/>
    <n v="227.11834190499331"/>
    <n v="11727.142336069526"/>
    <x v="1"/>
    <x v="0"/>
    <n v="1"/>
  </r>
  <r>
    <n v="481"/>
    <x v="12"/>
    <n v="2.5"/>
    <n v="3"/>
    <n v="2.7508200000000005"/>
    <n v="2.9000000000000004"/>
    <n v="1.1795262661285251"/>
    <n v="1.3014632368824901"/>
    <n v="65"/>
    <n v="78"/>
    <n v="0.2"/>
    <n v="0.2"/>
    <n v="1.3989229744649958"/>
    <n v="3"/>
    <n v="2.6"/>
    <n v="0"/>
    <n v="0"/>
    <n v="15.007922656809424"/>
    <n v="17.149418905003753"/>
    <n v="0"/>
    <n v="2.7003862113474861"/>
    <n v="32.22081991152983"/>
    <n v="34.298837810007505"/>
    <n v="66.519657721537328"/>
    <n v="0.51561957750276333"/>
    <n v="0.04"/>
    <n v="0.55561957750276336"/>
    <n v="0.98"/>
    <n v="0.5"/>
    <n v="0.5"/>
    <n v="32.22081991152983"/>
    <n v="24.757380000000005"/>
    <n v="56.978199911529835"/>
    <n v="0.43450618023105042"/>
    <n v="0.09"/>
    <n v="0.52450618023105045"/>
    <n v="0.9"/>
    <n v="6.3501182223614698"/>
    <n v="2.5606241258941242"/>
    <n v="5.7115603688269845"/>
    <n v="67.905483924069358"/>
    <n v="2.8218682185603914"/>
    <n v="1.1378912309214482"/>
    <n v="2.5381056098178081"/>
    <x v="480"/>
    <n v="56.352065846567967"/>
    <n v="3.0194419695350669"/>
    <n v="1.2175609466139248"/>
    <n v="2.7158116566144934"/>
    <n v="86.175087640758619"/>
    <n v="0.85"/>
    <n v="0.6"/>
    <n v="0.65"/>
    <n v="21"/>
    <n v="11.2"/>
    <n v="13.65"/>
    <n v="191.62032695129489"/>
    <n v="77.269054688675894"/>
    <n v="172.35128968507343"/>
    <n v="5468.8577013193299"/>
    <n v="170.15179268713095"/>
    <n v="68.612074635797512"/>
    <n v="153.04159730041675"/>
    <n v="4856.1442130657952"/>
    <x v="1"/>
    <x v="0"/>
    <n v="1"/>
  </r>
  <r>
    <n v="482"/>
    <x v="12"/>
    <n v="2.5"/>
    <n v="3"/>
    <n v="2.7508200000000005"/>
    <n v="2.9000000000000004"/>
    <n v="2.0699970785641222"/>
    <n v="2.2839890688045186"/>
    <n v="65"/>
    <n v="78"/>
    <n v="0.2"/>
    <n v="0.2"/>
    <n v="1.3989229744649958"/>
    <n v="3"/>
    <n v="2.6"/>
    <n v="1.6789602949417513"/>
    <n v="0.7829120432695138"/>
    <n v="15.007922656809424"/>
    <n v="2.910112747463597"/>
    <n v="5.4238395279392329"/>
    <n v="3.6829120432695142"/>
    <n v="41.625579041993824"/>
    <n v="49.289290150782321"/>
    <n v="90.914869192776138"/>
    <n v="0.54214773214125378"/>
    <n v="0.04"/>
    <n v="0.58214773214125382"/>
    <n v="0.98"/>
    <n v="0.5"/>
    <n v="0.5"/>
    <n v="56.545585292239622"/>
    <n v="24.757380000000005"/>
    <n v="81.302965292239634"/>
    <n v="0.30450771273853028"/>
    <n v="0.09"/>
    <n v="0.39450771273853025"/>
    <n v="0.9"/>
    <n v="11.283163579370012"/>
    <n v="2.5692218872247254"/>
    <n v="3.6564956597032023"/>
    <n v="92.808928967625633"/>
    <n v="4.7146954902609677"/>
    <n v="1.0735551922091793"/>
    <n v="1.5278750038226454"/>
    <x v="481"/>
    <n v="80.409526113204038"/>
    <n v="6.83186852321806"/>
    <n v="1.555644036977929"/>
    <n v="2.2139799203553285"/>
    <n v="152.04631791128671"/>
    <n v="0.85"/>
    <n v="0.6"/>
    <n v="0.65"/>
    <n v="21"/>
    <n v="11.2"/>
    <n v="13.65"/>
    <n v="437.56583885961504"/>
    <n v="99.635507576567406"/>
    <n v="141.80044270118663"/>
    <n v="9738.2252624249395"/>
    <n v="549.34731041967927"/>
    <n v="125.08859981422692"/>
    <n v="178.02507621992117"/>
    <n v="12225.972370504131"/>
    <x v="1"/>
    <x v="0"/>
    <n v="1"/>
  </r>
  <r>
    <n v="483"/>
    <x v="12"/>
    <n v="2.5"/>
    <n v="3"/>
    <n v="2.7508200000000005"/>
    <n v="2.9000000000000004"/>
    <n v="2.3019890474909097"/>
    <n v="2.5399638846949686"/>
    <n v="65"/>
    <n v="78"/>
    <n v="0.2"/>
    <n v="0.2"/>
    <n v="1.3989229744649958"/>
    <n v="3"/>
    <n v="2.6"/>
    <n v="2.2279000590949827"/>
    <n v="1.0388868591599643"/>
    <n v="15.007922656809424"/>
    <n v="0.99408864227703819"/>
    <n v="9.5503082709231233"/>
    <n v="3.9388868591599646"/>
    <n v="36.611672081848788"/>
    <n v="44.018652721753028"/>
    <n v="80.630324803601809"/>
    <n v="0.54593173013965934"/>
    <n v="0.04"/>
    <n v="0.58593173013965938"/>
    <n v="0.98"/>
    <n v="0.5"/>
    <n v="0.5"/>
    <n v="62.882851079669535"/>
    <n v="24.757380000000005"/>
    <n v="87.640231079669547"/>
    <n v="0.28248875767447773"/>
    <n v="0.09"/>
    <n v="0.37248875767447776"/>
    <n v="0.9"/>
    <n v="4.8697546717021769"/>
    <n v="3.4681586743414687"/>
    <n v="5.9881319612228605"/>
    <n v="82.310123237010174"/>
    <n v="2.0164108915560313"/>
    <n v="1.4360544618857045"/>
    <n v="2.4794954408789582"/>
    <x v="482"/>
    <n v="86.677151617255589"/>
    <n v="3.055825803860349"/>
    <n v="2.1763085583180515"/>
    <n v="3.7576201261961231"/>
    <n v="102.51076868047963"/>
    <n v="0.85"/>
    <n v="0.6"/>
    <n v="0.65"/>
    <n v="21"/>
    <n v="11.2"/>
    <n v="13.65"/>
    <n v="165.9710289804265"/>
    <n v="118.20181973287067"/>
    <n v="204.08757530435193"/>
    <n v="5567.6661077933659"/>
    <n v="264.87027651712543"/>
    <n v="188.63622687526467"/>
    <n v="325.69980939835244"/>
    <n v="8885.3414393193489"/>
    <x v="0"/>
    <x v="0"/>
    <n v="1"/>
  </r>
  <r>
    <n v="484"/>
    <x v="12"/>
    <n v="3.404251167375838"/>
    <n v="3"/>
    <n v="2.7508200000000005"/>
    <n v="3.8042511673758383"/>
    <n v="3.404251167375838"/>
    <n v="3.7561755686847853"/>
    <n v="65"/>
    <n v="78"/>
    <n v="0.2"/>
    <n v="0.2"/>
    <n v="1.3989229744649958"/>
    <n v="3"/>
    <n v="2.6"/>
    <n v="2.8969015458993961"/>
    <n v="1.3508473757739425"/>
    <n v="15.007922656809424"/>
    <n v="1.772484231062444E-2"/>
    <n v="16.147059710385836"/>
    <n v="5.1550985431497809"/>
    <n v="48.575411108121763"/>
    <n v="41.332851653529417"/>
    <n v="89.908262761651173"/>
    <n v="0.45972250362687728"/>
    <n v="0.04"/>
    <n v="0.49972250362687726"/>
    <n v="0.98"/>
    <n v="0.5"/>
    <n v="0.5"/>
    <n v="92.993065900645348"/>
    <n v="24.757380000000005"/>
    <n v="117.75044590064536"/>
    <n v="0.21025296176703748"/>
    <n v="0.09"/>
    <n v="0.30025296176703747"/>
    <n v="0.9"/>
    <n v="5.9210449650864803"/>
    <n v="3.0839081246643163"/>
    <n v="5.0186625660134041"/>
    <n v="91.781351569185574"/>
    <n v="2.962165551046148"/>
    <n v="1.5428098356517961"/>
    <n v="2.5107239436666973"/>
    <x v="483"/>
    <n v="116.45648495668222"/>
    <n v="4.1432336775634591"/>
    <n v="2.1579555764164251"/>
    <n v="3.5117942664585189"/>
    <n v="119.61657724717932"/>
    <n v="0.85"/>
    <n v="0.6"/>
    <n v="0.65"/>
    <n v="21"/>
    <n v="11.2"/>
    <n v="13.65"/>
    <n v="271.87155784669682"/>
    <n v="141.60117193035492"/>
    <n v="230.43763696684522"/>
    <n v="7849.0251169238581"/>
    <n v="482.50643044318809"/>
    <n v="251.30792112212791"/>
    <n v="408.97121616278935"/>
    <n v="13930.126128755956"/>
    <x v="1"/>
    <x v="0"/>
    <n v="1"/>
  </r>
  <r>
    <n v="485"/>
    <x v="12"/>
    <n v="2.5"/>
    <n v="3"/>
    <n v="2.7508200000000005"/>
    <n v="2.9000000000000004"/>
    <n v="1.1436333231996483"/>
    <n v="1.2618597562081866"/>
    <n v="65"/>
    <n v="78"/>
    <n v="0.2"/>
    <n v="0.2"/>
    <n v="1.3989229744649958"/>
    <n v="3"/>
    <n v="2.6"/>
    <n v="0"/>
    <n v="0"/>
    <n v="15.007922656809424"/>
    <n v="17.574292887166855"/>
    <n v="0"/>
    <n v="2.6607827306731826"/>
    <n v="31.240341491153441"/>
    <n v="35.148585774333711"/>
    <n v="66.388927265487155"/>
    <n v="0.52943445875809469"/>
    <n v="0.04"/>
    <n v="0.56943445875809473"/>
    <n v="0.98"/>
    <n v="0.5"/>
    <n v="0.5"/>
    <n v="31.240341491153444"/>
    <n v="24.757380000000005"/>
    <n v="55.997721491153449"/>
    <n v="0.44211406001423093"/>
    <n v="0.09"/>
    <n v="0.53211406001423089"/>
    <n v="0.9"/>
    <n v="7.2881959794752706"/>
    <n v="3.0543627271203428"/>
    <n v="3.9458372093672569"/>
    <n v="67.77202991685148"/>
    <n v="3.1380460465798476"/>
    <n v="1.3151033407516721"/>
    <n v="1.698941533703662"/>
    <x v="484"/>
    <n v="55.382361914327589"/>
    <n v="3.41004442665729"/>
    <n v="1.4290933756361988"/>
    <n v="1.8462017517356231"/>
    <n v="86.853225542382205"/>
    <n v="0.85"/>
    <n v="0.6"/>
    <n v="0.65"/>
    <n v="21"/>
    <n v="11.2"/>
    <n v="13.65"/>
    <n v="212.67175054926696"/>
    <n v="89.127222953173643"/>
    <n v="115.14071644914611"/>
    <n v="5416.7116922447904"/>
    <n v="188.85631458106977"/>
    <n v="79.14656653885207"/>
    <n v="102.24701358148785"/>
    <n v="4810.1367704149325"/>
    <x v="1"/>
    <x v="0"/>
    <n v="1"/>
  </r>
  <r>
    <n v="486"/>
    <x v="12"/>
    <n v="3.3305921931908182"/>
    <n v="3"/>
    <n v="2.7508200000000005"/>
    <n v="3.7305921931908186"/>
    <n v="3.3305921931908182"/>
    <n v="3.6749018830356062"/>
    <n v="65"/>
    <n v="78"/>
    <n v="0.2"/>
    <n v="0.2"/>
    <n v="1.3989229744649958"/>
    <n v="3"/>
    <n v="2.6"/>
    <n v="2.8805717444668235"/>
    <n v="1.3432326643097836"/>
    <n v="15.007922656809424"/>
    <n v="2.3784402778547376E-2"/>
    <n v="15.965531205617207"/>
    <n v="5.0738248575006022"/>
    <n v="47.062639829992136"/>
    <n v="41.349520413655789"/>
    <n v="88.412160243647918"/>
    <n v="0.46769042063562288"/>
    <n v="0.04"/>
    <n v="0.50769042063562286"/>
    <n v="0.98"/>
    <n v="0.5"/>
    <n v="0.5"/>
    <n v="90.980942381028072"/>
    <n v="24.757380000000005"/>
    <n v="115.73832238102807"/>
    <n v="0.21390823273293147"/>
    <n v="0.09"/>
    <n v="0.30390823273293144"/>
    <n v="0.9"/>
    <n v="6.9034531956899876"/>
    <n v="3.3577781489437517"/>
    <n v="4.7809526026900055"/>
    <n v="90.254080248723909"/>
    <n v="3.3986361389318027"/>
    <n v="1.6530663481053953"/>
    <n v="2.3537087647913406"/>
    <x v="485"/>
    <n v="114.46647268453326"/>
    <n v="4.8054369352333355"/>
    <n v="2.3373217257890024"/>
    <n v="3.3279817464265768"/>
    <n v="131.01136933638693"/>
    <n v="0.85"/>
    <n v="0.6"/>
    <n v="0.65"/>
    <n v="21"/>
    <n v="11.2"/>
    <n v="13.65"/>
    <n v="306.7407788193641"/>
    <n v="149.19598283836933"/>
    <n v="212.43181973960247"/>
    <n v="8362.7212272391134"/>
    <n v="550.06141568413386"/>
    <n v="267.54497347999296"/>
    <n v="380.94233167196307"/>
    <n v="14996.409329506832"/>
    <x v="1"/>
    <x v="0"/>
    <n v="1"/>
  </r>
  <r>
    <n v="487"/>
    <x v="12"/>
    <n v="2.6131260211701561"/>
    <n v="3"/>
    <n v="2.7508200000000005"/>
    <n v="3.0131260211701565"/>
    <n v="2.6131260211701561"/>
    <n v="2.8832655512254628"/>
    <n v="65"/>
    <n v="78"/>
    <n v="0.2"/>
    <n v="0.2"/>
    <n v="1.3989229744649958"/>
    <n v="3"/>
    <n v="2.6"/>
    <n v="2.7215133235029811"/>
    <n v="1.2690625045203023"/>
    <n v="15.007922656809424"/>
    <n v="0.1293263194543669"/>
    <n v="14.251051509674246"/>
    <n v="4.2821885256904588"/>
    <n v="32.180023378756133"/>
    <n v="41.639847228885969"/>
    <n v="73.819870607642102"/>
    <n v="0.56407369568831589"/>
    <n v="0.04"/>
    <n v="0.60407369568831593"/>
    <n v="0.98"/>
    <n v="0.5"/>
    <n v="0.5"/>
    <n v="71.38210089259826"/>
    <n v="24.757380000000005"/>
    <n v="96.139480892598272"/>
    <n v="0.25751522444413427"/>
    <n v="0.09"/>
    <n v="0.3475152244441343"/>
    <n v="0.9"/>
    <n v="4.0461764438118299"/>
    <n v="2.28936479574701"/>
    <n v="5.6200854266968339"/>
    <n v="75.35778457863465"/>
    <n v="1.6019876859914102"/>
    <n v="0.90641974280138715"/>
    <n v="2.2251396529080316"/>
    <x v="486"/>
    <n v="95.083003080591695"/>
    <n v="2.6400685287999925"/>
    <n v="1.4937756749184881"/>
    <n v="3.6670201782430754"/>
    <n v="89.699032305993796"/>
    <n v="0.85"/>
    <n v="0.6"/>
    <n v="0.65"/>
    <n v="21"/>
    <n v="11.2"/>
    <n v="13.65"/>
    <n v="120.7222429385661"/>
    <n v="68.305783715848364"/>
    <n v="167.68159462122134"/>
    <n v="4101.6618513006915"/>
    <n v="251.02564405686289"/>
    <n v="142.03267709998755"/>
    <n v="348.67129090447821"/>
    <n v="8528.8533650769023"/>
    <x v="0"/>
    <x v="0"/>
    <n v="1"/>
  </r>
  <r>
    <n v="488"/>
    <x v="12"/>
    <n v="3.4992991053330709"/>
    <n v="3"/>
    <n v="2.7508200000000005"/>
    <n v="3.8992991053330712"/>
    <n v="3.4992991053330709"/>
    <n v="3.8610493646697126"/>
    <n v="65"/>
    <n v="78"/>
    <n v="0.2"/>
    <n v="0.2"/>
    <n v="1.3989229744649958"/>
    <n v="3"/>
    <n v="2.6"/>
    <n v="2.9179731664397313"/>
    <n v="1.360673233801637"/>
    <n v="15.007922656809424"/>
    <n v="1.1219925352690872E-2"/>
    <n v="16.382816537990518"/>
    <n v="5.2599723391347082"/>
    <n v="50.523286930851576"/>
    <n v="41.314957797863194"/>
    <n v="91.83824472871477"/>
    <n v="0.44986658793300499"/>
    <n v="0.04"/>
    <n v="0.48986658793300497"/>
    <n v="0.98"/>
    <n v="0.5"/>
    <n v="0.5"/>
    <n v="95.589466319886668"/>
    <n v="24.757380000000005"/>
    <n v="120.34684631988668"/>
    <n v="0.20571689875606636"/>
    <n v="0.09"/>
    <n v="0.29571689875606633"/>
    <n v="0.9"/>
    <n v="10.304602609655525"/>
    <n v="3.0225323825576202"/>
    <n v="6.4513535526890351"/>
    <n v="93.751541493896326"/>
    <n v="5.2567220892580346"/>
    <n v="1.5418947573971027"/>
    <n v="3.2910510002837881"/>
    <x v="487"/>
    <n v="119.02435350318463"/>
    <n v="7.2573574830145251"/>
    <n v="2.1287184799978967"/>
    <n v="4.5435792873089031"/>
    <n v="184.16172648404338"/>
    <n v="0.85"/>
    <n v="0.6"/>
    <n v="0.65"/>
    <n v="21"/>
    <n v="11.2"/>
    <n v="13.65"/>
    <n v="492.82579907295604"/>
    <n v="144.55501032733568"/>
    <n v="308.54110441163459"/>
    <n v="12505.881131744189"/>
    <n v="863.8022825573031"/>
    <n v="253.3693408720315"/>
    <n v="540.79658726240257"/>
    <n v="21919.730434793579"/>
    <x v="1"/>
    <x v="0"/>
    <n v="1"/>
  </r>
  <r>
    <n v="489"/>
    <x v="12"/>
    <n v="2.550083426462654"/>
    <n v="3"/>
    <n v="2.7508200000000005"/>
    <n v="2.9500834264626543"/>
    <n v="2.550083426462654"/>
    <n v="2.8137057442711035"/>
    <n v="65"/>
    <n v="78"/>
    <n v="0.2"/>
    <n v="0.2"/>
    <n v="1.3989229744649958"/>
    <n v="3"/>
    <n v="2.6"/>
    <n v="2.7075371167371669"/>
    <n v="1.2625452922734453"/>
    <n v="15.007922656809424"/>
    <n v="0.14263285912075083"/>
    <n v="14.105056109153212"/>
    <n v="4.2126287187360996"/>
    <n v="30.85951187292169"/>
    <n v="41.676451124331045"/>
    <n v="72.535962997252739"/>
    <n v="0.57456259491460149"/>
    <n v="0.04"/>
    <n v="0.61456259491460152"/>
    <n v="0.98"/>
    <n v="0.5"/>
    <n v="0.5"/>
    <n v="69.659982319102539"/>
    <n v="24.757380000000005"/>
    <n v="94.417362319102551"/>
    <n v="0.26221215454343488"/>
    <n v="0.09"/>
    <n v="0.35221215454343491"/>
    <n v="0.9"/>
    <n v="10.203479308437863"/>
    <n v="2.9669960837554283"/>
    <n v="5.5043918585655138"/>
    <n v="74.047128893028841"/>
    <n v="3.9328025874868464"/>
    <n v="1.143591271421232"/>
    <n v="2.1215985145386855"/>
    <x v="488"/>
    <n v="93.379808887024495"/>
    <n v="6.6096898773736061"/>
    <n v="1.9219840005739952"/>
    <n v="3.565678142608812"/>
    <n v="162.5351761152728"/>
    <n v="0.85"/>
    <n v="0.6"/>
    <n v="0.65"/>
    <n v="21"/>
    <n v="11.2"/>
    <n v="13.65"/>
    <n v="291.21274010647585"/>
    <n v="84.679650275870699"/>
    <n v="157.09827866530458"/>
    <n v="7161.049138212361"/>
    <n v="617.21157755164768"/>
    <n v="179.47449865751844"/>
    <n v="332.96234350945133"/>
    <n v="15177.503683063043"/>
    <x v="1"/>
    <x v="0"/>
    <n v="1"/>
  </r>
  <r>
    <n v="490"/>
    <x v="12"/>
    <n v="3.0482626899903709"/>
    <n v="3"/>
    <n v="2.7508200000000005"/>
    <n v="3.4482626899903712"/>
    <n v="3.0482626899903709"/>
    <n v="3.3633857433325822"/>
    <n v="65"/>
    <n v="78"/>
    <n v="0.2"/>
    <n v="0.2"/>
    <n v="1.3989229744649958"/>
    <n v="3"/>
    <n v="2.6"/>
    <n v="2.8179808005006506"/>
    <n v="1.3140460278072066"/>
    <n v="15.007922656809424"/>
    <n v="5.5247480027917177E-2"/>
    <n v="15.279250105473391"/>
    <n v="4.7623087177975778"/>
    <n v="41.238152159128902"/>
    <n v="41.436069675814899"/>
    <n v="82.674221834943808"/>
    <n v="0.50119697235905725"/>
    <n v="0.04"/>
    <n v="0.54119697235905728"/>
    <n v="0.98"/>
    <n v="0.5"/>
    <n v="0.5"/>
    <n v="83.268618934267224"/>
    <n v="24.757380000000005"/>
    <n v="108.02599893426722"/>
    <n v="0.22917982933964473"/>
    <n v="0.09"/>
    <n v="0.31917982933964473"/>
    <n v="0.9"/>
    <n v="8.0528700215205262"/>
    <n v="3.1495711271102365"/>
    <n v="3.4479584289399092"/>
    <n v="84.396601456505138"/>
    <n v="3.6946811470726009"/>
    <n v="1.4450327688886728"/>
    <n v="1.5819337663777386"/>
    <x v="489"/>
    <n v="106.83890004487967"/>
    <n v="5.4825563423572632"/>
    <n v="2.1442915522661186"/>
    <n v="2.3474396460206792"/>
    <n v="129.89667308480571"/>
    <n v="0.85"/>
    <n v="0.6"/>
    <n v="0.55000000000000004"/>
    <n v="21"/>
    <n v="11.2"/>
    <n v="13.65"/>
    <n v="311.81853227834955"/>
    <n v="121.95585468748742"/>
    <n v="133.50983361157012"/>
    <n v="7387.8292205073176"/>
    <n v="585.75028905152874"/>
    <n v="229.09375081963969"/>
    <n v="250.79786970259104"/>
    <n v="13878.017671869968"/>
    <x v="1"/>
    <x v="0"/>
    <n v="1"/>
  </r>
  <r>
    <n v="491"/>
    <x v="12"/>
    <n v="2.8818105214911771"/>
    <n v="3"/>
    <n v="2.7508200000000005"/>
    <n v="3.2818105214911775"/>
    <n v="2.8818105214911771"/>
    <n v="3.1797260960471481"/>
    <n v="65"/>
    <n v="78"/>
    <n v="0.2"/>
    <n v="0.2"/>
    <n v="1.3989229744649958"/>
    <n v="3"/>
    <n v="2.6"/>
    <n v="2.7810792431590374"/>
    <n v="1.2968385490209666"/>
    <n v="15.007922656809424"/>
    <n v="7.9919352249635964E-2"/>
    <n v="14.881705559191722"/>
    <n v="4.5786490705121441"/>
    <n v="37.784793969419987"/>
    <n v="41.503937555359848"/>
    <n v="79.288731524779834"/>
    <n v="0.52345316613356041"/>
    <n v="0.04"/>
    <n v="0.56345316613356045"/>
    <n v="0.98"/>
    <n v="0.5"/>
    <n v="0.5"/>
    <n v="78.721687255755754"/>
    <n v="24.757380000000005"/>
    <n v="103.47906725575575"/>
    <n v="0.23925012716639985"/>
    <n v="0.09"/>
    <n v="0.32925012716639984"/>
    <n v="0.9"/>
    <n v="6.2237414566940537"/>
    <n v="3.2802898241163341"/>
    <n v="3.4251384574026233"/>
    <n v="80.940580098212749"/>
    <n v="2.7169546277230916"/>
    <n v="1.4320001368822854"/>
    <n v="1.4952333491332961"/>
    <x v="490"/>
    <n v="102.34193464854964"/>
    <n v="4.1745737906267415"/>
    <n v="2.2002539823833835"/>
    <n v="2.2974111847402829"/>
    <n v="106.54966339374135"/>
    <n v="0.85"/>
    <n v="0.6"/>
    <n v="0.55000000000000004"/>
    <n v="21"/>
    <n v="11.2"/>
    <n v="13.65"/>
    <n v="219.9118836684307"/>
    <n v="115.90692177997225"/>
    <n v="121.02505466104246"/>
    <n v="5612.9172357106772"/>
    <n v="427.23395806587013"/>
    <n v="225.17824927529134"/>
    <n v="235.12150532953703"/>
    <n v="10904.498687867239"/>
    <x v="0"/>
    <x v="0"/>
    <n v="1"/>
  </r>
  <r>
    <n v="492"/>
    <x v="12"/>
    <n v="2.5"/>
    <n v="3"/>
    <n v="2.7508200000000005"/>
    <n v="2.9000000000000004"/>
    <n v="2.1294816648055179"/>
    <n v="2.3496230477818947"/>
    <n v="65"/>
    <n v="78"/>
    <n v="0.2"/>
    <n v="0.2"/>
    <n v="1.3989229744649958"/>
    <n v="3"/>
    <n v="2.6"/>
    <n v="1.8197128170793142"/>
    <n v="0.84854602224689035"/>
    <n v="15.007922656809424"/>
    <n v="2.3230227100101835"/>
    <n v="6.3713533047171387"/>
    <n v="3.7485460222468907"/>
    <n v="40.644064553012527"/>
    <n v="47.674311133954717"/>
    <n v="88.318375686967244"/>
    <n v="0.53980058807840836"/>
    <n v="0.04"/>
    <n v="0.5798005880784084"/>
    <n v="0.98"/>
    <n v="0.5"/>
    <n v="0.5"/>
    <n v="58.170510650694531"/>
    <n v="24.757380000000005"/>
    <n v="82.927890650694536"/>
    <n v="0.2985410554367291"/>
    <n v="0.09"/>
    <n v="0.38854105543672912"/>
    <n v="0.9"/>
    <n v="6.2590861826406421"/>
    <n v="2.7024087007263331"/>
    <n v="5.2984303451842045"/>
    <n v="90.158341847112396"/>
    <n v="2.6300643331121574"/>
    <n v="1.1355505468169975"/>
    <n v="2.2263973151539185"/>
    <x v="491"/>
    <n v="82.016595149038551"/>
    <n v="3.8271742311679993"/>
    <n v="1.6524119719247239"/>
    <n v="3.2397726267083407"/>
    <n v="108.16415110815268"/>
    <n v="0.85"/>
    <n v="0.6"/>
    <n v="0.65"/>
    <n v="21"/>
    <n v="11.2"/>
    <n v="13.65"/>
    <n v="237.12223922462357"/>
    <n v="102.37935438460227"/>
    <n v="200.72829022714021"/>
    <n v="6701.5829866643589"/>
    <n v="313.89179948253866"/>
    <n v="135.52520372077453"/>
    <n v="265.71511989967519"/>
    <n v="8871.2553910767874"/>
    <x v="0"/>
    <x v="0"/>
    <n v="1"/>
  </r>
  <r>
    <n v="493"/>
    <x v="12"/>
    <n v="2.5"/>
    <n v="3"/>
    <n v="2.7508200000000005"/>
    <n v="2.9000000000000004"/>
    <n v="1.8469075850909591"/>
    <n v="2.0378370477537033"/>
    <n v="65"/>
    <n v="78"/>
    <n v="0.2"/>
    <n v="0.2"/>
    <n v="1.3989229744649958"/>
    <n v="3"/>
    <n v="2.6"/>
    <n v="1.1510855823008646"/>
    <n v="0.53676002221869901"/>
    <n v="15.007922656809424"/>
    <n v="5.7004834821475328"/>
    <n v="2.549418945036134"/>
    <n v="3.4367600222186994"/>
    <n v="43.438513546932292"/>
    <n v="56.965097775165582"/>
    <n v="100.40361132209787"/>
    <n v="0.56736104433952872"/>
    <n v="0.04"/>
    <n v="0.60736104433952876"/>
    <n v="0.98"/>
    <n v="0.5"/>
    <n v="0.5"/>
    <n v="50.451506169316595"/>
    <n v="24.757380000000005"/>
    <n v="75.2088861693166"/>
    <n v="0.32918158027582139"/>
    <n v="0.09"/>
    <n v="0.41918158027582142"/>
    <n v="0.9"/>
    <n v="5.1283586371041787"/>
    <n v="2.3978786856068992"/>
    <n v="6.7550609551287906"/>
    <n v="102.49535322464159"/>
    <n v="2.0135933795249423"/>
    <n v="0.9415005829171964"/>
    <n v="2.6523000788445938"/>
    <x v="492"/>
    <n v="74.382414892730708"/>
    <n v="2.9786451593816912"/>
    <n v="1.3927321088644897"/>
    <n v="3.9234638290984045"/>
    <n v="97.338908690208143"/>
    <n v="0.85"/>
    <n v="0.6"/>
    <n v="0.65"/>
    <n v="21"/>
    <n v="11.2"/>
    <n v="13.65"/>
    <n v="206.38396468520875"/>
    <n v="96.499434807303999"/>
    <n v="271.8484334389214"/>
    <n v="6744.405197222889"/>
    <n v="221.55882006335293"/>
    <n v="103.59477755598627"/>
    <n v="291.83671435261942"/>
    <n v="7240.3030914006931"/>
    <x v="0"/>
    <x v="0"/>
    <n v="1"/>
  </r>
  <r>
    <n v="494"/>
    <x v="12"/>
    <n v="2.5"/>
    <n v="3"/>
    <n v="2.7508200000000005"/>
    <n v="2.9000000000000004"/>
    <n v="2.3738985533577188"/>
    <n v="2.6193072456319095"/>
    <n v="65"/>
    <n v="78"/>
    <n v="0.2"/>
    <n v="0.2"/>
    <n v="1.3989229744649958"/>
    <n v="3"/>
    <n v="2.6"/>
    <n v="2.3980524457207393"/>
    <n v="1.1182302200969048"/>
    <n v="15.007922656809424"/>
    <n v="0.60422039708983666"/>
    <n v="11.064794032900117"/>
    <n v="4.0182302200969051"/>
    <n v="34.409928095280229"/>
    <n v="42.946195355527166"/>
    <n v="77.356123450807388"/>
    <n v="0.55517512305070049"/>
    <n v="0.04"/>
    <n v="0.59517512305070053"/>
    <n v="0.98"/>
    <n v="0.5"/>
    <n v="0.5"/>
    <n v="64.847184816862537"/>
    <n v="24.757380000000005"/>
    <n v="89.604564816862535"/>
    <n v="0.27629596829804537"/>
    <n v="0.09"/>
    <n v="0.36629596829804534"/>
    <n v="0.9"/>
    <n v="10.196500219892329"/>
    <n v="2.2567682140140684"/>
    <n v="5.011744483192067"/>
    <n v="78.967709356032543"/>
    <n v="4.1277969468314168"/>
    <n v="0.9135959145413356"/>
    <n v="2.0288788437095588"/>
    <x v="493"/>
    <n v="88.619899269424479"/>
    <n v="6.4615632985956362"/>
    <n v="1.4301231158375347"/>
    <n v="3.1759626848588418"/>
    <n v="153.12806113977041"/>
    <n v="0.85"/>
    <n v="0.6"/>
    <n v="0.65"/>
    <n v="21"/>
    <n v="11.2"/>
    <n v="13.65"/>
    <n v="325.96266957810184"/>
    <n v="72.144576648358935"/>
    <n v="160.21591484865982"/>
    <n v="7724.760911540825"/>
    <n v="572.62308864455542"/>
    <n v="126.73736646839781"/>
    <n v="281.45349321564146"/>
    <n v="13570.193353528726"/>
    <x v="1"/>
    <x v="0"/>
    <n v="1"/>
  </r>
  <r>
    <n v="495"/>
    <x v="12"/>
    <n v="3.1518657324858754"/>
    <n v="3"/>
    <n v="2.7508200000000005"/>
    <n v="3.5518657324858758"/>
    <n v="3.1518657324858754"/>
    <n v="3.4776990527594549"/>
    <n v="65"/>
    <n v="78"/>
    <n v="0.2"/>
    <n v="0.2"/>
    <n v="1.3989229744649958"/>
    <n v="3"/>
    <n v="2.6"/>
    <n v="2.8409490420554739"/>
    <n v="1.3247562947385747"/>
    <n v="15.007922656809424"/>
    <n v="4.2184281048570554E-2"/>
    <n v="15.529335331895457"/>
    <n v="4.8766220272244505"/>
    <n v="43.380310757121222"/>
    <n v="41.400135166798535"/>
    <n v="84.780445923919757"/>
    <n v="0.48832174348257346"/>
    <n v="0.04"/>
    <n v="0.52832174348257344"/>
    <n v="0.98"/>
    <n v="0.5"/>
    <n v="0.5"/>
    <n v="86.098716974805882"/>
    <n v="24.757380000000005"/>
    <n v="110.85609697480589"/>
    <n v="0.22332898844189489"/>
    <n v="0.09"/>
    <n v="0.31332898844189488"/>
    <n v="0.9"/>
    <n v="9.1793965980101859"/>
    <n v="2.2800262524151842"/>
    <n v="5.9305215958166446"/>
    <n v="86.54670521400142"/>
    <n v="4.3297217832314416"/>
    <n v="1.075438807553156"/>
    <n v="2.7972980865537411"/>
    <x v="494"/>
    <n v="109.63789810695089"/>
    <n v="6.303225547448684"/>
    <n v="1.5656279331249701"/>
    <n v="4.0723172632666031"/>
    <n v="159.16523065089174"/>
    <n v="0.85"/>
    <n v="0.6"/>
    <n v="0.65"/>
    <n v="21"/>
    <n v="11.2"/>
    <n v="13.65"/>
    <n v="374.72315483197212"/>
    <n v="93.075685453000204"/>
    <n v="242.09693289265687"/>
    <n v="9462.2819570849624"/>
    <n v="691.07240031630852"/>
    <n v="171.65215580535158"/>
    <n v="446.4803051692009"/>
    <n v="17450.541340271804"/>
    <x v="1"/>
    <x v="0"/>
    <n v="1"/>
  </r>
  <r>
    <n v="496"/>
    <x v="12"/>
    <n v="2.5"/>
    <n v="3"/>
    <n v="2.7508200000000005"/>
    <n v="2.9000000000000004"/>
    <n v="1.661918154851169"/>
    <n v="1.8337237951856669"/>
    <n v="65"/>
    <n v="78"/>
    <n v="0.2"/>
    <n v="0.2"/>
    <n v="1.3989229744649958"/>
    <n v="3"/>
    <n v="2.6"/>
    <n v="0.71336329960099432"/>
    <n v="0.33264676965066231"/>
    <n v="15.007922656809424"/>
    <n v="8.719115138717644"/>
    <n v="0.97914611498494031"/>
    <n v="3.2326467696506627"/>
    <n v="42.704742096430863"/>
    <n v="65.268810108691781"/>
    <n v="107.97355220512264"/>
    <n v="0.60448886579833394"/>
    <n v="0.04"/>
    <n v="0.64448886579833398"/>
    <n v="0.98"/>
    <n v="0.5"/>
    <n v="0.5"/>
    <n v="45.398196812453733"/>
    <n v="24.757380000000005"/>
    <n v="70.155576812453745"/>
    <n v="0.35289254432592976"/>
    <n v="0.09"/>
    <n v="0.44289254432592973"/>
    <n v="0.9"/>
    <n v="6.7477080768258473"/>
    <n v="2.1867909675677528"/>
    <n v="5.4231049349233933"/>
    <n v="110.22300120939603"/>
    <n v="2.3988853516540996"/>
    <n v="0.77742853714197047"/>
    <n v="1.9279741863092679"/>
    <x v="495"/>
    <n v="69.384636407921278"/>
    <n v="3.7591984783118217"/>
    <n v="1.2182775520327092"/>
    <n v="3.0212521921486659"/>
    <n v="102.09457806236487"/>
    <n v="0.85"/>
    <n v="0.6"/>
    <n v="0.65"/>
    <n v="21"/>
    <n v="11.2"/>
    <n v="13.65"/>
    <n v="264.41234301657227"/>
    <n v="85.690506589618394"/>
    <n v="212.50710106925075"/>
    <n v="7181.0697813649767"/>
    <n v="260.83061960287671"/>
    <n v="84.529744991721927"/>
    <n v="209.6284848488703"/>
    <n v="7083.7951780773228"/>
    <x v="0"/>
    <x v="0"/>
    <n v="1"/>
  </r>
  <r>
    <n v="497"/>
    <x v="12"/>
    <n v="3.1663983201611821"/>
    <n v="3"/>
    <n v="2.7508200000000005"/>
    <n v="3.5663983201611824"/>
    <n v="3.1663983201611821"/>
    <n v="3.4937339891057748"/>
    <n v="65"/>
    <n v="78"/>
    <n v="0.2"/>
    <n v="0.2"/>
    <n v="1.3989229744649958"/>
    <n v="3"/>
    <n v="2.6"/>
    <n v="2.8441708391774805"/>
    <n v="1.326258643409588"/>
    <n v="15.007922656809424"/>
    <n v="4.0492588239450011E-2"/>
    <n v="15.564577595594935"/>
    <n v="4.8926569635707704"/>
    <n v="43.68034864569308"/>
    <n v="41.395481624385354"/>
    <n v="85.075830270078427"/>
    <n v="0.48657158552520574"/>
    <n v="0.04"/>
    <n v="0.52657158552520578"/>
    <n v="0.98"/>
    <n v="0.5"/>
    <n v="0.5"/>
    <n v="86.495699987207544"/>
    <n v="24.757380000000005"/>
    <n v="111.25307998720754"/>
    <n v="0.22253208632827726"/>
    <n v="0.09"/>
    <n v="0.31253208632827723"/>
    <n v="0.9"/>
    <n v="6.1807588509464226"/>
    <n v="2.1481119656646857"/>
    <n v="3.4636585580679351"/>
    <n v="86.848243400705073"/>
    <n v="2.9261468630546159"/>
    <n v="1.0169772420189658"/>
    <n v="1.6397943794281544"/>
    <x v="496"/>
    <n v="110.03051866866679"/>
    <n v="4.2490733921681718"/>
    <n v="1.4767580513687648"/>
    <n v="2.381154122586171"/>
    <n v="103.64628873071565"/>
    <n v="0.85"/>
    <n v="0.6"/>
    <n v="0.55000000000000004"/>
    <n v="21"/>
    <n v="11.2"/>
    <n v="13.65"/>
    <n v="254.1307149887769"/>
    <n v="88.322687047840887"/>
    <n v="142.41326139168447"/>
    <n v="6198.9292794092298"/>
    <n v="467.52774920149534"/>
    <n v="162.48845434023485"/>
    <n v="261.99962313819054"/>
    <n v="11404.254907123037"/>
    <x v="0"/>
    <x v="0"/>
    <n v="1"/>
  </r>
  <r>
    <n v="498"/>
    <x v="12"/>
    <n v="3.185936395877043"/>
    <n v="3"/>
    <n v="2.7508200000000005"/>
    <n v="3.5859363958770434"/>
    <n v="3.185936395877043"/>
    <n v="3.5152918704296727"/>
    <n v="65"/>
    <n v="78"/>
    <n v="0.2"/>
    <n v="0.2"/>
    <n v="1.3989229744649958"/>
    <n v="3"/>
    <n v="2.6"/>
    <n v="2.8485023262819995"/>
    <n v="1.3282784490176249"/>
    <n v="15.007922656809424"/>
    <n v="3.8272779371654519E-2"/>
    <n v="15.612021372634858"/>
    <n v="4.9142148448946683"/>
    <n v="44.083556014866758"/>
    <n v="41.389375329755637"/>
    <n v="85.472931344622395"/>
    <n v="0.48423956776298965"/>
    <n v="0.04"/>
    <n v="0.52423956776298963"/>
    <n v="0.98"/>
    <n v="0.5"/>
    <n v="0.5"/>
    <n v="87.029416647138191"/>
    <n v="24.757380000000005"/>
    <n v="111.7867966471382"/>
    <n v="0.22146962559584005"/>
    <n v="0.09"/>
    <n v="0.31146962559584002"/>
    <n v="0.9"/>
    <n v="4.3848774689579688"/>
    <n v="2.8418882747927849"/>
    <n v="3.3024647966167873"/>
    <n v="87.253617414302028"/>
    <n v="2.0861511999377713"/>
    <n v="1.3520579939847071"/>
    <n v="1.5711820790859132"/>
    <x v="497"/>
    <n v="110.55837031035645"/>
    <n v="3.0191213254179958"/>
    <n v="1.9567263978578686"/>
    <n v="2.2738473228711147"/>
    <n v="84.111425828771004"/>
    <n v="0.85"/>
    <n v="0.6"/>
    <n v="0.55000000000000004"/>
    <n v="21"/>
    <n v="11.2"/>
    <n v="13.65"/>
    <n v="182.0242386677574"/>
    <n v="117.9719509290903"/>
    <n v="137.09132001676991"/>
    <n v="5071.1172554888562"/>
    <n v="333.789133507457"/>
    <n v="216.33248169042011"/>
    <n v="251.39285435119734"/>
    <n v="9299.2221641093456"/>
    <x v="0"/>
    <x v="0"/>
    <n v="1"/>
  </r>
  <r>
    <n v="499"/>
    <x v="12"/>
    <n v="3.3748923428049746"/>
    <n v="3"/>
    <n v="2.7508200000000005"/>
    <n v="3.774892342804975"/>
    <n v="3.3748923428049746"/>
    <n v="3.723781689926601"/>
    <n v="65"/>
    <n v="78"/>
    <n v="0.2"/>
    <n v="0.2"/>
    <n v="1.3989229744649958"/>
    <n v="3"/>
    <n v="2.6"/>
    <n v="2.8903928511905645"/>
    <n v="1.3478123215866216"/>
    <n v="15.007922656809424"/>
    <n v="2.0033454076509298E-2"/>
    <n v="16.074583503356529"/>
    <n v="5.1227046643915966"/>
    <n v="47.972792541851845"/>
    <n v="41.339202228947251"/>
    <n v="89.311994770799089"/>
    <n v="0.46286282525696387"/>
    <n v="0.04"/>
    <n v="0.50286282525696391"/>
    <n v="0.98"/>
    <n v="0.5"/>
    <n v="0.5"/>
    <n v="92.191078334555058"/>
    <n v="24.757380000000005"/>
    <n v="116.94845833455506"/>
    <n v="0.21169479574648553"/>
    <n v="0.09"/>
    <n v="0.3016947957464855"/>
    <n v="0.9"/>
    <n v="5.4414995317630872"/>
    <n v="2.1543670160287549"/>
    <n v="5.6564846486660327"/>
    <n v="91.172661328524072"/>
    <n v="2.705171703586255"/>
    <n v="1.0710159317081203"/>
    <n v="2.8120487972151866"/>
    <x v="498"/>
    <n v="115.66331044076873"/>
    <n v="3.7998274419732261"/>
    <n v="1.5044056991649943"/>
    <n v="3.9499526679436032"/>
    <n v="112.98248118394045"/>
    <n v="0.85"/>
    <n v="0.6"/>
    <n v="0.65"/>
    <n v="21"/>
    <n v="11.2"/>
    <n v="13.65"/>
    <n v="246.63770356657614"/>
    <n v="97.647372819078115"/>
    <n v="256.38197262778368"/>
    <n v="7333.4224061475988"/>
    <n v="439.50062104230136"/>
    <n v="174.00454341138246"/>
    <n v="456.86460165870363"/>
    <n v="13067.927795546415"/>
    <x v="1"/>
    <x v="0"/>
    <n v="1"/>
  </r>
  <r>
    <n v="500"/>
    <x v="12"/>
    <n v="2.5"/>
    <n v="3"/>
    <n v="2.7508200000000005"/>
    <n v="2.9000000000000004"/>
    <n v="1.905484705144928"/>
    <n v="2.1024697485776676"/>
    <n v="65"/>
    <n v="78"/>
    <n v="0.2"/>
    <n v="0.2"/>
    <n v="1.3989229744649958"/>
    <n v="3"/>
    <n v="2.6"/>
    <n v="1.2896908565090786"/>
    <n v="0.60139272304266278"/>
    <n v="15.007922656809424"/>
    <n v="4.8778372791729492"/>
    <n v="3.2003481224829562"/>
    <n v="3.5013927230426631"/>
    <n v="43.248060881753219"/>
    <n v="54.702146147099036"/>
    <n v="97.950207028852248"/>
    <n v="0.55846891810025423"/>
    <n v="0.04"/>
    <n v="0.59846891810025427"/>
    <n v="0.98"/>
    <n v="0.5"/>
    <n v="0.5"/>
    <n v="52.05164250404178"/>
    <n v="24.757380000000005"/>
    <n v="76.809022504041792"/>
    <n v="0.32232385197581753"/>
    <n v="0.09"/>
    <n v="0.41232385197581756"/>
    <n v="0.9"/>
    <n v="4.8573134901356463"/>
    <n v="2.9661490839007567"/>
    <n v="6.8873722018731591"/>
    <n v="99.99083634195334"/>
    <n v="1.9503623408203961"/>
    <n v="1.1910010507346105"/>
    <n v="2.7654940116643636"/>
    <x v="499"/>
    <n v="75.964967311689691"/>
    <n v="2.8545272816288145"/>
    <n v="1.7431350680922542"/>
    <n v="4.04754436560565"/>
    <n v="98.579017018490418"/>
    <n v="0.85"/>
    <n v="0.6"/>
    <n v="0.65"/>
    <n v="21"/>
    <n v="11.2"/>
    <n v="13.65"/>
    <n v="195.01836162848124"/>
    <n v="119.0891911470989"/>
    <n v="276.52405912498341"/>
    <n v="6734.81683416331"/>
    <n v="216.84407163925934"/>
    <n v="132.41719846748808"/>
    <n v="307.47157542584699"/>
    <n v="7488.5518054281265"/>
    <x v="0"/>
    <x v="0"/>
    <n v="1"/>
  </r>
  <r>
    <n v="501"/>
    <x v="12"/>
    <n v="2.5"/>
    <n v="3"/>
    <n v="2.7508200000000005"/>
    <n v="2.9000000000000004"/>
    <n v="1.7052210272453407"/>
    <n v="1.8815032284130464"/>
    <n v="65"/>
    <n v="78"/>
    <n v="0.2"/>
    <n v="0.2"/>
    <n v="1.3989229744649958"/>
    <n v="3"/>
    <n v="2.6"/>
    <n v="0.81582662481513413"/>
    <n v="0.38042620287804185"/>
    <n v="15.007922656809424"/>
    <n v="7.9552217694670526"/>
    <n v="1.2806242735214304"/>
    <n v="3.2804262028780422"/>
    <n v="43.058323532960372"/>
    <n v="63.167476950689867"/>
    <n v="106.22580048365023"/>
    <n v="0.59465286835294129"/>
    <n v="0.04"/>
    <n v="0.63465286835294132"/>
    <n v="0.98"/>
    <n v="0.5"/>
    <n v="0.5"/>
    <n v="46.581090397048598"/>
    <n v="24.757380000000005"/>
    <n v="71.33847039704861"/>
    <n v="0.34704108263336492"/>
    <n v="0.09"/>
    <n v="0.43704108263336494"/>
    <n v="0.9"/>
    <n v="11.537758068734915"/>
    <n v="2.5103488952973843"/>
    <n v="3.0461008754618977"/>
    <n v="108.43883799372628"/>
    <n v="4.2152868160500088"/>
    <n v="0.91714876833026171"/>
    <n v="1.1128842175575986"/>
    <x v="500"/>
    <n v="70.554531161916202"/>
    <n v="6.4952837912131658"/>
    <n v="1.4132232963091438"/>
    <n v="1.7148296510395891"/>
    <n v="138.31175982953215"/>
    <n v="0.85"/>
    <n v="0.6"/>
    <n v="0.55000000000000004"/>
    <n v="21"/>
    <n v="11.2"/>
    <n v="13.65"/>
    <n v="457.10080414273716"/>
    <n v="99.454546705110843"/>
    <n v="120.67987137350326"/>
    <n v="9733.5880421427792"/>
    <n v="458.27170265263851"/>
    <n v="99.709307098189413"/>
    <n v="120.98900205165057"/>
    <n v="9758.5213689521952"/>
    <x v="1"/>
    <x v="0"/>
    <n v="1"/>
  </r>
  <r>
    <n v="502"/>
    <x v="12"/>
    <n v="2.5"/>
    <n v="3"/>
    <n v="2.7508200000000005"/>
    <n v="2.9000000000000004"/>
    <n v="1.3674230075744003"/>
    <n v="1.5087843524388733"/>
    <n v="65"/>
    <n v="78"/>
    <n v="0.2"/>
    <n v="0.2"/>
    <n v="1.3989229744649958"/>
    <n v="3"/>
    <n v="2.6"/>
    <n v="1.6528415883976091E-2"/>
    <n v="7.707326903868772E-3"/>
    <n v="15.007922656809424"/>
    <n v="14.843006753364502"/>
    <n v="5.2564004531865385E-4"/>
    <n v="2.9077073269038691"/>
    <n v="37.35210161023366"/>
    <n v="82.114533640094649"/>
    <n v="119.46663525032831"/>
    <n v="0.68734281724795621"/>
    <n v="0.04"/>
    <n v="0.72734281724795624"/>
    <n v="0.98"/>
    <n v="0.5"/>
    <n v="0.5"/>
    <n v="37.353547551383123"/>
    <n v="24.757380000000005"/>
    <n v="62.110927551383128"/>
    <n v="0.39859942486801087"/>
    <n v="0.09"/>
    <n v="0.48859942486801089"/>
    <n v="0.9"/>
    <n v="6.7847269392232104"/>
    <n v="2.0514349670005134"/>
    <n v="4.2036994472148246"/>
    <n v="121.95552348471014"/>
    <n v="1.8499045329904973"/>
    <n v="0.55933847870139186"/>
    <n v="1.1461688484139176"/>
    <x v="501"/>
    <n v="61.428389885983314"/>
    <n v="3.4697132588322499"/>
    <n v="1.0491050219699356"/>
    <n v="2.149774314987686"/>
    <n v="88.058240027521876"/>
    <n v="0.85"/>
    <n v="0.6"/>
    <n v="0.65"/>
    <n v="21"/>
    <n v="11.2"/>
    <n v="13.65"/>
    <n v="225.60607571759434"/>
    <n v="68.214416975169641"/>
    <n v="139.78162191018671"/>
    <n v="5725.6817740303304"/>
    <n v="213.13889885611317"/>
    <n v="64.444832320912298"/>
    <n v="132.05717478793628"/>
    <n v="5409.2759010841155"/>
    <x v="0"/>
    <x v="0"/>
    <n v="1"/>
  </r>
  <r>
    <n v="503"/>
    <x v="12"/>
    <n v="2.5"/>
    <n v="3"/>
    <n v="2.7508200000000005"/>
    <n v="2.9000000000000004"/>
    <n v="2.3537928842327451"/>
    <n v="2.5971230942734476"/>
    <n v="65"/>
    <n v="78"/>
    <n v="0.2"/>
    <n v="0.2"/>
    <n v="1.3989229744649958"/>
    <n v="3"/>
    <n v="2.6"/>
    <n v="2.3504783796068858"/>
    <n v="1.0960460687384428"/>
    <n v="15.007922656809424"/>
    <n v="0.703501936404202"/>
    <n v="10.63012819002696"/>
    <n v="3.9960460687384431"/>
    <n v="35.056394124013615"/>
    <n v="43.219300999503915"/>
    <n v="78.275695123517522"/>
    <n v="0.55214202737266915"/>
    <n v="0.04"/>
    <n v="0.59214202737266919"/>
    <n v="0.98"/>
    <n v="0.5"/>
    <n v="0.5"/>
    <n v="64.297963351703572"/>
    <n v="24.757380000000005"/>
    <n v="89.055343351703584"/>
    <n v="0.27799993878218437"/>
    <n v="0.09"/>
    <n v="0.3679999387821844"/>
    <n v="0.9"/>
    <n v="5.5950285778905062"/>
    <n v="3.2188633891970158"/>
    <n v="5.466977723239971"/>
    <n v="79.90643877192413"/>
    <n v="2.2819770125703998"/>
    <n v="1.3128390960822338"/>
    <n v="2.2297504505994352"/>
    <x v="502"/>
    <n v="88.076713204981573"/>
    <n v="3.5360584037422278"/>
    <n v="2.0343218590242995"/>
    <n v="3.4551302557640957"/>
    <n v="107.44492859370899"/>
    <n v="0.85"/>
    <n v="0.6"/>
    <n v="0.65"/>
    <n v="21"/>
    <n v="11.2"/>
    <n v="13.65"/>
    <n v="182.34465643389498"/>
    <n v="104.90429684848324"/>
    <n v="178.17141785749402"/>
    <n v="5540.6348971074485"/>
    <n v="311.44440190246911"/>
    <n v="179.17638294390818"/>
    <n v="304.31651662278887"/>
    <n v="9463.3961610778315"/>
    <x v="0"/>
    <x v="0"/>
    <n v="1"/>
  </r>
  <r>
    <n v="504"/>
    <x v="12"/>
    <n v="2.5"/>
    <n v="3"/>
    <n v="2.7508200000000005"/>
    <n v="2.9000000000000004"/>
    <n v="2.1368135347520396"/>
    <n v="2.3577128711855915"/>
    <n v="65"/>
    <n v="78"/>
    <n v="0.2"/>
    <n v="0.2"/>
    <n v="1.3989229744649958"/>
    <n v="3"/>
    <n v="2.6"/>
    <n v="1.8370614993542413"/>
    <n v="0.8566358456505867"/>
    <n v="15.007922656809424"/>
    <n v="2.2552337945527627"/>
    <n v="6.4934181574813978"/>
    <n v="3.7566358456505871"/>
    <n v="40.508568946869765"/>
    <n v="47.487836029536133"/>
    <n v="87.996404976405898"/>
    <n v="0.53965654667675167"/>
    <n v="0.04"/>
    <n v="0.5796565466767517"/>
    <n v="0.98"/>
    <n v="0.5"/>
    <n v="0.5"/>
    <n v="58.370793482832752"/>
    <n v="24.757380000000005"/>
    <n v="83.12817348283275"/>
    <n v="0.29782177284471173"/>
    <n v="0.09"/>
    <n v="0.38782177284471175"/>
    <n v="0.9"/>
    <n v="9.2614204244935454"/>
    <n v="2.8033689830035988"/>
    <n v="5.310860886584722"/>
    <n v="89.829663413414366"/>
    <n v="3.8929774439100808"/>
    <n v="1.1783777992550153"/>
    <n v="2.2323856051863902"/>
    <x v="503"/>
    <n v="82.214677070933476"/>
    <n v="5.6696399364062353"/>
    <n v="1.7161614540772665"/>
    <n v="3.2511934022177975"/>
    <n v="141.58189129742794"/>
    <n v="0.85"/>
    <n v="0.6"/>
    <n v="0.65"/>
    <n v="21"/>
    <n v="11.2"/>
    <n v="13.65"/>
    <n v="349.70485346245675"/>
    <n v="105.85328108091798"/>
    <n v="200.53444752284477"/>
    <n v="8732.807568815062"/>
    <n v="466.12761648010644"/>
    <n v="141.09365974854609"/>
    <n v="267.29581565848576"/>
    <n v="11640.109472110045"/>
    <x v="1"/>
    <x v="0"/>
    <n v="1"/>
  </r>
  <r>
    <n v="505"/>
    <x v="12"/>
    <n v="2.5"/>
    <n v="3"/>
    <n v="2.7508200000000005"/>
    <n v="2.9000000000000004"/>
    <n v="2.2620627205613042"/>
    <n v="2.4959100571755641"/>
    <n v="65"/>
    <n v="78"/>
    <n v="0.2"/>
    <n v="0.2"/>
    <n v="1.3989229744649958"/>
    <n v="3"/>
    <n v="2.6"/>
    <n v="2.1334263211046842"/>
    <n v="0.99483303164055936"/>
    <n v="15.007922656809424"/>
    <n v="1.252244292552851"/>
    <n v="8.7575228267351601"/>
    <n v="3.8948330316405597"/>
    <n v="37.701824789077563"/>
    <n v="44.728792447644743"/>
    <n v="82.430617236722298"/>
    <n v="0.54262352930336133"/>
    <n v="0.04"/>
    <n v="0.58262352930336136"/>
    <n v="0.98"/>
    <n v="0.5"/>
    <n v="0.5"/>
    <n v="61.792193731317184"/>
    <n v="24.757380000000005"/>
    <n v="86.549573731317196"/>
    <n v="0.28604854920321537"/>
    <n v="0.09"/>
    <n v="0.3760485492032154"/>
    <n v="0.9"/>
    <n v="6.179082940574613"/>
    <n v="3.3821635331178532"/>
    <n v="3.8686473617449795"/>
    <n v="84.147921762487357"/>
    <n v="2.5790038298788396"/>
    <n v="1.4116354787716034"/>
    <n v="1.6146823822149818"/>
    <x v="504"/>
    <n v="85.598479514489526"/>
    <n v="3.855447765365192"/>
    <n v="2.1103058433208632"/>
    <n v="2.4138481339819333"/>
    <n v="104.41786544763958"/>
    <n v="0.85"/>
    <n v="0.6"/>
    <n v="0.65"/>
    <n v="21"/>
    <n v="11.2"/>
    <n v="13.65"/>
    <n v="217.01781250179985"/>
    <n v="118.78619182482427"/>
    <n v="135.872166769893"/>
    <n v="5877.5369618858222"/>
    <n v="330.0204665627968"/>
    <n v="180.63897149880844"/>
    <n v="206.62173004774129"/>
    <n v="8938.0105164665001"/>
    <x v="0"/>
    <x v="0"/>
    <n v="1"/>
  </r>
  <r>
    <n v="506"/>
    <x v="12"/>
    <n v="3.4528322033573882"/>
    <n v="3"/>
    <n v="2.7508200000000005"/>
    <n v="3.8528322033573885"/>
    <n v="3.4528322033573882"/>
    <n v="3.80977881106715"/>
    <n v="65"/>
    <n v="78"/>
    <n v="0.2"/>
    <n v="0.2"/>
    <n v="1.3989229744649958"/>
    <n v="3"/>
    <n v="2.6"/>
    <n v="2.9076717022821703"/>
    <n v="1.3558695821747571"/>
    <n v="15.007922656809424"/>
    <n v="1.4215028355044904E-2"/>
    <n v="16.267346597355875"/>
    <n v="5.2087017855321456"/>
    <n v="49.571599374599153"/>
    <n v="41.323196787104131"/>
    <n v="90.894796161703283"/>
    <n v="0.45462665116262002"/>
    <n v="0.04"/>
    <n v="0.49462665116262"/>
    <n v="0.98"/>
    <n v="0.5"/>
    <n v="0.5"/>
    <n v="94.32014174153764"/>
    <n v="24.757380000000005"/>
    <n v="119.07752174153765"/>
    <n v="0.2079097686777262"/>
    <n v="0.09"/>
    <n v="0.29790976867772623"/>
    <n v="0.9"/>
    <n v="5.360241426752288"/>
    <n v="2.5915779848752214"/>
    <n v="5.5319984120099726"/>
    <n v="92.788437748405428"/>
    <n v="2.7089231604146593"/>
    <n v="1.3097144449896194"/>
    <n v="2.7957245632405479"/>
    <x v="505"/>
    <n v="117.7689775465757"/>
    <n v="3.7633731432517488"/>
    <n v="1.8195215868907564"/>
    <n v="3.8839620447625327"/>
    <n v="113.86384891310516"/>
    <n v="0.85"/>
    <n v="0.6"/>
    <n v="0.65"/>
    <n v="21"/>
    <n v="11.2"/>
    <n v="13.65"/>
    <n v="251.35674803534931"/>
    <n v="121.52635724710667"/>
    <n v="259.41091459793353"/>
    <n v="7604.9984129017075"/>
    <n v="443.20860720700119"/>
    <n v="214.28319691204726"/>
    <n v="457.41023884139094"/>
    <n v="13409.629066014169"/>
    <x v="1"/>
    <x v="0"/>
    <n v="1"/>
  </r>
  <r>
    <n v="507"/>
    <x v="12"/>
    <n v="2.5"/>
    <n v="3"/>
    <n v="2.7508200000000005"/>
    <n v="2.9000000000000004"/>
    <n v="1.68071130474073"/>
    <n v="1.8544597418015609"/>
    <n v="65"/>
    <n v="78"/>
    <n v="0.2"/>
    <n v="0.2"/>
    <n v="1.3989229744649958"/>
    <n v="3"/>
    <n v="2.6"/>
    <n v="0.75783168062209538"/>
    <n v="0.35338271626655615"/>
    <n v="15.007922656809424"/>
    <n v="8.3832901452927224"/>
    <n v="1.1050234479855856"/>
    <n v="3.2533827162665565"/>
    <n v="42.871843921295429"/>
    <n v="64.345016000278633"/>
    <n v="107.21685992157407"/>
    <n v="0.60013897112212655"/>
    <n v="0.04"/>
    <n v="0.64013897112212659"/>
    <n v="0.98"/>
    <n v="0.5"/>
    <n v="0.5"/>
    <n v="45.91156452248314"/>
    <n v="24.757380000000005"/>
    <n v="70.668944522483145"/>
    <n v="0.35032899058119521"/>
    <n v="0.09"/>
    <n v="0.44032899058119523"/>
    <n v="0.9"/>
    <n v="5.0564797172136151"/>
    <n v="3.0583113277155238"/>
    <n v="3.8053901874802438"/>
    <n v="109.45054450327353"/>
    <n v="1.8196299935365898"/>
    <n v="1.1005670610205636"/>
    <n v="1.3694116281484041"/>
    <x v="506"/>
    <n v="69.892362714543765"/>
    <n v="2.8299651074386563"/>
    <n v="1.7116481878995122"/>
    <n v="2.1297665674594826"/>
    <n v="80.913506860249001"/>
    <n v="0.85"/>
    <n v="0.6"/>
    <n v="0.65"/>
    <n v="21"/>
    <n v="11.2"/>
    <n v="13.65"/>
    <n v="199.15949358706786"/>
    <n v="120.45766409106815"/>
    <n v="149.88284834995719"/>
    <n v="5694.3080352061334"/>
    <n v="197.79294775860538"/>
    <n v="119.63113598836426"/>
    <n v="148.854417430187"/>
    <n v="5655.2361699822486"/>
    <x v="0"/>
    <x v="0"/>
    <n v="1"/>
  </r>
  <r>
    <n v="508"/>
    <x v="12"/>
    <n v="2.5"/>
    <n v="3"/>
    <n v="2.7508200000000005"/>
    <n v="2.9000000000000004"/>
    <n v="1.8301455764240786"/>
    <n v="2.0193422175132096"/>
    <n v="65"/>
    <n v="78"/>
    <n v="0.2"/>
    <n v="0.2"/>
    <n v="1.3989229744649958"/>
    <n v="3"/>
    <n v="2.6"/>
    <n v="1.1114232908564763"/>
    <n v="0.51826519197820531"/>
    <n v="15.007922656809424"/>
    <n v="5.9476764121136627"/>
    <n v="2.376758016236121"/>
    <n v="3.4182651919782057"/>
    <n v="43.455589142794544"/>
    <n v="57.64508103077501"/>
    <n v="101.10067017356955"/>
    <n v="0.57017506344725488"/>
    <n v="0.04"/>
    <n v="0.61017506344725492"/>
    <n v="0.98"/>
    <n v="0.5"/>
    <n v="0.5"/>
    <n v="49.993622629017203"/>
    <n v="24.757380000000005"/>
    <n v="74.751002629017208"/>
    <n v="0.33119796563624371"/>
    <n v="0.09"/>
    <n v="0.42119796563624368"/>
    <n v="0.9"/>
    <n v="9.500245411487807"/>
    <n v="3.2312389686815459"/>
    <n v="4.1206198748615321"/>
    <n v="103.20693413551892"/>
    <n v="3.7034325647687418"/>
    <n v="1.2596175259530411"/>
    <n v="1.6063203812758771"/>
    <x v="507"/>
    <n v="73.929563039687352"/>
    <n v="5.4987613711240844"/>
    <n v="1.8702476885883246"/>
    <n v="2.385023166409582"/>
    <n v="131.88207298584746"/>
    <n v="0.85"/>
    <n v="0.6"/>
    <n v="0.65"/>
    <n v="21"/>
    <n v="11.2"/>
    <n v="13.65"/>
    <n v="382.21992078742346"/>
    <n v="130.00126303698082"/>
    <n v="165.78340179088107"/>
    <n v="9167.1473060536136"/>
    <n v="406.52102542671565"/>
    <n v="138.2665943933201"/>
    <n v="176.32372053219194"/>
    <n v="9749.9840286118579"/>
    <x v="1"/>
    <x v="0"/>
    <n v="1"/>
  </r>
  <r>
    <n v="509"/>
    <x v="12"/>
    <n v="2.7996606319041586"/>
    <n v="3"/>
    <n v="2.7508200000000005"/>
    <n v="3.1996606319041589"/>
    <n v="2.7996606319041586"/>
    <n v="3.0890837218316252"/>
    <n v="65"/>
    <n v="78"/>
    <n v="0.2"/>
    <n v="0.2"/>
    <n v="1.3989229744649958"/>
    <n v="3"/>
    <n v="2.6"/>
    <n v="2.7628670511008879"/>
    <n v="1.2883460643924618"/>
    <n v="15.007922656809424"/>
    <n v="9.3769559880269623E-2"/>
    <n v="14.687434898904247"/>
    <n v="4.4880066962966207"/>
    <n v="36.075129884596073"/>
    <n v="41.54203698351435"/>
    <n v="77.617166868110417"/>
    <n v="0.53521712605284744"/>
    <n v="0.04"/>
    <n v="0.57521712605284747"/>
    <n v="0.98"/>
    <n v="0.5"/>
    <n v="0.5"/>
    <n v="76.477619553199858"/>
    <n v="24.757380000000005"/>
    <n v="101.23499955319986"/>
    <n v="0.24455356457022348"/>
    <n v="0.09"/>
    <n v="0.33455356457022345"/>
    <n v="0.9"/>
    <n v="5.7199113307473937"/>
    <n v="2.3654265097411242"/>
    <n v="5.3134820724519543"/>
    <n v="79.234191177862726"/>
    <n v="2.4297203737977595"/>
    <n v="1.004792670918617"/>
    <n v="2.2570761854028132"/>
    <x v="508"/>
    <n v="100.12252703063723"/>
    <n v="3.8062946060202427"/>
    <n v="1.5740646391783288"/>
    <n v="3.5358377048331748"/>
    <n v="109.89179312887204"/>
    <n v="0.85"/>
    <n v="0.6"/>
    <n v="0.65"/>
    <n v="21"/>
    <n v="11.2"/>
    <n v="13.65"/>
    <n v="192.51692860623976"/>
    <n v="79.613934581681008"/>
    <n v="178.83760597720763"/>
    <n v="5558.1694750430515"/>
    <n v="381.09583457783043"/>
    <n v="157.59932938410248"/>
    <n v="354.01700617810587"/>
    <n v="11002.644027990686"/>
    <x v="0"/>
    <x v="0"/>
    <n v="1"/>
  </r>
  <r>
    <n v="510"/>
    <x v="12"/>
    <n v="2.5"/>
    <n v="3"/>
    <n v="2.7508200000000005"/>
    <n v="2.9000000000000004"/>
    <n v="2.0259060874937926"/>
    <n v="2.2353400428323447"/>
    <n v="65"/>
    <n v="78"/>
    <n v="0.2"/>
    <n v="0.2"/>
    <n v="1.3989229744649958"/>
    <n v="3"/>
    <n v="2.6"/>
    <n v="1.5746321220683752"/>
    <n v="0.73426301729733989"/>
    <n v="15.007922656809424"/>
    <n v="3.3879111182412873"/>
    <n v="4.7707229177520514"/>
    <n v="3.6342630172973402"/>
    <n v="42.217762853005944"/>
    <n v="50.603627465085005"/>
    <n v="92.821390318090948"/>
    <n v="0.54517204807718034"/>
    <n v="0.04"/>
    <n v="0.58517204807718037"/>
    <n v="0.98"/>
    <n v="0.5"/>
    <n v="0.5"/>
    <n v="55.341162869616639"/>
    <n v="24.757380000000005"/>
    <n v="80.098542869616637"/>
    <n v="0.30908652159003375"/>
    <n v="0.09"/>
    <n v="0.39908652159003377"/>
    <n v="0.9"/>
    <n v="4.6603422274134383"/>
    <n v="3.4687538376374221"/>
    <n v="5.2036611742389995"/>
    <n v="94.755169283051188"/>
    <n v="1.9332402214573479"/>
    <n v="1.4389360501915527"/>
    <n v="2.1586241074098589"/>
    <x v="509"/>
    <n v="79.218339101818643"/>
    <n v="2.8004624584558591"/>
    <n v="2.0844209343226225"/>
    <n v="3.1269501366788464"/>
    <n v="91.739428649768172"/>
    <n v="0.85"/>
    <n v="0.6"/>
    <n v="0.65"/>
    <n v="21"/>
    <n v="11.2"/>
    <n v="13.65"/>
    <n v="183.18450444899437"/>
    <n v="136.34662902338562"/>
    <n v="204.54079271609646"/>
    <n v="6000.8809348252671"/>
    <n v="221.84798467586896"/>
    <n v="165.12436440609915"/>
    <n v="247.71179628190299"/>
    <n v="7267.4451677844318"/>
    <x v="0"/>
    <x v="0"/>
    <n v="1"/>
  </r>
  <r>
    <n v="511"/>
    <x v="12"/>
    <n v="2.5"/>
    <n v="3"/>
    <n v="2.7508200000000005"/>
    <n v="2.9000000000000004"/>
    <n v="1.2492850390800918"/>
    <n v="1.3784335266111669"/>
    <n v="65"/>
    <n v="78"/>
    <n v="0.2"/>
    <n v="0.2"/>
    <n v="1.3989229744649958"/>
    <n v="3"/>
    <n v="2.6"/>
    <n v="0"/>
    <n v="0"/>
    <n v="15.007922656809424"/>
    <n v="16.323666396677137"/>
    <n v="0"/>
    <n v="2.7773565010761629"/>
    <n v="34.126402623052783"/>
    <n v="32.647332793354273"/>
    <n v="66.77373541640705"/>
    <n v="0.4889247634532134"/>
    <n v="0.04"/>
    <n v="0.52892476345321338"/>
    <n v="0.98"/>
    <n v="0.5"/>
    <n v="0.5"/>
    <n v="34.126402623052783"/>
    <n v="24.757380000000005"/>
    <n v="58.883782623052788"/>
    <n v="0.4204447964643423"/>
    <n v="0.09"/>
    <n v="0.51044479646434227"/>
    <n v="0.9"/>
    <n v="6.8389433408075435"/>
    <n v="2.7787398352553718"/>
    <n v="4.1159300700959145"/>
    <n v="68.164854904248855"/>
    <n v="3.2216568520009847"/>
    <n v="1.3089955251949033"/>
    <n v="1.938912731380465"/>
    <x v="510"/>
    <n v="58.236708088733529"/>
    <n v="3.3480402991778679"/>
    <n v="1.3603465456210837"/>
    <n v="2.0149749832043393"/>
    <n v="86.781913665379136"/>
    <n v="0.85"/>
    <n v="0.6"/>
    <n v="0.65"/>
    <n v="21"/>
    <n v="11.2"/>
    <n v="13.65"/>
    <n v="219.60377186792624"/>
    <n v="89.2274900452216"/>
    <n v="132.16570500655024"/>
    <n v="5692.1762786169893"/>
    <n v="194.97884557253758"/>
    <n v="79.222104676852084"/>
    <n v="117.34550990297186"/>
    <n v="5053.8929735123602"/>
    <x v="1"/>
    <x v="0"/>
    <n v="1"/>
  </r>
  <r>
    <n v="512"/>
    <x v="12"/>
    <n v="2.5"/>
    <n v="3"/>
    <n v="2.7508200000000005"/>
    <n v="2.9000000000000004"/>
    <n v="1.4414112990413901"/>
    <n v="1.5904213995053109"/>
    <n v="65"/>
    <n v="78"/>
    <n v="0.2"/>
    <n v="0.2"/>
    <n v="1.3989229744649958"/>
    <n v="3"/>
    <n v="2.6"/>
    <n v="0.19159962828791607"/>
    <n v="8.9344373970306368E-2"/>
    <n v="15.007922656809424"/>
    <n v="13.152130733801622"/>
    <n v="7.0634244543676034E-2"/>
    <n v="2.9893443739703067"/>
    <n v="39.180364855109168"/>
    <n v="77.463238067960688"/>
    <n v="116.64360292306986"/>
    <n v="0.66410189780446116"/>
    <n v="0.04"/>
    <n v="0.7041018978044612"/>
    <n v="0.98"/>
    <n v="0.5"/>
    <n v="0.5"/>
    <n v="39.374666947684801"/>
    <n v="24.757380000000005"/>
    <n v="64.132046947684813"/>
    <n v="0.38603757681702616"/>
    <n v="0.09"/>
    <n v="0.47603757681702619"/>
    <n v="0.9"/>
    <n v="4.5822931158405673"/>
    <n v="2.4148580057834561"/>
    <n v="4.2346309665600064"/>
    <n v="119.07367798396714"/>
    <n v="1.3558918366809061"/>
    <n v="0.71455190098302812"/>
    <n v="1.253019266503566"/>
    <x v="511"/>
    <n v="63.427299179028928"/>
    <n v="2.4009494047104831"/>
    <n v="1.2652948523531033"/>
    <n v="2.2187875025244397"/>
    <n v="71.04592039804308"/>
    <n v="0.85"/>
    <n v="0.6"/>
    <n v="0.65"/>
    <n v="21"/>
    <n v="11.2"/>
    <n v="13.65"/>
    <n v="161.45102794203197"/>
    <n v="85.08432296048467"/>
    <n v="149.20161264735233"/>
    <n v="4777.4588072733613"/>
    <n v="152.28573620628322"/>
    <n v="80.254235149885517"/>
    <n v="140.73169873730805"/>
    <n v="4506.2508485361523"/>
    <x v="0"/>
    <x v="0"/>
    <n v="1"/>
  </r>
  <r>
    <n v="513"/>
    <x v="12"/>
    <n v="2.7520172472172519"/>
    <n v="3"/>
    <n v="2.7508200000000005"/>
    <n v="3.1520172472172523"/>
    <n v="2.7520172472172519"/>
    <n v="3.0365150631834563"/>
    <n v="65"/>
    <n v="78"/>
    <n v="0.2"/>
    <n v="0.2"/>
    <n v="1.3989229744649958"/>
    <n v="3"/>
    <n v="2.6"/>
    <n v="2.7523047670055556"/>
    <n v="1.2834207904311996"/>
    <n v="15.007922656809424"/>
    <n v="0.10230888943543648"/>
    <n v="14.575351092404826"/>
    <n v="4.4354380376484519"/>
    <n v="35.081990002947805"/>
    <n v="41.56552714204129"/>
    <n v="76.647517144989095"/>
    <n v="0.54229450203082896"/>
    <n v="0.04"/>
    <n v="0.582294502030829"/>
    <n v="0.98"/>
    <n v="0.5"/>
    <n v="0.5"/>
    <n v="75.176157294956852"/>
    <n v="24.757380000000005"/>
    <n v="99.933537294956864"/>
    <n v="0.24773845367774633"/>
    <n v="0.09"/>
    <n v="0.33773845367774635"/>
    <n v="0.9"/>
    <n v="5.2274838984826015"/>
    <n v="2.387368011048641"/>
    <n v="6.4841102334230616"/>
    <n v="78.244340418843038"/>
    <n v="2.1835487649414986"/>
    <n v="0.997216743890742"/>
    <n v="2.7084484939389775"/>
    <x v="512"/>
    <n v="98.835366555451841"/>
    <n v="3.4619615699837705"/>
    <n v="1.5810620306373562"/>
    <n v="4.2941768697107054"/>
    <n v="110.52083514660157"/>
    <n v="0.85"/>
    <n v="0.6"/>
    <n v="0.65"/>
    <n v="21"/>
    <n v="11.2"/>
    <n v="13.65"/>
    <n v="170.85033288522689"/>
    <n v="78.026566380357437"/>
    <n v="211.92076596666408"/>
    <n v="5454.2839641165292"/>
    <n v="342.1642407702335"/>
    <n v="156.26484534495012"/>
    <n v="424.41654497180036"/>
    <n v="10923.367253729031"/>
    <x v="0"/>
    <x v="0"/>
    <n v="1"/>
  </r>
  <r>
    <n v="514"/>
    <x v="12"/>
    <n v="2.7234463187233002"/>
    <n v="3"/>
    <n v="2.7508200000000005"/>
    <n v="3.1234463187233006"/>
    <n v="2.7234463187233002"/>
    <n v="3.004990531558974"/>
    <n v="65"/>
    <n v="78"/>
    <n v="0.2"/>
    <n v="0.2"/>
    <n v="1.3989229744649958"/>
    <n v="3"/>
    <n v="2.6"/>
    <n v="2.7459707446516939"/>
    <n v="1.280467187300669"/>
    <n v="15.007922656809424"/>
    <n v="0.10760824383000027"/>
    <n v="14.508342257019123"/>
    <n v="4.4039135060239696"/>
    <n v="34.485854438754174"/>
    <n v="41.580104712096947"/>
    <n v="76.065959150851114"/>
    <n v="0.54663222782265675"/>
    <n v="0.04"/>
    <n v="0.58663222782265678"/>
    <n v="0.98"/>
    <n v="0.5"/>
    <n v="0.5"/>
    <n v="74.395692486207537"/>
    <n v="24.757380000000005"/>
    <n v="99.153072486207549"/>
    <n v="0.24968848043961342"/>
    <n v="0.09"/>
    <n v="0.33968848043961342"/>
    <n v="0.9"/>
    <n v="7.0488120763248263"/>
    <n v="2.2711904709493016"/>
    <n v="6.0790310537698256"/>
    <n v="77.650666633160512"/>
    <n v="2.9137517444871466"/>
    <n v="0.93883694516672378"/>
    <n v="2.5128755236937201"/>
    <x v="513"/>
    <n v="98.063478283062409"/>
    <n v="4.6544118132136498"/>
    <n v="1.4996932310836033"/>
    <n v="4.0140542325695314"/>
    <n v="128.77388555721865"/>
    <n v="0.85"/>
    <n v="0.6"/>
    <n v="0.65"/>
    <n v="21"/>
    <n v="11.2"/>
    <n v="13.65"/>
    <n v="226.25476536296131"/>
    <n v="72.901314652036064"/>
    <n v="195.12645958096971"/>
    <n v="6259.8039088226951"/>
    <n v="456.42781176550591"/>
    <n v="147.06513459762263"/>
    <n v="393.63212006261699"/>
    <n v="12628.015129765874"/>
    <x v="1"/>
    <x v="0"/>
    <n v="1"/>
  </r>
  <r>
    <n v="515"/>
    <x v="12"/>
    <n v="2.6868774258453882"/>
    <n v="3"/>
    <n v="2.7508200000000005"/>
    <n v="3.0868774258453886"/>
    <n v="2.6868774258453882"/>
    <n v="2.964641222636581"/>
    <n v="65"/>
    <n v="78"/>
    <n v="0.2"/>
    <n v="0.2"/>
    <n v="1.3989229744649958"/>
    <n v="3"/>
    <n v="2.6"/>
    <n v="2.7378636162819001"/>
    <n v="1.2766867712561885"/>
    <n v="15.007922656809424"/>
    <n v="0.11458629602518305"/>
    <n v="14.422800659134575"/>
    <n v="4.3635641971015771"/>
    <n v="33.722220803317867"/>
    <n v="41.599300077636499"/>
    <n v="75.321520880954367"/>
    <n v="0.55228969876198031"/>
    <n v="0.04"/>
    <n v="0.59228969876198034"/>
    <n v="0.98"/>
    <n v="0.5"/>
    <n v="0.5"/>
    <n v="73.396749312478448"/>
    <n v="24.757380000000005"/>
    <n v="98.15412931247846"/>
    <n v="0.25222963285817224"/>
    <n v="0.09"/>
    <n v="0.34222963285817221"/>
    <n v="0.9"/>
    <n v="6.9263506352798379"/>
    <n v="3.0798001381580327"/>
    <n v="5.6769313105560624"/>
    <n v="76.890719232640919"/>
    <n v="2.8239445039900914"/>
    <n v="1.2556662420813061"/>
    <n v="2.3145433747343578"/>
    <x v="514"/>
    <n v="97.07551250684682"/>
    <n v="4.5559482003210512"/>
    <n v="2.0258012675996611"/>
    <n v="3.7341171923833989"/>
    <n v="128.06801468342221"/>
    <n v="0.85"/>
    <n v="0.6"/>
    <n v="0.65"/>
    <n v="21"/>
    <n v="11.2"/>
    <n v="13.65"/>
    <n v="217.13512398486154"/>
    <n v="96.549080469779028"/>
    <n v="177.96690477846869"/>
    <n v="6103.6831465336581"/>
    <n v="442.27100650081246"/>
    <n v="196.65569628925704"/>
    <n v="362.49134021124638"/>
    <n v="12432.268161127595"/>
    <x v="1"/>
    <x v="0"/>
    <n v="1"/>
  </r>
  <r>
    <n v="516"/>
    <x v="12"/>
    <n v="3.2158110817099468"/>
    <n v="3"/>
    <n v="2.7508200000000005"/>
    <n v="3.6158110817099471"/>
    <n v="3.2158110817099468"/>
    <n v="3.5482549391136406"/>
    <n v="65"/>
    <n v="78"/>
    <n v="0.2"/>
    <n v="0.2"/>
    <n v="1.3989229744649958"/>
    <n v="3"/>
    <n v="2.6"/>
    <n v="2.8551253846792908"/>
    <n v="1.3313668318686895"/>
    <n v="15.007922656809424"/>
    <n v="3.4999566485409896E-2"/>
    <n v="15.684704856364633"/>
    <n v="4.9471779135786367"/>
    <n v="44.699696051528321"/>
    <n v="41.380371310283905"/>
    <n v="86.080067361812226"/>
    <n v="0.48071955074516493"/>
    <n v="0.04"/>
    <n v="0.52071955074516496"/>
    <n v="0.98"/>
    <n v="0.5"/>
    <n v="0.5"/>
    <n v="87.845495864513282"/>
    <n v="24.757380000000005"/>
    <n v="112.60287586451329"/>
    <n v="0.21986454439928096"/>
    <n v="0.09"/>
    <n v="0.30986454439928096"/>
    <n v="0.9"/>
    <n v="10.038992963034637"/>
    <n v="3.2775984467588404"/>
    <n v="3.4871334688486075"/>
    <n v="87.87340209851665"/>
    <n v="4.8114930573893684"/>
    <n v="1.5708888560395264"/>
    <n v="1.6713148955613319"/>
    <x v="515"/>
    <n v="111.36548162424391"/>
    <n v="6.928264982316322"/>
    <n v="2.2619868973301216"/>
    <n v="2.40659444526435"/>
    <n v="156.9375896822269"/>
    <n v="0.85"/>
    <n v="0.6"/>
    <n v="0.55000000000000004"/>
    <n v="21"/>
    <n v="11.2"/>
    <n v="13.65"/>
    <n v="422.8022641261972"/>
    <n v="138.03934809884015"/>
    <n v="146.86412585090127"/>
    <n v="9577.2272587024672"/>
    <n v="771.56956657604098"/>
    <n v="251.90726024889815"/>
    <n v="268.01154947109444"/>
    <n v="17477.430259909172"/>
    <x v="1"/>
    <x v="0"/>
    <n v="1"/>
  </r>
  <r>
    <n v="517"/>
    <x v="12"/>
    <n v="2.5"/>
    <n v="3"/>
    <n v="2.7508200000000005"/>
    <n v="2.9000000000000004"/>
    <n v="2.4124718287854234"/>
    <n v="2.6618681460008973"/>
    <n v="65"/>
    <n v="78"/>
    <n v="0.2"/>
    <n v="0.2"/>
    <n v="1.3989229744649958"/>
    <n v="3"/>
    <n v="2.6"/>
    <n v="2.4893245911051523"/>
    <n v="1.1607911204658929"/>
    <n v="15.007922656809424"/>
    <n v="0.43487852705028968"/>
    <n v="11.923095951047051"/>
    <n v="4.0607911204658933"/>
    <n v="33.102590396380457"/>
    <n v="42.48036635258498"/>
    <n v="75.582956748965444"/>
    <n v="0.56203631320848579"/>
    <n v="0.04"/>
    <n v="0.60203631320848583"/>
    <n v="0.98"/>
    <n v="0.5"/>
    <n v="0.5"/>
    <n v="65.900881200439699"/>
    <n v="24.757380000000005"/>
    <n v="90.658261200439711"/>
    <n v="0.27308465518948127"/>
    <n v="0.09"/>
    <n v="0.3630846551894813"/>
    <n v="0.9"/>
    <n v="11.962474252107238"/>
    <n v="2.7744280583237275"/>
    <n v="6.9038229311435613"/>
    <n v="77.157601681235562"/>
    <n v="4.7606303565171579"/>
    <n v="1.1041216188283327"/>
    <n v="2.7474708266336894"/>
    <x v="516"/>
    <n v="89.662016571863447"/>
    <n v="7.619083413067834"/>
    <n v="1.7670758034192349"/>
    <n v="4.3971507627000674"/>
    <n v="186.88910846429442"/>
    <n v="0.85"/>
    <n v="0.6"/>
    <n v="0.65"/>
    <n v="21"/>
    <n v="11.2"/>
    <n v="13.65"/>
    <n v="367.31882079974929"/>
    <n v="85.191376073197489"/>
    <n v="211.9882596722172"/>
    <n v="9009.9928324291595"/>
    <n v="683.14238324489804"/>
    <n v="158.43957996991435"/>
    <n v="394.25740455419543"/>
    <n v="16756.854340226353"/>
    <x v="1"/>
    <x v="0"/>
    <n v="1"/>
  </r>
  <r>
    <n v="518"/>
    <x v="12"/>
    <n v="2.5"/>
    <n v="3"/>
    <n v="2.7508200000000005"/>
    <n v="2.9000000000000004"/>
    <n v="1.5601542996178819"/>
    <n v="1.7214398043727623"/>
    <n v="65"/>
    <n v="78"/>
    <n v="0.2"/>
    <n v="0.2"/>
    <n v="1.3989229744649958"/>
    <n v="3"/>
    <n v="2.6"/>
    <n v="0.47256950424028843"/>
    <n v="0.22036277883775757"/>
    <n v="15.007922656809424"/>
    <n v="10.652131426864772"/>
    <n v="0.42969209591388463"/>
    <n v="3.1203627788377579"/>
    <n v="41.436333772700316"/>
    <n v="70.586189974452665"/>
    <n v="112.02252374715297"/>
    <n v="0.63010712143723324"/>
    <n v="0.04"/>
    <n v="0.67010712143723328"/>
    <n v="0.98"/>
    <n v="0.5"/>
    <n v="0.5"/>
    <n v="42.618339383982146"/>
    <n v="24.757380000000005"/>
    <n v="67.375719383982158"/>
    <n v="0.36745255154760992"/>
    <n v="0.09"/>
    <n v="0.45745255154760989"/>
    <n v="0.9"/>
    <n v="10.739049110991605"/>
    <n v="2.7632164917891946"/>
    <n v="6.0391186380962445"/>
    <n v="114.35632632521866"/>
    <n v="3.5427358242519413"/>
    <n v="0.91156544256844707"/>
    <n v="1.9922622315036256"/>
    <x v="517"/>
    <n v="66.635326863279047"/>
    <n v="5.8264436939734034"/>
    <n v="1.4991760571417923"/>
    <n v="3.2765084080003906"/>
    <n v="143.14730389140158"/>
    <n v="0.85"/>
    <n v="0.6"/>
    <n v="0.65"/>
    <n v="21"/>
    <n v="11.2"/>
    <n v="13.65"/>
    <n v="405.13425400219751"/>
    <n v="104.2432752171497"/>
    <n v="227.82778987123692"/>
    <n v="9953.5633090310203"/>
    <n v="388.24697999840873"/>
    <n v="99.898086593245239"/>
    <n v="218.3312087373881"/>
    <n v="9538.66738440068"/>
    <x v="1"/>
    <x v="0"/>
    <n v="1"/>
  </r>
  <r>
    <n v="519"/>
    <x v="12"/>
    <n v="2.5"/>
    <n v="3"/>
    <n v="2.7508200000000005"/>
    <n v="2.9000000000000004"/>
    <n v="1.1933019652222301"/>
    <n v="1.3166630390807559"/>
    <n v="65"/>
    <n v="78"/>
    <n v="0.2"/>
    <n v="0.2"/>
    <n v="1.3989229744649958"/>
    <n v="3"/>
    <n v="2.6"/>
    <n v="0"/>
    <n v="0"/>
    <n v="15.007922656809424"/>
    <n v="16.986352417459919"/>
    <n v="0"/>
    <n v="2.7155860135457517"/>
    <n v="32.597127190477131"/>
    <n v="33.972704834919838"/>
    <n v="66.569832025396977"/>
    <n v="0.5103318395329427"/>
    <n v="0.04"/>
    <n v="0.55033183953294273"/>
    <n v="0.98"/>
    <n v="0.5"/>
    <n v="0.5"/>
    <n v="32.597127190477131"/>
    <n v="24.757380000000005"/>
    <n v="57.354507190477136"/>
    <n v="0.43165535217275131"/>
    <n v="0.09"/>
    <n v="0.52165535217275127"/>
    <n v="0.9"/>
    <n v="11.341121434472768"/>
    <n v="2.3730397244578327"/>
    <n v="5.4465165583736574"/>
    <n v="67.956703525926073"/>
    <n v="5.0997412130728836"/>
    <n v="1.067080407612206"/>
    <n v="2.4491250817572503"/>
    <x v="518"/>
    <n v="56.724237880691675"/>
    <n v="5.4249647385389386"/>
    <n v="1.1351308512758533"/>
    <n v="2.605312045000526"/>
    <n v="127.57933102276094"/>
    <n v="0.85"/>
    <n v="0.6"/>
    <n v="0.65"/>
    <n v="21"/>
    <n v="11.2"/>
    <n v="13.65"/>
    <n v="346.56160167574052"/>
    <n v="72.515266898427029"/>
    <n v="166.43446707888691"/>
    <n v="8150.1169926268221"/>
    <n v="307.72699032324709"/>
    <n v="64.389432433483549"/>
    <n v="147.78434019404114"/>
    <n v="7236.8403215945982"/>
    <x v="1"/>
    <x v="0"/>
    <n v="1"/>
  </r>
  <r>
    <n v="520"/>
    <x v="13"/>
    <n v="2.5"/>
    <n v="3"/>
    <n v="2.7508200000000005"/>
    <n v="2.9000000000000004"/>
    <n v="1.4601520453428722"/>
    <n v="1.6110995251592442"/>
    <n v="65"/>
    <n v="78"/>
    <n v="0.2"/>
    <n v="0.2"/>
    <n v="1.3989229744649958"/>
    <n v="3"/>
    <n v="2.6"/>
    <n v="0.23594401185594213"/>
    <n v="0.1100224996242396"/>
    <n v="15.007922656809424"/>
    <n v="12.740067969507589"/>
    <n v="0.10711342332196375"/>
    <n v="3.01002249962424"/>
    <n v="39.591953415044451"/>
    <n v="76.329727574685378"/>
    <n v="115.92168098972982"/>
    <n v="0.65845946093076302"/>
    <n v="0.04"/>
    <n v="0.69845946093076305"/>
    <n v="0.98"/>
    <n v="0.5"/>
    <n v="0.5"/>
    <n v="39.886603162186972"/>
    <n v="24.757380000000005"/>
    <n v="64.64398316218697"/>
    <n v="0.38298042275466798"/>
    <n v="0.09"/>
    <n v="0.47298042275466801"/>
    <n v="0.9"/>
    <n v="9.968747343890584"/>
    <n v="2.9309993469909359"/>
    <n v="3.5165951191729587"/>
    <n v="118.33671601034919"/>
    <n v="3.0059814479217906"/>
    <n v="0.8838151231032283"/>
    <n v="1.0603959879236615"/>
    <x v="519"/>
    <n v="63.933609720844252"/>
    <n v="5.253725010842742"/>
    <n v="1.5446940367575073"/>
    <n v="1.8533144730495306"/>
    <n v="120.60286803268535"/>
    <n v="0.85"/>
    <n v="0.6"/>
    <n v="0.65"/>
    <n v="21"/>
    <n v="11.2"/>
    <n v="13.65"/>
    <n v="355.71797293509923"/>
    <n v="104.58777922831854"/>
    <n v="125.48377888143601"/>
    <n v="8165.7505214313614"/>
    <n v="335.88960442385809"/>
    <n v="98.757865684169914"/>
    <n v="118.48908420994081"/>
    <n v="7710.5766960161891"/>
    <x v="0"/>
    <x v="0"/>
    <n v="1"/>
  </r>
  <r>
    <n v="521"/>
    <x v="13"/>
    <n v="2.5"/>
    <n v="3"/>
    <n v="2.7508200000000005"/>
    <n v="2.9000000000000004"/>
    <n v="2.2260714793926728"/>
    <n v="2.4561981163940425"/>
    <n v="65"/>
    <n v="78"/>
    <n v="0.2"/>
    <n v="0.2"/>
    <n v="1.3989229744649958"/>
    <n v="3"/>
    <n v="2.6"/>
    <n v="2.0482637892718452"/>
    <n v="0.95512109085903774"/>
    <n v="15.007922656809424"/>
    <n v="1.5104670643426548"/>
    <n v="8.0723085703346893"/>
    <n v="3.8551210908590381"/>
    <n v="38.603562261403475"/>
    <n v="45.43911681273957"/>
    <n v="84.042679074143052"/>
    <n v="0.54066716236702617"/>
    <n v="0.04"/>
    <n v="0.5806671623670262"/>
    <n v="0.98"/>
    <n v="0.5"/>
    <n v="0.5"/>
    <n v="60.809030122851553"/>
    <n v="24.757380000000005"/>
    <n v="85.566410122851551"/>
    <n v="0.28933526560778605"/>
    <n v="0.09"/>
    <n v="0.37933526560778608"/>
    <n v="0.9"/>
    <n v="5.8920428183601246"/>
    <n v="2.0973102527276195"/>
    <n v="4.9677641321387593"/>
    <n v="85.793568221521042"/>
    <n v="2.4707270344779353"/>
    <n v="0.8794710596730021"/>
    <n v="2.0831466302210533"/>
    <x v="520"/>
    <n v="84.62611990172131"/>
    <n v="3.6569831908850383"/>
    <n v="1.3017265109472551"/>
    <n v="3.0833160055970703"/>
    <n v="101.38147337052349"/>
    <n v="0.85"/>
    <n v="0.6"/>
    <n v="0.65"/>
    <n v="21"/>
    <n v="11.2"/>
    <n v="13.65"/>
    <n v="211.97248838923912"/>
    <n v="75.452960356909102"/>
    <n v="178.72058253530159"/>
    <n v="5876.4511798908106"/>
    <n v="309.47629799041664"/>
    <n v="110.16006379467174"/>
    <n v="260.92906998455408"/>
    <n v="8579.5207212670866"/>
    <x v="0"/>
    <x v="0"/>
    <n v="1"/>
  </r>
  <r>
    <n v="522"/>
    <x v="13"/>
    <n v="2.5"/>
    <n v="3"/>
    <n v="2.7508200000000005"/>
    <n v="2.9000000000000004"/>
    <n v="1.1197505857449441"/>
    <n v="1.2355080710562876"/>
    <n v="65"/>
    <n v="78"/>
    <n v="0.2"/>
    <n v="0.2"/>
    <n v="1.3989229744649958"/>
    <n v="3"/>
    <n v="2.6"/>
    <n v="0"/>
    <n v="0"/>
    <n v="15.007922656809424"/>
    <n v="17.856998983110085"/>
    <n v="0"/>
    <n v="2.6344310455212834"/>
    <n v="30.587942808207522"/>
    <n v="35.71399796622017"/>
    <n v="66.301940774427692"/>
    <n v="0.53865690127723787"/>
    <n v="0.04"/>
    <n v="0.5786569012772379"/>
    <n v="0.98"/>
    <n v="0.5"/>
    <n v="0.5"/>
    <n v="30.587942808207519"/>
    <n v="24.757380000000005"/>
    <n v="55.345322808207527"/>
    <n v="0.44732560483554662"/>
    <n v="0.09"/>
    <n v="0.53732560483554659"/>
    <n v="0.9"/>
    <n v="5.6710481620637285"/>
    <n v="2.1635238320120003"/>
    <n v="6.206279828954151"/>
    <n v="67.68323120722826"/>
    <n v="2.3894570056099562"/>
    <n v="0.91158583554048078"/>
    <n v="2.6149731746721159"/>
    <x v="521"/>
    <n v="54.737132447677773"/>
    <n v="2.6238487783313209"/>
    <n v="1.0010070804000328"/>
    <n v="2.8714867660827093"/>
    <n v="79.039734605571141"/>
    <n v="0.85"/>
    <n v="0.6"/>
    <n v="0.65"/>
    <n v="21"/>
    <n v="11.2"/>
    <n v="13.65"/>
    <n v="161.72617097042999"/>
    <n v="61.699074872120718"/>
    <n v="176.98983398203251"/>
    <n v="4871.7722369684097"/>
    <n v="143.62195810219902"/>
    <n v="54.79225714091983"/>
    <n v="157.17695143682317"/>
    <n v="4326.408421734448"/>
    <x v="0"/>
    <x v="0"/>
    <n v="1"/>
  </r>
  <r>
    <n v="523"/>
    <x v="13"/>
    <n v="3.3437190329038158"/>
    <n v="3"/>
    <n v="2.7508200000000005"/>
    <n v="3.7437190329038161"/>
    <n v="3.3437190329038158"/>
    <n v="3.6893857481206878"/>
    <n v="65"/>
    <n v="78"/>
    <n v="0.2"/>
    <n v="0.2"/>
    <n v="1.3989229744649958"/>
    <n v="3"/>
    <n v="2.6"/>
    <n v="2.8834818947685639"/>
    <n v="1.3445896896818672"/>
    <n v="15.007922656809424"/>
    <n v="2.2639399378246185E-2"/>
    <n v="15.997806440653944"/>
    <n v="5.0883087225856833"/>
    <n v="47.332439019728469"/>
    <n v="41.346370715402173"/>
    <n v="88.678809735130642"/>
    <n v="0.46624859804610752"/>
    <n v="0.04"/>
    <n v="0.50624859804610756"/>
    <n v="0.98"/>
    <n v="0.5"/>
    <n v="0.5"/>
    <n v="91.33952493280816"/>
    <n v="24.757380000000005"/>
    <n v="116.09690493280817"/>
    <n v="0.21324754535298332"/>
    <n v="0.09"/>
    <n v="0.30324754535298332"/>
    <n v="0.9"/>
    <n v="4.6789459005376219"/>
    <n v="2.3902285350900798"/>
    <n v="6.2536274022659804"/>
    <n v="90.526284937945874"/>
    <n v="2.3102360980568686"/>
    <n v="1.1801786901909255"/>
    <n v="3.0877372971661061"/>
    <x v="522"/>
    <n v="114.82111476871138"/>
    <n v="3.2600670413601844"/>
    <n v="1.6653975989913561"/>
    <n v="4.3572302429766685"/>
    <n v="108.04319388431171"/>
    <n v="0.85"/>
    <n v="0.6"/>
    <n v="0.65"/>
    <n v="21"/>
    <n v="11.2"/>
    <n v="13.65"/>
    <n v="209.13709128662435"/>
    <n v="106.83719238591547"/>
    <n v="279.52138637678178"/>
    <n v="6931.0965129275928"/>
    <n v="374.32453190971108"/>
    <n v="191.22280884932286"/>
    <n v="500.30203380252425"/>
    <n v="12405.63996496869"/>
    <x v="0"/>
    <x v="0"/>
    <n v="1"/>
  </r>
  <r>
    <n v="524"/>
    <x v="13"/>
    <n v="3.3728465695623937"/>
    <n v="3"/>
    <n v="2.7508200000000005"/>
    <n v="3.7728465695623941"/>
    <n v="3.3728465695623937"/>
    <n v="3.7215244289035332"/>
    <n v="65"/>
    <n v="78"/>
    <n v="0.2"/>
    <n v="0.2"/>
    <n v="1.3989229744649958"/>
    <n v="3"/>
    <n v="2.6"/>
    <n v="2.8899393141817082"/>
    <n v="1.3476008338061352"/>
    <n v="15.007922656809424"/>
    <n v="2.0199587599211487E-2"/>
    <n v="16.069539312535866"/>
    <n v="5.1204474033685292"/>
    <n v="47.930784333937851"/>
    <n v="41.33965923236417"/>
    <n v="89.270443566302021"/>
    <n v="0.46308338550665773"/>
    <n v="0.04"/>
    <n v="0.50308338550665777"/>
    <n v="0.98"/>
    <n v="0.5"/>
    <n v="0.5"/>
    <n v="92.135194465647771"/>
    <n v="24.757380000000005"/>
    <n v="116.89257446564778"/>
    <n v="0.21179600255340142"/>
    <n v="0.09"/>
    <n v="0.30179600255340144"/>
    <n v="0.9"/>
    <n v="10.092792683130103"/>
    <n v="2.7960925594529176"/>
    <n v="6.2890874126994607"/>
    <n v="91.130244473933317"/>
    <n v="5.0152763708841865"/>
    <n v="1.389424848453368"/>
    <n v="3.125152025371309"/>
    <x v="523"/>
    <n v="115.60804068031101"/>
    <n v="7.0468281967612194"/>
    <n v="1.952243002240718"/>
    <n v="4.3910659718378495"/>
    <n v="177.86468912237672"/>
    <n v="0.85"/>
    <n v="0.6"/>
    <n v="0.65"/>
    <n v="21"/>
    <n v="11.2"/>
    <n v="13.65"/>
    <n v="457.04336178301696"/>
    <n v="126.61862611771318"/>
    <n v="284.79586809029524"/>
    <n v="11535.952514969031"/>
    <n v="814.67000083833375"/>
    <n v="225.69498842089743"/>
    <n v="507.64253350215949"/>
    <n v="20562.588215650598"/>
    <x v="1"/>
    <x v="0"/>
    <n v="1"/>
  </r>
  <r>
    <n v="525"/>
    <x v="13"/>
    <n v="2.5"/>
    <n v="3"/>
    <n v="2.7508200000000005"/>
    <n v="2.9000000000000004"/>
    <n v="1.5585615890664219"/>
    <n v="1.7196824427189827"/>
    <n v="65"/>
    <n v="78"/>
    <n v="0.2"/>
    <n v="0.2"/>
    <n v="1.3989229744649958"/>
    <n v="3"/>
    <n v="2.6"/>
    <n v="0.46880083001192041"/>
    <n v="0.21860541718397819"/>
    <n v="15.007922656809424"/>
    <n v="10.683922087854169"/>
    <n v="0.42286595756467921"/>
    <n v="3.1186054171839785"/>
    <n v="41.411603580334024"/>
    <n v="70.673640360515506"/>
    <n v="112.08524394084952"/>
    <n v="0.63053474191314551"/>
    <n v="0.04"/>
    <n v="0.67053474191314555"/>
    <n v="0.98"/>
    <n v="0.5"/>
    <n v="0.5"/>
    <n v="42.574831713722091"/>
    <n v="24.757380000000005"/>
    <n v="67.332211713722103"/>
    <n v="0.36768998626187299"/>
    <n v="0.09"/>
    <n v="0.45768998626187296"/>
    <n v="0.9"/>
    <n v="8.1139014691077982"/>
    <n v="2.7259036532511951"/>
    <n v="3.5754613701437639"/>
    <n v="114.42035318961723"/>
    <n v="2.673248641610908"/>
    <n v="0.89809055063830445"/>
    <n v="1.1779903030939933"/>
    <x v="524"/>
    <n v="66.59229729928559"/>
    <n v="4.4002500171816594"/>
    <n v="1.4782848476434662"/>
    <n v="1.9390085047628072"/>
    <n v="105.68238994136472"/>
    <n v="0.85"/>
    <n v="0.6"/>
    <n v="0.65"/>
    <n v="21"/>
    <n v="11.2"/>
    <n v="13.65"/>
    <n v="305.87405373678462"/>
    <n v="102.75983800029262"/>
    <n v="134.78606653395897"/>
    <n v="7346.2873458861222"/>
    <n v="293.02275733534759"/>
    <n v="98.442384067302811"/>
    <n v="129.12303081500806"/>
    <n v="7037.6331302743883"/>
    <x v="0"/>
    <x v="0"/>
    <n v="1"/>
  </r>
  <r>
    <n v="526"/>
    <x v="13"/>
    <n v="2.5"/>
    <n v="3"/>
    <n v="2.7508200000000005"/>
    <n v="2.9000000000000004"/>
    <n v="1.3962184408396885"/>
    <n v="1.5405565976707503"/>
    <n v="65"/>
    <n v="78"/>
    <n v="0.2"/>
    <n v="0.2"/>
    <n v="1.3989229744649958"/>
    <n v="3"/>
    <n v="2.6"/>
    <n v="8.4664215663863493E-2"/>
    <n v="3.9479572135745933E-2"/>
    <n v="15.007922656809424"/>
    <n v="14.172786348826151"/>
    <n v="1.3791952698295463E-2"/>
    <n v="2.9394795721357463"/>
    <n v="38.102205920720358"/>
    <n v="80.270877946882464"/>
    <n v="118.37308386760282"/>
    <n v="0.67811765415069636"/>
    <n v="0.04"/>
    <n v="0.71811765415069639"/>
    <n v="0.98"/>
    <n v="0.5"/>
    <n v="0.5"/>
    <n v="38.140145100041885"/>
    <n v="24.757380000000005"/>
    <n v="62.897525100041889"/>
    <n v="0.39361453349113601"/>
    <n v="0.09"/>
    <n v="0.48361453349113603"/>
    <n v="0.9"/>
    <n v="7.5544809173680108"/>
    <n v="3.0034887705120541"/>
    <n v="5.8999003827444447"/>
    <n v="120.83918978151121"/>
    <n v="2.1294748026614938"/>
    <n v="0.84663046036397849"/>
    <n v="1.6630777601652083"/>
    <x v="525"/>
    <n v="62.206343505535941"/>
    <n v="3.9010241527473908"/>
    <n v="1.5509579499150012"/>
    <n v="3.046622811499315"/>
    <n v="107.08687944499741"/>
    <n v="0.85"/>
    <n v="0.6"/>
    <n v="0.65"/>
    <n v="21"/>
    <n v="11.2"/>
    <n v="13.65"/>
    <n v="257.32400981375838"/>
    <n v="102.306138874731"/>
    <n v="200.96496908201419"/>
    <n v="7063.7925165939505"/>
    <n v="242.66844846919651"/>
    <n v="96.479422995054378"/>
    <n v="189.51926514392807"/>
    <n v="6661.4832076914245"/>
    <x v="0"/>
    <x v="0"/>
    <n v="1"/>
  </r>
  <r>
    <n v="527"/>
    <x v="13"/>
    <n v="2.5"/>
    <n v="3"/>
    <n v="2.7508200000000005"/>
    <n v="2.9000000000000004"/>
    <n v="1.4386508591586644"/>
    <n v="1.5873755910920879"/>
    <n v="65"/>
    <n v="78"/>
    <n v="0.2"/>
    <n v="0.2"/>
    <n v="1.3989229744649958"/>
    <n v="3"/>
    <n v="2.6"/>
    <n v="0.18506787106721265"/>
    <n v="8.6298565557083151E-2"/>
    <n v="15.007922656809424"/>
    <n v="13.213380138367144"/>
    <n v="6.5900398133608803E-2"/>
    <n v="2.9862985655570835"/>
    <n v="39.117980578197546"/>
    <n v="77.631724155027626"/>
    <n v="116.74970473322517"/>
    <n v="0.66494150312771483"/>
    <n v="0.04"/>
    <n v="0.70494150312771486"/>
    <n v="0.98"/>
    <n v="0.5"/>
    <n v="0.5"/>
    <n v="39.29926071139144"/>
    <n v="24.757380000000005"/>
    <n v="64.056640711391452"/>
    <n v="0.38649201277264761"/>
    <n v="0.09"/>
    <n v="0.47649201277264763"/>
    <n v="0.9"/>
    <n v="8.5688273994002593"/>
    <n v="3.3659913552778762"/>
    <n v="3.6016501242063281"/>
    <n v="119.1819902485007"/>
    <n v="2.5283053324250924"/>
    <n v="0.99316434977339607"/>
    <n v="1.0626974719081983"/>
    <x v="526"/>
    <n v="63.352721582694834"/>
    <n v="4.4858495847586175"/>
    <n v="1.7621233594261889"/>
    <n v="1.8854926072203986"/>
    <n v="108.64291722084829"/>
    <n v="0.85"/>
    <n v="0.6"/>
    <n v="0.65"/>
    <n v="21"/>
    <n v="11.2"/>
    <n v="13.65"/>
    <n v="301.32846147431968"/>
    <n v="118.36730384985142"/>
    <n v="126.65439973406923"/>
    <n v="7297.8824808281379"/>
    <n v="284.19077980505995"/>
    <n v="111.63531058409025"/>
    <n v="119.4510881914633"/>
    <n v="6882.8244866241639"/>
    <x v="0"/>
    <x v="0"/>
    <n v="1"/>
  </r>
  <r>
    <n v="528"/>
    <x v="13"/>
    <n v="2.6261299848490633"/>
    <n v="3"/>
    <n v="2.7508200000000005"/>
    <n v="3.0261299848490637"/>
    <n v="2.6261299848490633"/>
    <n v="2.8976138376077594"/>
    <n v="65"/>
    <n v="78"/>
    <n v="0.2"/>
    <n v="0.2"/>
    <n v="1.3989229744649958"/>
    <n v="3"/>
    <n v="2.6"/>
    <n v="2.7243962328437981"/>
    <n v="1.2704068272236917"/>
    <n v="15.007922656809424"/>
    <n v="0.12666259241795921"/>
    <n v="14.281259886488829"/>
    <n v="4.2965368120727554"/>
    <n v="32.452151549962394"/>
    <n v="41.632519795279677"/>
    <n v="74.084671345242072"/>
    <n v="0.56195862165964017"/>
    <n v="0.04"/>
    <n v="0.6019586216596402"/>
    <n v="0.98"/>
    <n v="0.5"/>
    <n v="0.5"/>
    <n v="71.737326870913606"/>
    <n v="24.757380000000005"/>
    <n v="96.494706870913603"/>
    <n v="0.25656723361126266"/>
    <n v="0.09"/>
    <n v="0.34656723361126263"/>
    <n v="0.9"/>
    <n v="10.144728632933795"/>
    <n v="2.1615510202957706"/>
    <n v="6.2650452112210218"/>
    <n v="75.628101998267951"/>
    <n v="4.0380217679418813"/>
    <n v="0.86038674747153954"/>
    <n v="2.493747231239086"/>
    <x v="527"/>
    <n v="95.434325476727736"/>
    <n v="6.628898094880963"/>
    <n v="1.4124282628822633"/>
    <n v="4.0937858239186635"/>
    <n v="164.13946364291235"/>
    <n v="0.85"/>
    <n v="0.6"/>
    <n v="0.65"/>
    <n v="21"/>
    <n v="11.2"/>
    <n v="13.65"/>
    <n v="305.38792213713486"/>
    <n v="65.069416695735598"/>
    <n v="188.59736996204791"/>
    <n v="7561.7710553314701"/>
    <n v="632.62441833893024"/>
    <n v="134.79413855243507"/>
    <n v="390.68768875186777"/>
    <n v="15664.538996873216"/>
    <x v="1"/>
    <x v="0"/>
    <n v="1"/>
  </r>
  <r>
    <n v="529"/>
    <x v="13"/>
    <n v="2.9871452533239884"/>
    <n v="3"/>
    <n v="2.7508200000000005"/>
    <n v="3.3871452533239887"/>
    <n v="2.9871452533239884"/>
    <n v="3.2959501132513074"/>
    <n v="65"/>
    <n v="78"/>
    <n v="0.2"/>
    <n v="0.2"/>
    <n v="1.3989229744649958"/>
    <n v="3"/>
    <n v="2.6"/>
    <n v="2.804431390997296"/>
    <n v="1.3077278343923142"/>
    <n v="15.007922656809424"/>
    <n v="6.3778803433793732E-2"/>
    <n v="15.132672024886489"/>
    <n v="4.694873087716303"/>
    <n v="39.971832555307401"/>
    <n v="41.459537810866252"/>
    <n v="81.431370366173653"/>
    <n v="0.50913471828405354"/>
    <n v="0.04"/>
    <n v="0.54913471828405358"/>
    <n v="0.98"/>
    <n v="0.5"/>
    <n v="0.5"/>
    <n v="81.599089414805661"/>
    <n v="24.757380000000005"/>
    <n v="106.35646941480567"/>
    <n v="0.2327773772128767"/>
    <n v="0.09"/>
    <n v="0.32277737721287669"/>
    <n v="0.9"/>
    <n v="7.2401003702485474"/>
    <n v="2.3157620356318476"/>
    <n v="3.0883952739853378"/>
    <n v="83.127857248802272"/>
    <n v="3.2643098930838392"/>
    <n v="1.0440967025822465"/>
    <n v="1.3924502052555969"/>
    <x v="528"/>
    <n v="105.18771700365396"/>
    <n v="4.903159761981744"/>
    <n v="1.5682864395214475"/>
    <n v="2.0915311476517067"/>
    <n v="113.76245671595345"/>
    <n v="0.85"/>
    <n v="0.6"/>
    <n v="0.55000000000000004"/>
    <n v="21"/>
    <n v="11.2"/>
    <n v="13.65"/>
    <n v="271.35508680812637"/>
    <n v="86.793521646202151"/>
    <n v="115.75140188855268"/>
    <n v="6295.9444146658434"/>
    <n v="515.75218146703901"/>
    <n v="164.9644701810501"/>
    <n v="220.00338646351531"/>
    <n v="11966.413102678143"/>
    <x v="0"/>
    <x v="0"/>
    <n v="1"/>
  </r>
  <r>
    <n v="530"/>
    <x v="13"/>
    <n v="2.5"/>
    <n v="3"/>
    <n v="2.7508200000000005"/>
    <n v="2.9000000000000004"/>
    <n v="1.562573171195941"/>
    <n v="1.7241087338607985"/>
    <n v="65"/>
    <n v="78"/>
    <n v="0.2"/>
    <n v="0.2"/>
    <n v="1.3989229744649958"/>
    <n v="3"/>
    <n v="2.6"/>
    <n v="0.47829304199773504"/>
    <n v="0.22303170832579422"/>
    <n v="15.007922656809424"/>
    <n v="10.603941105844479"/>
    <n v="0.44016358088053142"/>
    <n v="3.1230317083257946"/>
    <n v="41.473604303952875"/>
    <n v="70.453627075583626"/>
    <n v="111.92723137953649"/>
    <n v="0.62945921387692405"/>
    <n v="0.04"/>
    <n v="0.66945921387692409"/>
    <n v="0.98"/>
    <n v="0.5"/>
    <n v="0.5"/>
    <n v="42.684415085510665"/>
    <n v="24.757380000000005"/>
    <n v="67.441795085510677"/>
    <n v="0.36709254207438685"/>
    <n v="0.09"/>
    <n v="0.45709254207438688"/>
    <n v="0.9"/>
    <n v="9.5393098275521844"/>
    <n v="2.9832338898745645"/>
    <n v="5.5077682922714555"/>
    <n v="114.25904869994351"/>
    <n v="3.1531309694706828"/>
    <n v="0.98608047514814023"/>
    <n v="1.8205420611111582"/>
    <x v="529"/>
    <n v="66.700676458197364"/>
    <n v="5.1789624488411752"/>
    <n v="1.6196199275493384"/>
    <n v="2.9902084824003912"/>
    <n v="129.85895038504401"/>
    <n v="0.85"/>
    <n v="0.6"/>
    <n v="0.65"/>
    <n v="21"/>
    <n v="11.2"/>
    <n v="13.65"/>
    <n v="360.2737449980508"/>
    <n v="112.66861703201479"/>
    <n v="208.01340402079535"/>
    <n v="9033.6183818448517"/>
    <n v="345.44029868930875"/>
    <n v="108.02974477271748"/>
    <n v="199.44892852714582"/>
    <n v="8661.6798348339253"/>
    <x v="1"/>
    <x v="0"/>
    <n v="1"/>
  </r>
  <r>
    <n v="531"/>
    <x v="13"/>
    <n v="2.8255600935078253"/>
    <n v="3"/>
    <n v="2.7508200000000005"/>
    <n v="3.2255600935078257"/>
    <n v="2.8255600935078253"/>
    <n v="3.1176606158781279"/>
    <n v="65"/>
    <n v="78"/>
    <n v="0.2"/>
    <n v="0.2"/>
    <n v="1.3989229744649958"/>
    <n v="3"/>
    <n v="2.6"/>
    <n v="2.7686088235037465"/>
    <n v="1.2910234968352978"/>
    <n v="15.007922656809424"/>
    <n v="8.928359359085819E-2"/>
    <n v="14.748544996366546"/>
    <n v="4.5165835903431235"/>
    <n v="36.61451603142384"/>
    <n v="41.529696897726112"/>
    <n v="78.144212929149944"/>
    <n v="0.53144942332939393"/>
    <n v="0.04"/>
    <n v="0.57144942332939397"/>
    <n v="0.98"/>
    <n v="0.5"/>
    <n v="0.5"/>
    <n v="77.185108578328865"/>
    <n v="24.757380000000005"/>
    <n v="101.94248857832886"/>
    <n v="0.24285634327022873"/>
    <n v="0.09"/>
    <n v="0.33285634327022873"/>
    <n v="0.9"/>
    <n v="5.4838207343401484"/>
    <n v="2.2999905661995719"/>
    <n v="4.8539420660869741"/>
    <n v="79.772217365173901"/>
    <n v="2.3500945380596967"/>
    <n v="0.9856622834817802"/>
    <n v="2.0801596715472854"/>
    <x v="530"/>
    <n v="100.82224145109448"/>
    <n v="3.6584962175582261"/>
    <n v="1.5344241167783594"/>
    <n v="3.2382766595237249"/>
    <n v="104.34709720978915"/>
    <n v="0.85"/>
    <n v="0.6"/>
    <n v="0.65"/>
    <n v="21"/>
    <n v="11.2"/>
    <n v="13.65"/>
    <n v="187.47225231880608"/>
    <n v="78.628465926562228"/>
    <n v="165.93894947293879"/>
    <n v="5347.0563241158361"/>
    <n v="368.85778899457137"/>
    <n v="154.70407879021016"/>
    <n v="326.49031125194466"/>
    <n v="10520.50822960619"/>
    <x v="0"/>
    <x v="0"/>
    <n v="1"/>
  </r>
  <r>
    <n v="532"/>
    <x v="13"/>
    <n v="2.5"/>
    <n v="3"/>
    <n v="2.7508200000000005"/>
    <n v="2.9000000000000004"/>
    <n v="2.0919273225471624"/>
    <n v="2.3081864157728651"/>
    <n v="65"/>
    <n v="78"/>
    <n v="0.2"/>
    <n v="0.2"/>
    <n v="1.3989229744649958"/>
    <n v="3"/>
    <n v="2.6"/>
    <n v="1.7308516729733414"/>
    <n v="0.80710939023786032"/>
    <n v="15.007922656809424"/>
    <n v="2.6859803844612071"/>
    <n v="5.7642881768236789"/>
    <n v="3.7071093902378607"/>
    <n v="41.288129003556712"/>
    <n v="48.672742363988085"/>
    <n v="89.960871367544797"/>
    <n v="0.54104347394691599"/>
    <n v="0.04"/>
    <n v="0.58104347394691602"/>
    <n v="0.98"/>
    <n v="0.5"/>
    <n v="0.5"/>
    <n v="57.144648206126831"/>
    <n v="24.757380000000005"/>
    <n v="81.902028206126829"/>
    <n v="0.30228042628800228"/>
    <n v="0.09"/>
    <n v="0.3922804262880023"/>
    <n v="0.9"/>
    <n v="10.838177850953496"/>
    <n v="2.9864761190064302"/>
    <n v="6.686535797439964"/>
    <n v="91.83505618770198"/>
    <n v="4.5407253411809565"/>
    <n v="1.2512036599594305"/>
    <n v="2.8013678090250349"/>
    <x v="531"/>
    <n v="81.002005918147418"/>
    <n v="6.5865728233962741"/>
    <n v="1.814939993943649"/>
    <n v="4.0635386844302275"/>
    <n v="165.82046863453201"/>
    <n v="0.85"/>
    <n v="0.6"/>
    <n v="0.65"/>
    <n v="21"/>
    <n v="11.2"/>
    <n v="13.65"/>
    <n v="416.9977668402754"/>
    <n v="114.90435841463267"/>
    <n v="257.26377014423366"/>
    <n v="10498.14022724996"/>
    <n v="533.52561082105399"/>
    <n v="147.01378013050589"/>
    <n v="329.15478456483828"/>
    <n v="13431.790581684339"/>
    <x v="1"/>
    <x v="0"/>
    <n v="1"/>
  </r>
  <r>
    <n v="533"/>
    <x v="13"/>
    <n v="2.5"/>
    <n v="3"/>
    <n v="2.7508200000000005"/>
    <n v="2.9000000000000004"/>
    <n v="2.3143983791297331"/>
    <n v="2.5536560672143289"/>
    <n v="65"/>
    <n v="78"/>
    <n v="0.2"/>
    <n v="0.2"/>
    <n v="1.3989229744649958"/>
    <n v="3"/>
    <n v="2.6"/>
    <n v="2.2572630392646307"/>
    <n v="1.0525790416793246"/>
    <n v="15.007922656809424"/>
    <n v="0.91991594346380057"/>
    <n v="9.8037069533382404"/>
    <n v="3.9525790416793249"/>
    <n v="36.253600483948794"/>
    <n v="43.814616978403599"/>
    <n v="80.068217462352393"/>
    <n v="0.54721609106640812"/>
    <n v="0.04"/>
    <n v="0.58721609106640815"/>
    <n v="0.98"/>
    <n v="0.5"/>
    <n v="0.5"/>
    <n v="63.221833645330705"/>
    <n v="24.757380000000005"/>
    <n v="87.979213645330702"/>
    <n v="0.28140033280820242"/>
    <n v="0.09"/>
    <n v="0.37140033280820239"/>
    <n v="0.9"/>
    <n v="10.162599558647532"/>
    <n v="2.2784895728940615"/>
    <n v="3.9155423678604802"/>
    <n v="81.736305326151395"/>
    <n v="4.1949575707453235"/>
    <n v="0.9405238323636409"/>
    <n v="1.6162728842005409"/>
    <x v="532"/>
    <n v="87.012409099777614"/>
    <n v="6.3882067003693477"/>
    <n v="1.4322577872211881"/>
    <n v="2.4613086293124811"/>
    <n v="145.49222274529424"/>
    <n v="0.85"/>
    <n v="0.6"/>
    <n v="0.65"/>
    <n v="21"/>
    <n v="11.2"/>
    <n v="13.65"/>
    <n v="342.8803328326901"/>
    <n v="76.874943128596584"/>
    <n v="132.10817395339475"/>
    <n v="7809.1433322891826"/>
    <n v="555.85325482647818"/>
    <n v="124.62420051803225"/>
    <n v="214.16439337455049"/>
    <n v="12659.628806349512"/>
    <x v="1"/>
    <x v="0"/>
    <n v="1"/>
  </r>
  <r>
    <n v="534"/>
    <x v="13"/>
    <n v="2.5"/>
    <n v="3"/>
    <n v="2.7508200000000005"/>
    <n v="2.9000000000000004"/>
    <n v="1.9721683827354701"/>
    <n v="2.176047045986286"/>
    <n v="65"/>
    <n v="78"/>
    <n v="0.2"/>
    <n v="0.2"/>
    <n v="1.3989229744649958"/>
    <n v="3"/>
    <n v="2.6"/>
    <n v="1.4474778799942518"/>
    <n v="0.67497002045128163"/>
    <n v="15.007922656809424"/>
    <n v="4.0193300193168175"/>
    <n v="4.0313439339671477"/>
    <n v="3.574970020451282"/>
    <n v="42.783722094924464"/>
    <n v="52.340547206541601"/>
    <n v="95.124269301466057"/>
    <n v="0.55023336936933431"/>
    <n v="0.04"/>
    <n v="0.59023336936933435"/>
    <n v="0.98"/>
    <n v="0.5"/>
    <n v="0.5"/>
    <n v="53.873223615359976"/>
    <n v="24.757380000000005"/>
    <n v="78.630603615359973"/>
    <n v="0.31485679699352853"/>
    <n v="0.09"/>
    <n v="0.4048567969935285"/>
    <n v="0.9"/>
    <n v="9.5708247926365679"/>
    <n v="2.0985608078748719"/>
    <n v="5.5949837299588463"/>
    <n v="97.106024911913266"/>
    <n v="3.9218046276351255"/>
    <n v="0.85992019141645393"/>
    <n v="2.2926376314586308"/>
    <x v="533"/>
    <n v="77.766531048158214"/>
    <n v="5.6960113225034759"/>
    <n v="1.2489442009024998"/>
    <n v="3.3298165378168028"/>
    <n v="139.61050436853142"/>
    <n v="0.85"/>
    <n v="0.6"/>
    <n v="0.65"/>
    <n v="21"/>
    <n v="11.2"/>
    <n v="13.65"/>
    <n v="380.83085787079324"/>
    <n v="83.503431529943398"/>
    <n v="222.62892695441161"/>
    <n v="9334.2490272778959"/>
    <n v="442.95904136212727"/>
    <n v="97.126057976901407"/>
    <n v="258.9482811728011"/>
    <n v="10857.024622624427"/>
    <x v="1"/>
    <x v="0"/>
    <n v="1"/>
  </r>
  <r>
    <n v="535"/>
    <x v="13"/>
    <n v="2.5"/>
    <n v="3"/>
    <n v="2.7508200000000005"/>
    <n v="2.9000000000000004"/>
    <n v="2.3715609368985966"/>
    <n v="2.6167279712479106"/>
    <n v="65"/>
    <n v="78"/>
    <n v="0.2"/>
    <n v="0.2"/>
    <n v="1.3989229744649958"/>
    <n v="3"/>
    <n v="2.6"/>
    <n v="2.3925211739543601"/>
    <n v="1.1156509457129058"/>
    <n v="15.007922656809424"/>
    <n v="0.61537572928904682"/>
    <n v="11.01380949400412"/>
    <n v="4.0156509457129062"/>
    <n v="34.486321308517191"/>
    <n v="42.976881666447404"/>
    <n v="77.463202974964588"/>
    <n v="0.55480382963685537"/>
    <n v="0.04"/>
    <n v="0.59480382963685541"/>
    <n v="0.98"/>
    <n v="0.5"/>
    <n v="0.5"/>
    <n v="64.783328740813602"/>
    <n v="24.757380000000005"/>
    <n v="89.540708740813614"/>
    <n v="0.27649300913691927"/>
    <n v="0.09"/>
    <n v="0.36649300913691929"/>
    <n v="0.9"/>
    <n v="9.4144516988630187"/>
    <n v="3.2784904158921551"/>
    <n v="4.6488771213776747"/>
    <n v="79.077019703609693"/>
    <n v="3.8146997744480959"/>
    <n v="1.3284317610917744"/>
    <n v="1.8837072060710736"/>
    <x v="534"/>
    <n v="88.556744908496981"/>
    <n v="5.964120966372529"/>
    <n v="2.0769465979452892"/>
    <n v="2.9450961560561915"/>
    <n v="146.54700603255054"/>
    <n v="0.85"/>
    <n v="0.6"/>
    <n v="0.65"/>
    <n v="21"/>
    <n v="11.2"/>
    <n v="13.65"/>
    <n v="301.65508922738752"/>
    <n v="105.04842454675517"/>
    <n v="148.95795185031386"/>
    <n v="7412.0981834549721"/>
    <n v="528.16313902247055"/>
    <n v="183.92763006281163"/>
    <n v="260.80812902286317"/>
    <n v="12977.725830328547"/>
    <x v="1"/>
    <x v="0"/>
    <n v="1"/>
  </r>
  <r>
    <n v="536"/>
    <x v="13"/>
    <n v="2.5"/>
    <n v="3"/>
    <n v="2.7508200000000005"/>
    <n v="2.9000000000000004"/>
    <n v="2.0623140004934495"/>
    <n v="2.2755117301116732"/>
    <n v="65"/>
    <n v="78"/>
    <n v="0.2"/>
    <n v="0.2"/>
    <n v="1.3989229744649958"/>
    <n v="3"/>
    <n v="2.6"/>
    <n v="1.660780583447441"/>
    <n v="0.77443470457666841"/>
    <n v="15.007922656809424"/>
    <n v="2.9907598931727808"/>
    <n v="5.3070172314269692"/>
    <n v="3.6744347045766688"/>
    <n v="41.73705945627821"/>
    <n v="49.511135932142061"/>
    <n v="91.248195388420271"/>
    <n v="0.54259852177224766"/>
    <n v="0.04"/>
    <n v="0.58259852177224769"/>
    <n v="0.98"/>
    <n v="0.5"/>
    <n v="0.5"/>
    <n v="56.335708596832141"/>
    <n v="24.757380000000005"/>
    <n v="81.093088596832146"/>
    <n v="0.30529580792125777"/>
    <n v="0.09"/>
    <n v="0.39529580792125774"/>
    <n v="0.9"/>
    <n v="8.9645805210790375"/>
    <n v="3.0097599689416987"/>
    <n v="5.115767206421614"/>
    <n v="93.149199459012351"/>
    <n v="3.7418291611901044"/>
    <n v="1.2562782601469789"/>
    <n v="2.1353287942294408"/>
    <x v="535"/>
    <n v="80.201955755108713"/>
    <n v="5.42091942132393"/>
    <n v="1.8200144703698304"/>
    <n v="3.0935258754221064"/>
    <n v="136.44121724120004"/>
    <n v="0.85"/>
    <n v="0.6"/>
    <n v="0.65"/>
    <n v="21"/>
    <n v="11.2"/>
    <n v="13.65"/>
    <n v="348.54839087724594"/>
    <n v="117.02131423045194"/>
    <n v="198.90416776425053"/>
    <n v="8772.7492372757897"/>
    <n v="434.76833958103134"/>
    <n v="145.96872002625875"/>
    <n v="248.10682538788774"/>
    <n v="10942.852468351901"/>
    <x v="1"/>
    <x v="0"/>
    <n v="1"/>
  </r>
  <r>
    <n v="537"/>
    <x v="13"/>
    <n v="2.5"/>
    <n v="3"/>
    <n v="2.7508200000000005"/>
    <n v="2.9000000000000004"/>
    <n v="1.5942013263049306"/>
    <n v="1.7590065418255785"/>
    <n v="65"/>
    <n v="78"/>
    <n v="0.2"/>
    <n v="0.2"/>
    <n v="1.3989229744649958"/>
    <n v="3"/>
    <n v="2.6"/>
    <n v="0.55313163268881826"/>
    <n v="0.2579295162905737"/>
    <n v="15.007922656809424"/>
    <n v="9.9838784840275778"/>
    <n v="0.58868500250441547"/>
    <n v="3.1579295162905741"/>
    <n v="41.929026899872547"/>
    <n v="68.747946414237248"/>
    <n v="110.6769733141098"/>
    <n v="0.62115853330326687"/>
    <n v="0.04"/>
    <n v="0.6611585333032669"/>
    <n v="0.98"/>
    <n v="0.5"/>
    <n v="0.5"/>
    <n v="43.548393378461746"/>
    <n v="24.757380000000005"/>
    <n v="68.305773378461751"/>
    <n v="0.36244930370419504"/>
    <n v="0.09"/>
    <n v="0.452449303704195"/>
    <n v="0.9"/>
    <n v="10.297048684630548"/>
    <n v="2.1052757901517616"/>
    <n v="6.9940780149676405"/>
    <n v="112.98274359148709"/>
    <n v="3.489067078947881"/>
    <n v="0.71335473653614656"/>
    <n v="2.3698836527830109"/>
    <x v="536"/>
    <n v="67.555160484192939"/>
    <n v="5.6381561770612594"/>
    <n v="1.152745224792298"/>
    <n v="3.8296122870427132"/>
    <n v="142.3657706879342"/>
    <n v="0.85"/>
    <n v="0.6"/>
    <n v="0.65"/>
    <n v="21"/>
    <n v="11.2"/>
    <n v="13.65"/>
    <n v="394.20437115426728"/>
    <n v="80.59677528783628"/>
    <n v="267.75595708403978"/>
    <n v="9953.8230842660741"/>
    <n v="380.88654537631714"/>
    <n v="77.873888658230754"/>
    <n v="258.71007264340767"/>
    <n v="9617.5424862792061"/>
    <x v="1"/>
    <x v="0"/>
    <n v="1"/>
  </r>
  <r>
    <n v="538"/>
    <x v="13"/>
    <n v="2.5"/>
    <n v="3"/>
    <n v="2.7508200000000005"/>
    <n v="2.9000000000000004"/>
    <n v="2.1381105902449065"/>
    <n v="2.3591440135760897"/>
    <n v="65"/>
    <n v="78"/>
    <n v="0.2"/>
    <n v="0.2"/>
    <n v="1.3989229744649958"/>
    <n v="3"/>
    <n v="2.6"/>
    <n v="1.8401305941149002"/>
    <n v="0.85806698804108539"/>
    <n v="15.007922656809424"/>
    <n v="2.2433459897075823"/>
    <n v="6.5151327955787934"/>
    <n v="3.7580669880410857"/>
    <n v="40.48426722209436"/>
    <n v="47.455134818211917"/>
    <n v="87.939402040306277"/>
    <n v="0.53963449508630112"/>
    <n v="0.04"/>
    <n v="0.57963449508630116"/>
    <n v="0.98"/>
    <n v="0.5"/>
    <n v="0.5"/>
    <n v="58.40622481882842"/>
    <n v="24.757380000000005"/>
    <n v="83.163604818828418"/>
    <n v="0.2976948877328473"/>
    <n v="0.09"/>
    <n v="0.38769488773284733"/>
    <n v="0.9"/>
    <n v="6.1446453489086101"/>
    <n v="2.8288036505731307"/>
    <n v="3.3686152552885784"/>
    <n v="89.771472916145996"/>
    <n v="2.5829969446095791"/>
    <n v="1.1891314748748885"/>
    <n v="1.4160496526493718"/>
    <x v="537"/>
    <n v="82.249719051588542"/>
    <n v="3.762397760205324"/>
    <n v="1.7320909368459121"/>
    <n v="2.0626203420743163"/>
    <n v="94.283573333392482"/>
    <n v="0.85"/>
    <n v="0.6"/>
    <n v="0.55000000000000004"/>
    <n v="21"/>
    <n v="11.2"/>
    <n v="13.65"/>
    <n v="231.87944025550669"/>
    <n v="106.75008399046779"/>
    <n v="127.12086304073102"/>
    <n v="5810.7684522550253"/>
    <n v="309.45615873721391"/>
    <n v="142.46399292737905"/>
    <n v="169.64994364570398"/>
    <n v="7754.7974178513768"/>
    <x v="0"/>
    <x v="0"/>
    <n v="1"/>
  </r>
  <r>
    <n v="539"/>
    <x v="13"/>
    <n v="2.5"/>
    <n v="3"/>
    <n v="2.7508200000000005"/>
    <n v="2.9000000000000004"/>
    <n v="1.2286868301936091"/>
    <n v="1.355705917755645"/>
    <n v="65"/>
    <n v="78"/>
    <n v="0.2"/>
    <n v="0.2"/>
    <n v="1.3989229744649958"/>
    <n v="3"/>
    <n v="2.6"/>
    <n v="0"/>
    <n v="0"/>
    <n v="15.007922656809424"/>
    <n v="16.567492684545734"/>
    <n v="0"/>
    <n v="2.7546288922206408"/>
    <n v="33.563726574125255"/>
    <n v="33.134985369091467"/>
    <n v="66.698711943216722"/>
    <n v="0.49678598587182021"/>
    <n v="0.04"/>
    <n v="0.53678598587182025"/>
    <n v="0.98"/>
    <n v="0.5"/>
    <n v="0.5"/>
    <n v="33.563726574125255"/>
    <n v="24.757380000000005"/>
    <n v="58.32110657412526"/>
    <n v="0.42450120469737218"/>
    <n v="0.09"/>
    <n v="0.51450120469737215"/>
    <n v="0.9"/>
    <n v="4.6784844074420135"/>
    <n v="2.0612544661812562"/>
    <n v="6.0247188966917786"/>
    <n v="68.088268442033737"/>
    <n v="2.1671395424073134"/>
    <n v="0.954801955419458"/>
    <n v="2.7907342241304969"/>
    <x v="538"/>
    <n v="57.680215293090917"/>
    <n v="2.2713985436552262"/>
    <n v="1.000736560143161"/>
    <n v="2.9249937663808359"/>
    <n v="73.221420880621793"/>
    <n v="0.85"/>
    <n v="0.6"/>
    <n v="0.65"/>
    <n v="21"/>
    <n v="11.2"/>
    <n v="13.65"/>
    <n v="147.55677891477532"/>
    <n v="65.010811849578786"/>
    <n v="190.01626100296801"/>
    <n v="4756.6804350067423"/>
    <n v="131.01475701444662"/>
    <n v="57.722700240724755"/>
    <n v="168.71427017579549"/>
    <n v="4223.4273204602878"/>
    <x v="0"/>
    <x v="0"/>
    <n v="1"/>
  </r>
  <r>
    <n v="540"/>
    <x v="13"/>
    <n v="3.3092620145562908"/>
    <n v="3"/>
    <n v="2.7508200000000005"/>
    <n v="3.7092620145562911"/>
    <n v="3.3092620145562908"/>
    <n v="3.6513666349227432"/>
    <n v="65"/>
    <n v="78"/>
    <n v="0.2"/>
    <n v="0.2"/>
    <n v="1.3989229744649958"/>
    <n v="3"/>
    <n v="2.6"/>
    <n v="2.8758429577103279"/>
    <n v="1.3410275948314476"/>
    <n v="15.007922656809424"/>
    <n v="2.5705188308660028E-2"/>
    <n v="15.913155753611928"/>
    <n v="5.0502896093877387"/>
    <n v="46.624044189952869"/>
    <n v="41.354804148907732"/>
    <n v="87.978848338860601"/>
    <n v="0.4700539383014537"/>
    <n v="0.04"/>
    <n v="0.51005393830145374"/>
    <n v="0.98"/>
    <n v="0.5"/>
    <n v="0.5"/>
    <n v="90.39827130010363"/>
    <n v="24.757380000000005"/>
    <n v="115.15565130010364"/>
    <n v="0.21499057771364211"/>
    <n v="0.09"/>
    <n v="0.30499057771364213"/>
    <n v="0.9"/>
    <n v="10.851197248159522"/>
    <n v="2.1747261833714036"/>
    <n v="4.8889732799640022"/>
    <n v="89.811741012586864"/>
    <n v="5.3165013564498604"/>
    <n v="1.0654985288155296"/>
    <n v="2.3953332042677871"/>
    <x v="539"/>
    <n v="113.89020458252008"/>
    <n v="7.5416843305586658"/>
    <n v="1.5114551883359753"/>
    <n v="3.3978824948812214"/>
    <n v="174.92375660192357"/>
    <n v="0.85"/>
    <n v="0.6"/>
    <n v="0.65"/>
    <n v="21"/>
    <n v="11.2"/>
    <n v="13.65"/>
    <n v="477.48424291854161"/>
    <n v="95.694277919272665"/>
    <n v="215.12904538054832"/>
    <n v="11074.891738852395"/>
    <n v="858.92397130411246"/>
    <n v="172.13994061689564"/>
    <n v="386.98553248938606"/>
    <n v="19922.102425736022"/>
    <x v="1"/>
    <x v="0"/>
    <n v="1"/>
  </r>
  <r>
    <n v="541"/>
    <x v="13"/>
    <n v="2.5"/>
    <n v="3"/>
    <n v="2.7508200000000005"/>
    <n v="2.9000000000000004"/>
    <n v="1.4252775765877381"/>
    <n v="1.5726198063992818"/>
    <n v="65"/>
    <n v="78"/>
    <n v="0.2"/>
    <n v="0.2"/>
    <n v="1.3989229744649958"/>
    <n v="3"/>
    <n v="2.6"/>
    <n v="0.15342398867594134"/>
    <n v="7.1542780864277233E-2"/>
    <n v="15.007922656809424"/>
    <n v="13.51212467467824"/>
    <n v="4.5291063500736112E-2"/>
    <n v="2.9715427808642776"/>
    <n v="38.809358579254358"/>
    <n v="78.453516600402907"/>
    <n v="117.26287517965727"/>
    <n v="0.66903968097494682"/>
    <n v="0.04"/>
    <n v="0.70903968097494685"/>
    <n v="0.98"/>
    <n v="0.5"/>
    <n v="0.5"/>
    <n v="38.933946142553452"/>
    <n v="24.757380000000005"/>
    <n v="63.691326142553457"/>
    <n v="0.38870881640285238"/>
    <n v="0.09"/>
    <n v="0.47870881640285234"/>
    <n v="0.9"/>
    <n v="8.7678672335485608"/>
    <n v="2.1482601224480495"/>
    <n v="6.4331930641907"/>
    <n v="119.70585174590013"/>
    <n v="2.5511014474425995"/>
    <n v="0.62505845057628429"/>
    <n v="1.8718039063066854"/>
    <x v="540"/>
    <n v="62.991421459668253"/>
    <n v="4.5706118877991777"/>
    <n v="1.1198690619054972"/>
    <n v="3.3535668267409311"/>
    <n v="118.86546396347917"/>
    <n v="0.85"/>
    <n v="0.6"/>
    <n v="0.65"/>
    <n v="21"/>
    <n v="11.2"/>
    <n v="13.65"/>
    <n v="305.38177165631504"/>
    <n v="74.823154217206735"/>
    <n v="224.06588090574482"/>
    <n v="7941.9007487410736"/>
    <n v="287.90933975292796"/>
    <n v="70.542144058132493"/>
    <n v="211.24594137640025"/>
    <n v="7487.5045375225254"/>
    <x v="0"/>
    <x v="0"/>
    <n v="1"/>
  </r>
  <r>
    <n v="542"/>
    <x v="13"/>
    <n v="2.7580401090359619"/>
    <n v="3"/>
    <n v="2.7508200000000005"/>
    <n v="3.1580401090359622"/>
    <n v="2.7580401090359619"/>
    <n v="3.0431605559231834"/>
    <n v="65"/>
    <n v="78"/>
    <n v="0.2"/>
    <n v="0.2"/>
    <n v="1.3989229744649958"/>
    <n v="3"/>
    <n v="2.6"/>
    <n v="2.7536400033246"/>
    <n v="1.2840434213522167"/>
    <n v="15.007922656809424"/>
    <n v="0.10120884124475517"/>
    <n v="14.589496516342335"/>
    <n v="4.4420835303881789"/>
    <n v="35.207603476916688"/>
    <n v="41.562501107477402"/>
    <n v="76.77010458439409"/>
    <n v="0.5413891427200983"/>
    <n v="0.04"/>
    <n v="0.58138914272009834"/>
    <n v="0.98"/>
    <n v="0.5"/>
    <n v="0.5"/>
    <n v="75.340682284001502"/>
    <n v="24.757380000000005"/>
    <n v="100.09806228400151"/>
    <n v="0.24733126131610372"/>
    <n v="0.09"/>
    <n v="0.33733126131610369"/>
    <n v="0.9"/>
    <n v="9.9591128901752182"/>
    <n v="2.0887540317327193"/>
    <n v="4.9726786252361439"/>
    <n v="78.369481763235626"/>
    <n v="4.1689927847035673"/>
    <n v="0.87437511587048455"/>
    <n v="2.0816172622875451"/>
    <x v="541"/>
    <n v="98.998083577583913"/>
    <n v="6.599592777342945"/>
    <n v="1.3841519996292242"/>
    <n v="3.2952386724656071"/>
    <n v="156.34123763453104"/>
    <n v="0.85"/>
    <n v="0.6"/>
    <n v="0.65"/>
    <n v="21"/>
    <n v="11.2"/>
    <n v="13.65"/>
    <n v="326.72180401188712"/>
    <n v="68.524324697438971"/>
    <n v="163.13526607488024"/>
    <n v="7739.8853118283496"/>
    <n v="653.34703734941604"/>
    <n v="137.02839534337383"/>
    <n v="326.22231350483685"/>
    <n v="15477.482909966211"/>
    <x v="1"/>
    <x v="0"/>
    <n v="1"/>
  </r>
  <r>
    <n v="543"/>
    <x v="13"/>
    <n v="2.5"/>
    <n v="3"/>
    <n v="2.7508200000000005"/>
    <n v="2.9000000000000004"/>
    <n v="1.2243266095358076"/>
    <n v="1.3508949465600226"/>
    <n v="65"/>
    <n v="78"/>
    <n v="0.2"/>
    <n v="0.2"/>
    <n v="1.3989229744649958"/>
    <n v="3"/>
    <n v="2.6"/>
    <n v="0"/>
    <n v="0"/>
    <n v="15.007922656809424"/>
    <n v="16.619105736104665"/>
    <n v="0"/>
    <n v="2.7498179210250182"/>
    <n v="33.444619532066177"/>
    <n v="33.238211472209329"/>
    <n v="66.682831004275499"/>
    <n v="0.49845231481066238"/>
    <n v="0.04"/>
    <n v="0.53845231481066236"/>
    <n v="0.98"/>
    <n v="0.5"/>
    <n v="0.5"/>
    <n v="33.444619532066184"/>
    <n v="24.757380000000005"/>
    <n v="58.201999532066189"/>
    <n v="0.42536992197939888"/>
    <n v="0.09"/>
    <n v="0.5153699219793989"/>
    <n v="0.9"/>
    <n v="6.6645842107417499"/>
    <n v="2.5808511622457457"/>
    <n v="6.2346868474318349"/>
    <n v="68.072056650197908"/>
    <n v="3.0760234152172634"/>
    <n v="1.1911858797527357"/>
    <n v="2.8776052823125724"/>
    <x v="542"/>
    <n v="57.562417119625898"/>
    <n v="3.2298579660266404"/>
    <n v="1.2507581001187147"/>
    <n v="3.0215167733049055"/>
    <n v="92.866466697521076"/>
    <n v="0.85"/>
    <n v="0.6"/>
    <n v="0.65"/>
    <n v="21"/>
    <n v="11.2"/>
    <n v="13.65"/>
    <n v="209.39124017800481"/>
    <n v="81.086472687444058"/>
    <n v="195.88450979449019"/>
    <n v="6020.5200467886243"/>
    <n v="185.91843147757197"/>
    <n v="71.996659474784266"/>
    <n v="173.9258088389231"/>
    <n v="5345.6182924685554"/>
    <x v="1"/>
    <x v="0"/>
    <n v="1"/>
  </r>
  <r>
    <n v="544"/>
    <x v="13"/>
    <n v="2.5"/>
    <n v="3"/>
    <n v="2.7508200000000005"/>
    <n v="2.9000000000000004"/>
    <n v="1.3913264672012255"/>
    <n v="1.5351589019779237"/>
    <n v="65"/>
    <n v="78"/>
    <n v="0.2"/>
    <n v="0.2"/>
    <n v="1.3989229744649958"/>
    <n v="3"/>
    <n v="2.6"/>
    <n v="7.3088819895791829E-2"/>
    <n v="3.4081876442919157E-2"/>
    <n v="15.007922656809424"/>
    <n v="14.285556414598823"/>
    <n v="1.0278455967398218E-2"/>
    <n v="2.9340818764429195"/>
    <n v="37.978238114405976"/>
    <n v="80.581088099211243"/>
    <n v="118.55932621361723"/>
    <n v="0.67966891068545932"/>
    <n v="0.04"/>
    <n v="0.71966891068545935"/>
    <n v="0.98"/>
    <n v="0.5"/>
    <n v="0.5"/>
    <n v="38.006512296650214"/>
    <n v="24.757380000000005"/>
    <n v="62.763892296650219"/>
    <n v="0.39445259199326832"/>
    <n v="0.09"/>
    <n v="0.48445259199326829"/>
    <n v="0.9"/>
    <n v="10.572691663091817"/>
    <n v="3.395006942388024"/>
    <n v="4.3187253262230012"/>
    <n v="121.02931217640092"/>
    <n v="2.9638541709012913"/>
    <n v="0.95172599439006267"/>
    <n v="1.2106729751503889"/>
    <x v="543"/>
    <n v="62.074179194489226"/>
    <n v="5.4507237825613677"/>
    <n v="1.7502870293130053"/>
    <n v="2.2265076478272952"/>
    <n v="128.81203746105149"/>
    <n v="0.85"/>
    <n v="0.6"/>
    <n v="0.65"/>
    <n v="21"/>
    <n v="11.2"/>
    <n v="13.65"/>
    <n v="358.71323169534031"/>
    <n v="115.18674248143049"/>
    <n v="146.52691745300848"/>
    <n v="8477.1461703388541"/>
    <n v="338.34920481837844"/>
    <n v="108.64763069936571"/>
    <n v="138.20863470913224"/>
    <n v="7995.9014957645686"/>
    <x v="0"/>
    <x v="0"/>
    <n v="1"/>
  </r>
  <r>
    <n v="545"/>
    <x v="13"/>
    <n v="2.5"/>
    <n v="3"/>
    <n v="2.7508200000000005"/>
    <n v="2.9000000000000004"/>
    <n v="1.2694668806408629"/>
    <n v="1.4007017249533211"/>
    <n v="65"/>
    <n v="78"/>
    <n v="0.2"/>
    <n v="0.2"/>
    <n v="1.3989229744649958"/>
    <n v="3"/>
    <n v="2.6"/>
    <n v="0"/>
    <n v="0"/>
    <n v="15.007922656809424"/>
    <n v="16.084768755759239"/>
    <n v="0"/>
    <n v="2.7996246994183167"/>
    <n v="34.677704871324863"/>
    <n v="32.169537511518477"/>
    <n v="66.847242382843348"/>
    <n v="0.48123955999978446"/>
    <n v="0.04"/>
    <n v="0.52123955999978444"/>
    <n v="0.98"/>
    <n v="0.5"/>
    <n v="0.5"/>
    <n v="34.677704871324856"/>
    <n v="24.757380000000005"/>
    <n v="59.435084871324861"/>
    <n v="0.41654487502792287"/>
    <n v="0.09"/>
    <n v="0.50654487502792289"/>
    <n v="0.9"/>
    <n v="9.5083480171626551"/>
    <n v="2.0917224328904904"/>
    <n v="3.1298813314766036"/>
    <n v="68.239893265819262"/>
    <n v="4.5522208803719701"/>
    <n v="1.0014339523289726"/>
    <n v="1.4984633634061992"/>
    <x v="544"/>
    <n v="58.781952070541074"/>
    <n v="4.6919430590869995"/>
    <n v="1.0321711545288741"/>
    <n v="1.5444559835715586"/>
    <n v="102.28237705980045"/>
    <n v="0.85"/>
    <n v="0.6"/>
    <n v="0.55000000000000004"/>
    <n v="21"/>
    <n v="11.2"/>
    <n v="13.65"/>
    <n v="310.64306699901704"/>
    <n v="68.337746019696624"/>
    <n v="102.25497998157958"/>
    <n v="6771.8876613965249"/>
    <n v="275.80157201695988"/>
    <n v="60.673035334111319"/>
    <n v="90.786137601363734"/>
    <n v="6012.3577859901998"/>
    <x v="1"/>
    <x v="0"/>
    <n v="1"/>
  </r>
  <r>
    <n v="546"/>
    <x v="13"/>
    <n v="3.3850615002270366"/>
    <n v="3"/>
    <n v="2.7508200000000005"/>
    <n v="3.7850615002270369"/>
    <n v="3.3850615002270366"/>
    <n v="3.7350021136805576"/>
    <n v="65"/>
    <n v="78"/>
    <n v="0.2"/>
    <n v="0.2"/>
    <n v="1.3989229744649958"/>
    <n v="3"/>
    <n v="2.6"/>
    <n v="2.8926472991146124"/>
    <n v="1.3488635879185167"/>
    <n v="15.007922656809424"/>
    <n v="1.9217815697821508E-2"/>
    <n v="16.099668982210286"/>
    <n v="5.1339250881455536"/>
    <n v="48.181575199549066"/>
    <n v="41.336958554582388"/>
    <n v="89.518533754131454"/>
    <n v="0.46176983492733548"/>
    <n v="0.04"/>
    <n v="0.50176983492733551"/>
    <n v="0.98"/>
    <n v="0.5"/>
    <n v="0.5"/>
    <n v="92.468866629192775"/>
    <n v="24.757380000000005"/>
    <n v="117.22624662919279"/>
    <n v="0.21119314754068641"/>
    <n v="0.09"/>
    <n v="0.30119314754068638"/>
    <n v="0.9"/>
    <n v="8.7392141622576318"/>
    <n v="3.2704456459283624"/>
    <n v="6.991328037177853"/>
    <n v="91.383503207342528"/>
    <n v="4.3541401146669871"/>
    <n v="1.6294346740320649"/>
    <n v="3.483290522040269"/>
    <x v="545"/>
    <n v="115.93804611678407"/>
    <n v="6.1070227416951131"/>
    <n v="2.285409827970466"/>
    <n v="4.8855879401708062"/>
    <n v="167.71568898238479"/>
    <n v="0.85"/>
    <n v="0.6"/>
    <n v="0.65"/>
    <n v="21"/>
    <n v="11.2"/>
    <n v="13.65"/>
    <n v="397.89657713388937"/>
    <n v="148.90344876056432"/>
    <n v="318.31529059297276"/>
    <n v="10927.337493297069"/>
    <n v="708.03628426289708"/>
    <n v="264.96595003099145"/>
    <n v="566.42551991512698"/>
    <n v="19444.629283747941"/>
    <x v="1"/>
    <x v="0"/>
    <n v="1"/>
  </r>
  <r>
    <n v="547"/>
    <x v="13"/>
    <n v="2.5"/>
    <n v="3"/>
    <n v="2.7508200000000005"/>
    <n v="2.9000000000000004"/>
    <n v="1.9305293953413416"/>
    <n v="2.130103506727647"/>
    <n v="65"/>
    <n v="78"/>
    <n v="0.2"/>
    <n v="0.2"/>
    <n v="1.3989229744649958"/>
    <n v="3"/>
    <n v="2.6"/>
    <n v="1.3489516421013981"/>
    <n v="0.62902648119264271"/>
    <n v="15.007922656809424"/>
    <n v="4.5456674503044026"/>
    <n v="3.5012146943663973"/>
    <n v="3.5290264811926431"/>
    <n v="43.104570549831948"/>
    <n v="53.788406738450867"/>
    <n v="96.892977288282822"/>
    <n v="0.55513214934469202"/>
    <n v="0.04"/>
    <n v="0.59513214934469205"/>
    <n v="0.98"/>
    <n v="0.5"/>
    <n v="0.5"/>
    <n v="52.73578195538893"/>
    <n v="24.757380000000005"/>
    <n v="77.493161955388928"/>
    <n v="0.31947825298769295"/>
    <n v="0.09"/>
    <n v="0.40947825298769291"/>
    <n v="0.9"/>
    <n v="11.918353256958653"/>
    <n v="2.4237348996713983"/>
    <n v="5.6440993918114142"/>
    <n v="98.911580981788717"/>
    <n v="4.8253580664955393"/>
    <n v="0.98129233938821747"/>
    <n v="2.2851143896476183"/>
    <x v="546"/>
    <n v="76.641588747087951"/>
    <n v="7.0380467868090442"/>
    <n v="1.4312681672486529"/>
    <n v="3.332963433163576"/>
    <n v="164.8189752891962"/>
    <n v="0.85"/>
    <n v="0.6"/>
    <n v="0.65"/>
    <n v="21"/>
    <n v="11.2"/>
    <n v="13.65"/>
    <n v="477.28379516030094"/>
    <n v="97.061176694206566"/>
    <n v="226.02427700428109"/>
    <n v="11177.167248716923"/>
    <n v="539.40708741738251"/>
    <n v="109.69466626106956"/>
    <n v="255.44361275360515"/>
    <n v="12631.988121831027"/>
    <x v="1"/>
    <x v="0"/>
    <n v="1"/>
  </r>
  <r>
    <n v="548"/>
    <x v="13"/>
    <n v="2.5"/>
    <n v="3"/>
    <n v="2.7508200000000005"/>
    <n v="2.9000000000000004"/>
    <n v="1.5331493091371364"/>
    <n v="1.6916430941745155"/>
    <n v="65"/>
    <n v="78"/>
    <n v="0.2"/>
    <n v="0.2"/>
    <n v="1.3989229744649958"/>
    <n v="3"/>
    <n v="2.6"/>
    <n v="0.40867025301173088"/>
    <n v="0.19056606863951098"/>
    <n v="15.007922656809424"/>
    <n v="11.197560936057226"/>
    <n v="0.3213453601619225"/>
    <n v="3.0905660686395113"/>
    <n v="40.996687663213656"/>
    <n v="72.086568376929449"/>
    <n v="113.08325604014311"/>
    <n v="0.63746456284686071"/>
    <n v="0.04"/>
    <n v="0.67746456284686074"/>
    <n v="0.98"/>
    <n v="0.5"/>
    <n v="0.5"/>
    <n v="41.880650906854271"/>
    <n v="24.757380000000005"/>
    <n v="66.638030906854283"/>
    <n v="0.37152028148318977"/>
    <n v="0.09"/>
    <n v="0.4615202814831898"/>
    <n v="0.9"/>
    <n v="6.5833470854387377"/>
    <n v="3.2599723541111398"/>
    <n v="3.7325087634617713"/>
    <n v="115.4391572076461"/>
    <n v="2.1233627301328286"/>
    <n v="1.0514566083403849"/>
    <n v="1.2038663457010657"/>
    <x v="547"/>
    <n v="65.905744852932798"/>
    <n v="3.5449988854655143"/>
    <n v="1.7554289956143496"/>
    <n v="2.0098802683104218"/>
    <n v="92.907375636672086"/>
    <n v="0.85"/>
    <n v="0.6"/>
    <n v="0.65"/>
    <n v="21"/>
    <n v="11.2"/>
    <n v="13.65"/>
    <n v="245.11920401266022"/>
    <n v="121.37926470722407"/>
    <n v="138.97331633837976"/>
    <n v="6424.0871996708056"/>
    <n v="233.63579204942133"/>
    <n v="115.69285549239942"/>
    <n v="132.46265614821078"/>
    <n v="6123.1297936660958"/>
    <x v="0"/>
    <x v="0"/>
    <n v="1"/>
  </r>
  <r>
    <n v="549"/>
    <x v="13"/>
    <n v="2.6923589987453567"/>
    <n v="3"/>
    <n v="2.7508200000000005"/>
    <n v="3.092358998745357"/>
    <n v="2.6923589987453567"/>
    <n v="2.9706894691355896"/>
    <n v="65"/>
    <n v="78"/>
    <n v="0.2"/>
    <n v="0.2"/>
    <n v="1.3989229744649958"/>
    <n v="3"/>
    <n v="2.6"/>
    <n v="2.7390788517367115"/>
    <n v="1.2772534448552286"/>
    <n v="15.007922656809424"/>
    <n v="0.11352633971310119"/>
    <n v="14.435606986248036"/>
    <n v="4.3696124436005856"/>
    <n v="33.836731639477243"/>
    <n v="41.5963843286141"/>
    <n v="75.433115968091343"/>
    <n v="0.55143399281304539"/>
    <n v="0.04"/>
    <n v="0.59143399281304543"/>
    <n v="0.98"/>
    <n v="0.5"/>
    <n v="0.5"/>
    <n v="73.546488049388088"/>
    <n v="24.757380000000005"/>
    <n v="98.303868049388086"/>
    <n v="0.25184543081826488"/>
    <n v="0.09"/>
    <n v="0.34184543081826491"/>
    <n v="0.9"/>
    <n v="7.8496992379883661"/>
    <n v="3.466009798413662"/>
    <n v="3.1885532342177281"/>
    <n v="77.004639217426572"/>
    <n v="3.2071202752833865"/>
    <n v="1.4160937842087311"/>
    <n v="1.3027344636073874"/>
    <x v="548"/>
    <n v="97.223605763131076"/>
    <n v="5.1663154201844277"/>
    <n v="2.281170185654616"/>
    <n v="2.0985608801795967"/>
    <n v="123.30313970583936"/>
    <n v="0.85"/>
    <n v="0.6"/>
    <n v="0.55000000000000004"/>
    <n v="21"/>
    <n v="11.2"/>
    <n v="13.65"/>
    <n v="246.96313972509097"/>
    <n v="109.04579095103365"/>
    <n v="100.3165973661946"/>
    <n v="5894.2066140105253"/>
    <n v="502.28781365999566"/>
    <n v="221.78359080869291"/>
    <n v="204.02965568451046"/>
    <n v="11987.9758441168"/>
    <x v="0"/>
    <x v="0"/>
    <n v="1"/>
  </r>
  <r>
    <n v="550"/>
    <x v="13"/>
    <n v="2.5"/>
    <n v="3"/>
    <n v="2.7508200000000005"/>
    <n v="2.9000000000000004"/>
    <n v="2.4773925276100175"/>
    <n v="2.7335002115675682"/>
    <n v="65"/>
    <n v="78"/>
    <n v="0.2"/>
    <n v="0.2"/>
    <n v="1.3989229744649958"/>
    <n v="3"/>
    <n v="2.6"/>
    <n v="2.6429400514432713"/>
    <n v="1.2324231860325634"/>
    <n v="15.007922656809424"/>
    <n v="0.2125985751979772"/>
    <n v="13.440041350944128"/>
    <n v="4.1324231860325638"/>
    <n v="30.703168918854555"/>
    <n v="41.868914215430607"/>
    <n v="72.572083134285165"/>
    <n v="0.57692865365264001"/>
    <n v="0.04"/>
    <n v="0.61692865365264005"/>
    <n v="0.98"/>
    <n v="0.5"/>
    <n v="0.5"/>
    <n v="67.674303467858692"/>
    <n v="24.757380000000005"/>
    <n v="92.431683467858704"/>
    <n v="0.26784517030471372"/>
    <n v="0.09"/>
    <n v="0.35784517030471374"/>
    <n v="0.9"/>
    <n v="4.4569321614693109"/>
    <n v="2.6415836651187274"/>
    <n v="5.2392768488204045"/>
    <n v="74.084001532916105"/>
    <n v="1.7073230036728981"/>
    <n v="1.0119150110862245"/>
    <n v="2.0070168363641856"/>
    <x v="549"/>
    <n v="91.415950682497623"/>
    <n v="2.8620405131117694"/>
    <n v="1.6963057086001665"/>
    <n v="3.3644269325807228"/>
    <n v="92.337475480160663"/>
    <n v="0.85"/>
    <n v="0.6"/>
    <n v="0.65"/>
    <n v="21"/>
    <n v="11.2"/>
    <n v="13.65"/>
    <n v="126.48532002128592"/>
    <n v="74.96671323249268"/>
    <n v="148.68783838179274"/>
    <n v="4080.7721213447603"/>
    <n v="261.63615439793568"/>
    <n v="155.069398999832"/>
    <n v="307.56228654366612"/>
    <n v="8441.1181046407"/>
    <x v="0"/>
    <x v="0"/>
    <n v="1"/>
  </r>
  <r>
    <n v="551"/>
    <x v="13"/>
    <n v="2.5"/>
    <n v="3"/>
    <n v="2.7508200000000005"/>
    <n v="2.9000000000000004"/>
    <n v="1.1128277754494524"/>
    <n v="1.2278695950390759"/>
    <n v="65"/>
    <n v="78"/>
    <n v="0.2"/>
    <n v="0.2"/>
    <n v="1.3989229744649958"/>
    <n v="3"/>
    <n v="2.6"/>
    <n v="0"/>
    <n v="0"/>
    <n v="15.007922656809424"/>
    <n v="17.938946066240984"/>
    <n v="0"/>
    <n v="2.6267925695040715"/>
    <n v="30.398834154828521"/>
    <n v="35.877892132481968"/>
    <n v="66.276726287310481"/>
    <n v="0.54133470589586508"/>
    <n v="0.04"/>
    <n v="0.58133470589586511"/>
    <n v="0.98"/>
    <n v="0.5"/>
    <n v="0.5"/>
    <n v="30.398834154828524"/>
    <n v="24.757380000000005"/>
    <n v="55.156214154828533"/>
    <n v="0.44885930587084488"/>
    <n v="0.09"/>
    <n v="0.53885930587084485"/>
    <n v="0.9"/>
    <n v="8.5639920543453094"/>
    <n v="2.1257533029835067"/>
    <n v="4.0639767006567773"/>
    <n v="67.657491418296118"/>
    <n v="3.5854462521379533"/>
    <n v="0.88997913178642596"/>
    <n v="1.7014460006128214"/>
    <x v="550"/>
    <n v="54.550101911368877"/>
    <n v="3.9492052404573652"/>
    <n v="0.9802713536851585"/>
    <n v="1.87406503666558"/>
    <n v="93.708379076743597"/>
    <n v="0.85"/>
    <n v="0.6"/>
    <n v="0.65"/>
    <n v="21"/>
    <n v="11.2"/>
    <n v="13.65"/>
    <n v="242.58229903478556"/>
    <n v="60.213755471302747"/>
    <n v="115.11556818515621"/>
    <n v="5756.0933532608751"/>
    <n v="215.42954833586131"/>
    <n v="53.473902244320918"/>
    <n v="102.23043873864064"/>
    <n v="5111.8016285855501"/>
    <x v="1"/>
    <x v="0"/>
    <n v="1"/>
  </r>
  <r>
    <n v="552"/>
    <x v="13"/>
    <n v="2.5"/>
    <n v="3"/>
    <n v="2.7508200000000005"/>
    <n v="2.9000000000000004"/>
    <n v="1.0380603259058288"/>
    <n v="1.1453728421554992"/>
    <n v="65"/>
    <n v="78"/>
    <n v="0.2"/>
    <n v="0.2"/>
    <n v="1.3989229744649958"/>
    <n v="3"/>
    <n v="2.6"/>
    <n v="0"/>
    <n v="0"/>
    <n v="15.007922656809424"/>
    <n v="18.823987565533066"/>
    <n v="0"/>
    <n v="2.5442958166204948"/>
    <n v="28.356430694923716"/>
    <n v="37.647975131066133"/>
    <n v="66.004405825989849"/>
    <n v="0.57038578955348906"/>
    <n v="0.04"/>
    <n v="0.6103857895534891"/>
    <n v="0.98"/>
    <n v="0.5"/>
    <n v="0.5"/>
    <n v="28.356430694923716"/>
    <n v="24.757380000000005"/>
    <n v="53.113810694923721"/>
    <n v="0.46611944569750402"/>
    <n v="0.09"/>
    <n v="0.55611944569750404"/>
    <n v="0.9"/>
    <n v="4.9377689779232758"/>
    <n v="2.7055323151292536"/>
    <n v="4.8694798734901141"/>
    <n v="67.379497614031308"/>
    <n v="1.9238249617008523"/>
    <n v="1.054113836796605"/>
    <n v="1.8972185561950266"/>
    <x v="551"/>
    <n v="52.530142445528952"/>
    <n v="2.1917796309382527"/>
    <n v="1.2009331837228883"/>
    <n v="2.1614674254096395"/>
    <n v="66.371157138812649"/>
    <n v="0.85"/>
    <n v="0.6"/>
    <n v="0.65"/>
    <n v="21"/>
    <n v="11.2"/>
    <n v="13.65"/>
    <n v="129.62635941673645"/>
    <n v="71.025660751354238"/>
    <n v="127.83363318043871"/>
    <n v="3925.326866231288"/>
    <n v="115.13449622239528"/>
    <n v="63.085191208525913"/>
    <n v="113.54219174813909"/>
    <n v="3486.4863387764144"/>
    <x v="0"/>
    <x v="1"/>
    <n v="1"/>
  </r>
  <r>
    <n v="553"/>
    <x v="13"/>
    <n v="2.5"/>
    <n v="3"/>
    <n v="2.7508200000000005"/>
    <n v="2.9000000000000004"/>
    <n v="2.145478880310093"/>
    <n v="2.3672740221345272"/>
    <n v="65"/>
    <n v="78"/>
    <n v="0.2"/>
    <n v="0.2"/>
    <n v="1.3989229744649958"/>
    <n v="3"/>
    <n v="2.6"/>
    <n v="1.8575654537322706"/>
    <n v="0.86619699659952243"/>
    <n v="15.007922656809424"/>
    <n v="2.1764100773496144"/>
    <n v="6.6391767618348512"/>
    <n v="3.7661969965995228"/>
    <n v="40.344322310122365"/>
    <n v="47.271006171779376"/>
    <n v="87.615328481901741"/>
    <n v="0.53952894990907796"/>
    <n v="0.04"/>
    <n v="0.57952894990907799"/>
    <n v="0.98"/>
    <n v="0.5"/>
    <n v="0.5"/>
    <n v="58.60750253011291"/>
    <n v="24.757380000000005"/>
    <n v="83.364882530112908"/>
    <n v="0.29697612770050014"/>
    <n v="0.09"/>
    <n v="0.38697612770050016"/>
    <n v="0.9"/>
    <n v="11.141308849123693"/>
    <n v="2.6247095434031373"/>
    <n v="3.1733499813489061"/>
    <n v="89.440647825274695"/>
    <n v="4.684597831178321"/>
    <n v="1.1036143778983816"/>
    <n v="1.3343017989637822"/>
    <x v="552"/>
    <n v="82.448784919891878"/>
    <n v="6.8298882931744904"/>
    <n v="1.6090096079584435"/>
    <n v="1.945339293728052"/>
    <n v="147.33068534630874"/>
    <n v="0.85"/>
    <n v="0.6"/>
    <n v="0.55000000000000004"/>
    <n v="21"/>
    <n v="11.2"/>
    <n v="13.65"/>
    <n v="418.99346482146586"/>
    <n v="98.707984908518767"/>
    <n v="119.34081729375012"/>
    <n v="9038.3021914812416"/>
    <n v="563.11599091083099"/>
    <n v="132.66088710060527"/>
    <n v="160.39086102479854"/>
    <n v="12147.235988218075"/>
    <x v="1"/>
    <x v="0"/>
    <n v="1"/>
  </r>
  <r>
    <n v="554"/>
    <x v="13"/>
    <n v="3.3383726377454934"/>
    <n v="3"/>
    <n v="2.7508200000000005"/>
    <n v="3.7383726377454938"/>
    <n v="3.3383726377454934"/>
    <n v="3.6834866537569466"/>
    <n v="65"/>
    <n v="78"/>
    <n v="0.2"/>
    <n v="0.2"/>
    <n v="1.3989229744649958"/>
    <n v="3"/>
    <n v="2.6"/>
    <n v="2.8822966274975834"/>
    <n v="1.3440369904764484"/>
    <n v="15.007922656809424"/>
    <n v="2.3102335514308354E-2"/>
    <n v="15.984657213479768"/>
    <n v="5.0824096282219422"/>
    <n v="47.222564056004742"/>
    <n v="41.347644169383976"/>
    <n v="88.570208225388711"/>
    <n v="0.46683467271709139"/>
    <n v="0.04"/>
    <n v="0.50683467271709137"/>
    <n v="0.98"/>
    <n v="0.5"/>
    <n v="0.5"/>
    <n v="91.193478811989166"/>
    <n v="24.757380000000005"/>
    <n v="115.95085881198918"/>
    <n v="0.21351614169709041"/>
    <n v="0.09"/>
    <n v="0.3035161416970904"/>
    <n v="0.9"/>
    <n v="5.8501983029508757"/>
    <n v="2.277356160098631"/>
    <n v="6.8936543965075838"/>
    <n v="90.415420896750987"/>
    <n v="2.8851149607446853"/>
    <n v="1.1231130960347895"/>
    <n v="3.3997113266289247"/>
    <x v="553"/>
    <n v="114.67667355031897"/>
    <n v="4.0745686858763603"/>
    <n v="1.5861418051153933"/>
    <n v="4.8013190118864175"/>
    <n v="125.98962690623071"/>
    <n v="0.85"/>
    <n v="0.6"/>
    <n v="0.65"/>
    <n v="21"/>
    <n v="11.2"/>
    <n v="13.65"/>
    <n v="260.8588835112439"/>
    <n v="101.54674329263861"/>
    <n v="307.38633052460591"/>
    <n v="8066.0104031818009"/>
    <n v="467.25798304859552"/>
    <n v="181.8934659897316"/>
    <n v="550.59929293703874"/>
    <n v="14448.071315452302"/>
    <x v="1"/>
    <x v="0"/>
    <n v="1"/>
  </r>
  <r>
    <n v="555"/>
    <x v="13"/>
    <n v="2.5"/>
    <n v="3"/>
    <n v="2.7508200000000005"/>
    <n v="2.9000000000000004"/>
    <n v="1.8688188375323715"/>
    <n v="2.062013439874371"/>
    <n v="65"/>
    <n v="78"/>
    <n v="0.2"/>
    <n v="0.2"/>
    <n v="1.3989229744649958"/>
    <n v="3"/>
    <n v="2.6"/>
    <n v="1.202932022516588"/>
    <n v="0.56093641433936625"/>
    <n v="15.007922656809424"/>
    <n v="5.3852650650830123"/>
    <n v="2.7842495136451317"/>
    <n v="3.4609364143393666"/>
    <n v="43.391081048951655"/>
    <n v="56.097988649136155"/>
    <n v="99.489069698087803"/>
    <n v="0.56386082229306811"/>
    <n v="0.04"/>
    <n v="0.60386082229306814"/>
    <n v="0.98"/>
    <n v="0.5"/>
    <n v="0.5"/>
    <n v="51.050050296076961"/>
    <n v="24.757380000000005"/>
    <n v="75.807430296076973"/>
    <n v="0.32658249861928373"/>
    <n v="0.09"/>
    <n v="0.41658249861928376"/>
    <n v="0.9"/>
    <n v="6.2230213557428815"/>
    <n v="2.9276019799187774"/>
    <n v="4.761124860622548"/>
    <n v="101.56175865013131"/>
    <n v="2.4651825627166613"/>
    <n v="1.15973784097821"/>
    <n v="1.8860680872470468"/>
    <x v="554"/>
    <n v="74.974381611504697"/>
    <n v="3.6306195704063491"/>
    <n v="1.7080142321614509"/>
    <n v="2.7777235699460179"/>
    <n v="100.92976734622432"/>
    <n v="0.85"/>
    <n v="0.6"/>
    <n v="0.65"/>
    <n v="21"/>
    <n v="11.2"/>
    <n v="13.65"/>
    <n v="250.36827646314174"/>
    <n v="117.78501470285333"/>
    <n v="191.55239187469937"/>
    <n v="6960.1376305785243"/>
    <n v="272.20345715784288"/>
    <n v="128.0573108399538"/>
    <n v="208.25810694440389"/>
    <n v="7567.1468929762077"/>
    <x v="0"/>
    <x v="0"/>
    <n v="1"/>
  </r>
  <r>
    <n v="556"/>
    <x v="13"/>
    <n v="2.6110842429037096"/>
    <n v="3"/>
    <n v="2.7508200000000005"/>
    <n v="3.0110842429037099"/>
    <n v="2.6110842429037096"/>
    <n v="2.8810126981708484"/>
    <n v="65"/>
    <n v="78"/>
    <n v="0.2"/>
    <n v="0.2"/>
    <n v="1.3989229744649958"/>
    <n v="3"/>
    <n v="2.6"/>
    <n v="2.7210606721590094"/>
    <n v="1.2688514297321341"/>
    <n v="15.007922656809424"/>
    <n v="0.12974707428684001"/>
    <n v="14.246311337280309"/>
    <n v="4.279935672635844"/>
    <n v="32.137288000623577"/>
    <n v="41.641004649694231"/>
    <n v="73.778292650317809"/>
    <n v="0.56440726877561942"/>
    <n v="0.04"/>
    <n v="0.60440726877561946"/>
    <n v="0.98"/>
    <n v="0.5"/>
    <n v="0.5"/>
    <n v="71.326326153441002"/>
    <n v="24.757380000000005"/>
    <n v="96.083706153441"/>
    <n v="0.25766470706764449"/>
    <n v="0.09"/>
    <n v="0.34766470706764452"/>
    <n v="0.9"/>
    <n v="11.562336480217827"/>
    <n v="2.0736269730588082"/>
    <n v="3.1771676783358531"/>
    <n v="75.315340413866096"/>
    <n v="4.5739762675446611"/>
    <n v="0.82031175781287891"/>
    <n v="1.2568644394307043"/>
    <x v="555"/>
    <n v="95.027841250655925"/>
    <n v="7.5425201548053558"/>
    <n v="1.3527000589027511"/>
    <n v="2.0725786081424307"/>
    <n v="159.28401305973139"/>
    <n v="0.85"/>
    <n v="0.6"/>
    <n v="0.55000000000000004"/>
    <n v="21"/>
    <n v="11.2"/>
    <n v="13.65"/>
    <n v="344.49057963507084"/>
    <n v="61.782059285173858"/>
    <n v="94.661173109806469"/>
    <n v="7275.0010420042536"/>
    <n v="716.74940790071605"/>
    <n v="128.54416645716356"/>
    <n v="196.9526709540643"/>
    <n v="15136.415906807561"/>
    <x v="1"/>
    <x v="0"/>
    <n v="1"/>
  </r>
  <r>
    <n v="557"/>
    <x v="13"/>
    <n v="2.5"/>
    <n v="3"/>
    <n v="2.7508200000000005"/>
    <n v="2.9000000000000004"/>
    <n v="1.7408237316496835"/>
    <n v="1.9207864663081469"/>
    <n v="65"/>
    <n v="78"/>
    <n v="0.2"/>
    <n v="0.2"/>
    <n v="1.3989229744649958"/>
    <n v="3"/>
    <n v="2.6"/>
    <n v="0.90006980034120088"/>
    <n v="0.41970944077314254"/>
    <n v="15.007922656809424"/>
    <n v="7.3533932495040464"/>
    <n v="1.5587567986865944"/>
    <n v="3.3197094407731429"/>
    <n v="43.265781068284937"/>
    <n v="61.511955021405235"/>
    <n v="104.77773608969017"/>
    <n v="0.58707085414358207"/>
    <n v="0.04"/>
    <n v="0.6270708541435821"/>
    <n v="0.98"/>
    <n v="0.5"/>
    <n v="0.5"/>
    <n v="47.553640445247993"/>
    <n v="24.757380000000005"/>
    <n v="72.311020445248005"/>
    <n v="0.34237353929676101"/>
    <n v="0.09"/>
    <n v="0.43237353929676103"/>
    <n v="0.9"/>
    <n v="4.7608622443771242"/>
    <n v="2.7849110989057522"/>
    <n v="5.7621453340630566"/>
    <n v="106.9606055915587"/>
    <n v="1.7754642903356297"/>
    <n v="1.0385745174009804"/>
    <n v="2.1488719377326793"/>
    <x v="556"/>
    <n v="71.516393846948574"/>
    <n v="2.7023913856714659"/>
    <n v="1.5807892304450399"/>
    <n v="3.2707461620318954"/>
    <n v="87.880285185454326"/>
    <n v="0.85"/>
    <n v="0.6"/>
    <n v="0.65"/>
    <n v="21"/>
    <n v="11.2"/>
    <n v="13.65"/>
    <n v="189.90473570048596"/>
    <n v="111.08655933316969"/>
    <n v="229.84464379859361"/>
    <n v="6175.5978130755957"/>
    <n v="193.26528666628164"/>
    <n v="113.05234519352223"/>
    <n v="233.91197069726852"/>
    <n v="6284.8810867051116"/>
    <x v="0"/>
    <x v="0"/>
    <n v="1"/>
  </r>
  <r>
    <n v="558"/>
    <x v="13"/>
    <n v="3.2925221038274644"/>
    <n v="3"/>
    <n v="2.7508200000000005"/>
    <n v="3.6925221038274647"/>
    <n v="3.2925221038274644"/>
    <n v="3.6328961870591527"/>
    <n v="65"/>
    <n v="78"/>
    <n v="0.2"/>
    <n v="0.2"/>
    <n v="1.3989229744649958"/>
    <n v="3"/>
    <n v="2.6"/>
    <n v="2.8721318088486276"/>
    <n v="1.3392970576966836"/>
    <n v="15.007922656809424"/>
    <n v="2.7264850248549168E-2"/>
    <n v="15.872111798093103"/>
    <n v="5.0318191615241483"/>
    <n v="46.279668827144071"/>
    <n v="41.35909449816522"/>
    <n v="87.638763325309299"/>
    <n v="0.47192695251350131"/>
    <n v="0.04"/>
    <n v="0.51192695251350129"/>
    <n v="0.98"/>
    <n v="0.5"/>
    <n v="0.5"/>
    <n v="89.940991403574543"/>
    <n v="24.757380000000005"/>
    <n v="114.69837140357455"/>
    <n v="0.21584770295377051"/>
    <n v="0.09"/>
    <n v="0.30584770295377051"/>
    <n v="0.9"/>
    <n v="10.039121808928295"/>
    <n v="2.1658212387091926"/>
    <n v="3.5823006032816616"/>
    <n v="89.464570894586586"/>
    <n v="4.8998247753718047"/>
    <n v="1.0570789722877791"/>
    <n v="1.7484243724564035"/>
    <x v="557"/>
    <n v="113.43794973979901"/>
    <n v="6.9686794639944747"/>
    <n v="1.5034097878414963"/>
    <n v="2.4866621924780592"/>
    <n v="156.55675250935781"/>
    <n v="0.85"/>
    <n v="0.6"/>
    <n v="0.65"/>
    <n v="21"/>
    <n v="11.2"/>
    <n v="13.65"/>
    <n v="438.36072098730261"/>
    <n v="94.571116657416752"/>
    <n v="156.42203622344897"/>
    <n v="9848.111289953742"/>
    <n v="790.51271078937475"/>
    <n v="170.54372395148553"/>
    <n v="282.08186081018448"/>
    <n v="17759.477022582683"/>
    <x v="1"/>
    <x v="0"/>
    <n v="1"/>
  </r>
  <r>
    <n v="559"/>
    <x v="13"/>
    <n v="2.5"/>
    <n v="3"/>
    <n v="2.7508200000000005"/>
    <n v="2.9000000000000004"/>
    <n v="1.5320996032970058"/>
    <n v="1.6904848719291095"/>
    <n v="65"/>
    <n v="78"/>
    <n v="0.2"/>
    <n v="0.2"/>
    <n v="1.3989229744649958"/>
    <n v="3"/>
    <n v="2.6"/>
    <n v="0.40618643739096988"/>
    <n v="0.18940784639410513"/>
    <n v="15.007922656809424"/>
    <n v="11.219037173240027"/>
    <n v="0.31745108558041935"/>
    <n v="3.0894078463941055"/>
    <n v="40.978725563363973"/>
    <n v="72.145645639696653"/>
    <n v="113.12437120306063"/>
    <n v="0.6377551085803933"/>
    <n v="0.04"/>
    <n v="0.67775510858039334"/>
    <n v="0.98"/>
    <n v="0.5"/>
    <n v="0.5"/>
    <n v="41.851976358600297"/>
    <n v="24.757380000000005"/>
    <n v="66.609356358600309"/>
    <n v="0.37168021661574635"/>
    <n v="0.09"/>
    <n v="0.46168021661574632"/>
    <n v="0.9"/>
    <n v="8.5594900692350198"/>
    <n v="2.2900933551516105"/>
    <n v="5.0803989932966322"/>
    <n v="115.48112893645772"/>
    <n v="2.7582519479678402"/>
    <n v="0.73797088457159343"/>
    <n v="1.6371326219631523"/>
    <x v="558"/>
    <n v="65.877385409604699"/>
    <n v="4.6077428399502667"/>
    <n v="1.2328025588749336"/>
    <n v="2.7348792855770236"/>
    <n v="114.79785935003395"/>
    <n v="0.85"/>
    <n v="0.6"/>
    <n v="0.65"/>
    <n v="21"/>
    <n v="11.2"/>
    <n v="13.65"/>
    <n v="318.52604884250985"/>
    <n v="85.221710872563946"/>
    <n v="189.05792340300789"/>
    <n v="7935.7962942956183"/>
    <n v="303.5460509357502"/>
    <n v="81.213809304950885"/>
    <n v="180.16669674470194"/>
    <n v="7562.5828245997782"/>
    <x v="0"/>
    <x v="0"/>
    <n v="1"/>
  </r>
  <r>
    <n v="560"/>
    <x v="14"/>
    <n v="2.5"/>
    <n v="3"/>
    <n v="2.7508200000000005"/>
    <n v="2.9000000000000004"/>
    <n v="1.2598088729308619"/>
    <n v="1.3900452925049365"/>
    <n v="65"/>
    <n v="78"/>
    <n v="0.2"/>
    <n v="0.2"/>
    <n v="1.3989229744649958"/>
    <n v="3"/>
    <n v="2.6"/>
    <n v="0"/>
    <n v="0"/>
    <n v="15.007922656809424"/>
    <n v="16.199093073039133"/>
    <n v="0"/>
    <n v="2.7889682669699321"/>
    <n v="34.413879523755867"/>
    <n v="32.398186146078267"/>
    <n v="66.812065669834141"/>
    <n v="0.48491519939198874"/>
    <n v="0.04"/>
    <n v="0.52491519939198872"/>
    <n v="0.98"/>
    <n v="0.5"/>
    <n v="0.5"/>
    <n v="34.413879523755867"/>
    <n v="24.757380000000005"/>
    <n v="59.171259523755872"/>
    <n v="0.41840211276997574"/>
    <n v="0.09"/>
    <n v="0.50840211276997571"/>
    <n v="0.9"/>
    <n v="8.735183401888019"/>
    <n v="2.8895920250808778"/>
    <n v="6.4360967773696096"/>
    <n v="68.203983704622345"/>
    <n v="4.1499528647603796"/>
    <n v="1.3728012510740484"/>
    <n v="3.0576917541705049"/>
    <x v="559"/>
    <n v="58.521025902615705"/>
    <n v="4.294197704934926"/>
    <n v="1.4205173344864868"/>
    <n v="3.1639715777628683"/>
    <n v="114.26964334453868"/>
    <n v="0.85"/>
    <n v="0.6"/>
    <n v="0.65"/>
    <n v="21"/>
    <n v="11.2"/>
    <n v="13.65"/>
    <n v="283.04331756306777"/>
    <n v="93.630514157939558"/>
    <n v="208.54675857520323"/>
    <n v="7531.8513891006041"/>
    <n v="251.30085512144973"/>
    <n v="83.130131726598307"/>
    <n v="185.1588626574007"/>
    <n v="6687.1767580484066"/>
    <x v="1"/>
    <x v="0"/>
    <n v="1"/>
  </r>
  <r>
    <n v="561"/>
    <x v="14"/>
    <n v="3.0687220995635451"/>
    <n v="3"/>
    <n v="2.7508200000000005"/>
    <n v="3.4687220995635455"/>
    <n v="3.0687220995635451"/>
    <n v="3.3859602040906327"/>
    <n v="65"/>
    <n v="78"/>
    <n v="0.2"/>
    <n v="0.2"/>
    <n v="1.3989229744649958"/>
    <n v="3"/>
    <n v="2.6"/>
    <n v="2.8225165424038505"/>
    <n v="1.3161610789920832"/>
    <n v="15.007922656809424"/>
    <n v="5.2528359165145526E-2"/>
    <n v="15.328475784227479"/>
    <n v="4.7848831785556287"/>
    <n v="41.661625680780723"/>
    <n v="41.428589863763172"/>
    <n v="83.090215544543895"/>
    <n v="0.49859769399146264"/>
    <n v="0.04"/>
    <n v="0.53859769399146262"/>
    <n v="0.98"/>
    <n v="0.5"/>
    <n v="0.5"/>
    <n v="83.827503437549353"/>
    <n v="24.757380000000005"/>
    <n v="108.58488343754937"/>
    <n v="0.22800024475081529"/>
    <n v="0.09"/>
    <n v="0.31800024475081529"/>
    <n v="0.9"/>
    <n v="9.348777991740608"/>
    <n v="3.4131274771541071"/>
    <n v="3.1402128825644642"/>
    <n v="84.821261701721895"/>
    <n v="4.3135477237509798"/>
    <n v="1.5748248886600065"/>
    <n v="1.4489014653729602"/>
    <x v="560"/>
    <n v="107.39164296021366"/>
    <n v="6.3758643022460602"/>
    <n v="2.3277521040533684"/>
    <n v="2.1416244173393015"/>
    <n v="145.52991724750564"/>
    <n v="0.85"/>
    <n v="0.6"/>
    <n v="0.55000000000000004"/>
    <n v="21"/>
    <n v="11.2"/>
    <n v="13.65"/>
    <n v="365.88056033914864"/>
    <n v="133.57863401541545"/>
    <n v="122.8976503744082"/>
    <n v="8351.2705328232641"/>
    <n v="684.71454270958066"/>
    <n v="249.98112285838545"/>
    <n v="229.99256478177787"/>
    <n v="15628.696913073565"/>
    <x v="1"/>
    <x v="0"/>
    <n v="1"/>
  </r>
  <r>
    <n v="562"/>
    <x v="14"/>
    <n v="2.5"/>
    <n v="3"/>
    <n v="2.7508200000000005"/>
    <n v="2.9000000000000004"/>
    <n v="1.1974560479475895"/>
    <n v="1.321246562233461"/>
    <n v="65"/>
    <n v="78"/>
    <n v="0.2"/>
    <n v="0.2"/>
    <n v="1.3989229744649958"/>
    <n v="3"/>
    <n v="2.6"/>
    <n v="0"/>
    <n v="0"/>
    <n v="15.007922656809424"/>
    <n v="16.937179473540116"/>
    <n v="0"/>
    <n v="2.7201695366984566"/>
    <n v="32.710603214907451"/>
    <n v="33.874358947080232"/>
    <n v="66.584962161987676"/>
    <n v="0.50873887807686669"/>
    <n v="0.04"/>
    <n v="0.54873887807686672"/>
    <n v="0.98"/>
    <n v="0.5"/>
    <n v="0.5"/>
    <n v="32.710603214907451"/>
    <n v="24.757380000000005"/>
    <n v="57.467983214907456"/>
    <n v="0.43080300743141142"/>
    <n v="0.09"/>
    <n v="0.52080300743141139"/>
    <n v="0.9"/>
    <n v="4.4896648028735688"/>
    <n v="2.4937185563098527"/>
    <n v="5.2427737409898469"/>
    <n v="67.972148873695744"/>
    <n v="2.0260111760035295"/>
    <n v="1.1253182334809204"/>
    <n v="2.3658599603482209"/>
    <x v="561"/>
    <n v="56.836466915842536"/>
    <n v="2.1514338711780594"/>
    <n v="1.194982432496164"/>
    <n v="2.5123214093999033"/>
    <n v="68.723948251803222"/>
    <n v="0.85"/>
    <n v="0.6"/>
    <n v="0.65"/>
    <n v="21"/>
    <n v="11.2"/>
    <n v="13.65"/>
    <n v="137.7123332750833"/>
    <n v="76.490298496449427"/>
    <n v="160.81258543910519"/>
    <n v="4398.9896191648377"/>
    <n v="122.2799000408348"/>
    <n v="67.918579489581262"/>
    <n v="142.79147266732051"/>
    <n v="3906.0264111396882"/>
    <x v="0"/>
    <x v="1"/>
    <n v="1"/>
  </r>
  <r>
    <n v="563"/>
    <x v="14"/>
    <n v="3.1283114653629607"/>
    <n v="3"/>
    <n v="2.7508200000000005"/>
    <n v="3.528311465362961"/>
    <n v="3.1283114653629607"/>
    <n v="3.4517097945186865"/>
    <n v="65"/>
    <n v="78"/>
    <n v="0.2"/>
    <n v="0.2"/>
    <n v="1.3989229744649958"/>
    <n v="3"/>
    <n v="2.6"/>
    <n v="2.8357271867518574"/>
    <n v="1.3223213036207211"/>
    <n v="15.007922656809424"/>
    <n v="4.4999683877241528E-2"/>
    <n v="15.472299873219519"/>
    <n v="4.8506327689836821"/>
    <n v="42.893779095371322"/>
    <n v="41.407879833207701"/>
    <n v="84.30165892857903"/>
    <n v="0.49118701054612407"/>
    <n v="0.04"/>
    <n v="0.53118701054612405"/>
    <n v="0.98"/>
    <n v="0.5"/>
    <n v="0.5"/>
    <n v="85.455291032621048"/>
    <n v="24.757380000000005"/>
    <n v="110.21267103262105"/>
    <n v="0.2246327919289085"/>
    <n v="0.09"/>
    <n v="0.31463279192890847"/>
    <n v="0.9"/>
    <n v="4.8066538185576615"/>
    <n v="2.7348524872884807"/>
    <n v="5.4931134476667438"/>
    <n v="86.057943489591096"/>
    <n v="2.2534217459479056"/>
    <n v="1.282134370281081"/>
    <n v="2.5752429368099334"/>
    <x v="562"/>
    <n v="109.00154277951532"/>
    <n v="3.2943229077891152"/>
    <n v="1.8743782136991864"/>
    <n v="3.764799827245124"/>
    <n v="104.8026719673266"/>
    <n v="0.85"/>
    <n v="0.6"/>
    <n v="0.65"/>
    <n v="21"/>
    <n v="11.2"/>
    <n v="13.65"/>
    <n v="193.92484127100056"/>
    <n v="110.33784718371173"/>
    <n v="221.62011112795787"/>
    <n v="6169.3531857447088"/>
    <n v="359.08627936291253"/>
    <n v="204.31011704552338"/>
    <n v="410.36898942577125"/>
    <n v="11423.652931854062"/>
    <x v="0"/>
    <x v="0"/>
    <n v="1"/>
  </r>
  <r>
    <n v="564"/>
    <x v="14"/>
    <n v="2.5"/>
    <n v="3"/>
    <n v="2.7508200000000005"/>
    <n v="2.9000000000000004"/>
    <n v="1.3237680962856737"/>
    <n v="1.460616487268626"/>
    <n v="65"/>
    <n v="78"/>
    <n v="0.2"/>
    <n v="0.2"/>
    <n v="1.3989229744649958"/>
    <n v="3"/>
    <n v="2.6"/>
    <n v="0"/>
    <n v="0"/>
    <n v="15.007922656809424"/>
    <n v="15.441991322517708"/>
    <n v="0"/>
    <n v="2.8595394617336218"/>
    <n v="36.16103740957454"/>
    <n v="30.883982645035417"/>
    <n v="67.04502005460995"/>
    <n v="0.46064543824253601"/>
    <n v="0.04"/>
    <n v="0.50064543824253604"/>
    <n v="0.98"/>
    <n v="0.5"/>
    <n v="0.5"/>
    <n v="36.16103740957454"/>
    <n v="24.757380000000005"/>
    <n v="60.918417409574545"/>
    <n v="0.40640221878299959"/>
    <n v="0.09"/>
    <n v="0.49640221878299962"/>
    <n v="0.9"/>
    <n v="8.8692754034776957"/>
    <n v="2.9429798750889256"/>
    <n v="4.3718416015517807"/>
    <n v="68.441791305747657"/>
    <n v="4.4289131322098587"/>
    <n v="1.4695904257860664"/>
    <n v="2.1830990470159386"/>
    <x v="563"/>
    <n v="60.248984251227576"/>
    <n v="4.466547414193883"/>
    <n v="1.4820781352610679"/>
    <n v="2.2016497303736542"/>
    <n v="109.22157364505543"/>
    <n v="0.85"/>
    <n v="0.6"/>
    <n v="0.65"/>
    <n v="21"/>
    <n v="11.2"/>
    <n v="13.65"/>
    <n v="303.12274830599233"/>
    <n v="100.5814012265748"/>
    <n v="149.41520937564147"/>
    <n v="7412.3345186899251"/>
    <n v="269.10494481512853"/>
    <n v="89.293702230432814"/>
    <n v="132.64715993200173"/>
    <n v="6580.488870435237"/>
    <x v="1"/>
    <x v="0"/>
    <n v="1"/>
  </r>
  <r>
    <n v="565"/>
    <x v="14"/>
    <n v="2.9535595457511477"/>
    <n v="3"/>
    <n v="2.7508200000000005"/>
    <n v="3.353559545751148"/>
    <n v="2.9535595457511477"/>
    <n v="3.2588923851227034"/>
    <n v="65"/>
    <n v="78"/>
    <n v="0.2"/>
    <n v="0.2"/>
    <n v="1.3989229744649958"/>
    <n v="3"/>
    <n v="2.6"/>
    <n v="2.796985618887311"/>
    <n v="1.3042558138365514"/>
    <n v="15.007922656809424"/>
    <n v="6.8727679455876586E-2"/>
    <n v="15.0524241341836"/>
    <n v="4.6578153595876994"/>
    <n v="39.275127800794188"/>
    <n v="41.473151278005325"/>
    <n v="80.748279078799513"/>
    <n v="0.51361034255024907"/>
    <n v="0.04"/>
    <n v="0.5536103425502491"/>
    <n v="0.98"/>
    <n v="0.5"/>
    <n v="0.5"/>
    <n v="80.681637157589137"/>
    <n v="24.757380000000005"/>
    <n v="105.43901715758915"/>
    <n v="0.23480283359430054"/>
    <n v="0.09"/>
    <n v="0.32480283359430051"/>
    <n v="0.9"/>
    <n v="6.9340956985534508"/>
    <n v="3.3881837918602735"/>
    <n v="3.877097414447193"/>
    <n v="82.430534892941168"/>
    <n v="3.0953086036010662"/>
    <n v="1.5124502022253057"/>
    <n v="1.7306961867343973"/>
    <x v="564"/>
    <n v="104.28034663937387"/>
    <n v="4.681881767249239"/>
    <n v="2.2876920955257751"/>
    <n v="2.6178051881136088"/>
    <n v="122.17135695887012"/>
    <n v="0.85"/>
    <n v="0.6"/>
    <n v="0.65"/>
    <n v="21"/>
    <n v="11.2"/>
    <n v="13.65"/>
    <n v="255.1479438535587"/>
    <n v="124.67207916836898"/>
    <n v="142.66221240968997"/>
    <n v="6657.9576494024359"/>
    <n v="488.22825361331502"/>
    <n v="238.56132472558343"/>
    <n v="272.98563245083847"/>
    <n v="12740.071453073659"/>
    <x v="1"/>
    <x v="0"/>
    <n v="1"/>
  </r>
  <r>
    <n v="566"/>
    <x v="14"/>
    <n v="2.5"/>
    <n v="3"/>
    <n v="2.7508200000000005"/>
    <n v="2.9000000000000004"/>
    <n v="1.276121918405291"/>
    <n v="1.4080447466724526"/>
    <n v="65"/>
    <n v="78"/>
    <n v="0.2"/>
    <n v="0.2"/>
    <n v="1.3989229744649958"/>
    <n v="3"/>
    <n v="2.6"/>
    <n v="0"/>
    <n v="0"/>
    <n v="15.007922656809424"/>
    <n v="16.005991364838092"/>
    <n v="0"/>
    <n v="2.8069677211374486"/>
    <n v="34.859498850373654"/>
    <n v="32.011982729676184"/>
    <n v="66.871481580049846"/>
    <n v="0.47870903968765222"/>
    <n v="0.04"/>
    <n v="0.51870903968765225"/>
    <n v="0.98"/>
    <n v="0.5"/>
    <n v="0.5"/>
    <n v="34.859498850373654"/>
    <n v="24.757380000000005"/>
    <n v="59.616878850373659"/>
    <n v="0.41527467518277894"/>
    <n v="0.09"/>
    <n v="0.50527467518277891"/>
    <n v="0.9"/>
    <n v="6.2790162837288968"/>
    <n v="3.3472855763951079"/>
    <n v="5.2108165053684079"/>
    <n v="68.264637446300895"/>
    <n v="3.0220337770127497"/>
    <n v="1.611018289502872"/>
    <n v="2.5079188798801928"/>
    <x v="565"/>
    <n v="58.961748313556363"/>
    <n v="3.1063883705003987"/>
    <n v="1.6559869440380688"/>
    <n v="2.5779228881813223"/>
    <n v="89.449885502756729"/>
    <n v="0.85"/>
    <n v="0.6"/>
    <n v="0.65"/>
    <n v="21"/>
    <n v="11.2"/>
    <n v="13.65"/>
    <n v="206.29804013825068"/>
    <n v="109.97557945227337"/>
    <n v="171.2021730797544"/>
    <n v="5940.4471910371731"/>
    <n v="183.158089265603"/>
    <n v="97.639885404907957"/>
    <n v="151.99884050470342"/>
    <n v="5274.1216356899768"/>
    <x v="1"/>
    <x v="0"/>
    <n v="1"/>
  </r>
  <r>
    <n v="567"/>
    <x v="14"/>
    <n v="2.5"/>
    <n v="3"/>
    <n v="2.7508200000000005"/>
    <n v="2.9000000000000004"/>
    <n v="2.2276839924922234"/>
    <n v="2.4579773277421246"/>
    <n v="65"/>
    <n v="78"/>
    <n v="0.2"/>
    <n v="0.2"/>
    <n v="1.3989229744649958"/>
    <n v="3"/>
    <n v="2.6"/>
    <n v="2.0520793203208565"/>
    <n v="0.95690030220711986"/>
    <n v="15.007922656809424"/>
    <n v="1.4983803507074169"/>
    <n v="8.1024109737388113"/>
    <n v="3.8569003022071202"/>
    <n v="38.564804579516128"/>
    <n v="45.405868439137485"/>
    <n v="83.970673018653613"/>
    <n v="0.5407348399964691"/>
    <n v="0.04"/>
    <n v="0.58073483999646913"/>
    <n v="0.98"/>
    <n v="0.5"/>
    <n v="0.5"/>
    <n v="60.853078734296332"/>
    <n v="24.757380000000005"/>
    <n v="85.610458734296344"/>
    <n v="0.28918639575145705"/>
    <n v="0.09"/>
    <n v="0.37918639575145707"/>
    <n v="0.9"/>
    <n v="4.0899892597408956"/>
    <n v="3.0909285661165047"/>
    <n v="4.6976722091011229"/>
    <n v="85.720062039875558"/>
    <n v="1.7147900013979893"/>
    <n v="1.2959186598323207"/>
    <n v="1.9695702903929226"/>
    <x v="566"/>
    <n v="84.669684462490892"/>
    <n v="2.5391209736775755"/>
    <n v="1.9188905036055679"/>
    <n v="2.9163788157102828"/>
    <n v="84.093824606763619"/>
    <n v="0.85"/>
    <n v="0.6"/>
    <n v="0.65"/>
    <n v="21"/>
    <n v="11.2"/>
    <n v="13.65"/>
    <n v="146.99190530519394"/>
    <n v="111.08622791945892"/>
    <n v="168.83168748437706"/>
    <n v="4868.264108521611"/>
    <n v="214.98657165337295"/>
    <n v="162.47185345835368"/>
    <n v="246.92887409928252"/>
    <n v="7120.1975946987277"/>
    <x v="0"/>
    <x v="0"/>
    <n v="1"/>
  </r>
  <r>
    <n v="568"/>
    <x v="14"/>
    <n v="2.5"/>
    <n v="3"/>
    <n v="2.7508200000000005"/>
    <n v="2.9000000000000004"/>
    <n v="2.2224557877012439"/>
    <n v="2.4522086420199436"/>
    <n v="65"/>
    <n v="78"/>
    <n v="0.2"/>
    <n v="0.2"/>
    <n v="1.3989229744649958"/>
    <n v="3"/>
    <n v="2.6"/>
    <n v="2.0397083338673947"/>
    <n v="0.95113161648493882"/>
    <n v="15.007922656809424"/>
    <n v="1.537745246502805"/>
    <n v="8.005014462824267"/>
    <n v="3.8511316164849392"/>
    <n v="38.689907305145468"/>
    <n v="45.514154181789351"/>
    <n v="84.204061486934819"/>
    <n v="0.54052207670352537"/>
    <n v="0.04"/>
    <n v="0.5805220767035254"/>
    <n v="0.98"/>
    <n v="0.5"/>
    <n v="0.5"/>
    <n v="60.710261189771728"/>
    <n v="24.757380000000005"/>
    <n v="85.46764118977174"/>
    <n v="0.28966962999515683"/>
    <n v="0.09"/>
    <n v="0.37966962999515685"/>
    <n v="0.9"/>
    <n v="5.0364853707733612"/>
    <n v="2.4500231120436977"/>
    <n v="5.4349867719939517"/>
    <n v="85.958312767912631"/>
    <n v="2.1126944240450842"/>
    <n v="1.0277306070684562"/>
    <n v="2.279856964259833"/>
    <x v="567"/>
    <n v="84.528436341532483"/>
    <n v="3.1242848335758189"/>
    <n v="1.5198237436144844"/>
    <n v="3.371487355242436"/>
    <n v="95.895221395806217"/>
    <n v="0.85"/>
    <n v="0.6"/>
    <n v="0.65"/>
    <n v="21"/>
    <n v="11.2"/>
    <n v="13.65"/>
    <n v="181.60364808509237"/>
    <n v="88.341988963547081"/>
    <n v="195.97265799995054"/>
    <n v="5574.0506922584964"/>
    <n v="264.09091166772902"/>
    <n v="128.46832456246653"/>
    <n v="284.98655428389196"/>
    <n v="8105.8731172125699"/>
    <x v="0"/>
    <x v="0"/>
    <n v="1"/>
  </r>
  <r>
    <n v="569"/>
    <x v="14"/>
    <n v="2.5"/>
    <n v="3"/>
    <n v="2.7508200000000005"/>
    <n v="2.9000000000000004"/>
    <n v="1.1955495602179347"/>
    <n v="1.3191429857697869"/>
    <n v="65"/>
    <n v="78"/>
    <n v="0.2"/>
    <n v="0.2"/>
    <n v="1.3989229744649958"/>
    <n v="3"/>
    <n v="2.6"/>
    <n v="0"/>
    <n v="0"/>
    <n v="15.007922656809424"/>
    <n v="16.959747058350551"/>
    <n v="0"/>
    <n v="2.7180659602347825"/>
    <n v="32.658524173037215"/>
    <n v="33.919494116701102"/>
    <n v="66.57801828973831"/>
    <n v="0.50946986690243867"/>
    <n v="0.04"/>
    <n v="0.54946986690243871"/>
    <n v="0.98"/>
    <n v="0.5"/>
    <n v="0.5"/>
    <n v="32.658524173037215"/>
    <n v="24.757380000000005"/>
    <n v="57.415904173037219"/>
    <n v="0.43119376689405492"/>
    <n v="0.09"/>
    <n v="0.52119376689405494"/>
    <n v="0.9"/>
    <n v="4.0868094761724922"/>
    <n v="2.1173959642201692"/>
    <n v="4.3042163522994592"/>
    <n v="67.965060337441201"/>
    <n v="1.8412308172443677"/>
    <n v="0.9539506855803519"/>
    <n v="1.9391791660821751"/>
    <x v="568"/>
    <n v="56.784960171135708"/>
    <n v="1.9567898507078316"/>
    <n v="1.0138223856219897"/>
    <n v="2.0608856181175152"/>
    <n v="60.02679291326222"/>
    <n v="0.85"/>
    <n v="0.6"/>
    <n v="0.65"/>
    <n v="21"/>
    <n v="11.2"/>
    <n v="13.65"/>
    <n v="125.13936358916962"/>
    <n v="64.835315904412013"/>
    <n v="131.79642902788393"/>
    <n v="3838.794779494227"/>
    <n v="111.11623373572681"/>
    <n v="57.569863788150471"/>
    <n v="117.0273077420695"/>
    <n v="3408.6190447806061"/>
    <x v="0"/>
    <x v="1"/>
    <n v="1"/>
  </r>
  <r>
    <n v="570"/>
    <x v="14"/>
    <n v="2.5"/>
    <n v="3"/>
    <n v="2.7508200000000005"/>
    <n v="2.9000000000000004"/>
    <n v="1.8297955995960913"/>
    <n v="2.0189560608090598"/>
    <n v="65"/>
    <n v="78"/>
    <n v="0.2"/>
    <n v="0.2"/>
    <n v="1.3989229744649958"/>
    <n v="3"/>
    <n v="2.6"/>
    <n v="1.1105951751320258"/>
    <n v="0.51787903527405543"/>
    <n v="15.007922656809424"/>
    <n v="5.9528935094021014"/>
    <n v="2.3732175156124402"/>
    <n v="3.4178790352740558"/>
    <n v="43.455768194455985"/>
    <n v="57.659432326337999"/>
    <n v="101.11520052079399"/>
    <n v="0.57023505891659221"/>
    <n v="0.04"/>
    <n v="0.61023505891659224"/>
    <n v="0.98"/>
    <n v="0.5"/>
    <n v="0.5"/>
    <n v="49.984062400753004"/>
    <n v="24.757380000000005"/>
    <n v="74.741442400753016"/>
    <n v="0.33124032939121573"/>
    <n v="0.09"/>
    <n v="0.4212403293912157"/>
    <n v="0.9"/>
    <n v="8.9564204747773619"/>
    <n v="3.3886198413612991"/>
    <n v="5.1344792320110582"/>
    <n v="103.22176719831054"/>
    <n v="3.4908986986698256"/>
    <n v="1.3207652128222533"/>
    <n v="2.001239995358771"/>
    <x v="569"/>
    <n v="73.920107868876599"/>
    <n v="5.1836149638159172"/>
    <n v="1.9611965032046563"/>
    <n v="2.9716295090663638"/>
    <n v="132.07255042484073"/>
    <n v="0.85"/>
    <n v="0.6"/>
    <n v="0.65"/>
    <n v="21"/>
    <n v="11.2"/>
    <n v="13.65"/>
    <n v="360.336732786982"/>
    <n v="136.33171932156571"/>
    <n v="206.57152890887113"/>
    <n v="9180.9657243325109"/>
    <n v="383.17337727599545"/>
    <n v="144.97185706895178"/>
    <n v="219.66317385652243"/>
    <n v="9762.8171739218706"/>
    <x v="1"/>
    <x v="0"/>
    <n v="1"/>
  </r>
  <r>
    <n v="571"/>
    <x v="14"/>
    <n v="2.5"/>
    <n v="3"/>
    <n v="2.7508200000000005"/>
    <n v="2.9000000000000004"/>
    <n v="1.5265141144547794"/>
    <n v="1.6843219668739853"/>
    <n v="65"/>
    <n v="78"/>
    <n v="0.2"/>
    <n v="0.2"/>
    <n v="1.3989229744649958"/>
    <n v="3"/>
    <n v="2.6"/>
    <n v="0.39297004484981229"/>
    <n v="0.18324494133898073"/>
    <n v="15.007922656809424"/>
    <n v="11.333658330680221"/>
    <n v="0.29712888488854633"/>
    <n v="3.0832449413389811"/>
    <n v="40.882050897117558"/>
    <n v="72.460947812006268"/>
    <n v="113.34299870912383"/>
    <n v="0.63930678239743222"/>
    <n v="0.04"/>
    <n v="0.67930678239743225"/>
    <n v="0.98"/>
    <n v="0.5"/>
    <n v="0.5"/>
    <n v="41.699398976246677"/>
    <n v="24.757380000000005"/>
    <n v="66.456778976246682"/>
    <n v="0.37253355310598057"/>
    <n v="0.09"/>
    <n v="0.46253355310598054"/>
    <n v="0.9"/>
    <n v="9.5942618172999552"/>
    <n v="3.3651966544553478"/>
    <n v="3.9058745103832"/>
    <n v="115.70431118223058"/>
    <n v="3.0768146927113817"/>
    <n v="1.0791957429826817"/>
    <n v="1.2525874642866424"/>
    <x v="570"/>
    <n v="65.726484701782425"/>
    <n v="5.1565938095151651"/>
    <n v="1.8086802889697571"/>
    <n v="2.0992764951095766"/>
    <n v="122.82536174458217"/>
    <n v="0.85"/>
    <n v="0.6"/>
    <n v="0.65"/>
    <n v="21"/>
    <n v="11.2"/>
    <n v="13.65"/>
    <n v="356.00072465553689"/>
    <n v="124.86760007260675"/>
    <n v="144.92976975078281"/>
    <n v="8479.6125897030688"/>
    <n v="338.92478413440443"/>
    <n v="118.87819734338615"/>
    <n v="137.97806444063102"/>
    <n v="8072.8792596961721"/>
    <x v="0"/>
    <x v="0"/>
    <n v="1"/>
  </r>
  <r>
    <n v="572"/>
    <x v="14"/>
    <n v="2.5"/>
    <n v="3"/>
    <n v="2.7508200000000005"/>
    <n v="2.9000000000000004"/>
    <n v="1.3135655406487905"/>
    <n v="1.4493592126619028"/>
    <n v="65"/>
    <n v="78"/>
    <n v="0.2"/>
    <n v="0.2"/>
    <n v="1.3989229744649958"/>
    <n v="3"/>
    <n v="2.6"/>
    <n v="0"/>
    <n v="0"/>
    <n v="15.007922656809424"/>
    <n v="15.562761593439005"/>
    <n v="0"/>
    <n v="2.8482821871268986"/>
    <n v="35.882336784371546"/>
    <n v="31.125523186878009"/>
    <n v="67.007859971249559"/>
    <n v="0.46450555502343677"/>
    <n v="0.04"/>
    <n v="0.50450555502343675"/>
    <n v="0.98"/>
    <n v="0.5"/>
    <n v="0.5"/>
    <n v="35.882336784371546"/>
    <n v="24.757380000000005"/>
    <n v="60.639716784371551"/>
    <n v="0.40827004664343408"/>
    <n v="0.09"/>
    <n v="0.49827004664343411"/>
    <n v="0.9"/>
    <n v="6.1981132016241798"/>
    <n v="2.9134180304500923"/>
    <n v="4.3991928011464099"/>
    <n v="68.403857053983927"/>
    <n v="3.0711306607406823"/>
    <n v="1.4435824499825805"/>
    <n v="2.1797755953489331"/>
    <x v="571"/>
    <n v="59.973346270257579"/>
    <n v="3.109779047549615"/>
    <n v="1.4617490925259029"/>
    <n v="2.2072067989257285"/>
    <n v="84.91595222400322"/>
    <n v="0.85"/>
    <n v="0.6"/>
    <n v="0.65"/>
    <n v="21"/>
    <n v="11.2"/>
    <n v="13.65"/>
    <n v="210.07718271141283"/>
    <n v="98.746607554248342"/>
    <n v="149.10505823401112"/>
    <n v="5736.3895433445323"/>
    <n v="186.50385564268487"/>
    <n v="87.665984486290753"/>
    <n v="132.37357764203952"/>
    <n v="5092.6938065987943"/>
    <x v="1"/>
    <x v="0"/>
    <n v="1"/>
  </r>
  <r>
    <n v="573"/>
    <x v="14"/>
    <n v="2.5"/>
    <n v="3"/>
    <n v="2.7508200000000005"/>
    <n v="2.9000000000000004"/>
    <n v="1.0194529719285406"/>
    <n v="1.1248418986466406"/>
    <n v="65"/>
    <n v="78"/>
    <n v="0.2"/>
    <n v="0.2"/>
    <n v="1.3989229744649958"/>
    <n v="3"/>
    <n v="2.6"/>
    <n v="0"/>
    <n v="0"/>
    <n v="15.007922656809424"/>
    <n v="19.044247592622916"/>
    <n v="0"/>
    <n v="2.5237648731116362"/>
    <n v="27.84813832471637"/>
    <n v="38.088495185245833"/>
    <n v="65.936633509962206"/>
    <n v="0.57765301559551319"/>
    <n v="0.04"/>
    <n v="0.61765301559551322"/>
    <n v="0.98"/>
    <n v="0.5"/>
    <n v="0.5"/>
    <n v="27.848138324716373"/>
    <n v="24.757380000000005"/>
    <n v="52.605518324716378"/>
    <n v="0.47062324996364313"/>
    <n v="0.09"/>
    <n v="0.5606232499636431"/>
    <n v="0.9"/>
    <n v="11.289250166340352"/>
    <n v="2.2853905172929077"/>
    <n v="6.7366626069258828"/>
    <n v="67.310313374753079"/>
    <n v="4.3164107572880841"/>
    <n v="0.87381217247355336"/>
    <n v="2.5757426327085797"/>
    <x v="572"/>
    <n v="52.027435705763452"/>
    <n v="4.9602340484340255"/>
    <n v="1.0041474580520662"/>
    <n v="2.9599329223225461"/>
    <n v="121.55005353596403"/>
    <n v="0.85"/>
    <n v="0.6"/>
    <n v="0.65"/>
    <n v="21"/>
    <n v="11.2"/>
    <n v="13.65"/>
    <n v="290.53896072721619"/>
    <n v="58.816571159868666"/>
    <n v="173.37404378032602"/>
    <n v="7119.6290106160686"/>
    <n v="258.06825804044001"/>
    <n v="52.243217312909678"/>
    <n v="153.99771980950879"/>
    <n v="6323.9375953744739"/>
    <x v="1"/>
    <x v="0"/>
    <n v="1"/>
  </r>
  <r>
    <n v="574"/>
    <x v="14"/>
    <n v="3.4516670716778659"/>
    <n v="3"/>
    <n v="2.7508200000000005"/>
    <n v="3.8516670716778663"/>
    <n v="3.4516670716778659"/>
    <n v="3.8084932304992813"/>
    <n v="65"/>
    <n v="78"/>
    <n v="0.2"/>
    <n v="0.2"/>
    <n v="1.3989229744649958"/>
    <n v="3"/>
    <n v="2.6"/>
    <n v="2.9074133988075435"/>
    <n v="1.3557491332864107"/>
    <n v="15.007922656809424"/>
    <n v="1.4294677336437803E-2"/>
    <n v="16.264456501127341"/>
    <n v="5.2074162049642769"/>
    <n v="49.54772190246721"/>
    <n v="41.323415887115125"/>
    <n v="90.871137789582335"/>
    <n v="0.45474742467517043"/>
    <n v="0.04"/>
    <n v="0.49474742467517041"/>
    <n v="0.98"/>
    <n v="0.5"/>
    <n v="0.5"/>
    <n v="94.288314134898329"/>
    <n v="24.757380000000005"/>
    <n v="119.04569413489833"/>
    <n v="0.20796535464731572"/>
    <n v="0.09"/>
    <n v="0.29796535464731572"/>
    <n v="0.9"/>
    <n v="11.905580417101536"/>
    <n v="3.2192599737461078"/>
    <n v="5.4994445984113085"/>
    <n v="92.764286493531969"/>
    <n v="6.0153251664774103"/>
    <n v="1.6265393923753644"/>
    <n v="2.7786085462035368"/>
    <x v="573"/>
    <n v="117.73749969385548"/>
    <n v="8.3581299258377388"/>
    <n v="2.2600320339669402"/>
    <n v="3.8608006382824178"/>
    <n v="198.63498810762223"/>
    <n v="0.85"/>
    <n v="0.6"/>
    <n v="0.65"/>
    <n v="21"/>
    <n v="11.2"/>
    <n v="13.65"/>
    <n v="558.00734709486335"/>
    <n v="150.88476618732372"/>
    <n v="257.75563923340127"/>
    <n v="13261.313683520479"/>
    <n v="984.06531958452513"/>
    <n v="266.09052090728619"/>
    <n v="454.56101396781321"/>
    <n v="23386.786851510162"/>
    <x v="1"/>
    <x v="0"/>
    <n v="1"/>
  </r>
  <r>
    <n v="575"/>
    <x v="14"/>
    <n v="2.5"/>
    <n v="3"/>
    <n v="2.7508200000000005"/>
    <n v="2.9000000000000004"/>
    <n v="1.8468229728646781"/>
    <n v="2.0377436884915507"/>
    <n v="65"/>
    <n v="78"/>
    <n v="0.2"/>
    <n v="0.2"/>
    <n v="1.3989229744649958"/>
    <n v="3"/>
    <n v="2.6"/>
    <n v="1.1508853727170836"/>
    <n v="0.53666666295654597"/>
    <n v="15.007922656809424"/>
    <n v="5.7017181019944196"/>
    <n v="2.5485321756682877"/>
    <n v="3.4366666629565463"/>
    <n v="43.438641559115119"/>
    <n v="56.9684939921328"/>
    <n v="100.40713555124792"/>
    <n v="0.56737495477157607"/>
    <n v="0.04"/>
    <n v="0.6073749547715761"/>
    <n v="0.98"/>
    <n v="0.5"/>
    <n v="0.5"/>
    <n v="50.449194838586962"/>
    <n v="24.757380000000005"/>
    <n v="75.20657483858696"/>
    <n v="0.32919169704425227"/>
    <n v="0.09"/>
    <n v="0.4191916970442523"/>
    <n v="0.9"/>
    <n v="8.3018867119425579"/>
    <n v="2.1732851304836576"/>
    <n v="4.0519891001033779"/>
    <n v="102.49895087523225"/>
    <n v="3.259528645757698"/>
    <n v="0.85328617265040718"/>
    <n v="1.5909124036931694"/>
    <x v="574"/>
    <n v="74.380128961239848"/>
    <n v="4.821804732494229"/>
    <n v="1.2622620484751739"/>
    <n v="2.3534289128262302"/>
    <n v="115.43241346982589"/>
    <n v="0.85"/>
    <n v="0.6"/>
    <n v="0.65"/>
    <n v="21"/>
    <n v="11.2"/>
    <n v="13.65"/>
    <n v="334.09826653793061"/>
    <n v="87.460937493009027"/>
    <n v="163.06685231294384"/>
    <n v="7998.202204801677"/>
    <n v="358.64645782883736"/>
    <n v="93.887213948462218"/>
    <n v="175.0483460371255"/>
    <n v="8585.8778001928094"/>
    <x v="1"/>
    <x v="0"/>
    <n v="1"/>
  </r>
  <r>
    <n v="576"/>
    <x v="14"/>
    <n v="2.5"/>
    <n v="3"/>
    <n v="2.7508200000000005"/>
    <n v="2.9000000000000004"/>
    <n v="1.061169722292884"/>
    <n v="1.1708712398495276"/>
    <n v="65"/>
    <n v="78"/>
    <n v="0.2"/>
    <n v="0.2"/>
    <n v="1.3989229744649958"/>
    <n v="3"/>
    <n v="2.6"/>
    <n v="0"/>
    <n v="0"/>
    <n v="15.007922656809424"/>
    <n v="18.550435706388786"/>
    <n v="0"/>
    <n v="2.5697942143145234"/>
    <n v="28.9877042160259"/>
    <n v="37.100871412777572"/>
    <n v="66.088575628803468"/>
    <n v="0.56138101116235661"/>
    <n v="0.04"/>
    <n v="0.60138101116235665"/>
    <n v="0.98"/>
    <n v="0.5"/>
    <n v="0.5"/>
    <n v="28.987704216025904"/>
    <n v="24.757380000000005"/>
    <n v="53.745084216025909"/>
    <n v="0.46064454751785017"/>
    <n v="0.09"/>
    <n v="0.55064454751785019"/>
    <n v="0.9"/>
    <n v="5.7240374276688444"/>
    <n v="3.4698680727543794"/>
    <n v="5.6832488888354593"/>
    <n v="67.465420954403541"/>
    <n v="2.2817100114861799"/>
    <n v="1.383155302561373"/>
    <n v="2.2654509253802511"/>
    <x v="575"/>
    <n v="53.15447889497068"/>
    <n v="2.5721274283348943"/>
    <n v="1.5592041378859092"/>
    <n v="2.5537988760113328"/>
    <n v="79.048906929781722"/>
    <n v="0.85"/>
    <n v="0.6"/>
    <n v="0.65"/>
    <n v="21"/>
    <n v="11.2"/>
    <n v="13.65"/>
    <n v="153.93652642079206"/>
    <n v="93.315154732618424"/>
    <n v="152.83960033232168"/>
    <n v="4730.9141903628579"/>
    <n v="136.72009310460234"/>
    <n v="82.87868344020751"/>
    <n v="135.74584845694423"/>
    <n v="4201.8034550695838"/>
    <x v="0"/>
    <x v="0"/>
    <n v="1"/>
  </r>
  <r>
    <n v="577"/>
    <x v="14"/>
    <n v="2.5"/>
    <n v="3"/>
    <n v="2.7508200000000005"/>
    <n v="2.9000000000000004"/>
    <n v="1.024833901992275"/>
    <n v="1.1307790980624466"/>
    <n v="65"/>
    <n v="78"/>
    <n v="0.2"/>
    <n v="0.2"/>
    <n v="1.3989229744649958"/>
    <n v="3"/>
    <n v="2.6"/>
    <n v="0"/>
    <n v="0"/>
    <n v="15.007922656809424"/>
    <n v="18.980552141724665"/>
    <n v="0"/>
    <n v="2.5297020725274422"/>
    <n v="27.995127826789261"/>
    <n v="37.96110428344933"/>
    <n v="65.956232110238588"/>
    <n v="0.57554992256079029"/>
    <n v="0.04"/>
    <n v="0.61554992256079033"/>
    <n v="0.98"/>
    <n v="0.5"/>
    <n v="0.5"/>
    <n v="27.995127826789261"/>
    <n v="24.757380000000005"/>
    <n v="52.75250782678927"/>
    <n v="0.46931190610482182"/>
    <n v="0.09"/>
    <n v="0.55931190610482184"/>
    <n v="0.9"/>
    <n v="7.399444462902979"/>
    <n v="2.0642036566801707"/>
    <n v="4.2648376403576442"/>
    <n v="67.330320279201885"/>
    <n v="2.8447169967701815"/>
    <n v="0.79358325566099142"/>
    <n v="1.6396171611011525"/>
    <x v="576"/>
    <n v="52.172809938582787"/>
    <n v="3.2608470762399442"/>
    <n v="0.90966997487384116"/>
    <n v="1.8794631705016196"/>
    <n v="80.994639522310834"/>
    <n v="0.85"/>
    <n v="0.6"/>
    <n v="0.65"/>
    <n v="21"/>
    <n v="11.2"/>
    <n v="13.65"/>
    <n v="191.53570649622563"/>
    <n v="53.432214771866306"/>
    <n v="110.39594859221636"/>
    <n v="4757.4648981090086"/>
    <n v="170.12755474744998"/>
    <n v="47.460038705928298"/>
    <n v="98.056874781147215"/>
    <n v="4225.717933841549"/>
    <x v="0"/>
    <x v="0"/>
    <n v="1"/>
  </r>
  <r>
    <n v="578"/>
    <x v="14"/>
    <n v="3.1214348718203428"/>
    <n v="3"/>
    <n v="2.7508200000000005"/>
    <n v="3.5214348718203432"/>
    <n v="3.1214348718203428"/>
    <n v="3.4441223130460821"/>
    <n v="65"/>
    <n v="78"/>
    <n v="0.2"/>
    <n v="0.2"/>
    <n v="1.3989229744649958"/>
    <n v="3"/>
    <n v="2.6"/>
    <n v="2.8342026826662954"/>
    <n v="1.3216104156907349"/>
    <n v="15.007922656809424"/>
    <n v="4.5838782273512776E-2"/>
    <n v="15.455668341056674"/>
    <n v="4.8430452875110781"/>
    <n v="42.751683284615304"/>
    <n v="41.410188041858135"/>
    <n v="84.161871326473431"/>
    <n v="0.49203026725990118"/>
    <n v="0.04"/>
    <n v="0.53203026725990121"/>
    <n v="0.98"/>
    <n v="0.5"/>
    <n v="0.5"/>
    <n v="85.267444870560837"/>
    <n v="24.757380000000005"/>
    <n v="110.02482487056085"/>
    <n v="0.22501630908411738"/>
    <n v="0.09"/>
    <n v="0.31501630908411737"/>
    <n v="0.9"/>
    <n v="11.359293622707806"/>
    <n v="2.6228721907063961"/>
    <n v="4.5231712608676293"/>
    <n v="85.915243645774964"/>
    <n v="5.3158056007348806"/>
    <n v="1.2274247980963096"/>
    <n v="2.11670724608592"/>
    <x v="577"/>
    <n v="108.81576086099425"/>
    <n v="7.7809308718796411"/>
    <n v="1.7966246739906939"/>
    <n v="3.0982985449137552"/>
    <n v="178.45258771201634"/>
    <n v="0.85"/>
    <n v="0.6"/>
    <n v="0.65"/>
    <n v="21"/>
    <n v="11.2"/>
    <n v="13.65"/>
    <n v="456.70873336071242"/>
    <n v="105.45450058531058"/>
    <n v="181.85741877424917"/>
    <n v="10474.435082496531"/>
    <n v="846.68791303038245"/>
    <n v="195.50108088193309"/>
    <n v="337.14371353930164"/>
    <n v="19418.454109496372"/>
    <x v="1"/>
    <x v="0"/>
    <n v="1"/>
  </r>
  <r>
    <n v="579"/>
    <x v="14"/>
    <n v="2.5"/>
    <n v="3"/>
    <n v="2.7508200000000005"/>
    <n v="2.9000000000000004"/>
    <n v="1.3597282230688603"/>
    <n v="1.5002940971242857"/>
    <n v="65"/>
    <n v="78"/>
    <n v="0.2"/>
    <n v="0.2"/>
    <n v="1.3989229744649958"/>
    <n v="3"/>
    <n v="2.6"/>
    <n v="0"/>
    <n v="0"/>
    <n v="15.007922656809424"/>
    <n v="15.016322067819438"/>
    <n v="0"/>
    <n v="2.8992170715892813"/>
    <n v="37.143351074262853"/>
    <n v="30.032644135638876"/>
    <n v="67.175995209901728"/>
    <n v="0.44707404842752624"/>
    <n v="0.04"/>
    <n v="0.48707404842752622"/>
    <n v="0.98"/>
    <n v="0.5"/>
    <n v="0.5"/>
    <n v="37.143351074262853"/>
    <n v="24.757380000000005"/>
    <n v="61.900731074262858"/>
    <n v="0.39995294999502279"/>
    <n v="0.09"/>
    <n v="0.48995294999502281"/>
    <n v="0.9"/>
    <n v="4.279398318347412"/>
    <n v="3.318920710496394"/>
    <n v="3.4102843493643356"/>
    <n v="68.575495110108008"/>
    <n v="2.1950144545959902"/>
    <n v="1.7023605636249537"/>
    <n v="1.7492233450304164"/>
    <x v="578"/>
    <n v="61.220503260259967"/>
    <n v="2.182694488069358"/>
    <n v="1.6928057175891087"/>
    <n v="1.7394054720714223"/>
    <n v="63.395337615813048"/>
    <n v="0.85"/>
    <n v="0.6"/>
    <n v="0.55000000000000004"/>
    <n v="21"/>
    <n v="11.2"/>
    <n v="13.65"/>
    <n v="150.52420299776372"/>
    <n v="116.74021850650372"/>
    <n v="119.9538569436201"/>
    <n v="4371.9048728780153"/>
    <n v="133.6256550230016"/>
    <n v="103.63441795265074"/>
    <n v="106.48727837386254"/>
    <n v="3881.094473194164"/>
    <x v="0"/>
    <x v="1"/>
    <n v="1"/>
  </r>
  <r>
    <n v="580"/>
    <x v="14"/>
    <n v="2.5"/>
    <n v="3"/>
    <n v="2.7508200000000005"/>
    <n v="2.9000000000000004"/>
    <n v="1.530814422528247"/>
    <n v="1.6890668318469857"/>
    <n v="65"/>
    <n v="78"/>
    <n v="0.2"/>
    <n v="0.2"/>
    <n v="1.3989229744649958"/>
    <n v="3"/>
    <n v="2.6"/>
    <n v="0.40314544062129509"/>
    <n v="0.18798980631198114"/>
    <n v="15.007922656809424"/>
    <n v="11.245359076847141"/>
    <n v="0.31271555565102321"/>
    <n v="3.0879898063119815"/>
    <n v="40.956645196635989"/>
    <n v="72.218052458577162"/>
    <n v="113.17469765521315"/>
    <n v="0.63811129125866584"/>
    <n v="0.04"/>
    <n v="0.67811129125866587"/>
    <n v="0.98"/>
    <n v="0.5"/>
    <n v="0.5"/>
    <n v="41.81686940143193"/>
    <n v="24.757380000000005"/>
    <n v="66.574249401431928"/>
    <n v="0.37187621674436039"/>
    <n v="0.09"/>
    <n v="0.46187621674436041"/>
    <n v="0.9"/>
    <n v="10.96559639668699"/>
    <n v="2.7310839618019735"/>
    <n v="3.3616206363694063"/>
    <n v="115.53250385636342"/>
    <n v="3.5297016647082016"/>
    <n v="0.87910508992860437"/>
    <n v="1.0820677259191702"/>
    <x v="579"/>
    <n v="65.842664243174426"/>
    <n v="5.900848218639613"/>
    <n v="1.4696612339136788"/>
    <n v="1.8089680147133356"/>
    <n v="128.78709156507736"/>
    <n v="0.85"/>
    <n v="0.6"/>
    <n v="0.55000000000000004"/>
    <n v="21"/>
    <n v="11.2"/>
    <n v="13.65"/>
    <n v="407.79527118971271"/>
    <n v="101.56521219232519"/>
    <n v="125.01399371760293"/>
    <n v="8900.2063745036994"/>
    <n v="388.52756800982195"/>
    <n v="96.766411175787781"/>
    <n v="119.10727361941197"/>
    <n v="8479.6852287743495"/>
    <x v="0"/>
    <x v="0"/>
    <n v="1"/>
  </r>
  <r>
    <n v="581"/>
    <x v="14"/>
    <n v="2.5"/>
    <n v="3"/>
    <n v="2.7508200000000005"/>
    <n v="2.9000000000000004"/>
    <n v="1.8961164373783712"/>
    <n v="2.0921330087851211"/>
    <n v="65"/>
    <n v="78"/>
    <n v="0.2"/>
    <n v="0.2"/>
    <n v="1.3989229744649958"/>
    <n v="3"/>
    <n v="2.6"/>
    <n v="1.2675236464884572"/>
    <n v="0.59105598325011677"/>
    <n v="15.007922656809424"/>
    <n v="5.0050993758970677"/>
    <n v="3.091278408313292"/>
    <n v="3.4910559832501171"/>
    <n v="43.292181437880224"/>
    <n v="55.052221268009681"/>
    <n v="98.344402705889905"/>
    <n v="0.55979008213258052"/>
    <n v="0.04"/>
    <n v="0.59979008213258056"/>
    <n v="0.98"/>
    <n v="0.5"/>
    <n v="0.5"/>
    <n v="51.79573190903659"/>
    <n v="24.757380000000005"/>
    <n v="76.553111909036602"/>
    <n v="0.32340135342136961"/>
    <n v="0.09"/>
    <n v="0.41340135342136963"/>
    <n v="0.9"/>
    <n v="7.2234957922317253"/>
    <n v="3.036988903549553"/>
    <n v="5.6864680000890786"/>
    <n v="100.39324442892928"/>
    <n v="2.8909146577247089"/>
    <n v="1.2154330796538309"/>
    <n v="2.2757808912713591"/>
    <x v="580"/>
    <n v="75.711868921025214"/>
    <n v="4.237292855289561"/>
    <n v="1.7814935804964864"/>
    <n v="3.3356744326649443"/>
    <n v="117.20308573167478"/>
    <n v="0.85"/>
    <n v="0.6"/>
    <n v="0.65"/>
    <n v="21"/>
    <n v="11.2"/>
    <n v="13.65"/>
    <n v="290.22830185613111"/>
    <n v="122.02127025269331"/>
    <n v="228.47302728409207"/>
    <n v="8027.6850588081479"/>
    <n v="320.81336123967992"/>
    <n v="134.88020845019787"/>
    <n v="252.55014540914343"/>
    <n v="8873.6646640562412"/>
    <x v="1"/>
    <x v="0"/>
    <n v="1"/>
  </r>
  <r>
    <n v="582"/>
    <x v="14"/>
    <n v="2.5"/>
    <n v="3"/>
    <n v="2.7508200000000005"/>
    <n v="2.9000000000000004"/>
    <n v="2.3757255160128463"/>
    <n v="2.6213230758843462"/>
    <n v="65"/>
    <n v="78"/>
    <n v="0.2"/>
    <n v="0.2"/>
    <n v="1.3989229744649958"/>
    <n v="3"/>
    <n v="2.6"/>
    <n v="2.402375407647662"/>
    <n v="1.1202460503493414"/>
    <n v="15.007922656809424"/>
    <n v="0.59557299094138305"/>
    <n v="11.104722932150047"/>
    <n v="4.0202460503493418"/>
    <n v="34.349997556220615"/>
    <n v="42.922407897745884"/>
    <n v="77.272405453966499"/>
    <n v="0.55546876851550919"/>
    <n v="0.04"/>
    <n v="0.59546876851550923"/>
    <n v="0.98"/>
    <n v="0.5"/>
    <n v="0.5"/>
    <n v="64.89709149243761"/>
    <n v="24.757380000000005"/>
    <n v="89.654471492437608"/>
    <n v="0.2761421665631959"/>
    <n v="0.09"/>
    <n v="0.36614216656319587"/>
    <n v="0.9"/>
    <n v="10.908071284961533"/>
    <n v="2.9789075471350088"/>
    <n v="4.2534168202565992"/>
    <n v="78.882247234257477"/>
    <n v="4.4126555100261005"/>
    <n v="1.2050611385209689"/>
    <n v="1.7206399443152489"/>
    <x v="581"/>
    <n v="88.669257519993238"/>
    <n v="6.9141664316599334"/>
    <n v="1.8882038838355413"/>
    <n v="2.6960615703915085"/>
    <n v="160.02740718780331"/>
    <n v="0.85"/>
    <n v="0.6"/>
    <n v="0.65"/>
    <n v="21"/>
    <n v="11.2"/>
    <n v="13.65"/>
    <n v="348.08018290148738"/>
    <n v="95.057930661206868"/>
    <n v="135.72794548861449"/>
    <n v="8056.2667551825907"/>
    <n v="613.07400386494737"/>
    <n v="167.42563642606501"/>
    <n v="239.05777767480205"/>
    <n v="14189.511378192148"/>
    <x v="1"/>
    <x v="0"/>
    <n v="1"/>
  </r>
  <r>
    <n v="583"/>
    <x v="14"/>
    <n v="3.1988272370174538"/>
    <n v="3"/>
    <n v="2.7508200000000005"/>
    <n v="3.5988272370174541"/>
    <n v="3.1988272370174538"/>
    <n v="3.5295153399008554"/>
    <n v="65"/>
    <n v="78"/>
    <n v="0.2"/>
    <n v="0.2"/>
    <n v="1.3989229744649958"/>
    <n v="3"/>
    <n v="2.6"/>
    <n v="2.8513601569598079"/>
    <n v="1.3296110773483973"/>
    <n v="15.007922656809424"/>
    <n v="3.6842453967055065E-2"/>
    <n v="15.643363383151708"/>
    <n v="4.9284383143658514"/>
    <n v="44.349475624113261"/>
    <n v="41.385440762026157"/>
    <n v="85.734916386139417"/>
    <n v="0.48271395723571098"/>
    <n v="0.04"/>
    <n v="0.52271395723571101"/>
    <n v="0.98"/>
    <n v="0.5"/>
    <n v="0.5"/>
    <n v="87.381552485754654"/>
    <n v="24.757380000000005"/>
    <n v="112.13893248575465"/>
    <n v="0.22077417228084464"/>
    <n v="0.09"/>
    <n v="0.31077417228084464"/>
    <n v="0.9"/>
    <n v="10.262766187468596"/>
    <n v="2.9295542654845295"/>
    <n v="3.5649385525369763"/>
    <n v="87.521060477517324"/>
    <n v="4.8982750614320354"/>
    <n v="1.3982353624363544"/>
    <n v="1.7014954144382257"/>
    <x v="582"/>
    <n v="110.90663652437273"/>
    <n v="7.073363520246204"/>
    <n v="2.0191244634767571"/>
    <n v="2.4570477246402254"/>
    <n v="161.62821116782894"/>
    <n v="0.85"/>
    <n v="0.6"/>
    <n v="0.65"/>
    <n v="21"/>
    <n v="11.2"/>
    <n v="13.65"/>
    <n v="428.70222788710805"/>
    <n v="122.37504171759552"/>
    <n v="148.91668306926636"/>
    <n v="9795.9583186591863"/>
    <n v="784.48295694470335"/>
    <n v="223.93430296828581"/>
    <n v="272.5028989197105"/>
    <n v="17925.641268074964"/>
    <x v="1"/>
    <x v="0"/>
    <n v="1"/>
  </r>
  <r>
    <n v="584"/>
    <x v="14"/>
    <n v="2.7658109943100517"/>
    <n v="3"/>
    <n v="2.7508200000000005"/>
    <n v="3.1658109943100521"/>
    <n v="2.7658109943100517"/>
    <n v="3.0517347791454048"/>
    <n v="65"/>
    <n v="78"/>
    <n v="0.2"/>
    <n v="0.2"/>
    <n v="1.3989229744649958"/>
    <n v="3"/>
    <n v="2.6"/>
    <n v="2.7553627671138758"/>
    <n v="1.2848467593003483"/>
    <n v="15.007922656809424"/>
    <n v="9.9798309547935782E-2"/>
    <n v="14.607757522619393"/>
    <n v="4.4506577536104004"/>
    <n v="35.369646038146982"/>
    <n v="41.558620988675159"/>
    <n v="76.928267026822141"/>
    <n v="0.54022562310139066"/>
    <n v="0.04"/>
    <n v="0.5802256231013907"/>
    <n v="0.98"/>
    <n v="0.5"/>
    <n v="0.5"/>
    <n v="75.552957586518872"/>
    <n v="24.757380000000005"/>
    <n v="100.31033758651887"/>
    <n v="0.24680786243637617"/>
    <n v="0.09"/>
    <n v="0.33680786243637617"/>
    <n v="0.9"/>
    <n v="5.033707703131542"/>
    <n v="2.7420992613905524"/>
    <n v="3.1570905434409413"/>
    <n v="78.530939256547612"/>
    <n v="2.113021514571773"/>
    <n v="1.1510630088443559"/>
    <n v="1.3252657156854131"/>
    <x v="583"/>
    <n v="99.208026184469205"/>
    <n v="3.3383153715102867"/>
    <n v="1.8185386705732345"/>
    <n v="2.0937576259865005"/>
    <n v="87.528394624804406"/>
    <n v="0.85"/>
    <n v="0.6"/>
    <n v="0.55000000000000004"/>
    <n v="21"/>
    <n v="11.2"/>
    <n v="13.65"/>
    <n v="165.93756420861413"/>
    <n v="90.394059228015038"/>
    <n v="104.07436141727626"/>
    <n v="4350.7718674762255"/>
    <n v="331.18767878880857"/>
    <n v="180.41363204769925"/>
    <n v="207.71756138280082"/>
    <n v="8683.5192658221495"/>
    <x v="0"/>
    <x v="0"/>
    <n v="1"/>
  </r>
  <r>
    <n v="585"/>
    <x v="14"/>
    <n v="2.5"/>
    <n v="3"/>
    <n v="2.7508200000000005"/>
    <n v="2.9000000000000004"/>
    <n v="1.0291481630269494"/>
    <n v="1.1355393584247466"/>
    <n v="65"/>
    <n v="78"/>
    <n v="0.2"/>
    <n v="0.2"/>
    <n v="1.3989229744649958"/>
    <n v="3"/>
    <n v="2.6"/>
    <n v="0"/>
    <n v="0"/>
    <n v="15.007922656809424"/>
    <n v="18.929483126026355"/>
    <n v="0"/>
    <n v="2.5344623328897424"/>
    <n v="28.112979401477659"/>
    <n v="37.85896625205271"/>
    <n v="65.971945653530369"/>
    <n v="0.57386463104907315"/>
    <n v="0.04"/>
    <n v="0.61386463104907318"/>
    <n v="0.98"/>
    <n v="0.5"/>
    <n v="0.5"/>
    <n v="28.112979401477663"/>
    <n v="24.757380000000005"/>
    <n v="52.870359401477671"/>
    <n v="0.46826577841095707"/>
    <n v="0.09"/>
    <n v="0.55826577841095704"/>
    <n v="0.9"/>
    <n v="11.546569821799491"/>
    <n v="2.9994728966712367"/>
    <n v="6.8238546465706102"/>
    <n v="67.346361187978928"/>
    <n v="4.4585389982581836"/>
    <n v="1.1582025736144532"/>
    <n v="2.6349316316210389"/>
    <x v="584"/>
    <n v="52.289366441021869"/>
    <n v="5.1005150322561326"/>
    <n v="1.3249698251885007"/>
    <n v="3.0143301205396424"/>
    <n v="126.69263454552666"/>
    <n v="0.85"/>
    <n v="0.6"/>
    <n v="0.65"/>
    <n v="21"/>
    <n v="11.2"/>
    <n v="13.65"/>
    <n v="300.26637774738538"/>
    <n v="78.000728851485718"/>
    <n v="177.45305736878112"/>
    <n v="7458.3719921773227"/>
    <n v="266.70269955958139"/>
    <n v="69.281832712578208"/>
    <n v="157.61741224710698"/>
    <n v="6624.6775931295097"/>
    <x v="1"/>
    <x v="0"/>
    <n v="1"/>
  </r>
  <r>
    <n v="586"/>
    <x v="14"/>
    <n v="3.3408198069181871"/>
    <n v="3"/>
    <n v="2.7508200000000005"/>
    <n v="3.7408198069181875"/>
    <n v="3.3408198069181871"/>
    <n v="3.6861868061860625"/>
    <n v="65"/>
    <n v="78"/>
    <n v="0.2"/>
    <n v="0.2"/>
    <n v="1.3989229744649958"/>
    <n v="3"/>
    <n v="2.6"/>
    <n v="2.8828391518417549"/>
    <n v="1.3442899737328711"/>
    <n v="15.007922656809424"/>
    <n v="2.288985741867831E-2"/>
    <n v="15.99067524905924"/>
    <n v="5.0851097806510586"/>
    <n v="47.272858223117566"/>
    <n v="41.347059680388952"/>
    <n v="88.619917903506519"/>
    <n v="0.46656621511892565"/>
    <n v="0.04"/>
    <n v="0.50656621511892563"/>
    <n v="0.98"/>
    <n v="0.5"/>
    <n v="0.5"/>
    <n v="91.260327511734715"/>
    <n v="24.757380000000005"/>
    <n v="116.01770751173473"/>
    <n v="0.21339311499062241"/>
    <n v="0.09"/>
    <n v="0.30339311499062238"/>
    <n v="0.9"/>
    <n v="4.1153761747057107"/>
    <n v="3.2505995805167078"/>
    <n v="4.0996978817209495"/>
    <n v="90.466166193162906"/>
    <n v="2.0306656420944362"/>
    <n v="1.6039556541471918"/>
    <n v="2.0229294426464914"/>
    <x v="585"/>
    <n v="114.74278764896842"/>
    <n v="2.8667993777035532"/>
    <n v="2.2643900481965336"/>
    <n v="2.8558777708651744"/>
    <n v="91.727845537890403"/>
    <n v="0.85"/>
    <n v="0.6"/>
    <n v="0.65"/>
    <n v="21"/>
    <n v="11.2"/>
    <n v="13.65"/>
    <n v="183.70653546046114"/>
    <n v="145.10371877454318"/>
    <n v="183.0066711554999"/>
    <n v="5877.9853379613332"/>
    <n v="328.94455222803361"/>
    <n v="259.8224264546522"/>
    <n v="327.69137661379199"/>
    <n v="10525.108702051533"/>
    <x v="0"/>
    <x v="0"/>
    <n v="1"/>
  </r>
  <r>
    <n v="587"/>
    <x v="14"/>
    <n v="2.5"/>
    <n v="3"/>
    <n v="2.7508200000000005"/>
    <n v="2.9000000000000004"/>
    <n v="2.1767802712160114"/>
    <n v="2.401811285692931"/>
    <n v="65"/>
    <n v="78"/>
    <n v="0.2"/>
    <n v="0.2"/>
    <n v="1.3989229744649958"/>
    <n v="3"/>
    <n v="2.6"/>
    <n v="1.93163085444873"/>
    <n v="0.90073426015792624"/>
    <n v="15.007922656809424"/>
    <n v="1.9033591653382134"/>
    <n v="7.1791701752818655"/>
    <n v="3.8007342601579266"/>
    <n v="39.713949786619601"/>
    <n v="46.51989226200017"/>
    <n v="86.233842048619778"/>
    <n v="0.5394621317669186"/>
    <n v="0.04"/>
    <n v="0.57946213176691863"/>
    <n v="0.98"/>
    <n v="0.5"/>
    <n v="0.5"/>
    <n v="59.462554688188462"/>
    <n v="24.757380000000005"/>
    <n v="84.219934688188459"/>
    <n v="0.29396104487210123"/>
    <n v="0.09"/>
    <n v="0.38396104487210125"/>
    <n v="0.9"/>
    <n v="9.6099403514030612"/>
    <n v="2.8491457092542305"/>
    <n v="4.0471539432829973"/>
    <n v="88.030380424632682"/>
    <n v="4.0413438292261121"/>
    <n v="1.1981736628552047"/>
    <n v="1.7019814917193408"/>
    <x v="586"/>
    <n v="83.294440900406158"/>
    <n v="5.9200976129197738"/>
    <n v="1.7551847457361121"/>
    <n v="2.493204486461813"/>
    <n v="139.58954068809706"/>
    <n v="0.85"/>
    <n v="0.6"/>
    <n v="0.65"/>
    <n v="21"/>
    <n v="11.2"/>
    <n v="13.65"/>
    <n v="355.76103471351644"/>
    <n v="105.47568335591924"/>
    <n v="149.82607819173739"/>
    <n v="8388.4629405442356"/>
    <n v="493.11122074398168"/>
    <n v="146.19713207301101"/>
    <n v="207.67007375022098"/>
    <n v="11627.032747159541"/>
    <x v="1"/>
    <x v="0"/>
    <n v="1"/>
  </r>
  <r>
    <n v="588"/>
    <x v="14"/>
    <n v="2.8494569159596566"/>
    <n v="3"/>
    <n v="2.7508200000000005"/>
    <n v="3.2494569159596569"/>
    <n v="2.8494569159596566"/>
    <n v="3.1440278421048453"/>
    <n v="65"/>
    <n v="78"/>
    <n v="0.2"/>
    <n v="0.2"/>
    <n v="1.3989229744649958"/>
    <n v="3"/>
    <n v="2.6"/>
    <n v="2.7739066214954438"/>
    <n v="1.2934939006101844"/>
    <n v="15.007922656809424"/>
    <n v="8.5242025459399101E-2"/>
    <n v="14.805042373530855"/>
    <n v="4.5429508165698413"/>
    <n v="37.111885355613516"/>
    <n v="41.518579271278732"/>
    <n v="78.630464626892248"/>
    <n v="0.52802154315490391"/>
    <n v="0.04"/>
    <n v="0.56802154315490394"/>
    <n v="0.98"/>
    <n v="0.5"/>
    <n v="0.5"/>
    <n v="77.837892017569672"/>
    <n v="24.757380000000005"/>
    <n v="102.59527201756967"/>
    <n v="0.24131112002666408"/>
    <n v="0.09"/>
    <n v="0.33131112002666407"/>
    <n v="0.9"/>
    <n v="4.3385722881301874"/>
    <n v="3.0887004454803764"/>
    <n v="5.992018564114348"/>
    <n v="80.26859930661918"/>
    <n v="1.8741697619373758"/>
    <n v="1.3342520520953738"/>
    <n v="2.5884229327132844"/>
    <x v="587"/>
    <n v="101.46785144594803"/>
    <n v="2.9011550440331284"/>
    <n v="2.0653796414614165"/>
    <n v="4.0067961824170597"/>
    <n v="101.21526785510741"/>
    <n v="0.85"/>
    <n v="0.6"/>
    <n v="0.65"/>
    <n v="21"/>
    <n v="11.2"/>
    <n v="13.65"/>
    <n v="150.43698165353308"/>
    <n v="107.09854334367793"/>
    <n v="207.76908322202672"/>
    <n v="5248.4335246725132"/>
    <n v="294.37396902961626"/>
    <n v="209.56963463929242"/>
    <n v="406.56099981168592"/>
    <n v="10270.095762783878"/>
    <x v="0"/>
    <x v="0"/>
    <n v="1"/>
  </r>
  <r>
    <n v="589"/>
    <x v="14"/>
    <n v="3.4363797868787542"/>
    <n v="3"/>
    <n v="2.7508200000000005"/>
    <n v="3.8363797868787546"/>
    <n v="3.4363797868787542"/>
    <n v="3.7916255780110508"/>
    <n v="65"/>
    <n v="78"/>
    <n v="0.2"/>
    <n v="0.2"/>
    <n v="1.3989229744649958"/>
    <n v="3"/>
    <n v="2.6"/>
    <n v="2.9040242893612795"/>
    <n v="1.3541687655972923"/>
    <n v="15.007922656809424"/>
    <n v="1.5360337083464109E-2"/>
    <n v="16.226560345108531"/>
    <n v="5.1905485524760469"/>
    <n v="49.234368524007799"/>
    <n v="41.326347325260443"/>
    <n v="90.560715849268234"/>
    <n v="0.45633856731041261"/>
    <n v="0.04"/>
    <n v="0.49633856731041259"/>
    <n v="0.98"/>
    <n v="0.5"/>
    <n v="0.5"/>
    <n v="93.870715252539256"/>
    <n v="24.757380000000005"/>
    <n v="118.62809525253925"/>
    <n v="0.20869744175943911"/>
    <n v="0.09"/>
    <n v="0.29869744175943913"/>
    <n v="0.9"/>
    <n v="11.736942991198401"/>
    <n v="2.5920652831293394"/>
    <n v="4.3691866941796338"/>
    <n v="92.447397429461333"/>
    <n v="5.9114455223429978"/>
    <n v="1.305523314125864"/>
    <n v="2.2005908300787964"/>
    <x v="588"/>
    <n v="117.32448981020364"/>
    <n v="8.2311481456510585"/>
    <n v="1.8178220141851493"/>
    <n v="3.0641218060587962"/>
    <n v="186.32817905945225"/>
    <n v="0.85"/>
    <n v="0.6"/>
    <n v="0.65"/>
    <n v="21"/>
    <n v="11.2"/>
    <n v="13.65"/>
    <n v="546.49775358665272"/>
    <n v="120.69223267442123"/>
    <n v="203.4388950479227"/>
    <n v="12371.048301406556"/>
    <n v="965.71525674071427"/>
    <n v="213.27504038002942"/>
    <n v="359.49652761216805"/>
    <n v="21860.858545414507"/>
    <x v="1"/>
    <x v="0"/>
    <n v="1"/>
  </r>
  <r>
    <n v="590"/>
    <x v="14"/>
    <n v="3.2143924597117008"/>
    <n v="3"/>
    <n v="2.7508200000000005"/>
    <n v="3.6143924597117012"/>
    <n v="3.2143924597117008"/>
    <n v="3.5466896629254214"/>
    <n v="65"/>
    <n v="78"/>
    <n v="0.2"/>
    <n v="0.2"/>
    <n v="1.3989229744649958"/>
    <n v="3"/>
    <n v="2.6"/>
    <n v="2.8548108837539714"/>
    <n v="1.3312201776787163"/>
    <n v="15.007922656809424"/>
    <n v="3.5151688977246472E-2"/>
    <n v="15.681249608806993"/>
    <n v="4.9456126373904175"/>
    <n v="44.670448678218122"/>
    <n v="41.380789771876891"/>
    <n v="86.051238450095013"/>
    <n v="0.4808854644884103"/>
    <n v="0.04"/>
    <n v="0.52088546448841033"/>
    <n v="0.98"/>
    <n v="0.5"/>
    <n v="0.5"/>
    <n v="87.806743727116583"/>
    <n v="24.757380000000005"/>
    <n v="112.56412372711659"/>
    <n v="0.21994023655368247"/>
    <n v="0.09"/>
    <n v="0.30994023655368247"/>
    <n v="0.9"/>
    <n v="5.6694090354883304"/>
    <n v="2.6984120841139352"/>
    <n v="5.2864415310955"/>
    <n v="87.843972584471985"/>
    <n v="2.7162962766632011"/>
    <n v="1.2928484522991086"/>
    <n v="2.5328109786799975"/>
    <x v="589"/>
    <n v="111.32715533451092"/>
    <n v="3.9122310579094921"/>
    <n v="1.8620656044443467"/>
    <n v="3.6479605924205489"/>
    <n v="114.71293560180177"/>
    <n v="0.85"/>
    <n v="0.6"/>
    <n v="0.65"/>
    <n v="21"/>
    <n v="11.2"/>
    <n v="13.65"/>
    <n v="238.61025565850557"/>
    <n v="113.56894399963993"/>
    <n v="222.49217817281536"/>
    <n v="6996.4382180202083"/>
    <n v="435.53755468838801"/>
    <n v="207.29846678902575"/>
    <n v="406.11707552657691"/>
    <n v="12770.664800619534"/>
    <x v="1"/>
    <x v="0"/>
    <n v="1"/>
  </r>
  <r>
    <n v="591"/>
    <x v="14"/>
    <n v="3.0842563937136438"/>
    <n v="3"/>
    <n v="2.7508200000000005"/>
    <n v="3.4842563937136442"/>
    <n v="3.0842563937136438"/>
    <n v="3.4031004012425199"/>
    <n v="65"/>
    <n v="78"/>
    <n v="0.2"/>
    <n v="0.2"/>
    <n v="1.3989229744649958"/>
    <n v="3"/>
    <n v="2.6"/>
    <n v="2.8259604125048527"/>
    <n v="1.3177669819938718"/>
    <n v="15.007922656809424"/>
    <n v="5.0509627305362938E-2"/>
    <n v="15.36590442909384"/>
    <n v="4.8020233757075159"/>
    <n v="41.983012590073621"/>
    <n v="41.423036695788646"/>
    <n v="83.406049285862267"/>
    <n v="0.49664307385927287"/>
    <n v="0.04"/>
    <n v="0.5366430738592729"/>
    <n v="0.98"/>
    <n v="0.5"/>
    <n v="0.5"/>
    <n v="84.251849811713555"/>
    <n v="24.757380000000005"/>
    <n v="109.00922981171357"/>
    <n v="0.22711269534480927"/>
    <n v="0.09"/>
    <n v="0.31711269534480924"/>
    <n v="0.9"/>
    <n v="8.1042194507510601"/>
    <n v="3.2319299222676308"/>
    <n v="4.6242955879300425"/>
    <n v="85.143675312651055"/>
    <n v="3.755146213469903"/>
    <n v="1.4975371142841685"/>
    <n v="2.1426993891893908"/>
    <x v="590"/>
    <n v="107.81132618740902"/>
    <n v="5.5342685770575617"/>
    <n v="2.2070439134518027"/>
    <n v="3.1578727499704375"/>
    <n v="141.6362551729863"/>
    <n v="0.85"/>
    <n v="0.6"/>
    <n v="0.65"/>
    <n v="21"/>
    <n v="11.2"/>
    <n v="13.65"/>
    <n v="319.72694995121248"/>
    <n v="127.50581382725565"/>
    <n v="182.43730108575724"/>
    <n v="8182.6400794316814"/>
    <n v="596.65683476988079"/>
    <n v="237.94433126308803"/>
    <n v="340.45444910539317"/>
    <n v="15269.992506417924"/>
    <x v="1"/>
    <x v="0"/>
    <n v="1"/>
  </r>
  <r>
    <n v="592"/>
    <x v="14"/>
    <n v="2.5"/>
    <n v="3"/>
    <n v="2.7508200000000005"/>
    <n v="2.9000000000000004"/>
    <n v="1.0260553637360397"/>
    <n v="1.132126831979374"/>
    <n v="65"/>
    <n v="78"/>
    <n v="0.2"/>
    <n v="0.2"/>
    <n v="1.3989229744649958"/>
    <n v="3"/>
    <n v="2.6"/>
    <n v="0"/>
    <n v="0"/>
    <n v="15.007922656809424"/>
    <n v="18.966093385412549"/>
    <n v="0"/>
    <n v="2.5310498064443698"/>
    <n v="28.028494187509523"/>
    <n v="37.932186770825098"/>
    <n v="65.960680958334621"/>
    <n v="0.57507269815461304"/>
    <n v="0.04"/>
    <n v="0.61507269815461307"/>
    <n v="0.98"/>
    <n v="0.5"/>
    <n v="0.5"/>
    <n v="28.028494187509523"/>
    <n v="24.757380000000005"/>
    <n v="52.785874187509528"/>
    <n v="0.46901525040686409"/>
    <n v="0.09"/>
    <n v="0.55901525040686406"/>
    <n v="0.9"/>
    <n v="9.0897676309716609"/>
    <n v="3.3244287010117528"/>
    <n v="5.1471640281040631"/>
    <n v="67.33486181163326"/>
    <n v="3.4988997285914563"/>
    <n v="1.2796633700578186"/>
    <n v="1.9812839614937303"/>
    <x v="591"/>
    <n v="52.205809635998435"/>
    <n v="4.0084489026038304"/>
    <n v="1.466022358255902"/>
    <n v="2.2698208400482671"/>
    <n v="101.54146856228627"/>
    <n v="0.85"/>
    <n v="0.6"/>
    <n v="0.65"/>
    <n v="21"/>
    <n v="11.2"/>
    <n v="13.65"/>
    <n v="235.59792971746683"/>
    <n v="86.165956188252125"/>
    <n v="133.40948175678565"/>
    <n v="5968.1338979289176"/>
    <n v="209.26432034496239"/>
    <n v="76.534884157225122"/>
    <n v="118.49783468338188"/>
    <n v="5301.0545779224367"/>
    <x v="1"/>
    <x v="0"/>
    <n v="1"/>
  </r>
  <r>
    <n v="593"/>
    <x v="14"/>
    <n v="2.5"/>
    <n v="3"/>
    <n v="2.7508200000000005"/>
    <n v="2.9000000000000004"/>
    <n v="1.9173491750188048"/>
    <n v="2.1155607426566991"/>
    <n v="65"/>
    <n v="78"/>
    <n v="0.2"/>
    <n v="0.2"/>
    <n v="1.3989229744649958"/>
    <n v="3"/>
    <n v="2.6"/>
    <n v="1.3177645839079115"/>
    <n v="0.61448371712169436"/>
    <n v="15.007922656809424"/>
    <n v="4.7190178200607695"/>
    <n v="3.3411936154227759"/>
    <n v="3.5144837171216947"/>
    <n v="43.184718997856834"/>
    <n v="54.265262402584078"/>
    <n v="97.449981400440919"/>
    <n v="0.55685246546736178"/>
    <n v="0.04"/>
    <n v="0.59685246546736181"/>
    <n v="0.98"/>
    <n v="0.5"/>
    <n v="0.5"/>
    <n v="52.375741219034111"/>
    <n v="24.757380000000005"/>
    <n v="77.133121219034109"/>
    <n v="0.32096950841256294"/>
    <n v="0.09"/>
    <n v="0.41096950841256297"/>
    <n v="0.9"/>
    <n v="5.9562443803238434"/>
    <n v="2.3365319488637311"/>
    <n v="3.9048424966317632"/>
    <n v="99.480189346283439"/>
    <n v="2.4012452370014388"/>
    <n v="0.94196709454115346"/>
    <n v="1.5742276252553669"/>
    <x v="592"/>
    <n v="76.285504502341425"/>
    <n v="3.5084095553570629"/>
    <n v="1.3762885624489558"/>
    <n v="2.3000712953625224"/>
    <n v="92.281152270884533"/>
    <n v="0.85"/>
    <n v="0.6"/>
    <n v="0.65"/>
    <n v="21"/>
    <n v="11.2"/>
    <n v="13.65"/>
    <n v="238.87633084376438"/>
    <n v="93.707064922922413"/>
    <n v="156.60446223455403"/>
    <n v="6283.1270730193137"/>
    <n v="267.64079293124888"/>
    <n v="104.99086732722083"/>
    <n v="175.46209915808399"/>
    <n v="7039.7142570418164"/>
    <x v="0"/>
    <x v="0"/>
    <n v="1"/>
  </r>
  <r>
    <n v="594"/>
    <x v="14"/>
    <n v="3.2589502408187396"/>
    <n v="3"/>
    <n v="2.7508200000000005"/>
    <n v="3.65895024081874"/>
    <n v="3.2589502408187396"/>
    <n v="3.5958537347168922"/>
    <n v="65"/>
    <n v="78"/>
    <n v="0.2"/>
    <n v="0.2"/>
    <n v="1.3989229744649958"/>
    <n v="3"/>
    <n v="2.6"/>
    <n v="2.8646891060046142"/>
    <n v="1.3358264683631482"/>
    <n v="15.007922656809424"/>
    <n v="3.0531180748034601E-2"/>
    <n v="15.789957942022843"/>
    <n v="4.9947767091818882"/>
    <n v="45.588585228730025"/>
    <n v="41.368079585429818"/>
    <n v="86.956664814159836"/>
    <n v="0.47573213248047125"/>
    <n v="0.04"/>
    <n v="0.51573213248047123"/>
    <n v="0.98"/>
    <n v="0.5"/>
    <n v="0.5"/>
    <n v="89.023917334805304"/>
    <n v="24.757380000000005"/>
    <n v="113.78129733480532"/>
    <n v="0.21758742939228912"/>
    <n v="0.09"/>
    <n v="0.30758742939228911"/>
    <n v="0.9"/>
    <n v="9.8150338801788433"/>
    <n v="3.0925187021196856"/>
    <n v="5.4895701320208063"/>
    <n v="88.768261997788159"/>
    <n v="4.7531055267861344"/>
    <n v="1.497607437139761"/>
    <n v="2.658422421432614"/>
    <x v="593"/>
    <n v="112.53095340804921"/>
    <n v="6.7960528395764079"/>
    <n v="2.1412988241871131"/>
    <n v="3.8010473666438371"/>
    <n v="169.42386404552374"/>
    <n v="0.85"/>
    <n v="0.6"/>
    <n v="0.65"/>
    <n v="21"/>
    <n v="11.2"/>
    <n v="13.65"/>
    <n v="421.92491670488647"/>
    <n v="132.94000934985837"/>
    <n v="235.9835380065247"/>
    <n v="10518.480566976163"/>
    <n v="764.76630544901332"/>
    <n v="240.96239821731061"/>
    <n v="427.73548411758577"/>
    <n v="19065.428951118498"/>
    <x v="1"/>
    <x v="0"/>
    <n v="1"/>
  </r>
  <r>
    <n v="595"/>
    <x v="14"/>
    <n v="3.0845139733137836"/>
    <n v="3"/>
    <n v="2.7508200000000005"/>
    <n v="3.484513973313784"/>
    <n v="3.0845139733137836"/>
    <n v="3.4033846088856894"/>
    <n v="65"/>
    <n v="78"/>
    <n v="0.2"/>
    <n v="0.2"/>
    <n v="1.3989229744649958"/>
    <n v="3"/>
    <n v="2.6"/>
    <n v="2.8260175165274086"/>
    <n v="1.317793610036901"/>
    <n v="15.007922656809424"/>
    <n v="5.0476487377200244E-2"/>
    <n v="15.366525431295122"/>
    <n v="4.802307583350685"/>
    <n v="41.988340561419143"/>
    <n v="41.422945533811458"/>
    <n v="83.411286095230594"/>
    <n v="0.49661080020417042"/>
    <n v="0.04"/>
    <n v="0.5366108002041704"/>
    <n v="0.98"/>
    <n v="0.5"/>
    <n v="0.5"/>
    <n v="84.258886048334404"/>
    <n v="24.757380000000005"/>
    <n v="109.01626604833442"/>
    <n v="0.22709803681061094"/>
    <n v="0.09"/>
    <n v="0.31709803681061094"/>
    <n v="0.9"/>
    <n v="10.536523008691438"/>
    <n v="3.0218730443880948"/>
    <n v="5.1987029946736669"/>
    <n v="85.149021222214557"/>
    <n v="4.8825109656278718"/>
    <n v="1.4003033319235867"/>
    <n v="2.4090228206780133"/>
    <x v="594"/>
    <n v="107.81828510274833"/>
    <n v="7.1954122478255513"/>
    <n v="2.0636430345217258"/>
    <n v="3.5502044811012032"/>
    <n v="173.80497907424251"/>
    <n v="0.85"/>
    <n v="0.6"/>
    <n v="0.65"/>
    <n v="21"/>
    <n v="11.2"/>
    <n v="13.65"/>
    <n v="415.74102982994293"/>
    <n v="119.23445812749924"/>
    <n v="205.12593528271134"/>
    <n v="10042.212801877131"/>
    <n v="775.7970091678626"/>
    <n v="222.49845304636415"/>
    <n v="382.77695891642423"/>
    <n v="18739.354786103886"/>
    <x v="1"/>
    <x v="0"/>
    <n v="1"/>
  </r>
  <r>
    <n v="596"/>
    <x v="14"/>
    <n v="3.0274937231169243"/>
    <n v="3"/>
    <n v="2.7508200000000005"/>
    <n v="3.4274937231169247"/>
    <n v="3.0274937231169243"/>
    <n v="3.340469723884758"/>
    <n v="65"/>
    <n v="78"/>
    <n v="0.2"/>
    <n v="0.2"/>
    <n v="1.3989229744649958"/>
    <n v="3"/>
    <n v="2.6"/>
    <n v="2.8133764313961995"/>
    <n v="1.3118989752328289"/>
    <n v="15.007922656809424"/>
    <n v="5.8077919832324854E-2"/>
    <n v="15.22936060109155"/>
    <n v="4.7393926983497536"/>
    <n v="40.808048604015376"/>
    <n v="41.443855706237663"/>
    <n v="82.251904310253039"/>
    <n v="0.50386499928210804"/>
    <n v="0.04"/>
    <n v="0.54386499928210807"/>
    <n v="0.98"/>
    <n v="0.5"/>
    <n v="0.5"/>
    <n v="82.701278332710046"/>
    <n v="24.757380000000005"/>
    <n v="107.45865833271006"/>
    <n v="0.23038981115274115"/>
    <n v="0.09"/>
    <n v="0.32038981115274112"/>
    <n v="0.9"/>
    <n v="9.7008646788427804"/>
    <n v="2.7897983743658976"/>
    <n v="6.5571080590898578"/>
    <n v="83.96548565004997"/>
    <n v="4.4249039172481242"/>
    <n v="1.2725246834941624"/>
    <n v="2.9909264892402474"/>
    <x v="595"/>
    <n v="106.27779395542753"/>
    <n v="6.5928064763700451"/>
    <n v="1.8959754000485836"/>
    <n v="4.456277446329941"/>
    <n v="169.9608719340942"/>
    <n v="0.85"/>
    <n v="0.6"/>
    <n v="0.65"/>
    <n v="21"/>
    <n v="11.2"/>
    <n v="13.65"/>
    <n v="371.53920636654726"/>
    <n v="106.84815305126347"/>
    <n v="251.13459521265634"/>
    <n v="9578.1861181716522"/>
    <n v="700.66892828366383"/>
    <n v="201.50008291092263"/>
    <n v="473.60333624927222"/>
    <n v="18063.06652789647"/>
    <x v="1"/>
    <x v="0"/>
    <n v="1"/>
  </r>
  <r>
    <n v="597"/>
    <x v="14"/>
    <n v="2.6130142116042392"/>
    <n v="3"/>
    <n v="2.7508200000000005"/>
    <n v="3.0130142116042395"/>
    <n v="2.6130142116042392"/>
    <n v="2.8831421830193014"/>
    <n v="65"/>
    <n v="78"/>
    <n v="0.2"/>
    <n v="0.2"/>
    <n v="1.3989229744649958"/>
    <n v="3"/>
    <n v="2.6"/>
    <n v="2.7214885359189842"/>
    <n v="1.2690509458800574"/>
    <n v="15.007922656809424"/>
    <n v="0.12934934267194334"/>
    <n v="14.250791913276467"/>
    <n v="4.2820651574842969"/>
    <n v="32.177683208159216"/>
    <n v="41.639910561613341"/>
    <n v="73.817593769772557"/>
    <n v="0.56409195200107431"/>
    <n v="0.04"/>
    <n v="0.60409195200107435"/>
    <n v="0.98"/>
    <n v="0.5"/>
    <n v="0.5"/>
    <n v="71.379046619038405"/>
    <n v="24.757380000000005"/>
    <n v="96.136426619038417"/>
    <n v="0.25752340575447563"/>
    <n v="0.09"/>
    <n v="0.3475234057544756"/>
    <n v="0.9"/>
    <n v="4.2400938959764032"/>
    <n v="3.447466136415124"/>
    <n v="6.787453535499802"/>
    <n v="75.355460306642811"/>
    <n v="1.6786872976881775"/>
    <n v="1.3648795886105096"/>
    <n v="2.6872074801231332"/>
    <x v="596"/>
    <n v="95.079982370477566"/>
    <n v="2.7665620245279205"/>
    <n v="2.2493909634649167"/>
    <n v="4.4286545664426544"/>
    <n v="103.79227705307008"/>
    <n v="0.85"/>
    <n v="0.6"/>
    <n v="0.65"/>
    <n v="21"/>
    <n v="11.2"/>
    <n v="13.65"/>
    <n v="126.49825402820694"/>
    <n v="102.85112966288622"/>
    <n v="202.49575660413242"/>
    <n v="4745.7970262082545"/>
    <n v="263.04466851894739"/>
    <n v="213.87205315055584"/>
    <n v="421.07639810230256"/>
    <n v="9868.5678723976271"/>
    <x v="0"/>
    <x v="0"/>
    <n v="1"/>
  </r>
  <r>
    <n v="598"/>
    <x v="14"/>
    <n v="2.5"/>
    <n v="3"/>
    <n v="2.7508200000000005"/>
    <n v="2.9000000000000004"/>
    <n v="1.7730326594068098"/>
    <n v="1.9563250859888182"/>
    <n v="65"/>
    <n v="78"/>
    <n v="0.2"/>
    <n v="0.2"/>
    <n v="1.3989229744649958"/>
    <n v="3"/>
    <n v="2.6"/>
    <n v="0.97628261619175716"/>
    <n v="0.45524806045381361"/>
    <n v="15.007922656809424"/>
    <n v="6.829325271725545"/>
    <n v="1.8339060902827946"/>
    <n v="3.355248060453814"/>
    <n v="43.388738006086136"/>
    <n v="60.070338346772573"/>
    <n v="103.45907635285872"/>
    <n v="0.58061931794070909"/>
    <n v="0.04"/>
    <n v="0.62061931794070913"/>
    <n v="0.98"/>
    <n v="0.5"/>
    <n v="0.5"/>
    <n v="48.433483557357853"/>
    <n v="24.757380000000005"/>
    <n v="73.190863557357858"/>
    <n v="0.33825779334599959"/>
    <n v="0.09"/>
    <n v="0.42825779334599956"/>
    <n v="0.9"/>
    <n v="7.0864031294026342"/>
    <n v="3.1105733093276644"/>
    <n v="6.6541221862875233"/>
    <n v="105.61447377687661"/>
    <n v="2.6884444525798648"/>
    <n v="1.180091423688155"/>
    <n v="2.5244454135396204"/>
    <x v="597"/>
    <n v="72.386568353430846"/>
    <n v="4.0515957624444763"/>
    <n v="1.7784460478340356"/>
    <n v="3.8044425021333703"/>
    <n v="118.02705790125694"/>
    <n v="0.85"/>
    <n v="0.6"/>
    <n v="0.65"/>
    <n v="21"/>
    <n v="11.2"/>
    <n v="13.65"/>
    <n v="283.93864613758552"/>
    <n v="124.63473472142962"/>
    <n v="266.61797392943669"/>
    <n v="8271.4182245728352"/>
    <n v="293.28111359865784"/>
    <n v="128.73560640442736"/>
    <n v="275.39053722737469"/>
    <n v="8543.5736943236752"/>
    <x v="1"/>
    <x v="0"/>
    <n v="1"/>
  </r>
  <r>
    <n v="599"/>
    <x v="14"/>
    <n v="2.5"/>
    <n v="3"/>
    <n v="2.7508200000000005"/>
    <n v="2.9000000000000004"/>
    <n v="2.2146282277563278"/>
    <n v="2.4435718852173682"/>
    <n v="65"/>
    <n v="78"/>
    <n v="0.2"/>
    <n v="0.2"/>
    <n v="1.3989229744649958"/>
    <n v="3"/>
    <n v="2.6"/>
    <n v="2.0211867491335136"/>
    <n v="0.94249485968236346"/>
    <n v="15.007922656809424"/>
    <n v="1.597635689279016"/>
    <n v="7.8602953497447947"/>
    <n v="3.8424948596823638"/>
    <n v="38.874180065657789"/>
    <n v="45.678902009587013"/>
    <n v="84.553082075244802"/>
    <n v="0.54023934892091585"/>
    <n v="0.04"/>
    <n v="0.58023934892091589"/>
    <n v="0.98"/>
    <n v="0.5"/>
    <n v="0.5"/>
    <n v="60.496437719642785"/>
    <n v="24.757380000000005"/>
    <n v="85.253817719642797"/>
    <n v="0.29039614485552606"/>
    <n v="0.09"/>
    <n v="0.38039614485552609"/>
    <n v="0.9"/>
    <n v="7.4308253907010036"/>
    <n v="3.1175768524558141"/>
    <n v="5.6507107429977257"/>
    <n v="86.314604618479081"/>
    <n v="3.1191681040556429"/>
    <n v="1.3086360893759343"/>
    <n v="2.3719460205403005"/>
    <x v="598"/>
    <n v="84.316962579866498"/>
    <n v="4.6041680589837837"/>
    <n v="1.9316626364907972"/>
    <n v="3.5012021606676855"/>
    <n v="126.22958894060274"/>
    <n v="0.85"/>
    <n v="0.6"/>
    <n v="0.65"/>
    <n v="21"/>
    <n v="11.2"/>
    <n v="13.65"/>
    <n v="269.22976164013386"/>
    <n v="112.95440664395643"/>
    <n v="204.73358293931091"/>
    <n v="7381.3035725528116"/>
    <n v="388.20946594075224"/>
    <n v="162.8719262379208"/>
    <n v="295.21073156556497"/>
    <n v="10643.295527176731"/>
    <x v="1"/>
    <x v="0"/>
    <n v="1"/>
  </r>
  <r>
    <n v="600"/>
    <x v="15"/>
    <n v="2.8874394523007423"/>
    <n v="3"/>
    <n v="2.7508200000000005"/>
    <n v="3.2874394523007426"/>
    <n v="2.8874394523007423"/>
    <n v="3.1859369340097898"/>
    <n v="65"/>
    <n v="78"/>
    <n v="0.2"/>
    <n v="0.2"/>
    <n v="1.3989229744649958"/>
    <n v="3"/>
    <n v="2.6"/>
    <n v="2.7823271470759043"/>
    <n v="1.2974204561740432"/>
    <n v="15.007922656809424"/>
    <n v="7.9010827848310455E-2"/>
    <n v="14.895063758319012"/>
    <n v="4.5848599084747859"/>
    <n v="37.901812043656193"/>
    <n v="41.5014383682662"/>
    <n v="79.403250411922386"/>
    <n v="0.52266674415679548"/>
    <n v="0.04"/>
    <n v="0.56266674415679552"/>
    <n v="0.98"/>
    <n v="0.5"/>
    <n v="0.5"/>
    <n v="78.875451331315304"/>
    <n v="24.757380000000005"/>
    <n v="103.63283133131532"/>
    <n v="0.23889514241727494"/>
    <n v="0.09"/>
    <n v="0.32889514241727491"/>
    <n v="0.9"/>
    <n v="8.379836189464033"/>
    <n v="3.1970445958660343"/>
    <n v="3.5625322254746976"/>
    <n v="81.057484795504095"/>
    <n v="3.6647810441710176"/>
    <n v="1.3981739221860146"/>
    <n v="1.5580138172131865"/>
    <x v="599"/>
    <n v="102.49400900899317"/>
    <n v="5.6237487724968256"/>
    <n v="2.1455521581942958"/>
    <n v="2.3908326818110655"/>
    <n v="136.01468906150268"/>
    <n v="0.85"/>
    <n v="0.6"/>
    <n v="0.65"/>
    <n v="21"/>
    <n v="11.2"/>
    <n v="13.65"/>
    <n v="297.05793376674387"/>
    <n v="113.3324614390632"/>
    <n v="126.28868129994316"/>
    <n v="7184.574583440628"/>
    <n v="576.40055735260398"/>
    <n v="219.90624223123089"/>
    <n v="245.04602642853865"/>
    <n v="13940.690766025062"/>
    <x v="1"/>
    <x v="0"/>
    <n v="1"/>
  </r>
  <r>
    <n v="601"/>
    <x v="15"/>
    <n v="2.9403260723199689"/>
    <n v="3"/>
    <n v="2.7508200000000005"/>
    <n v="3.3403260723199693"/>
    <n v="2.9403260723199689"/>
    <n v="3.2442908627475644"/>
    <n v="65"/>
    <n v="78"/>
    <n v="0.2"/>
    <n v="0.2"/>
    <n v="1.3989229744649958"/>
    <n v="3"/>
    <n v="2.6"/>
    <n v="2.7940518284593914"/>
    <n v="1.3028877648925907"/>
    <n v="15.007922656809424"/>
    <n v="7.0728419680486224E-2"/>
    <n v="15.020863373032375"/>
    <n v="4.64321383721256"/>
    <n v="39.000450335764377"/>
    <n v="41.478654954229981"/>
    <n v="80.479105289994351"/>
    <n v="0.5153965716289699"/>
    <n v="0.04"/>
    <n v="0.55539657162896994"/>
    <n v="0.98"/>
    <n v="0.5"/>
    <n v="0.5"/>
    <n v="80.320141719569307"/>
    <n v="24.757380000000005"/>
    <n v="105.07752171956932"/>
    <n v="0.23561061961541549"/>
    <n v="0.09"/>
    <n v="0.32561061961541549"/>
    <n v="0.9"/>
    <n v="4.7715585533923441"/>
    <n v="3.1277871684760141"/>
    <n v="6.9591976150313073"/>
    <n v="82.155753316869237"/>
    <n v="2.1214512915113488"/>
    <n v="1.3906248983193525"/>
    <n v="3.0940831183544151"/>
    <x v="600"/>
    <n v="103.92282367869493"/>
    <n v="3.2178884162910273"/>
    <n v="2.1093464505233932"/>
    <n v="4.6932089675748419"/>
    <n v="113.25461294311982"/>
    <n v="0.85"/>
    <n v="0.6"/>
    <n v="0.65"/>
    <n v="21"/>
    <n v="11.2"/>
    <n v="13.65"/>
    <n v="174.28942897916002"/>
    <n v="114.24783610262109"/>
    <n v="254.19672941341486"/>
    <n v="6134.1722476081432"/>
    <n v="334.41205050392728"/>
    <n v="219.20923925502359"/>
    <n v="487.73152802455013"/>
    <n v="11769.739171686682"/>
    <x v="0"/>
    <x v="0"/>
    <n v="1"/>
  </r>
  <r>
    <n v="602"/>
    <x v="15"/>
    <n v="3.3684927501871851"/>
    <n v="3"/>
    <n v="2.7508200000000005"/>
    <n v="3.7684927501871854"/>
    <n v="3.3684927501871851"/>
    <n v="3.7167205207417768"/>
    <n v="65"/>
    <n v="78"/>
    <n v="0.2"/>
    <n v="0.2"/>
    <n v="1.3989229744649958"/>
    <n v="3"/>
    <n v="2.6"/>
    <n v="2.8889740956641132"/>
    <n v="1.3471507450195874"/>
    <n v="15.007922656809424"/>
    <n v="2.0555436902800765E-2"/>
    <n v="16.058806888763861"/>
    <n v="5.1156434952067729"/>
    <n v="47.841375120052653"/>
    <n v="41.340638109745463"/>
    <n v="89.182013229798116"/>
    <n v="0.46355354193700171"/>
    <n v="0.04"/>
    <n v="0.50355354193700175"/>
    <n v="0.98"/>
    <n v="0.5"/>
    <n v="0.5"/>
    <n v="92.016262285802057"/>
    <n v="24.757380000000005"/>
    <n v="116.77364228580205"/>
    <n v="0.21201171356295131"/>
    <n v="0.09"/>
    <n v="0.30201171356295131"/>
    <n v="0.9"/>
    <n v="9.1920045191754163"/>
    <n v="2.464458800857054"/>
    <n v="5.2334768982161073"/>
    <n v="91.039971838752237"/>
    <n v="4.5633380860437089"/>
    <n v="1.2234718427276685"/>
    <n v="2.5981410694739129"/>
    <x v="601"/>
    <n v="115.49041544749655"/>
    <n v="6.4159114832608566"/>
    <n v="1.720163375404919"/>
    <n v="3.6529055722937414"/>
    <n v="158.49392254910356"/>
    <n v="0.85"/>
    <n v="0.6"/>
    <n v="0.65"/>
    <n v="21"/>
    <n v="11.2"/>
    <n v="13.65"/>
    <n v="415.44617084412482"/>
    <n v="111.38484210743324"/>
    <n v="236.53468979801065"/>
    <n v="10262.874323762429"/>
    <n v="740.97628267616005"/>
    <n v="198.66238286308206"/>
    <n v="421.87558213467929"/>
    <n v="18304.52896109931"/>
    <x v="1"/>
    <x v="0"/>
    <n v="1"/>
  </r>
  <r>
    <n v="603"/>
    <x v="15"/>
    <n v="2.5"/>
    <n v="3"/>
    <n v="2.7508200000000005"/>
    <n v="2.9000000000000004"/>
    <n v="1.9409239310846211"/>
    <n v="2.141572607944648"/>
    <n v="65"/>
    <n v="78"/>
    <n v="0.2"/>
    <n v="0.2"/>
    <n v="1.3989229744649958"/>
    <n v="3"/>
    <n v="2.6"/>
    <n v="1.3735472090332812"/>
    <n v="0.64049558240964366"/>
    <n v="15.007922656809424"/>
    <n v="4.4112431564882444"/>
    <n v="3.6300546370508915"/>
    <n v="3.540495582409644"/>
    <n v="43.034099955784349"/>
    <n v="53.418629702535497"/>
    <n v="96.452729658319839"/>
    <n v="0.55383222322239067"/>
    <n v="0.04"/>
    <n v="0.59383222322239071"/>
    <n v="0.98"/>
    <n v="0.5"/>
    <n v="0.5"/>
    <n v="53.019726852476687"/>
    <n v="24.757380000000005"/>
    <n v="77.777106852476692"/>
    <n v="0.31831191724524327"/>
    <n v="0.09"/>
    <n v="0.40831191724524329"/>
    <n v="0.9"/>
    <n v="11.758805783467913"/>
    <n v="2.998614833280524"/>
    <n v="4.3672139199149349"/>
    <n v="98.462161526201513"/>
    <n v="4.7760480026308567"/>
    <n v="1.217940720245912"/>
    <n v="1.7738215685640772"/>
    <x v="602"/>
    <n v="76.922413370581353"/>
    <n v="6.9575452495056744"/>
    <n v="1.7742446616237277"/>
    <n v="2.5840284312543536"/>
    <n v="159.041899086092"/>
    <n v="0.85"/>
    <n v="0.6"/>
    <n v="0.65"/>
    <n v="21"/>
    <n v="11.2"/>
    <n v="13.65"/>
    <n v="470.26000989193153"/>
    <n v="119.92107592619121"/>
    <n v="174.65430580261631"/>
    <n v="10749.631135028696"/>
    <n v="535.1911717270001"/>
    <n v="136.47918128196761"/>
    <n v="198.76970315028225"/>
    <n v="12233.886704742654"/>
    <x v="1"/>
    <x v="0"/>
    <n v="1"/>
  </r>
  <r>
    <n v="604"/>
    <x v="15"/>
    <n v="2.5"/>
    <n v="3"/>
    <n v="2.7508200000000005"/>
    <n v="2.9000000000000004"/>
    <n v="1.7181960224380923"/>
    <n v="1.895819551607373"/>
    <n v="65"/>
    <n v="78"/>
    <n v="0.2"/>
    <n v="0.2"/>
    <n v="1.3989229744649958"/>
    <n v="3"/>
    <n v="2.6"/>
    <n v="0.84652807898161953"/>
    <n v="0.3947425260723687"/>
    <n v="15.007922656809424"/>
    <n v="7.733151175025383"/>
    <n v="1.378823625767341"/>
    <n v="3.2947425260723691"/>
    <n v="43.142629444340038"/>
    <n v="62.556600718087836"/>
    <n v="105.69923016242788"/>
    <n v="0.59183591613635389"/>
    <n v="0.04"/>
    <n v="0.63183591613635393"/>
    <n v="0.98"/>
    <n v="0.5"/>
    <n v="0.5"/>
    <n v="46.935525050573361"/>
    <n v="24.757380000000005"/>
    <n v="71.692905050573358"/>
    <n v="0.34532538446497235"/>
    <n v="0.09"/>
    <n v="0.43532538446497238"/>
    <n v="0.9"/>
    <n v="10.949410561925971"/>
    <n v="3.0742901660389674"/>
    <n v="6.9380941666864757"/>
    <n v="107.90129745747846"/>
    <n v="4.0311797083784056"/>
    <n v="1.1318432225107529"/>
    <n v="2.5543570826378335"/>
    <x v="603"/>
    <n v="70.905070929138475"/>
    <n v="6.182854199390718"/>
    <n v="1.7359736175511702"/>
    <n v="3.9177656561195033"/>
    <n v="156.79006595298847"/>
    <n v="0.85"/>
    <n v="0.6"/>
    <n v="0.65"/>
    <n v="21"/>
    <n v="11.2"/>
    <n v="13.65"/>
    <n v="434.96952081828965"/>
    <n v="122.12735222736373"/>
    <n v="275.61844338632176"/>
    <n v="11030.326392519493"/>
    <n v="438.39571555232055"/>
    <n v="123.08933248357883"/>
    <n v="277.78945173089613"/>
    <n v="11117.210747380946"/>
    <x v="1"/>
    <x v="0"/>
    <n v="1"/>
  </r>
  <r>
    <n v="605"/>
    <x v="15"/>
    <n v="2.5"/>
    <n v="3"/>
    <n v="2.7508200000000005"/>
    <n v="2.9000000000000004"/>
    <n v="2.228145569771927"/>
    <n v="2.4584866219204442"/>
    <n v="65"/>
    <n v="78"/>
    <n v="0.2"/>
    <n v="0.2"/>
    <n v="1.3989229744649958"/>
    <n v="3"/>
    <n v="2.6"/>
    <n v="2.0531715052108392"/>
    <n v="0.95740959638543988"/>
    <n v="15.007922656809424"/>
    <n v="1.4949295016456405"/>
    <n v="8.1110380143258336"/>
    <n v="3.8574095963854402"/>
    <n v="38.55368193323298"/>
    <n v="45.396375774521367"/>
    <n v="83.950057707754354"/>
    <n v="0.540754551146999"/>
    <n v="0.04"/>
    <n v="0.58075455114699903"/>
    <n v="0.98"/>
    <n v="0.5"/>
    <n v="0.5"/>
    <n v="60.865687523800773"/>
    <n v="24.757380000000005"/>
    <n v="85.623067523800785"/>
    <n v="0.28914381037701264"/>
    <n v="0.09"/>
    <n v="0.37914381037701261"/>
    <n v="0.9"/>
    <n v="11.282927682082617"/>
    <n v="3.1073355310443374"/>
    <n v="3.8765818185687673"/>
    <n v="85.699017243332563"/>
    <n v="4.7303160804506765"/>
    <n v="1.3027362794495614"/>
    <n v="1.6252392845412456"/>
    <x v="604"/>
    <n v="84.68215469386891"/>
    <n v="7.0050754884895392"/>
    <n v="1.9292084976843094"/>
    <n v="2.406799816638356"/>
    <n v="159.35920994710065"/>
    <n v="0.85"/>
    <n v="0.6"/>
    <n v="0.65"/>
    <n v="21"/>
    <n v="11.2"/>
    <n v="13.65"/>
    <n v="405.38343934495583"/>
    <n v="111.64321887606287"/>
    <n v="139.28140947044167"/>
    <n v="9222.1111286810974"/>
    <n v="593.20488615850047"/>
    <n v="163.36953243762912"/>
    <n v="203.81299438974457"/>
    <n v="13494.881268633111"/>
    <x v="1"/>
    <x v="0"/>
    <n v="1"/>
  </r>
  <r>
    <n v="606"/>
    <x v="15"/>
    <n v="2.5"/>
    <n v="3"/>
    <n v="2.7508200000000005"/>
    <n v="2.9000000000000004"/>
    <n v="1.45766918139864"/>
    <n v="1.6083599879073902"/>
    <n v="65"/>
    <n v="78"/>
    <n v="0.2"/>
    <n v="0.2"/>
    <n v="1.3989229744649958"/>
    <n v="3"/>
    <n v="2.6"/>
    <n v="0.2300690552603481"/>
    <n v="0.10728296237238588"/>
    <n v="15.007922656809424"/>
    <n v="12.79428314465834"/>
    <n v="0.10184562988145571"/>
    <n v="3.0072829623723862"/>
    <n v="39.538620401828169"/>
    <n v="76.478863762793566"/>
    <n v="116.01748416462173"/>
    <n v="0.659201191212479"/>
    <n v="0.04"/>
    <n v="0.69920119121247903"/>
    <n v="0.98"/>
    <n v="0.5"/>
    <n v="0.5"/>
    <n v="39.81877939741868"/>
    <n v="24.757380000000005"/>
    <n v="64.576159397418678"/>
    <n v="0.38338266367989732"/>
    <n v="0.09"/>
    <n v="0.47338266367989734"/>
    <n v="0.9"/>
    <n v="8.9631119031767845"/>
    <n v="2.7598882598162318"/>
    <n v="3.2854788565930346"/>
    <n v="118.43451508471802"/>
    <n v="2.6960933835048269"/>
    <n v="0.83017110093938673"/>
    <n v="0.98826812635977124"/>
    <x v="605"/>
    <n v="63.866531272172317"/>
    <n v="4.7201301155899644"/>
    <n v="1.4534050039255473"/>
    <n v="1.7301901239950404"/>
    <n v="107.0106065455533"/>
    <n v="0.85"/>
    <n v="0.6"/>
    <n v="0.55000000000000004"/>
    <n v="21"/>
    <n v="11.2"/>
    <n v="13.65"/>
    <n v="319.31051249851083"/>
    <n v="98.320911777102765"/>
    <n v="117.04505631910233"/>
    <n v="7239.1249355562104"/>
    <n v="301.45833763604878"/>
    <n v="92.823936134342688"/>
    <n v="110.50124166093295"/>
    <n v="6834.3962493957079"/>
    <x v="0"/>
    <x v="0"/>
    <n v="1"/>
  </r>
  <r>
    <n v="607"/>
    <x v="15"/>
    <n v="3.4555224203137196"/>
    <n v="3"/>
    <n v="2.7508200000000005"/>
    <n v="3.8555224203137199"/>
    <n v="3.4555224203137196"/>
    <n v="3.8127471370539845"/>
    <n v="65"/>
    <n v="78"/>
    <n v="0.2"/>
    <n v="0.2"/>
    <n v="1.3989229744649958"/>
    <n v="3"/>
    <n v="2.6"/>
    <n v="2.9082681090227411"/>
    <n v="1.3561476912052606"/>
    <n v="15.007922656809424"/>
    <n v="1.4031973825523181E-2"/>
    <n v="16.274020631540647"/>
    <n v="5.2116701115189805"/>
    <n v="49.626728282302942"/>
    <n v="41.322693237043232"/>
    <n v="90.949421519346174"/>
    <n v="0.45434806012760987"/>
    <n v="0.04"/>
    <n v="0.49434806012760985"/>
    <n v="0.98"/>
    <n v="0.5"/>
    <n v="0.5"/>
    <n v="94.393629715957587"/>
    <n v="24.757380000000005"/>
    <n v="119.1510097159576"/>
    <n v="0.20778153755489587"/>
    <n v="0.09"/>
    <n v="0.29778153755489589"/>
    <n v="0.9"/>
    <n v="4.3164653150485197"/>
    <n v="3.2348011229656946"/>
    <n v="4.449383704196995"/>
    <n v="92.844201134332565"/>
    <n v="2.182629059946172"/>
    <n v="1.6356834629289898"/>
    <n v="2.2498395012638119"/>
    <x v="606"/>
    <n v="117.8416579608372"/>
    <n v="3.0311016367309933"/>
    <n v="2.2715370708846661"/>
    <n v="3.1244393835895159"/>
    <n v="97.091481762891163"/>
    <n v="0.85"/>
    <n v="0.6"/>
    <n v="0.65"/>
    <n v="21"/>
    <n v="11.2"/>
    <n v="13.65"/>
    <n v="202.64445144328161"/>
    <n v="151.86372442428075"/>
    <n v="208.88455117530381"/>
    <n v="6491.0558666966263"/>
    <n v="357.1900423201875"/>
    <n v="267.68169455255281"/>
    <n v="368.18911716032471"/>
    <n v="11441.421184813484"/>
    <x v="0"/>
    <x v="0"/>
    <n v="1"/>
  </r>
  <r>
    <n v="608"/>
    <x v="15"/>
    <n v="2.5"/>
    <n v="3"/>
    <n v="2.7508200000000005"/>
    <n v="2.9000000000000004"/>
    <n v="1.8089875865825868"/>
    <n v="1.9959969587124751"/>
    <n v="65"/>
    <n v="78"/>
    <n v="0.2"/>
    <n v="0.2"/>
    <n v="1.3989229744649958"/>
    <n v="3"/>
    <n v="2.6"/>
    <n v="1.0613592217972143"/>
    <n v="0.49491993317747074"/>
    <n v="15.007922656809424"/>
    <n v="6.2671885496791004"/>
    <n v="2.1674584239450341"/>
    <n v="3.3949199331774711"/>
    <n v="43.453367203932594"/>
    <n v="58.524001409032778"/>
    <n v="101.97736861296536"/>
    <n v="0.57389205276661803"/>
    <n v="0.04"/>
    <n v="0.61389205276661807"/>
    <n v="0.98"/>
    <n v="0.5"/>
    <n v="0.5"/>
    <n v="49.415655185689062"/>
    <n v="24.757380000000005"/>
    <n v="74.173035185689059"/>
    <n v="0.33377870998565651"/>
    <n v="0.09"/>
    <n v="0.42377870998565648"/>
    <n v="0.9"/>
    <n v="11.521950329038615"/>
    <n v="2.7925869267229126"/>
    <n v="3.2859337832105759"/>
    <n v="104.10189712573548"/>
    <n v="4.4487165896700889"/>
    <n v="1.0782400057477626"/>
    <n v="1.2687251477802561"/>
    <x v="607"/>
    <n v="73.357946886945228"/>
    <n v="6.6391930820798208"/>
    <n v="1.6091480413934678"/>
    <n v="1.8934250034633102"/>
    <n v="143.53795956678971"/>
    <n v="0.85"/>
    <n v="0.6"/>
    <n v="0.55000000000000004"/>
    <n v="21"/>
    <n v="11.2"/>
    <n v="13.65"/>
    <n v="463.11983675938836"/>
    <n v="112.24683015520601"/>
    <n v="132.07669481505377"/>
    <n v="10012.553571122082"/>
    <n v="487.03757348738571"/>
    <n v="118.04379655377396"/>
    <n v="138.89777083847559"/>
    <n v="10529.65001416105"/>
    <x v="1"/>
    <x v="0"/>
    <n v="1"/>
  </r>
  <r>
    <n v="609"/>
    <x v="15"/>
    <n v="2.5"/>
    <n v="3"/>
    <n v="2.7508200000000005"/>
    <n v="2.9000000000000004"/>
    <n v="1.2413577862491778"/>
    <n v="1.3696867708795035"/>
    <n v="65"/>
    <n v="78"/>
    <n v="0.2"/>
    <n v="0.2"/>
    <n v="1.3989229744649958"/>
    <n v="3"/>
    <n v="2.6"/>
    <n v="0"/>
    <n v="0"/>
    <n v="15.007922656809424"/>
    <n v="16.417503324024061"/>
    <n v="0"/>
    <n v="2.7686097453444996"/>
    <n v="33.909855867636807"/>
    <n v="32.835006648048122"/>
    <n v="66.744862515684929"/>
    <n v="0.49194807525945461"/>
    <n v="0.04"/>
    <n v="0.53194807525945464"/>
    <n v="0.98"/>
    <n v="0.5"/>
    <n v="0.5"/>
    <n v="33.909855867636807"/>
    <n v="24.757380000000005"/>
    <n v="58.667235867636812"/>
    <n v="0.42199670112048288"/>
    <n v="0.09"/>
    <n v="0.5119967011204829"/>
    <n v="0.9"/>
    <n v="11.840852417467771"/>
    <n v="2.3176667681780918"/>
    <n v="6.2831983529960773"/>
    <n v="68.135380484761697"/>
    <n v="5.5421337645645297"/>
    <n v="1.0847883917529553"/>
    <n v="2.9408630826464384"/>
    <x v="608"/>
    <n v="58.022540967992448"/>
    <n v="5.7783750412697774"/>
    <n v="1.1310290285743378"/>
    <n v="3.0662215237764343"/>
    <n v="137.94956002839149"/>
    <n v="0.85"/>
    <n v="0.6"/>
    <n v="0.65"/>
    <n v="21"/>
    <n v="11.2"/>
    <n v="13.65"/>
    <n v="377.61539274604894"/>
    <n v="73.912469817540341"/>
    <n v="200.37682508970425"/>
    <n v="9014.9699382992458"/>
    <n v="335.27600256050073"/>
    <n v="65.625178146443218"/>
    <n v="177.9099639802584"/>
    <n v="8004.1839982638785"/>
    <x v="1"/>
    <x v="0"/>
    <n v="1"/>
  </r>
  <r>
    <n v="610"/>
    <x v="15"/>
    <n v="2.7732188449565474"/>
    <n v="3"/>
    <n v="2.7508200000000005"/>
    <n v="3.1732188449565477"/>
    <n v="2.7732188449565474"/>
    <n v="3.0599084379757202"/>
    <n v="65"/>
    <n v="78"/>
    <n v="0.2"/>
    <n v="0.2"/>
    <n v="1.3989229744649958"/>
    <n v="3"/>
    <n v="2.6"/>
    <n v="2.7570050480638613"/>
    <n v="1.2856125674841685"/>
    <n v="15.007922656809424"/>
    <n v="9.8462889502412998E-2"/>
    <n v="14.625176057550046"/>
    <n v="4.4588314124407162"/>
    <n v="35.524089161541525"/>
    <n v="41.554947488505533"/>
    <n v="77.079036650047058"/>
    <n v="0.53912126168847441"/>
    <n v="0.04"/>
    <n v="0.57912126168847444"/>
    <n v="0.98"/>
    <n v="0.5"/>
    <n v="0.5"/>
    <n v="75.755315964171359"/>
    <n v="24.757380000000005"/>
    <n v="100.51269596417137"/>
    <n v="0.24631097357914855"/>
    <n v="0.09"/>
    <n v="0.33631097357914852"/>
    <n v="0.9"/>
    <n v="7.4927607716837334"/>
    <n v="3.4336243099118797"/>
    <n v="5.2941522545100517"/>
    <n v="78.684849913589716"/>
    <n v="3.1535437000563422"/>
    <n v="1.4451394673914946"/>
    <n v="2.2281961213073092"/>
    <x v="609"/>
    <n v="99.408160843685963"/>
    <n v="4.9728631017631253"/>
    <n v="2.2788587753403835"/>
    <n v="3.5136707555195321"/>
    <n v="135.25458111510622"/>
    <n v="0.85"/>
    <n v="0.6"/>
    <n v="0.65"/>
    <n v="21"/>
    <n v="11.2"/>
    <n v="13.65"/>
    <n v="248.13611273487967"/>
    <n v="113.71058209590473"/>
    <n v="175.32527738310836"/>
    <n v="6748.9382475837101"/>
    <n v="494.34317507369985"/>
    <n v="226.53715967908207"/>
    <n v="349.2875476164412"/>
    <n v="13445.409154335848"/>
    <x v="1"/>
    <x v="0"/>
    <n v="1"/>
  </r>
  <r>
    <n v="611"/>
    <x v="15"/>
    <n v="2.6966999642929705"/>
    <n v="3"/>
    <n v="2.7508200000000005"/>
    <n v="3.0966999642929709"/>
    <n v="2.6966999642929705"/>
    <n v="2.9754791946678036"/>
    <n v="65"/>
    <n v="78"/>
    <n v="0.2"/>
    <n v="0.2"/>
    <n v="1.3989229744649958"/>
    <n v="3"/>
    <n v="2.6"/>
    <n v="2.7400412206293336"/>
    <n v="1.2777022048398283"/>
    <n v="15.007922656809424"/>
    <n v="0.11269043404134349"/>
    <n v="14.445752601171232"/>
    <n v="4.3744021691327992"/>
    <n v="33.92740393413095"/>
    <n v="41.594084902574117"/>
    <n v="75.521488836705061"/>
    <n v="0.55075827480718975"/>
    <n v="0.04"/>
    <n v="0.59075827480718979"/>
    <n v="0.98"/>
    <n v="0.5"/>
    <n v="0.5"/>
    <n v="73.6650691044848"/>
    <n v="24.757380000000005"/>
    <n v="98.422449104484798"/>
    <n v="0.25154200312286162"/>
    <n v="0.09"/>
    <n v="0.34154200312286165"/>
    <n v="0.9"/>
    <n v="4.1022442589776533"/>
    <n v="2.2376041317568074"/>
    <n v="4.2089333704304179"/>
    <n v="77.094853187469752"/>
    <n v="1.6788095177063163"/>
    <n v="0.91572097517871609"/>
    <n v="1.7224711537365336"/>
    <x v="610"/>
    <n v="97.340883729710228"/>
    <n v="2.7011555374671663"/>
    <n v="1.4733683344005957"/>
    <n v="2.7714058360829554"/>
    <n v="82.705959831606947"/>
    <n v="0.85"/>
    <n v="0.6"/>
    <n v="0.65"/>
    <n v="21"/>
    <n v="11.2"/>
    <n v="13.65"/>
    <n v="129.42757329729534"/>
    <n v="70.597374142089748"/>
    <n v="132.7936607169697"/>
    <n v="3962.9082923028791"/>
    <n v="262.93286710845439"/>
    <n v="143.41897572992519"/>
    <n v="269.77109325799131"/>
    <n v="8050.6712197225361"/>
    <x v="0"/>
    <x v="0"/>
    <n v="1"/>
  </r>
  <r>
    <n v="612"/>
    <x v="15"/>
    <n v="2.8093735813652221"/>
    <n v="3"/>
    <n v="2.7508200000000005"/>
    <n v="3.2093735813652224"/>
    <n v="2.8093735813652221"/>
    <n v="3.0998007757949613"/>
    <n v="65"/>
    <n v="78"/>
    <n v="0.2"/>
    <n v="0.2"/>
    <n v="1.3989229744649958"/>
    <n v="3"/>
    <n v="2.6"/>
    <n v="2.765020360154927"/>
    <n v="1.2893501688947349"/>
    <n v="15.007922656809424"/>
    <n v="9.2074324448591621E-2"/>
    <n v="14.710337854744024"/>
    <n v="4.4987237502599573"/>
    <n v="36.277454153063715"/>
    <n v="41.537373695984179"/>
    <n v="77.814827849047902"/>
    <n v="0.53379766869833678"/>
    <n v="0.04"/>
    <n v="0.57379766869833682"/>
    <n v="0.98"/>
    <n v="0.5"/>
    <n v="0.5"/>
    <n v="76.742945730650675"/>
    <n v="24.757380000000005"/>
    <n v="101.50032573065067"/>
    <n v="0.24391429112945071"/>
    <n v="0.09"/>
    <n v="0.3339142911294507"/>
    <n v="0.9"/>
    <n v="8.1752049598249847"/>
    <n v="2.6773459290773247"/>
    <n v="4.7677291733205873"/>
    <n v="79.435970095903059"/>
    <n v="3.484291412746328"/>
    <n v="1.1410910766737732"/>
    <n v="2.0320172886841856"/>
    <x v="611"/>
    <n v="100.38493753580836"/>
    <n v="5.4453871908270557"/>
    <n v="1.7833418610611493"/>
    <n v="3.1757162661140415"/>
    <n v="137.36076123369071"/>
    <n v="0.85"/>
    <n v="0.6"/>
    <n v="0.65"/>
    <n v="21"/>
    <n v="11.2"/>
    <n v="13.65"/>
    <n v="276.77806846832914"/>
    <n v="90.643676643359669"/>
    <n v="161.41526457827499"/>
    <n v="6981.7709641737974"/>
    <n v="546.6348530094649"/>
    <n v="179.0206613276157"/>
    <n v="318.79407900530862"/>
    <n v="13788.951436315128"/>
    <x v="1"/>
    <x v="0"/>
    <n v="1"/>
  </r>
  <r>
    <n v="613"/>
    <x v="15"/>
    <n v="2.5"/>
    <n v="3"/>
    <n v="2.7508200000000005"/>
    <n v="2.9000000000000004"/>
    <n v="2.3330949726257981"/>
    <n v="2.5742854756377045"/>
    <n v="65"/>
    <n v="78"/>
    <n v="0.2"/>
    <n v="0.2"/>
    <n v="1.3989229744649958"/>
    <n v="3"/>
    <n v="2.6"/>
    <n v="2.3015029483945777"/>
    <n v="1.0732084501027002"/>
    <n v="15.007922656809424"/>
    <n v="0.81359304621918882"/>
    <n v="10.191756790799475"/>
    <n v="3.9732084501027005"/>
    <n v="35.696875333576386"/>
    <n v="43.522141826205178"/>
    <n v="79.219017159781572"/>
    <n v="0.54939007559791819"/>
    <n v="0.04"/>
    <n v="0.58939007559791823"/>
    <n v="0.98"/>
    <n v="0.5"/>
    <n v="0.5"/>
    <n v="63.732563748843404"/>
    <n v="24.757380000000005"/>
    <n v="88.489943748843416"/>
    <n v="0.27977619773685969"/>
    <n v="0.09"/>
    <n v="0.36977619773685966"/>
    <n v="0.9"/>
    <n v="11.374846688649814"/>
    <n v="2.6289609654939334"/>
    <n v="3.385140622626222"/>
    <n v="80.869413350610358"/>
    <n v="4.6706249389117707"/>
    <n v="1.0794774632974879"/>
    <n v="1.3899723351469691"/>
    <x v="612"/>
    <n v="87.517526784570407"/>
    <n v="7.1686991302811771"/>
    <n v="1.6568337756749631"/>
    <n v="2.1333961943869117"/>
    <n v="155.11167437741449"/>
    <n v="0.85"/>
    <n v="0.6"/>
    <n v="0.55000000000000004"/>
    <n v="21"/>
    <n v="11.2"/>
    <n v="13.65"/>
    <n v="377.71069879052521"/>
    <n v="87.296709182072874"/>
    <n v="112.40624731691335"/>
    <n v="8172.6597608461334"/>
    <n v="627.38681814490951"/>
    <n v="145.00199434021451"/>
    <n v="186.70955858435713"/>
    <n v="13574.990116924935"/>
    <x v="1"/>
    <x v="0"/>
    <n v="1"/>
  </r>
  <r>
    <n v="614"/>
    <x v="15"/>
    <n v="3.3532824716649414"/>
    <n v="3"/>
    <n v="2.7508200000000005"/>
    <n v="3.7532824716649418"/>
    <n v="3.3532824716649414"/>
    <n v="3.6999378352790635"/>
    <n v="65"/>
    <n v="78"/>
    <n v="0.2"/>
    <n v="0.2"/>
    <n v="1.3989229744649958"/>
    <n v="3"/>
    <n v="2.6"/>
    <n v="2.8856020580984185"/>
    <n v="1.3455783380791178"/>
    <n v="15.007922656809424"/>
    <n v="2.182300217787744E-2"/>
    <n v="16.021340787941412"/>
    <n v="5.0988608097440595"/>
    <n v="47.52894229809619"/>
    <n v="41.344124953655452"/>
    <n v="88.87306725175165"/>
    <n v="0.46520420901575871"/>
    <n v="0.04"/>
    <n v="0.50520420901575869"/>
    <n v="0.98"/>
    <n v="0.5"/>
    <n v="0.5"/>
    <n v="91.600766964381194"/>
    <n v="24.757380000000005"/>
    <n v="116.35814696438121"/>
    <n v="0.2127687716407049"/>
    <n v="0.09"/>
    <n v="0.30276877164070493"/>
    <n v="0.9"/>
    <n v="8.300352490323494"/>
    <n v="3.4748741464959894"/>
    <n v="4.8872617868293879"/>
    <n v="90.724589486163154"/>
    <n v="4.1069794758976306"/>
    <n v="1.7193531018861734"/>
    <n v="2.4181965615613037"/>
    <x v="613"/>
    <n v="115.07948600872867"/>
    <n v="5.7872649626433832"/>
    <n v="2.4227907695553559"/>
    <n v="3.4075515389444972"/>
    <n v="149.81733458388143"/>
    <n v="0.85"/>
    <n v="0.6"/>
    <n v="0.65"/>
    <n v="21"/>
    <n v="11.2"/>
    <n v="13.65"/>
    <n v="372.60402697891004"/>
    <n v="155.98760435038434"/>
    <n v="219.38989034450054"/>
    <n v="9645.7553848897078"/>
    <n v="665.99547729732478"/>
    <n v="278.81351646712255"/>
    <n v="392.1392796499851"/>
    <n v="17240.901859110803"/>
    <x v="1"/>
    <x v="0"/>
    <n v="1"/>
  </r>
  <r>
    <n v="615"/>
    <x v="15"/>
    <n v="2.9020044638979514"/>
    <n v="3"/>
    <n v="2.7508200000000005"/>
    <n v="3.3020044638979518"/>
    <n v="2.9020044638979514"/>
    <n v="3.2020076461955829"/>
    <n v="65"/>
    <n v="78"/>
    <n v="0.2"/>
    <n v="0.2"/>
    <n v="1.3989229744649958"/>
    <n v="3"/>
    <n v="2.6"/>
    <n v="2.7855561324083378"/>
    <n v="1.2989261567626271"/>
    <n v="15.007922656809424"/>
    <n v="7.668410198628299E-2"/>
    <n v="14.929656276269853"/>
    <n v="4.6009306206605789"/>
    <n v="38.204522981880977"/>
    <n v="41.495037964230413"/>
    <n v="79.69956094611139"/>
    <n v="0.52064324409876173"/>
    <n v="0.04"/>
    <n v="0.56064324409876176"/>
    <n v="0.98"/>
    <n v="0.5"/>
    <n v="0.5"/>
    <n v="79.273320059769617"/>
    <n v="24.757380000000005"/>
    <n v="104.03070005976963"/>
    <n v="0.23798148033009428"/>
    <n v="0.09"/>
    <n v="0.32798148033009428"/>
    <n v="0.9"/>
    <n v="6.2240619744284444"/>
    <n v="3.2547675242873328"/>
    <n v="6.1250038499025337"/>
    <n v="81.359968465822035"/>
    <n v="2.7345836776131369"/>
    <n v="1.4300041006835873"/>
    <n v="2.6910618213757718"/>
    <x v="614"/>
    <n v="102.88750555361831"/>
    <n v="4.1826849143891538"/>
    <n v="2.1872640535412575"/>
    <n v="4.1161160201839744"/>
    <n v="125.87957955072596"/>
    <n v="0.85"/>
    <n v="0.6"/>
    <n v="0.65"/>
    <n v="21"/>
    <n v="11.2"/>
    <n v="13.65"/>
    <n v="222.48564177775648"/>
    <n v="116.34508853761287"/>
    <n v="218.94470492671041"/>
    <n v="6695.7945951679494"/>
    <n v="430.34601735824958"/>
    <n v="225.04214245595583"/>
    <n v="423.49690988601594"/>
    <n v="12951.435940112455"/>
    <x v="1"/>
    <x v="0"/>
    <n v="1"/>
  </r>
  <r>
    <n v="616"/>
    <x v="15"/>
    <n v="2.5"/>
    <n v="3"/>
    <n v="2.7508200000000005"/>
    <n v="2.9000000000000004"/>
    <n v="2.4950848302003474"/>
    <n v="2.7530215075813413"/>
    <n v="65"/>
    <n v="78"/>
    <n v="0.2"/>
    <n v="0.2"/>
    <n v="1.3989229744649958"/>
    <n v="3"/>
    <n v="2.6"/>
    <n v="2.6848036058421245"/>
    <n v="1.251944482046337"/>
    <n v="15.007922656809424"/>
    <n v="0.16566873439293489"/>
    <n v="13.869187678136095"/>
    <n v="4.1519444820463374"/>
    <n v="30.005960762593819"/>
    <n v="41.739818670747276"/>
    <n v="71.745779433341099"/>
    <n v="0.58177385485828725"/>
    <n v="0.04"/>
    <n v="0.62177385485828729"/>
    <n v="0.98"/>
    <n v="0.5"/>
    <n v="0.5"/>
    <n v="68.157599611364162"/>
    <n v="24.757380000000005"/>
    <n v="92.914979611364174"/>
    <n v="0.2664519768884715"/>
    <n v="0.09"/>
    <n v="0.35645197688847152"/>
    <n v="0.9"/>
    <n v="6.0982315794692363"/>
    <n v="3.2701863156551223"/>
    <n v="3.4243660803200089"/>
    <n v="73.240483171535715"/>
    <n v="2.3065106224841072"/>
    <n v="1.236869964065417"/>
    <n v="1.2951847821134734"/>
    <x v="615"/>
    <n v="91.89393587937117"/>
    <n v="3.924504877443721"/>
    <n v="2.1045219386462266"/>
    <n v="2.2037440214001154"/>
    <n v="100.73940773073443"/>
    <n v="0.85"/>
    <n v="0.6"/>
    <n v="0.55000000000000004"/>
    <n v="21"/>
    <n v="11.2"/>
    <n v="13.65"/>
    <n v="168.92995243101561"/>
    <n v="90.588953788511162"/>
    <n v="94.859959238411008"/>
    <n v="4336.3185643347942"/>
    <n v="360.63819956609274"/>
    <n v="193.39280408668625"/>
    <n v="202.51071179708978"/>
    <n v="9257.340674533938"/>
    <x v="0"/>
    <x v="0"/>
    <n v="1"/>
  </r>
  <r>
    <n v="617"/>
    <x v="15"/>
    <n v="2.5"/>
    <n v="3"/>
    <n v="2.7508200000000005"/>
    <n v="2.9000000000000004"/>
    <n v="1.0161727785618226"/>
    <n v="1.1212226057158767"/>
    <n v="65"/>
    <n v="78"/>
    <n v="0.2"/>
    <n v="0.2"/>
    <n v="1.3989229744649958"/>
    <n v="3"/>
    <n v="2.6"/>
    <n v="0"/>
    <n v="0"/>
    <n v="15.007922656809424"/>
    <n v="19.083076083804151"/>
    <n v="0"/>
    <n v="2.5201455801808725"/>
    <n v="27.758534114298136"/>
    <n v="38.166152167608303"/>
    <n v="65.924686281906446"/>
    <n v="0.57893566613882097"/>
    <n v="0.04"/>
    <n v="0.61893566613882101"/>
    <n v="0.98"/>
    <n v="0.5"/>
    <n v="0.5"/>
    <n v="27.758534114298133"/>
    <n v="24.757380000000005"/>
    <n v="52.515914114298141"/>
    <n v="0.47142624131262117"/>
    <n v="0.09"/>
    <n v="0.5614262413126212"/>
    <n v="0.9"/>
    <n v="11.744174585944759"/>
    <n v="3.0712179753005922"/>
    <n v="4.7161886256983934"/>
    <n v="67.298117246112824"/>
    <n v="4.4752860653424271"/>
    <n v="1.1703316319003991"/>
    <n v="1.7971712770154276"/>
    <x v="616"/>
    <n v="51.938816156998165"/>
    <n v="5.1506867908385834"/>
    <n v="1.3469556111758221"/>
    <n v="2.0683965722512077"/>
    <n v="119.34314951086908"/>
    <n v="0.85"/>
    <n v="0.6"/>
    <n v="0.65"/>
    <n v="21"/>
    <n v="11.2"/>
    <n v="13.65"/>
    <n v="301.17832633530958"/>
    <n v="78.761115380467615"/>
    <n v="120.94624331193056"/>
    <n v="6978.4033642271224"/>
    <n v="267.52057431164405"/>
    <n v="69.959279860498128"/>
    <n v="107.43006930592064"/>
    <n v="6198.541902042175"/>
    <x v="1"/>
    <x v="0"/>
    <n v="1"/>
  </r>
  <r>
    <n v="618"/>
    <x v="15"/>
    <n v="2.5"/>
    <n v="3"/>
    <n v="2.7508200000000005"/>
    <n v="2.9000000000000004"/>
    <n v="1.5738211348928006"/>
    <n v="1.7365194886372053"/>
    <n v="65"/>
    <n v="78"/>
    <n v="0.2"/>
    <n v="0.2"/>
    <n v="1.3989229744649958"/>
    <n v="3"/>
    <n v="2.6"/>
    <n v="0.5049079915044864"/>
    <n v="0.23544246310220096"/>
    <n v="15.007922656809424"/>
    <n v="10.381287148568218"/>
    <n v="0.49051294072500756"/>
    <n v="3.1354424631022013"/>
    <n v="41.642360049991815"/>
    <n v="69.841146116828924"/>
    <n v="111.48350616682075"/>
    <n v="0.62647066385157124"/>
    <n v="0.04"/>
    <n v="0.66647066385157128"/>
    <n v="0.98"/>
    <n v="0.5"/>
    <n v="0.5"/>
    <n v="42.991672857596981"/>
    <n v="24.757380000000005"/>
    <n v="67.749052857596979"/>
    <n v="0.36542769169095268"/>
    <n v="0.09"/>
    <n v="0.45542769169095265"/>
    <n v="0.9"/>
    <n v="11.161871708799167"/>
    <n v="2.4202453240286301"/>
    <n v="4.7173812925784659"/>
    <n v="113.80607921196284"/>
    <n v="3.7228116612097137"/>
    <n v="0.80722281623960779"/>
    <n v="1.5733850508727123"/>
    <x v="617"/>
    <n v="67.004557771249765"/>
    <n v="6.0784462415102132"/>
    <n v="1.3179985827804495"/>
    <n v="2.5689552196733727"/>
    <n v="140.15027107379393"/>
    <n v="0.85"/>
    <n v="0.6"/>
    <n v="0.65"/>
    <n v="21"/>
    <n v="11.2"/>
    <n v="13.65"/>
    <n v="423.67859880685165"/>
    <n v="91.86686376666853"/>
    <n v="179.06078373053808"/>
    <n v="9768.7251168635139"/>
    <n v="407.28360234870706"/>
    <n v="88.311912182337934"/>
    <n v="172.13170842835814"/>
    <n v="9390.7069348203404"/>
    <x v="1"/>
    <x v="0"/>
    <n v="1"/>
  </r>
  <r>
    <n v="619"/>
    <x v="15"/>
    <n v="2.5"/>
    <n v="3"/>
    <n v="2.7508200000000005"/>
    <n v="2.9000000000000004"/>
    <n v="1.107462713431121"/>
    <n v="1.2219499040741846"/>
    <n v="65"/>
    <n v="78"/>
    <n v="0.2"/>
    <n v="0.2"/>
    <n v="1.3989229744649958"/>
    <n v="3"/>
    <n v="2.6"/>
    <n v="0"/>
    <n v="0"/>
    <n v="15.007922656809424"/>
    <n v="18.002453683011147"/>
    <n v="0"/>
    <n v="2.6208728785391804"/>
    <n v="30.252278116128142"/>
    <n v="36.004907366022294"/>
    <n v="66.257185482150433"/>
    <n v="0.54341136140957802"/>
    <n v="0.04"/>
    <n v="0.58341136140957806"/>
    <n v="0.98"/>
    <n v="0.5"/>
    <n v="0.5"/>
    <n v="30.252278116128139"/>
    <n v="24.757380000000005"/>
    <n v="55.009658116128143"/>
    <n v="0.4500551511833783"/>
    <n v="0.09"/>
    <n v="0.54005515118337832"/>
    <n v="0.9"/>
    <n v="10.225699790687134"/>
    <n v="2.0860427242909347"/>
    <n v="5.9480067143208366"/>
    <n v="67.637543513028561"/>
    <n v="4.2599103544367161"/>
    <n v="0.86902169855381539"/>
    <n v="2.4778720194456061"/>
    <x v="618"/>
    <n v="54.405156378588273"/>
    <n v="4.7032579442717539"/>
    <n v="0.95946460544900758"/>
    <n v="2.735755048978548"/>
    <n v="114.67374312593032"/>
    <n v="0.85"/>
    <n v="0.6"/>
    <n v="0.65"/>
    <n v="21"/>
    <n v="11.2"/>
    <n v="13.65"/>
    <n v="288.1298719598143"/>
    <n v="58.778492949699675"/>
    <n v="167.59717653496813"/>
    <n v="7025.115635911171"/>
    <n v="255.88148394694238"/>
    <n v="52.199821899173756"/>
    <n v="148.83918125319033"/>
    <n v="6238.8429272843005"/>
    <x v="1"/>
    <x v="0"/>
    <n v="1"/>
  </r>
  <r>
    <n v="620"/>
    <x v="15"/>
    <n v="3.1371034941834295"/>
    <n v="3"/>
    <n v="2.7508200000000005"/>
    <n v="3.5371034941834298"/>
    <n v="3.1371034941834295"/>
    <n v="3.4614107249820738"/>
    <n v="65"/>
    <n v="78"/>
    <n v="0.2"/>
    <n v="0.2"/>
    <n v="1.3989229744649958"/>
    <n v="3"/>
    <n v="2.6"/>
    <n v="2.8376763326151595"/>
    <n v="1.32323020526364"/>
    <n v="15.007922656809424"/>
    <n v="4.3938149863252451E-2"/>
    <n v="15.493577049636668"/>
    <n v="4.8603336994470698"/>
    <n v="43.075419034775173"/>
    <n v="41.40495974421134"/>
    <n v="84.480378778986505"/>
    <n v="0.49011332977723737"/>
    <n v="0.04"/>
    <n v="0.53011332977723735"/>
    <n v="0.98"/>
    <n v="0.5"/>
    <n v="0.5"/>
    <n v="85.695460654456724"/>
    <n v="24.757380000000005"/>
    <n v="110.45284065445674"/>
    <n v="0.22414434842333819"/>
    <n v="0.09"/>
    <n v="0.31414434842333816"/>
    <n v="0.9"/>
    <n v="11.869026647034826"/>
    <n v="2.5589888464769674"/>
    <n v="5.8223298733343816"/>
    <n v="86.2403866702154"/>
    <n v="5.5770974099604356"/>
    <n v="1.2024347482082507"/>
    <n v="2.735835197119612"/>
    <x v="619"/>
    <n v="109.23907317473743"/>
    <n v="8.1404390045828325"/>
    <n v="1.7550969626778707"/>
    <n v="3.9932778489700151"/>
    <n v="192.53144553598531"/>
    <n v="0.85"/>
    <n v="0.6"/>
    <n v="0.65"/>
    <n v="21"/>
    <n v="11.2"/>
    <n v="13.65"/>
    <n v="480.97103713244479"/>
    <n v="103.69843763118263"/>
    <n v="235.93948526558032"/>
    <n v="11375.559596714549"/>
    <n v="889.25401209611073"/>
    <n v="191.72516553472732"/>
    <n v="436.22197115069355"/>
    <n v="21031.956667343475"/>
    <x v="1"/>
    <x v="0"/>
    <n v="1"/>
  </r>
  <r>
    <n v="621"/>
    <x v="15"/>
    <n v="2.5"/>
    <n v="3"/>
    <n v="2.7508200000000005"/>
    <n v="2.9000000000000004"/>
    <n v="2.2489799458667701"/>
    <n v="2.4814748124588539"/>
    <n v="65"/>
    <n v="78"/>
    <n v="0.2"/>
    <n v="0.2"/>
    <n v="1.3989229744649958"/>
    <n v="3"/>
    <n v="2.6"/>
    <n v="2.102469838910451"/>
    <n v="0.9803977869238496"/>
    <n v="15.007922656809424"/>
    <n v="1.3433097810545818"/>
    <n v="8.5052195515464248"/>
    <n v="3.88039778692385"/>
    <n v="38.03848684568765"/>
    <n v="44.979297214725072"/>
    <n v="83.017784060412723"/>
    <n v="0.54180315367118526"/>
    <n v="0.04"/>
    <n v="0.58180315367118529"/>
    <n v="0.98"/>
    <n v="0.5"/>
    <n v="0.5"/>
    <n v="61.434814892472588"/>
    <n v="24.757380000000005"/>
    <n v="86.1921948924726"/>
    <n v="0.2872345927712549"/>
    <n v="0.09"/>
    <n v="0.37723459277125493"/>
    <n v="0.9"/>
    <n v="10.942955101657247"/>
    <n v="3.0532750877593258"/>
    <n v="3.5029954088087498"/>
    <n v="84.747321228337981"/>
    <n v="4.5763093130308752"/>
    <n v="1.276870012675285"/>
    <n v="1.4649416326681362"/>
    <x v="620"/>
    <n v="85.245027915632235"/>
    <n v="6.8148938901694489"/>
    <n v="1.9014741034098188"/>
    <n v="2.1815443622872053"/>
    <n v="153.77951426883186"/>
    <n v="0.85"/>
    <n v="0.6"/>
    <n v="0.65"/>
    <n v="21"/>
    <n v="11.2"/>
    <n v="13.65"/>
    <n v="387.82995539166228"/>
    <n v="108.21131313102437"/>
    <n v="124.14987912449243"/>
    <n v="8751.4645305137146"/>
    <n v="580.93581990956625"/>
    <n v="162.09121302602179"/>
    <n v="185.96581006236295"/>
    <n v="13108.938986698937"/>
    <x v="1"/>
    <x v="0"/>
    <n v="1"/>
  </r>
  <r>
    <n v="622"/>
    <x v="15"/>
    <n v="2.5"/>
    <n v="3"/>
    <n v="2.7508200000000005"/>
    <n v="2.9000000000000004"/>
    <n v="1.0569057079409196"/>
    <n v="1.1661664205674309"/>
    <n v="65"/>
    <n v="78"/>
    <n v="0.2"/>
    <n v="0.2"/>
    <n v="1.3989229744649958"/>
    <n v="3"/>
    <n v="2.6"/>
    <n v="0"/>
    <n v="0"/>
    <n v="15.007922656809424"/>
    <n v="18.600909939201337"/>
    <n v="0"/>
    <n v="2.5650893950324267"/>
    <n v="28.871225217227707"/>
    <n v="37.201819878402674"/>
    <n v="66.073045095630377"/>
    <n v="0.56304079560067"/>
    <n v="0.04"/>
    <n v="0.60304079560067003"/>
    <n v="0.98"/>
    <n v="0.5"/>
    <n v="0.5"/>
    <n v="28.871225217227703"/>
    <n v="24.757380000000005"/>
    <n v="53.628605217227708"/>
    <n v="0.4616450474465616"/>
    <n v="0.09"/>
    <n v="0.55164504744656162"/>
    <n v="0.9"/>
    <n v="4.4189221171770763"/>
    <n v="3.143712357158857"/>
    <n v="3.2750104321906783"/>
    <n v="67.449566868456003"/>
    <n v="1.754131807937215"/>
    <n v="1.2479255561581222"/>
    <n v="1.3000455355619174"/>
    <x v="621"/>
    <n v="53.039279885170259"/>
    <n v="1.9812456161842675"/>
    <n v="1.4094990047356173"/>
    <n v="1.4683671469368673"/>
    <n v="55.860833916341051"/>
    <n v="0.85"/>
    <n v="0.6"/>
    <n v="0.55000000000000004"/>
    <n v="21"/>
    <n v="11.2"/>
    <n v="13.65"/>
    <n v="118.31543067554681"/>
    <n v="84.172038246942407"/>
    <n v="87.687508282921243"/>
    <n v="3335.8805030119947"/>
    <n v="105.08384075806397"/>
    <n v="74.758812210041327"/>
    <n v="77.881136080573427"/>
    <n v="2962.8184047078244"/>
    <x v="0"/>
    <x v="1"/>
    <n v="1"/>
  </r>
  <r>
    <n v="623"/>
    <x v="15"/>
    <n v="2.5"/>
    <n v="3"/>
    <n v="2.7508200000000005"/>
    <n v="2.9000000000000004"/>
    <n v="1.0951288311758329"/>
    <n v="1.2083409707386163"/>
    <n v="65"/>
    <n v="78"/>
    <n v="0.2"/>
    <n v="0.2"/>
    <n v="1.3989229744649958"/>
    <n v="3"/>
    <n v="2.6"/>
    <n v="0"/>
    <n v="0"/>
    <n v="15.007922656809424"/>
    <n v="18.148453014403927"/>
    <n v="0"/>
    <n v="2.6072639452036119"/>
    <n v="29.91535658214481"/>
    <n v="36.296906028807854"/>
    <n v="66.212262610952664"/>
    <n v="0.54819008741748865"/>
    <n v="0.04"/>
    <n v="0.58819008741748868"/>
    <n v="0.98"/>
    <n v="0.5"/>
    <n v="0.5"/>
    <n v="29.91535658214481"/>
    <n v="24.757380000000005"/>
    <n v="54.672736582144815"/>
    <n v="0.45282862259514817"/>
    <n v="0.09"/>
    <n v="0.54282862259514819"/>
    <n v="0.9"/>
    <n v="6.5776922340537602"/>
    <n v="2.1208034351506702"/>
    <n v="5.1804282009173264"/>
    <n v="67.591684748680848"/>
    <n v="2.7087588639003424"/>
    <n v="0.87336787723408715"/>
    <n v="2.1333516845597407"/>
    <x v="622"/>
    <n v="54.07193727904432"/>
    <n v="3.0071326187875544"/>
    <n v="0.96957062765277313"/>
    <n v="2.3683434961603127"/>
    <n v="81.205959532866856"/>
    <n v="0.85"/>
    <n v="0.6"/>
    <n v="0.65"/>
    <n v="21"/>
    <n v="11.2"/>
    <n v="13.65"/>
    <n v="183.08957518894684"/>
    <n v="59.032406227631014"/>
    <n v="144.19683452082921"/>
    <n v="4944.2331012584391"/>
    <n v="162.60148635284895"/>
    <n v="52.426562166044384"/>
    <n v="128.06092097961297"/>
    <n v="4390.9635505457882"/>
    <x v="0"/>
    <x v="0"/>
    <n v="1"/>
  </r>
  <r>
    <n v="624"/>
    <x v="15"/>
    <n v="2.5"/>
    <n v="3"/>
    <n v="2.7508200000000005"/>
    <n v="2.9000000000000004"/>
    <n v="1.6329379204215424"/>
    <n v="1.8017476444296603"/>
    <n v="65"/>
    <n v="78"/>
    <n v="0.2"/>
    <n v="0.2"/>
    <n v="1.3989229744649958"/>
    <n v="3"/>
    <n v="2.6"/>
    <n v="0.64479022301348132"/>
    <n v="0.30067061889465574"/>
    <n v="15.007922656809424"/>
    <n v="9.2499048316945967"/>
    <n v="0.79995004552383719"/>
    <n v="3.2006706188946561"/>
    <n v="42.406032513022105"/>
    <n v="66.72891701192664"/>
    <n v="109.13494952494875"/>
    <n v="0.61143490057391836"/>
    <n v="0.04"/>
    <n v="0.6514349005739184"/>
    <n v="0.98"/>
    <n v="0.5"/>
    <n v="0.5"/>
    <n v="44.606551097249991"/>
    <n v="24.757380000000005"/>
    <n v="69.363931097250003"/>
    <n v="0.35692008235936812"/>
    <n v="0.09"/>
    <n v="0.44692008235936809"/>
    <n v="0.9"/>
    <n v="11.72214200133749"/>
    <n v="2.625290646323704"/>
    <n v="3.2916280739307382"/>
    <n v="111.40859430671853"/>
    <n v="4.0859295921828496"/>
    <n v="0.91508469515818391"/>
    <n v="1.1473466668633492"/>
    <x v="623"/>
    <n v="68.601690096181329"/>
    <n v="6.4832813326715311"/>
    <n v="1.4519955344514355"/>
    <n v="1.8205333840332045"/>
    <n v="139.15163616032976"/>
    <n v="0.85"/>
    <n v="0.6"/>
    <n v="0.55000000000000004"/>
    <n v="21"/>
    <n v="11.2"/>
    <n v="13.65"/>
    <n v="455.20767230131497"/>
    <n v="101.94829955916531"/>
    <n v="127.8242793377446"/>
    <n v="9770.1903007441797"/>
    <n v="444.76405679028989"/>
    <n v="99.609347675476556"/>
    <n v="124.89166702119817"/>
    <n v="9546.0374202475214"/>
    <x v="1"/>
    <x v="0"/>
    <n v="1"/>
  </r>
  <r>
    <n v="625"/>
    <x v="15"/>
    <n v="2.5"/>
    <n v="3"/>
    <n v="2.7508200000000005"/>
    <n v="2.9000000000000004"/>
    <n v="1.1635204157208536"/>
    <n v="1.2838027349684487"/>
    <n v="65"/>
    <n v="78"/>
    <n v="0.2"/>
    <n v="0.2"/>
    <n v="1.3989229744649958"/>
    <n v="3"/>
    <n v="2.6"/>
    <n v="0"/>
    <n v="0"/>
    <n v="15.007922656809424"/>
    <n v="17.338884266316967"/>
    <n v="0"/>
    <n v="2.6827257094334445"/>
    <n v="31.783592154653178"/>
    <n v="34.677768532633934"/>
    <n v="66.461360687287112"/>
    <n v="0.52177337589880524"/>
    <n v="0.04"/>
    <n v="0.56177337589880527"/>
    <n v="0.98"/>
    <n v="0.5"/>
    <n v="0.5"/>
    <n v="31.783592154653178"/>
    <n v="24.757380000000005"/>
    <n v="56.540972154653183"/>
    <n v="0.43786618900507412"/>
    <n v="0.09"/>
    <n v="0.52786618900507409"/>
    <n v="0.9"/>
    <n v="5.4761656229363549"/>
    <n v="3.468087764771929"/>
    <n v="6.7143203016139665"/>
    <n v="67.845972368272271"/>
    <n v="2.3998015739584146"/>
    <n v="1.5198083932426607"/>
    <n v="2.9423939189104042"/>
    <x v="624"/>
    <n v="55.919642790316331"/>
    <n v="2.5854829451963437"/>
    <n v="1.637401493246645"/>
    <n v="3.1700576322416025"/>
    <n v="85.280544948435818"/>
    <n v="0.85"/>
    <n v="0.6"/>
    <n v="0.65"/>
    <n v="21"/>
    <n v="11.2"/>
    <n v="13.65"/>
    <n v="162.81687127611892"/>
    <n v="103.11287825300984"/>
    <n v="199.62957651896764"/>
    <n v="5370.4131118034884"/>
    <n v="144.57928273583457"/>
    <n v="91.562906606682944"/>
    <n v="177.26849041966639"/>
    <n v="4768.8576104800468"/>
    <x v="1"/>
    <x v="0"/>
    <n v="1"/>
  </r>
  <r>
    <n v="626"/>
    <x v="15"/>
    <n v="2.5"/>
    <n v="3"/>
    <n v="2.7508200000000005"/>
    <n v="2.9000000000000004"/>
    <n v="2.0321438558397196"/>
    <n v="2.2422226586888434"/>
    <n v="65"/>
    <n v="78"/>
    <n v="0.2"/>
    <n v="0.2"/>
    <n v="1.3989229744649958"/>
    <n v="3"/>
    <n v="2.6"/>
    <n v="1.5893919394038465"/>
    <n v="0.74114563315383908"/>
    <n v="15.007922656809424"/>
    <n v="3.3181101257154491"/>
    <n v="4.8605788471448417"/>
    <n v="3.6411456331538394"/>
    <n v="42.140980901467032"/>
    <n v="50.41161749882508"/>
    <n v="92.552598400292112"/>
    <n v="0.54468073690155816"/>
    <n v="0.04"/>
    <n v="0.5846807369015582"/>
    <n v="0.98"/>
    <n v="0.5"/>
    <n v="0.5"/>
    <n v="55.511558405770003"/>
    <n v="24.757380000000005"/>
    <n v="80.268938405770001"/>
    <n v="0.30843039028183239"/>
    <n v="0.09"/>
    <n v="0.39843039028183236"/>
    <n v="0.9"/>
    <n v="11.872994598629692"/>
    <n v="2.9526927905456657"/>
    <n v="5.0736011803226901"/>
    <n v="94.480777533631525"/>
    <n v="4.9310833674746632"/>
    <n v="1.2263101939255077"/>
    <n v="2.107164303467004"/>
    <x v="625"/>
    <n v="79.386862159552749"/>
    <n v="7.1424327268835759"/>
    <n v="1.7762502496262034"/>
    <n v="3.0521242819123553"/>
    <n v="166.50879854362728"/>
    <n v="0.85"/>
    <n v="0.6"/>
    <n v="0.65"/>
    <n v="21"/>
    <n v="11.2"/>
    <n v="13.65"/>
    <n v="465.89259064216424"/>
    <n v="115.86274061950043"/>
    <n v="199.08652178267565"/>
    <n v="10861.175524442462"/>
    <n v="567.01532237298488"/>
    <n v="141.01093372794656"/>
    <n v="242.29856966200006"/>
    <n v="13218.611038335675"/>
    <x v="1"/>
    <x v="0"/>
    <n v="1"/>
  </r>
  <r>
    <n v="627"/>
    <x v="15"/>
    <n v="2.6068497569944102"/>
    <n v="3"/>
    <n v="2.7508200000000005"/>
    <n v="3.0068497569944106"/>
    <n v="2.6068497569944102"/>
    <n v="2.8763404599203697"/>
    <n v="65"/>
    <n v="78"/>
    <n v="0.2"/>
    <n v="0.2"/>
    <n v="1.3989229744649958"/>
    <n v="3"/>
    <n v="2.6"/>
    <n v="2.7201219092338818"/>
    <n v="1.2684136773909551"/>
    <n v="15.007922656809424"/>
    <n v="0.13062186454463401"/>
    <n v="14.236483109598229"/>
    <n v="4.2752634343853657"/>
    <n v="32.048651308078369"/>
    <n v="41.643411040231179"/>
    <n v="73.692062348309548"/>
    <n v="0.56510036105925943"/>
    <n v="0.04"/>
    <n v="0.60510036105925946"/>
    <n v="0.98"/>
    <n v="0.5"/>
    <n v="0.5"/>
    <n v="71.210653775623385"/>
    <n v="24.757380000000005"/>
    <n v="95.968033775623383"/>
    <n v="0.25797527599537595"/>
    <n v="0.09"/>
    <n v="0.34797527599537592"/>
    <n v="0.9"/>
    <n v="5.0603477715194716"/>
    <n v="3.381289496833042"/>
    <n v="4.2446990335264774"/>
    <n v="75.227313647232663"/>
    <n v="1.9983295078876204"/>
    <n v="1.3352700014534866"/>
    <n v="1.6762301157517163"/>
    <x v="626"/>
    <n v="94.913439997869276"/>
    <n v="3.2994718590923982"/>
    <n v="2.2046843509522986"/>
    <n v="2.767648715817796"/>
    <n v="98.267014754292148"/>
    <n v="0.85"/>
    <n v="0.6"/>
    <n v="0.65"/>
    <n v="21"/>
    <n v="11.2"/>
    <n v="13.65"/>
    <n v="150.32896066038211"/>
    <n v="100.44877520308225"/>
    <n v="126.09828866259147"/>
    <n v="4477.1947833113763"/>
    <n v="313.16422432262453"/>
    <n v="209.25417585835237"/>
    <n v="262.68706032395232"/>
    <n v="9326.8604086512423"/>
    <x v="0"/>
    <x v="0"/>
    <n v="1"/>
  </r>
  <r>
    <n v="628"/>
    <x v="15"/>
    <n v="2.5"/>
    <n v="3"/>
    <n v="2.7508200000000005"/>
    <n v="2.9000000000000004"/>
    <n v="2.1474629660222577"/>
    <n v="2.3694632184986588"/>
    <n v="65"/>
    <n v="78"/>
    <n v="0.2"/>
    <n v="0.2"/>
    <n v="1.3989229744649958"/>
    <n v="3"/>
    <n v="2.6"/>
    <n v="1.8622602004855051"/>
    <n v="0.86838619296365405"/>
    <n v="15.007922656809424"/>
    <n v="2.1585592520849106"/>
    <n v="6.6727784220416178"/>
    <n v="3.7683861929636544"/>
    <n v="40.306088957473811"/>
    <n v="47.221901764624718"/>
    <n v="87.527990722098536"/>
    <n v="0.53950629250195292"/>
    <n v="0.04"/>
    <n v="0.57950629250195296"/>
    <n v="0.98"/>
    <n v="0.5"/>
    <n v="0.5"/>
    <n v="58.661701296394341"/>
    <n v="24.757380000000005"/>
    <n v="83.419081296394353"/>
    <n v="0.29678317736484233"/>
    <n v="0.09"/>
    <n v="0.38678317736484236"/>
    <n v="0.9"/>
    <n v="6.2918115341902894"/>
    <n v="3.3812229624166728"/>
    <n v="4.3460519739492067"/>
    <n v="89.351490528808924"/>
    <n v="2.64566715889065"/>
    <n v="1.4217829793441166"/>
    <n v="1.8274875075051078"/>
    <x v="627"/>
    <n v="82.502388095335064"/>
    <n v="3.8582446776154056"/>
    <n v="2.0734228016341869"/>
    <n v="2.6650721824723873"/>
    <n v="106.44892166140298"/>
    <n v="0.85"/>
    <n v="0.6"/>
    <n v="0.65"/>
    <n v="21"/>
    <n v="11.2"/>
    <n v="13.65"/>
    <n v="236.39430408999871"/>
    <n v="127.03842841288757"/>
    <n v="163.28873271835926"/>
    <n v="6522.1158479847245"/>
    <n v="318.31439975938713"/>
    <n v="171.06233266614061"/>
    <n v="219.87481950041851"/>
    <n v="8782.2902472389869"/>
    <x v="0"/>
    <x v="0"/>
    <n v="1"/>
  </r>
  <r>
    <n v="629"/>
    <x v="15"/>
    <n v="2.5"/>
    <n v="3"/>
    <n v="2.7508200000000005"/>
    <n v="2.9000000000000004"/>
    <n v="1.3009466975018298"/>
    <n v="1.4354358597706951"/>
    <n v="65"/>
    <n v="78"/>
    <n v="0.2"/>
    <n v="0.2"/>
    <n v="1.3989229744649958"/>
    <n v="3"/>
    <n v="2.6"/>
    <n v="0"/>
    <n v="0"/>
    <n v="15.007922656809424"/>
    <n v="15.712134080079759"/>
    <n v="0"/>
    <n v="2.8343588342356911"/>
    <n v="35.537631045969817"/>
    <n v="31.424268160159517"/>
    <n v="66.961899206129331"/>
    <n v="0.46928579584378199"/>
    <n v="0.04"/>
    <n v="0.50928579584378197"/>
    <n v="0.98"/>
    <n v="0.5"/>
    <n v="0.5"/>
    <n v="35.537631045969817"/>
    <n v="24.757380000000005"/>
    <n v="60.295011045969822"/>
    <n v="0.41060412081398584"/>
    <n v="0.09"/>
    <n v="0.50060412081398586"/>
    <n v="0.9"/>
    <n v="8.7651017589543567"/>
    <n v="2.0890970565381428"/>
    <n v="3.4126245268792581"/>
    <n v="68.356938772923684"/>
    <n v="4.3011599339935538"/>
    <n v="1.0251495995042124"/>
    <n v="1.6746233287915453"/>
    <x v="628"/>
    <n v="59.632428507003112"/>
    <n v="4.3772556990678897"/>
    <n v="1.0432864612547801"/>
    <n v="1.7042506259326227"/>
    <n v="97.939560822183111"/>
    <n v="0.85"/>
    <n v="0.6"/>
    <n v="0.55000000000000004"/>
    <n v="21"/>
    <n v="11.2"/>
    <n v="13.65"/>
    <n v="294.0141262605498"/>
    <n v="70.076088406396678"/>
    <n v="114.47212435391332"/>
    <n v="6578.4629414288029"/>
    <n v="261.02638753153786"/>
    <n v="62.213705313099943"/>
    <n v="101.62860360894243"/>
    <n v="5840.3738587361177"/>
    <x v="1"/>
    <x v="0"/>
    <n v="1"/>
  </r>
  <r>
    <n v="630"/>
    <x v="15"/>
    <n v="2.5"/>
    <n v="3"/>
    <n v="2.7508200000000005"/>
    <n v="2.9000000000000004"/>
    <n v="2.4571347398033327"/>
    <n v="2.7111482158146449"/>
    <n v="65"/>
    <n v="78"/>
    <n v="0.2"/>
    <n v="0.2"/>
    <n v="1.3989229744649958"/>
    <n v="3"/>
    <n v="2.6"/>
    <n v="2.5950060418639271"/>
    <n v="1.2100711902796402"/>
    <n v="15.007922656809424"/>
    <n v="0.27351122965683677"/>
    <n v="12.956948330398534"/>
    <n v="4.1100711902796405"/>
    <n v="31.478694009018277"/>
    <n v="42.036473963569122"/>
    <n v="73.515167972587392"/>
    <n v="0.57180681378901066"/>
    <n v="0.04"/>
    <n v="0.6118068137890107"/>
    <n v="0.98"/>
    <n v="0.5"/>
    <n v="0.5"/>
    <n v="67.120926615245182"/>
    <n v="24.757380000000005"/>
    <n v="91.87830661524518"/>
    <n v="0.26945838372571901"/>
    <n v="0.09"/>
    <n v="0.35945838372571903"/>
    <n v="0.9"/>
    <n v="10.064232961281023"/>
    <n v="2.1090584413945046"/>
    <n v="6.7212876610102583"/>
    <n v="75.046733972016298"/>
    <n v="3.9068666600093405"/>
    <n v="0.81872211627011582"/>
    <n v="2.6091580725681798"/>
    <x v="629"/>
    <n v="90.868654894198528"/>
    <n v="6.4465600475798395"/>
    <n v="1.3509397028677519"/>
    <n v="4.3052644618278926"/>
    <n v="162.34787059013939"/>
    <n v="0.85"/>
    <n v="0.6"/>
    <n v="0.65"/>
    <n v="21"/>
    <n v="11.2"/>
    <n v="13.65"/>
    <n v="293.1975828978608"/>
    <n v="61.442420856729576"/>
    <n v="195.80879176296298"/>
    <n v="7383.7834278009277"/>
    <n v="585.79024021826046"/>
    <n v="122.75807364276085"/>
    <n v="391.21359061009611"/>
    <n v="14752.332625463379"/>
    <x v="1"/>
    <x v="0"/>
    <n v="1"/>
  </r>
  <r>
    <n v="631"/>
    <x v="15"/>
    <n v="3.3835104469153441"/>
    <n v="3"/>
    <n v="2.7508200000000005"/>
    <n v="3.7835104469153444"/>
    <n v="3.3835104469153441"/>
    <n v="3.7332907157053028"/>
    <n v="65"/>
    <n v="78"/>
    <n v="0.2"/>
    <n v="0.2"/>
    <n v="1.3989229744649958"/>
    <n v="3"/>
    <n v="2.6"/>
    <n v="2.8923034388739364"/>
    <n v="1.3487032432549544"/>
    <n v="15.007922656809424"/>
    <n v="1.9341125611235559E-2"/>
    <n v="16.095841549112826"/>
    <n v="5.1322136901702988"/>
    <n v="48.149734049057599"/>
    <n v="41.337297757958403"/>
    <n v="89.487031807015995"/>
    <n v="0.46193618140229187"/>
    <n v="0.04"/>
    <n v="0.5019361814022919"/>
    <n v="0.98"/>
    <n v="0.5"/>
    <n v="0.5"/>
    <n v="92.426496899188166"/>
    <n v="24.757380000000005"/>
    <n v="117.18387689918816"/>
    <n v="0.21126950784619006"/>
    <n v="0.09"/>
    <n v="0.30126950784619005"/>
    <n v="0.9"/>
    <n v="10.487364957108941"/>
    <n v="3.2973973032878838"/>
    <n v="5.5610121322284645"/>
    <n v="91.351344969662165"/>
    <n v="5.2233770375654682"/>
    <n v="1.6423142923093483"/>
    <n v="2.7697389378458919"/>
    <x v="630"/>
    <n v="115.89614198820809"/>
    <n v="7.327841677877351"/>
    <n v="2.303992040552989"/>
    <n v="3.8856487440253034"/>
    <n v="180.7602189439913"/>
    <n v="0.85"/>
    <n v="0.6"/>
    <n v="0.65"/>
    <n v="21"/>
    <n v="11.2"/>
    <n v="13.65"/>
    <n v="477.16251766525511"/>
    <n v="150.02761946535787"/>
    <n v="253.01937718706574"/>
    <n v="11770.450967224249"/>
    <n v="849.26857956638241"/>
    <n v="267.02378867163048"/>
    <n v="450.33169855385898"/>
    <n v="20949.412000552398"/>
    <x v="1"/>
    <x v="0"/>
    <n v="1"/>
  </r>
  <r>
    <n v="632"/>
    <x v="15"/>
    <n v="2.5992611222941071"/>
    <n v="3"/>
    <n v="2.7508200000000005"/>
    <n v="2.9992611222941075"/>
    <n v="2.5992611222941071"/>
    <n v="2.8679673279569826"/>
    <n v="65"/>
    <n v="78"/>
    <n v="0.2"/>
    <n v="0.2"/>
    <n v="1.3989229744649958"/>
    <n v="3"/>
    <n v="2.6"/>
    <n v="2.7184395494240765"/>
    <n v="1.2676291801278707"/>
    <n v="15.007922656809424"/>
    <n v="0.13219693208282027"/>
    <n v="14.218878398368071"/>
    <n v="4.2668903024219782"/>
    <n v="31.889781890016792"/>
    <n v="41.647743767516566"/>
    <n v="73.537525657533365"/>
    <n v="0.56634681946563525"/>
    <n v="0.04"/>
    <n v="0.60634681946563529"/>
    <n v="0.98"/>
    <n v="0.5"/>
    <n v="0.5"/>
    <n v="71.003356965815655"/>
    <n v="24.757380000000005"/>
    <n v="95.760736965815653"/>
    <n v="0.25853372461865881"/>
    <n v="0.09"/>
    <n v="0.34853372461865884"/>
    <n v="0.9"/>
    <n v="11.643241358446101"/>
    <n v="2.8355125309378377"/>
    <n v="5.6647168776574173"/>
    <n v="75.069557442065303"/>
    <n v="4.5833989924815652"/>
    <n v="1.116208526248726"/>
    <n v="2.2299338157165383"/>
    <x v="631"/>
    <n v="94.708421174982519"/>
    <n v="7.5851790811528685"/>
    <n v="1.847240787327193"/>
    <n v="3.6903720053772981"/>
    <n v="180.55173030712751"/>
    <n v="0.85"/>
    <n v="0.6"/>
    <n v="0.65"/>
    <n v="21"/>
    <n v="11.2"/>
    <n v="13.65"/>
    <n v="344.07373394599909"/>
    <n v="83.793280078551788"/>
    <n v="167.40014467093653"/>
    <n v="8190.0647766568354"/>
    <n v="718.3803351054928"/>
    <n v="174.94925849779011"/>
    <n v="349.509306177638"/>
    <n v="17099.769317799288"/>
    <x v="1"/>
    <x v="0"/>
    <n v="1"/>
  </r>
  <r>
    <n v="633"/>
    <x v="15"/>
    <n v="3.1407593114298953"/>
    <n v="3"/>
    <n v="2.7508200000000005"/>
    <n v="3.5407593114298956"/>
    <n v="3.1407593114298953"/>
    <n v="3.4654444730075862"/>
    <n v="65"/>
    <n v="78"/>
    <n v="0.2"/>
    <n v="0.2"/>
    <n v="1.3989229744649958"/>
    <n v="3"/>
    <n v="2.6"/>
    <n v="2.8384868077862988"/>
    <n v="1.3236081360426866"/>
    <n v="15.007922656809424"/>
    <n v="4.3500482595773562E-2"/>
    <n v="15.502428624853978"/>
    <n v="4.8643674474725822"/>
    <n v="43.150934977327729"/>
    <n v="41.403755800338608"/>
    <n v="84.554690777666337"/>
    <n v="0.48966834861011277"/>
    <n v="0.04"/>
    <n v="0.5296683486101128"/>
    <n v="0.98"/>
    <n v="0.5"/>
    <n v="0.5"/>
    <n v="85.795325687148562"/>
    <n v="24.757380000000005"/>
    <n v="110.55270568714857"/>
    <n v="0.22394187320987458"/>
    <n v="0.09"/>
    <n v="0.31394187320987454"/>
    <n v="0.9"/>
    <n v="9.1979105218458699"/>
    <n v="3.0909945480480072"/>
    <n v="4.9295265854284471"/>
    <n v="86.316246835534386"/>
    <n v="4.3260684450761868"/>
    <n v="1.4537925702205572"/>
    <n v="2.3185123794949134"/>
    <x v="632"/>
    <n v="109.3378407894876"/>
    <n v="6.3103012630007624"/>
    <n v="2.1206019295523064"/>
    <n v="3.3819417751611636"/>
    <n v="156.89560091127254"/>
    <n v="0.85"/>
    <n v="0.6"/>
    <n v="0.65"/>
    <n v="21"/>
    <n v="11.2"/>
    <n v="13.65"/>
    <n v="373.40999173261258"/>
    <n v="125.48591833882357"/>
    <n v="200.12528683972511"/>
    <n v="9284.2453311494901"/>
    <n v="689.95471482767994"/>
    <n v="231.86203615127027"/>
    <n v="369.77421137188838"/>
    <n v="17154.626233007704"/>
    <x v="1"/>
    <x v="0"/>
    <n v="1"/>
  </r>
  <r>
    <n v="634"/>
    <x v="15"/>
    <n v="3.1808199388392264"/>
    <n v="3"/>
    <n v="2.7508200000000005"/>
    <n v="3.5808199388392268"/>
    <n v="3.1808199388392264"/>
    <n v="3.5096464847108257"/>
    <n v="65"/>
    <n v="78"/>
    <n v="0.2"/>
    <n v="0.2"/>
    <n v="1.3989229744649958"/>
    <n v="3"/>
    <n v="2.6"/>
    <n v="2.8473680350650747"/>
    <n v="1.327749520336595"/>
    <n v="15.007922656809424"/>
    <n v="3.8848035678363486E-2"/>
    <n v="15.599590241562671"/>
    <n v="4.9085694591758218"/>
    <n v="43.977986859354679"/>
    <n v="41.390957756309263"/>
    <n v="85.368944615663935"/>
    <n v="0.48484794959869559"/>
    <n v="0.04"/>
    <n v="0.52484794959869563"/>
    <n v="0.98"/>
    <n v="0.5"/>
    <n v="0.5"/>
    <n v="86.889651687650115"/>
    <n v="24.757380000000005"/>
    <n v="111.64703168765013"/>
    <n v="0.2217468715985447"/>
    <n v="0.09"/>
    <n v="0.31174687159854469"/>
    <n v="0.9"/>
    <n v="9.148248916547022"/>
    <n v="2.7534343105486263"/>
    <n v="6.3065815162437335"/>
    <n v="87.147464295156936"/>
    <n v="4.3468092302788284"/>
    <n v="1.3082999583024817"/>
    <n v="2.9965851384661768"/>
    <x v="633"/>
    <n v="110.42014122954407"/>
    <n v="6.2963109362087115"/>
    <n v="1.8950597780829961"/>
    <n v="4.3405244580735429"/>
    <n v="163.63525517430071"/>
    <n v="0.85"/>
    <n v="0.6"/>
    <n v="0.65"/>
    <n v="21"/>
    <n v="11.2"/>
    <n v="13.65"/>
    <n v="378.81340219358282"/>
    <n v="114.01502390352083"/>
    <n v="261.14479636187906"/>
    <n v="9845.0073955078842"/>
    <n v="695.23954280128874"/>
    <n v="209.25276833435288"/>
    <n v="479.28132367077086"/>
    <n v="18068.627986478768"/>
    <x v="1"/>
    <x v="0"/>
    <n v="1"/>
  </r>
  <r>
    <n v="635"/>
    <x v="15"/>
    <n v="2.5"/>
    <n v="3"/>
    <n v="2.7508200000000005"/>
    <n v="2.9000000000000004"/>
    <n v="1.3468828050493804"/>
    <n v="1.4861207465217487"/>
    <n v="65"/>
    <n v="78"/>
    <n v="0.2"/>
    <n v="0.2"/>
    <n v="1.3989229744649958"/>
    <n v="3"/>
    <n v="2.6"/>
    <n v="0"/>
    <n v="0"/>
    <n v="15.007922656809424"/>
    <n v="15.168376579406875"/>
    <n v="0"/>
    <n v="2.8850437209867446"/>
    <n v="36.792456047522613"/>
    <n v="30.33675315881375"/>
    <n v="67.129209206336355"/>
    <n v="0.45191584285712472"/>
    <n v="0.04"/>
    <n v="0.4919158428571247"/>
    <n v="0.98"/>
    <n v="0.5"/>
    <n v="0.5"/>
    <n v="36.79245604752262"/>
    <n v="24.757380000000005"/>
    <n v="61.549836047522625"/>
    <n v="0.40223307793841778"/>
    <n v="0.09"/>
    <n v="0.49223307793841775"/>
    <n v="0.9"/>
    <n v="7.5580314082906321"/>
    <n v="2.7354107597172992"/>
    <n v="6.3613921378027527"/>
    <n v="68.527734398135038"/>
    <n v="3.840116017740725"/>
    <n v="1.3898188702905163"/>
    <n v="3.2321225625908254"/>
    <x v="634"/>
    <n v="60.873464222824573"/>
    <n v="3.8377183450325001"/>
    <n v="1.3889511020357874"/>
    <n v="3.2301045058388524"/>
    <n v="106.49612609256583"/>
    <n v="0.85"/>
    <n v="0.6"/>
    <n v="0.65"/>
    <n v="21"/>
    <n v="11.2"/>
    <n v="13.65"/>
    <n v="263.1544505217604"/>
    <n v="95.241138404784593"/>
    <n v="221.49003651144366"/>
    <n v="7302.4977408413606"/>
    <n v="233.61521037361342"/>
    <n v="84.550265217028269"/>
    <n v="196.62765107216583"/>
    <n v="6482.7881215652205"/>
    <x v="1"/>
    <x v="0"/>
    <n v="1"/>
  </r>
  <r>
    <n v="636"/>
    <x v="15"/>
    <n v="3.1292933276918715"/>
    <n v="3"/>
    <n v="2.7508200000000005"/>
    <n v="3.5292933276918719"/>
    <n v="3.1292933276918715"/>
    <n v="3.452793159731868"/>
    <n v="65"/>
    <n v="78"/>
    <n v="0.2"/>
    <n v="0.2"/>
    <n v="1.3989229744649958"/>
    <n v="3"/>
    <n v="2.6"/>
    <n v="2.8359448603896285"/>
    <n v="1.3224228065049921"/>
    <n v="15.007922656809424"/>
    <n v="4.4880507064204156E-2"/>
    <n v="15.474675306989161"/>
    <n v="4.851716134196864"/>
    <n v="42.914065988910629"/>
    <n v="41.407551999246863"/>
    <n v="84.321617988157499"/>
    <n v="0.49106685790899224"/>
    <n v="0.04"/>
    <n v="0.53106685790899222"/>
    <n v="0.98"/>
    <n v="0.5"/>
    <n v="0.5"/>
    <n v="85.482112316882564"/>
    <n v="24.757380000000005"/>
    <n v="110.23949231688258"/>
    <n v="0.2245781387384759"/>
    <n v="0.09"/>
    <n v="0.3145781387384759"/>
    <n v="0.9"/>
    <n v="5.8901068121447722"/>
    <n v="2.5517725117674317"/>
    <n v="6.2351982332200135"/>
    <n v="86.078318362910778"/>
    <n v="2.7620662946706975"/>
    <n v="1.1966107018445649"/>
    <n v="2.9238910990641611"/>
    <x v="635"/>
    <n v="109.02806932438936"/>
    <n v="4.0372079742094522"/>
    <n v="1.7490406645316277"/>
    <n v="4.2737411783482289"/>
    <n v="121.73648421018592"/>
    <n v="0.85"/>
    <n v="0.6"/>
    <n v="0.65"/>
    <n v="21"/>
    <n v="11.2"/>
    <n v="13.65"/>
    <n v="237.75402185212963"/>
    <n v="103.00223694984255"/>
    <n v="251.68362888372596"/>
    <n v="7169.147319634314"/>
    <n v="440.16899088908571"/>
    <n v="190.69452682373034"/>
    <n v="465.9577494674482"/>
    <n v="13272.693839775582"/>
    <x v="1"/>
    <x v="0"/>
    <n v="1"/>
  </r>
  <r>
    <n v="637"/>
    <x v="15"/>
    <n v="2.5"/>
    <n v="3"/>
    <n v="2.7508200000000005"/>
    <n v="2.9000000000000004"/>
    <n v="2.1425433231022586"/>
    <n v="2.3640349931315514"/>
    <n v="65"/>
    <n v="78"/>
    <n v="0.2"/>
    <n v="0.2"/>
    <n v="1.3989229744649958"/>
    <n v="3"/>
    <n v="2.6"/>
    <n v="1.8506193336196577"/>
    <n v="0.86295796759654664"/>
    <n v="15.007922656809424"/>
    <n v="2.2029561305374914"/>
    <n v="6.589616951347784"/>
    <n v="3.762957967596547"/>
    <n v="40.400462556148703"/>
    <n v="47.344029585809643"/>
    <n v="87.744492141958347"/>
    <n v="0.53956696802362947"/>
    <n v="0.04"/>
    <n v="0.5795669680236295"/>
    <n v="0.98"/>
    <n v="0.5"/>
    <n v="0.5"/>
    <n v="58.527312658255227"/>
    <n v="24.757380000000005"/>
    <n v="83.284692658255238"/>
    <n v="0.29726206833214547"/>
    <n v="0.09"/>
    <n v="0.38726206833214549"/>
    <n v="0.9"/>
    <n v="8.8751259319349423"/>
    <n v="2.1076560072162329"/>
    <n v="5.2427267551227335"/>
    <n v="89.572502394915816"/>
    <n v="3.7313961047355186"/>
    <n v="0.88612820547713178"/>
    <n v="2.2042155054798895"/>
    <x v="636"/>
    <n v="82.369476255417268"/>
    <n v="5.4381263068255565"/>
    <n v="1.2914407825290033"/>
    <n v="3.2124175482336259"/>
    <n v="134.25121133213392"/>
    <n v="0.85"/>
    <n v="0.6"/>
    <n v="0.65"/>
    <n v="21"/>
    <n v="11.2"/>
    <n v="13.65"/>
    <n v="334.23048652780182"/>
    <n v="79.372720807302841"/>
    <n v="197.43709864350799"/>
    <n v="8251.159526060861"/>
    <n v="447.93561570402767"/>
    <n v="106.37530087180023"/>
    <n v="264.60515096171542"/>
    <n v="11058.201964083211"/>
    <x v="1"/>
    <x v="0"/>
    <n v="1"/>
  </r>
  <r>
    <n v="638"/>
    <x v="15"/>
    <n v="2.5"/>
    <n v="3"/>
    <n v="2.7508200000000005"/>
    <n v="2.9000000000000004"/>
    <n v="1.8273684521970726"/>
    <n v="2.0162779999629152"/>
    <n v="65"/>
    <n v="78"/>
    <n v="0.2"/>
    <n v="0.2"/>
    <n v="1.3989229744649958"/>
    <n v="3"/>
    <n v="2.6"/>
    <n v="1.1048520551139231"/>
    <n v="0.51520097442791091"/>
    <n v="15.007922656809424"/>
    <n v="5.9891378773614505"/>
    <n v="2.3487361701497984"/>
    <n v="3.4152009744279113"/>
    <n v="43.456810199150418"/>
    <n v="57.759134058607934"/>
    <n v="101.21594425775835"/>
    <n v="0.57065252398888344"/>
    <n v="0.04"/>
    <n v="0.61065252398888348"/>
    <n v="0.98"/>
    <n v="0.5"/>
    <n v="0.5"/>
    <n v="49.917760630721894"/>
    <n v="24.757380000000005"/>
    <n v="74.675140630721899"/>
    <n v="0.3315344275336341"/>
    <n v="0.09"/>
    <n v="0.42153442753363413"/>
    <n v="0.9"/>
    <n v="6.076167965254359"/>
    <n v="2.3229889165433906"/>
    <n v="5.767653266132525"/>
    <n v="103.32460976312832"/>
    <n v="2.3657406610913863"/>
    <n v="0.90444987145796729"/>
    <n v="2.2456212416759711"/>
    <x v="637"/>
    <n v="73.854534689724943"/>
    <n v="3.5148539804226564"/>
    <n v="1.3437691134412955"/>
    <n v="3.3363888483808561"/>
    <n v="101.37238205012906"/>
    <n v="0.85"/>
    <n v="0.6"/>
    <n v="0.65"/>
    <n v="21"/>
    <n v="11.2"/>
    <n v="13.65"/>
    <n v="244.43923060803269"/>
    <n v="93.451930018706037"/>
    <n v="232.02793847196139"/>
    <n v="7049.9051201715656"/>
    <n v="259.5879052264429"/>
    <n v="99.243442603631081"/>
    <n v="246.4074459411554"/>
    <n v="7486.8101067013067"/>
    <x v="0"/>
    <x v="0"/>
    <n v="1"/>
  </r>
  <r>
    <n v="639"/>
    <x v="15"/>
    <n v="2.5"/>
    <n v="3"/>
    <n v="2.7508200000000005"/>
    <n v="2.9000000000000004"/>
    <n v="2.1769068324589131"/>
    <n v="2.401950930573745"/>
    <n v="65"/>
    <n v="78"/>
    <n v="0.2"/>
    <n v="0.2"/>
    <n v="1.3989229744649958"/>
    <n v="3"/>
    <n v="2.6"/>
    <n v="1.9319303238620502"/>
    <n v="0.90087390503874065"/>
    <n v="15.007922656809424"/>
    <n v="1.9022922719928255"/>
    <n v="7.1813963858781014"/>
    <n v="3.800873905038741"/>
    <n v="39.711283123366627"/>
    <n v="46.516957430447803"/>
    <n v="86.22824055381443"/>
    <n v="0.53946314028542541"/>
    <n v="0.04"/>
    <n v="0.57946314028542545"/>
    <n v="0.98"/>
    <n v="0.5"/>
    <n v="0.5"/>
    <n v="59.466011929567827"/>
    <n v="24.757380000000005"/>
    <n v="84.223391929567839"/>
    <n v="0.29394897822096105"/>
    <n v="0.09"/>
    <n v="0.38394897822096108"/>
    <n v="0.9"/>
    <n v="6.3170552435812368"/>
    <n v="2.7110056194159569"/>
    <n v="4.0770805515299458"/>
    <n v="88.024662232018898"/>
    <n v="2.6565545747791401"/>
    <n v="1.1400777898577514"/>
    <n v="1.7145626519437691"/>
    <x v="638"/>
    <n v="83.297860150122034"/>
    <n v="3.8916283374428566"/>
    <n v="1.6701177818899164"/>
    <n v="2.5116896396454704"/>
    <n v="102.97372364540965"/>
    <n v="0.85"/>
    <n v="0.6"/>
    <n v="0.65"/>
    <n v="21"/>
    <n v="11.2"/>
    <n v="13.65"/>
    <n v="233.8423191458584"/>
    <n v="100.35496237045518"/>
    <n v="150.92379831298484"/>
    <n v="6187.5421444149888"/>
    <n v="324.16431300856698"/>
    <n v="139.11723743009827"/>
    <n v="209.2183723436988"/>
    <n v="8577.4908313526466"/>
    <x v="0"/>
    <x v="0"/>
    <n v="1"/>
  </r>
  <r>
    <n v="640"/>
    <x v="16"/>
    <n v="2.7441395665033363"/>
    <n v="3"/>
    <n v="2.7508200000000005"/>
    <n v="3.1441395665033367"/>
    <n v="2.7441395665033363"/>
    <n v="3.0278230042310854"/>
    <n v="65"/>
    <n v="78"/>
    <n v="0.2"/>
    <n v="0.2"/>
    <n v="1.3989229744649958"/>
    <n v="3"/>
    <n v="2.6"/>
    <n v="2.7505583272372758"/>
    <n v="1.2826064121927443"/>
    <n v="15.007922656809424"/>
    <n v="0.10375668649586199"/>
    <n v="14.556859755961382"/>
    <n v="4.426745978696081"/>
    <n v="34.917663734596914"/>
    <n v="41.569509771151054"/>
    <n v="76.487173505747961"/>
    <n v="0.54348340860088307"/>
    <n v="0.04"/>
    <n v="0.5834834086008831"/>
    <n v="0.98"/>
    <n v="0.5"/>
    <n v="0.5"/>
    <n v="74.960964688490606"/>
    <n v="24.757380000000005"/>
    <n v="99.718344688490618"/>
    <n v="0.24827307430081594"/>
    <n v="0.09"/>
    <n v="0.33827307430081593"/>
    <n v="0.9"/>
    <n v="5.0082630348828188"/>
    <n v="2.7763020595190375"/>
    <n v="3.6019726359522442"/>
    <n v="78.080656287117719"/>
    <n v="2.0860246481195883"/>
    <n v="1.1563758705252176"/>
    <n v="1.5002813646397208"/>
    <x v="639"/>
    <n v="98.622538702902801"/>
    <n v="3.3141025011658729"/>
    <n v="1.8371538266578458"/>
    <n v="2.3835222788412644"/>
    <n v="92.650204779970679"/>
    <n v="0.85"/>
    <n v="0.6"/>
    <n v="0.65"/>
    <n v="21"/>
    <n v="11.2"/>
    <n v="13.65"/>
    <n v="162.87817355628127"/>
    <n v="90.290586885196063"/>
    <n v="117.14295356640197"/>
    <n v="4553.4789973660399"/>
    <n v="326.84520218661828"/>
    <n v="181.18477437274939"/>
    <n v="235.06901819425369"/>
    <n v="9137.398406744529"/>
    <x v="0"/>
    <x v="0"/>
    <n v="1"/>
  </r>
  <r>
    <n v="641"/>
    <x v="16"/>
    <n v="2.734043239821133"/>
    <n v="3"/>
    <n v="2.7508200000000005"/>
    <n v="3.1340432398211333"/>
    <n v="2.734043239821133"/>
    <n v="3.0166829403073105"/>
    <n v="65"/>
    <n v="78"/>
    <n v="0.2"/>
    <n v="0.2"/>
    <n v="1.3989229744649958"/>
    <n v="3"/>
    <n v="2.6"/>
    <n v="2.7483200254995319"/>
    <n v="1.2815626749511728"/>
    <n v="15.007922656809424"/>
    <n v="0.1056271096455407"/>
    <n v="14.533177737008963"/>
    <n v="4.4156059147723061"/>
    <n v="34.707009910186422"/>
    <n v="41.574654968559649"/>
    <n v="76.281664878746071"/>
    <n v="0.54501504437068682"/>
    <n v="0.04"/>
    <n v="0.58501504437068685"/>
    <n v="0.98"/>
    <n v="0.5"/>
    <n v="0.5"/>
    <n v="74.685165892705413"/>
    <n v="24.757380000000005"/>
    <n v="99.442545892705425"/>
    <n v="0.24896164692637937"/>
    <n v="0.09"/>
    <n v="0.33896164692637937"/>
    <n v="0.9"/>
    <n v="9.408931500391212"/>
    <n v="2.142136114193423"/>
    <n v="6.9146110806797063"/>
    <n v="77.870866230386625"/>
    <n v="3.9045650212090939"/>
    <n v="0.88895426030050695"/>
    <n v="2.8694595725098249"/>
    <x v="640"/>
    <n v="98.349770663115251"/>
    <n v="6.2196645832011166"/>
    <n v="1.4160341289859455"/>
    <n v="4.5708231209171206"/>
    <n v="161.09139029726265"/>
    <n v="0.85"/>
    <n v="0.6"/>
    <n v="0.65"/>
    <n v="21"/>
    <n v="11.2"/>
    <n v="13.65"/>
    <n v="304.05186045442008"/>
    <n v="69.223638288793069"/>
    <n v="223.44730252441497"/>
    <n v="7875.0447500599594"/>
    <n v="611.7025853593301"/>
    <n v="139.2666318369119"/>
    <n v="449.53940568386355"/>
    <n v="15843.301291538171"/>
    <x v="1"/>
    <x v="0"/>
    <n v="1"/>
  </r>
  <r>
    <n v="642"/>
    <x v="16"/>
    <n v="2.5"/>
    <n v="3"/>
    <n v="2.7508200000000005"/>
    <n v="2.9000000000000004"/>
    <n v="2.0077049935048334"/>
    <n v="2.2152573576239663"/>
    <n v="65"/>
    <n v="78"/>
    <n v="0.2"/>
    <n v="0.2"/>
    <n v="1.3989229744649958"/>
    <n v="3"/>
    <n v="2.6"/>
    <n v="1.5315646646565926"/>
    <n v="0.71418033208896148"/>
    <n v="15.007922656809424"/>
    <n v="3.5957354060718756"/>
    <n v="4.5133255038169873"/>
    <n v="3.6141803320889618"/>
    <n v="42.428622138082595"/>
    <n v="51.175314672535137"/>
    <n v="93.603936810617739"/>
    <n v="0.54672181978920986"/>
    <n v="0.04"/>
    <n v="0.5867218197892099"/>
    <n v="0.98"/>
    <n v="0.5"/>
    <n v="0.5"/>
    <n v="54.843968200492441"/>
    <n v="24.757380000000005"/>
    <n v="79.601348200492453"/>
    <n v="0.31101709405277189"/>
    <n v="0.09"/>
    <n v="0.40101709405277186"/>
    <n v="0.9"/>
    <n v="10.60495091996164"/>
    <n v="2.1684625108293365"/>
    <n v="4.5296708539083808"/>
    <n v="95.554018827505601"/>
    <n v="4.3827948174264906"/>
    <n v="0.8961782403308689"/>
    <n v="1.8720141274571114"/>
    <x v="641"/>
    <n v="78.726608110377157"/>
    <n v="6.3521843194663532"/>
    <n v="1.2988719761741787"/>
    <n v="2.7131954110585044"/>
    <n v="146.18773606698147"/>
    <n v="0.85"/>
    <n v="0.6"/>
    <n v="0.65"/>
    <n v="21"/>
    <n v="11.2"/>
    <n v="13.65"/>
    <n v="418.79365850146485"/>
    <n v="85.633432449376684"/>
    <n v="178.87847318039329"/>
    <n v="9638.0227236039991"/>
    <n v="500.08592556351039"/>
    <n v="102.2557850538157"/>
    <n v="213.60067185327654"/>
    <n v="11508.864607888499"/>
    <x v="1"/>
    <x v="0"/>
    <n v="1"/>
  </r>
  <r>
    <n v="643"/>
    <x v="16"/>
    <n v="2.5"/>
    <n v="3"/>
    <n v="2.7508200000000005"/>
    <n v="2.9000000000000004"/>
    <n v="1.4026060847611104"/>
    <n v="1.5476045829278422"/>
    <n v="65"/>
    <n v="78"/>
    <n v="0.2"/>
    <n v="0.2"/>
    <n v="1.3989229744649958"/>
    <n v="3"/>
    <n v="2.6"/>
    <n v="9.9778668823346489E-2"/>
    <n v="4.6527557392837871E-2"/>
    <n v="15.007922656809424"/>
    <n v="14.026210695757346"/>
    <n v="1.9155848401589789E-2"/>
    <n v="2.9465275573928382"/>
    <n v="38.261940458386043"/>
    <n v="79.867674708907728"/>
    <n v="118.12961516729376"/>
    <n v="0.67610204770243321"/>
    <n v="0.04"/>
    <n v="0.71610204770243324"/>
    <n v="0.98"/>
    <n v="0.5"/>
    <n v="0.5"/>
    <n v="38.314634749286107"/>
    <n v="24.757380000000005"/>
    <n v="63.072014749286112"/>
    <n v="0.39252559314002611"/>
    <n v="0.09"/>
    <n v="0.48252559314002608"/>
    <n v="0.9"/>
    <n v="4.134683644327299"/>
    <n v="3.4661978208749114"/>
    <n v="5.5526126507364477"/>
    <n v="120.59064881661239"/>
    <n v="1.173828220022761"/>
    <n v="0.9840464636046754"/>
    <n v="1.5763753614456417"/>
    <x v="642"/>
    <n v="62.378915686107135"/>
    <n v="2.1395929664019042"/>
    <n v="1.7936686614165789"/>
    <n v="2.8733349379630306"/>
    <n v="75.738852092070388"/>
    <n v="0.85"/>
    <n v="0.6"/>
    <n v="0.65"/>
    <n v="21"/>
    <n v="11.2"/>
    <n v="13.65"/>
    <n v="141.55270665179398"/>
    <n v="118.66680151178075"/>
    <n v="190.09612761525179"/>
    <n v="5010.7846121600105"/>
    <n v="133.46548925377223"/>
    <n v="111.88710619931742"/>
    <n v="179.23551783314176"/>
    <n v="4724.5074688137975"/>
    <x v="0"/>
    <x v="0"/>
    <n v="1"/>
  </r>
  <r>
    <n v="644"/>
    <x v="16"/>
    <n v="2.5"/>
    <n v="3"/>
    <n v="2.7508200000000005"/>
    <n v="2.9000000000000004"/>
    <n v="2.3639618157830986"/>
    <n v="2.6083432688055486"/>
    <n v="65"/>
    <n v="78"/>
    <n v="0.2"/>
    <n v="0.2"/>
    <n v="1.3989229744649958"/>
    <n v="3"/>
    <n v="2.6"/>
    <n v="2.3745401215403028"/>
    <n v="1.1072662432705442"/>
    <n v="15.007922656809424"/>
    <n v="0.65234447080644853"/>
    <n v="10.848882469664035"/>
    <n v="4.0072662432705446"/>
    <n v="34.732422601059902"/>
    <n v="43.078576019988304"/>
    <n v="77.810998621048213"/>
    <n v="0.5536309362868832"/>
    <n v="0.04"/>
    <n v="0.59363093628688324"/>
    <n v="0.98"/>
    <n v="0.5"/>
    <n v="0.5"/>
    <n v="64.575745476261119"/>
    <n v="24.757380000000005"/>
    <n v="89.333125476261131"/>
    <n v="0.2771354955735752"/>
    <n v="0.09"/>
    <n v="0.36713549557357517"/>
    <n v="0.9"/>
    <n v="9.1380112887745923"/>
    <n v="2.3722137980958915"/>
    <n v="4.7508757791602658"/>
    <n v="79.432061092320055"/>
    <n v="3.7134050916192227"/>
    <n v="0.96399430005956399"/>
    <n v="1.9306089421946813"/>
    <x v="643"/>
    <n v="88.3514427787198"/>
    <n v="5.7831229857134083"/>
    <n v="1.5012899097254835"/>
    <n v="3.0066606455697666"/>
    <n v="139.99401006615733"/>
    <n v="0.85"/>
    <n v="0.6"/>
    <n v="0.65"/>
    <n v="21"/>
    <n v="11.2"/>
    <n v="13.65"/>
    <n v="294.96342009803044"/>
    <n v="76.572054134979595"/>
    <n v="153.35224744178731"/>
    <n v="7140.2790679641639"/>
    <n v="510.94725955455738"/>
    <n v="132.64112955338047"/>
    <n v="265.64280598208597"/>
    <n v="12368.672769723624"/>
    <x v="1"/>
    <x v="0"/>
    <n v="1"/>
  </r>
  <r>
    <n v="645"/>
    <x v="16"/>
    <n v="2.5"/>
    <n v="3"/>
    <n v="2.7508200000000005"/>
    <n v="2.9000000000000004"/>
    <n v="1.251487075618654"/>
    <n v="1.3808632051045651"/>
    <n v="65"/>
    <n v="78"/>
    <n v="0.2"/>
    <n v="0.2"/>
    <n v="1.3989229744649958"/>
    <n v="3"/>
    <n v="2.6"/>
    <n v="0"/>
    <n v="0"/>
    <n v="15.007922656809424"/>
    <n v="16.297600324723621"/>
    <n v="0"/>
    <n v="2.7797861795695606"/>
    <n v="34.186555096791658"/>
    <n v="32.595200649447243"/>
    <n v="66.7817557462389"/>
    <n v="0.48808541023246427"/>
    <n v="0.04"/>
    <n v="0.52808541023246425"/>
    <n v="0.98"/>
    <n v="0.5"/>
    <n v="0.5"/>
    <n v="34.186555096791665"/>
    <n v="24.757380000000005"/>
    <n v="58.94393509679167"/>
    <n v="0.42001573120874913"/>
    <n v="0.09"/>
    <n v="0.5100157312087491"/>
    <n v="0.9"/>
    <n v="8.3804367097183086"/>
    <n v="2.2431314511264455"/>
    <n v="4.1829778324132141"/>
    <n v="68.173042324285547"/>
    <n v="3.9548503519395126"/>
    <n v="1.0585664585529937"/>
    <n v="1.9740082677899777"/>
    <x v="644"/>
    <n v="58.296199546277478"/>
    <n v="4.1062821533626819"/>
    <n v="1.0990991238828489"/>
    <n v="2.0495933345850004"/>
    <n v="98.868099411122046"/>
    <n v="0.85"/>
    <n v="0.6"/>
    <n v="0.65"/>
    <n v="21"/>
    <n v="11.2"/>
    <n v="13.65"/>
    <n v="269.61418042898799"/>
    <n v="72.165695982002305"/>
    <n v="134.57414918853576"/>
    <n v="6491.5757363317744"/>
    <n v="239.38064380574889"/>
    <n v="64.073301847013312"/>
    <n v="119.48350202168744"/>
    <n v="5763.6344520319699"/>
    <x v="1"/>
    <x v="0"/>
    <n v="1"/>
  </r>
  <r>
    <n v="646"/>
    <x v="16"/>
    <n v="2.985066831515172"/>
    <n v="3"/>
    <n v="2.7508200000000005"/>
    <n v="3.3850668315151724"/>
    <n v="2.985066831515172"/>
    <n v="3.2936568285211694"/>
    <n v="65"/>
    <n v="78"/>
    <n v="0.2"/>
    <n v="0.2"/>
    <n v="1.3989229744649958"/>
    <n v="3"/>
    <n v="2.6"/>
    <n v="2.8039706159755604"/>
    <n v="1.3075129714709925"/>
    <n v="15.007922656809424"/>
    <n v="6.4079693229251999E-2"/>
    <n v="15.127699762428639"/>
    <n v="4.6925798029861649"/>
    <n v="39.928734632809494"/>
    <n v="41.460365504533392"/>
    <n v="81.389100137342894"/>
    <n v="0.50940931199103623"/>
    <n v="0.04"/>
    <n v="0.54940931199103626"/>
    <n v="0.98"/>
    <n v="0.5"/>
    <n v="0.5"/>
    <n v="81.542313693293451"/>
    <n v="24.757380000000005"/>
    <n v="106.29969369329345"/>
    <n v="0.23290170592055029"/>
    <n v="0.09"/>
    <n v="0.32290170592055029"/>
    <n v="0.9"/>
    <n v="5.0808335062940344"/>
    <n v="2.2662718418078218"/>
    <n v="5.911577564685178"/>
    <n v="83.084706390204204"/>
    <n v="2.2893762652600245"/>
    <n v="1.0211609884155279"/>
    <n v="2.6637018020898489"/>
    <x v="645"/>
    <n v="105.13156519116934"/>
    <n v="3.4402236996133992"/>
    <n v="1.5344887980083686"/>
    <n v="4.0027190843666816"/>
    <n v="107.2338828367588"/>
    <n v="0.85"/>
    <n v="0.6"/>
    <n v="0.65"/>
    <n v="21"/>
    <n v="11.2"/>
    <n v="13.65"/>
    <n v="190.21215481583138"/>
    <n v="84.842860899634857"/>
    <n v="221.31288213769292"/>
    <n v="5929.0295354748168"/>
    <n v="361.67610214811185"/>
    <n v="161.32320910293589"/>
    <n v="420.81212236003347"/>
    <n v="11273.665944154922"/>
    <x v="0"/>
    <x v="0"/>
    <n v="1"/>
  </r>
  <r>
    <n v="647"/>
    <x v="16"/>
    <n v="2.5856225609732535"/>
    <n v="3"/>
    <n v="2.7508200000000005"/>
    <n v="2.9856225609732538"/>
    <n v="2.5856225609732535"/>
    <n v="2.8529188405491368"/>
    <n v="65"/>
    <n v="78"/>
    <n v="0.2"/>
    <n v="0.2"/>
    <n v="1.3989229744649958"/>
    <n v="3"/>
    <n v="2.6"/>
    <n v="2.7154159531731148"/>
    <n v="1.2662192540408785"/>
    <n v="15.007922656809424"/>
    <n v="0.13505142626518701"/>
    <n v="14.187265969593993"/>
    <n v="4.2518418150141324"/>
    <n v="31.604180870155847"/>
    <n v="41.655595967203311"/>
    <n v="73.259776837359155"/>
    <n v="0.56860118560941142"/>
    <n v="0.04"/>
    <n v="0.60860118560941145"/>
    <n v="0.98"/>
    <n v="0.5"/>
    <n v="0.5"/>
    <n v="70.630795844634406"/>
    <n v="24.757380000000005"/>
    <n v="95.388175844634418"/>
    <n v="0.25954348933482208"/>
    <n v="0.09"/>
    <n v="0.34954348933482204"/>
    <n v="0.9"/>
    <n v="4.923234581488563"/>
    <n v="2.8244737601577796"/>
    <n v="3.7493544445421692"/>
    <n v="74.78602218813748"/>
    <n v="1.9269481781613689"/>
    <n v="1.1054956810030825"/>
    <n v="1.4674928843238886"/>
    <x v="646"/>
    <n v="94.339954132056008"/>
    <n v="3.2023499870611882"/>
    <n v="1.8371973464975841"/>
    <n v="2.4387920092438757"/>
    <n v="91.146095539522264"/>
    <n v="0.85"/>
    <n v="0.6"/>
    <n v="0.65"/>
    <n v="21"/>
    <n v="11.2"/>
    <n v="13.65"/>
    <n v="144.10878920736724"/>
    <n v="82.675624528386678"/>
    <n v="109.7479554079802"/>
    <n v="4101.660818539568"/>
    <n v="302.10955089414267"/>
    <n v="173.3211134001171"/>
    <n v="230.07552628969194"/>
    <n v="8598.7184725145253"/>
    <x v="0"/>
    <x v="0"/>
    <n v="1"/>
  </r>
  <r>
    <n v="648"/>
    <x v="16"/>
    <n v="2.5"/>
    <n v="3"/>
    <n v="2.7508200000000005"/>
    <n v="2.9000000000000004"/>
    <n v="1.1498684095192357"/>
    <n v="1.2687394127760445"/>
    <n v="65"/>
    <n v="78"/>
    <n v="0.2"/>
    <n v="0.2"/>
    <n v="1.3989229744649958"/>
    <n v="3"/>
    <n v="2.6"/>
    <n v="0"/>
    <n v="0"/>
    <n v="15.007922656809424"/>
    <n v="17.500486569334875"/>
    <n v="0"/>
    <n v="2.6676623872410401"/>
    <n v="31.410663763073394"/>
    <n v="35.00097313866975"/>
    <n v="66.411636901743151"/>
    <n v="0.52703072490825864"/>
    <n v="0.04"/>
    <n v="0.56703072490825868"/>
    <n v="0.98"/>
    <n v="0.5"/>
    <n v="0.5"/>
    <n v="31.410663763073394"/>
    <n v="24.757380000000005"/>
    <n v="56.168043763073399"/>
    <n v="0.44077340675119381"/>
    <n v="0.09"/>
    <n v="0.53077340675119378"/>
    <n v="0.9"/>
    <n v="6.0831939748029766"/>
    <n v="2.0869677158009714"/>
    <n v="3.5896072253207811"/>
    <n v="67.795212670529466"/>
    <n v="2.6338360855128933"/>
    <n v="0.90359289905021378"/>
    <n v="1.5541896382112155"/>
    <x v="647"/>
    <n v="55.550812512929731"/>
    <n v="2.854396384868465"/>
    <n v="0.9792607515055326"/>
    <n v="1.6843391694385701"/>
    <n v="72.475907000862989"/>
    <n v="0.85"/>
    <n v="0.6"/>
    <n v="0.65"/>
    <n v="21"/>
    <n v="11.2"/>
    <n v="13.65"/>
    <n v="178.56147755666143"/>
    <n v="61.259272758689505"/>
    <n v="105.36661705286261"/>
    <n v="4533.8499971263227"/>
    <n v="158.5640384134125"/>
    <n v="54.398730408154513"/>
    <n v="93.566409409665795"/>
    <n v="4026.0955215094714"/>
    <x v="0"/>
    <x v="0"/>
    <n v="1"/>
  </r>
  <r>
    <n v="649"/>
    <x v="16"/>
    <n v="2.5"/>
    <n v="3"/>
    <n v="2.7508200000000005"/>
    <n v="2.9000000000000004"/>
    <n v="1.3457455600014938"/>
    <n v="1.4848659354474614"/>
    <n v="65"/>
    <n v="78"/>
    <n v="0.2"/>
    <n v="0.2"/>
    <n v="1.3989229744649958"/>
    <n v="3"/>
    <n v="2.6"/>
    <n v="0"/>
    <n v="0"/>
    <n v="15.007922656809424"/>
    <n v="15.181838441064421"/>
    <n v="0"/>
    <n v="2.8837889099124574"/>
    <n v="36.761390212928283"/>
    <n v="30.363676882128843"/>
    <n v="67.125067095057119"/>
    <n v="0.45234482729276454"/>
    <n v="0.04"/>
    <n v="0.49234482729276452"/>
    <n v="0.98"/>
    <n v="0.5"/>
    <n v="0.5"/>
    <n v="36.761390212928283"/>
    <n v="24.757380000000005"/>
    <n v="61.518770212928288"/>
    <n v="0.40243619816049564"/>
    <n v="0.09"/>
    <n v="0.49243619816049566"/>
    <n v="0.9"/>
    <n v="10.773275820043224"/>
    <n v="2.4217814603769692"/>
    <n v="4.0149746029549895"/>
    <n v="68.52350599287081"/>
    <n v="5.4691091970467269"/>
    <n v="1.2294298855268513"/>
    <n v="2.0382226254782796"/>
    <x v="648"/>
    <n v="60.842739771027979"/>
    <n v="5.4681248334867423"/>
    <n v="1.2292086052533615"/>
    <n v="2.037855773764889"/>
    <n v="123.94718545776993"/>
    <n v="0.85"/>
    <n v="0.6"/>
    <n v="0.65"/>
    <n v="21"/>
    <n v="11.2"/>
    <n v="13.65"/>
    <n v="374.76253683949625"/>
    <n v="84.244846128713661"/>
    <n v="139.66616029176578"/>
    <n v="8494.8246557586554"/>
    <n v="332.69569627932958"/>
    <n v="74.788419293738528"/>
    <n v="123.98872853406401"/>
    <n v="7541.2863501584397"/>
    <x v="1"/>
    <x v="0"/>
    <n v="1"/>
  </r>
  <r>
    <n v="650"/>
    <x v="16"/>
    <n v="2.5"/>
    <n v="3"/>
    <n v="2.7508200000000005"/>
    <n v="2.9000000000000004"/>
    <n v="2.1414984397243444"/>
    <n v="2.3628820918844702"/>
    <n v="65"/>
    <n v="78"/>
    <n v="0.2"/>
    <n v="0.2"/>
    <n v="1.3989229744649958"/>
    <n v="3"/>
    <n v="2.6"/>
    <n v="1.8481469289166288"/>
    <n v="0.86180506634946585"/>
    <n v="15.007922656809424"/>
    <n v="2.2124437742405685"/>
    <n v="6.5720214182671874"/>
    <n v="3.7618050663494662"/>
    <n v="40.420321886181"/>
    <n v="47.370128385860951"/>
    <n v="87.790450272041952"/>
    <n v="0.5395817909473305"/>
    <n v="0.04"/>
    <n v="0.57958179094733053"/>
    <n v="0.98"/>
    <n v="0.5"/>
    <n v="0.5"/>
    <n v="58.498769843978749"/>
    <n v="24.757380000000005"/>
    <n v="83.256149843978761"/>
    <n v="0.29736397907415968"/>
    <n v="0.09"/>
    <n v="0.38736397907415965"/>
    <n v="0.9"/>
    <n v="8.5462190873568282"/>
    <n v="2.9865978128020214"/>
    <n v="4.6027371861894508"/>
    <n v="89.619417986042819"/>
    <n v="3.5929861228782971"/>
    <n v="1.2556201036188457"/>
    <n v="1.9350745245578922"/>
    <x v="649"/>
    <n v="82.341247098440533"/>
    <n v="5.2357216556387538"/>
    <n v="1.8296974001408481"/>
    <n v="2.819802595114504"/>
    <n v="130.77189660725168"/>
    <n v="0.85"/>
    <n v="0.6"/>
    <n v="0.65"/>
    <n v="21"/>
    <n v="11.2"/>
    <n v="13.65"/>
    <n v="322.00132516428152"/>
    <n v="112.52794289789573"/>
    <n v="173.42025265049682"/>
    <n v="8042.5826220978179"/>
    <n v="431.11585058560678"/>
    <n v="150.65956574037179"/>
    <n v="232.18606225314724"/>
    <n v="10767.921052069427"/>
    <x v="1"/>
    <x v="0"/>
    <n v="1"/>
  </r>
  <r>
    <n v="651"/>
    <x v="16"/>
    <n v="2.5"/>
    <n v="3"/>
    <n v="2.7508200000000005"/>
    <n v="2.9000000000000004"/>
    <n v="1.7005257860199465"/>
    <n v="1.876322602920744"/>
    <n v="65"/>
    <n v="78"/>
    <n v="0.2"/>
    <n v="0.2"/>
    <n v="1.3989229744649958"/>
    <n v="3"/>
    <n v="2.6"/>
    <n v="0.80471673759432394"/>
    <n v="0.37524557738573971"/>
    <n v="15.007922656809424"/>
    <n v="8.0363567160205882"/>
    <n v="1.2459828055941242"/>
    <n v="3.2752455773857401"/>
    <n v="43.025357261813539"/>
    <n v="63.390664584368267"/>
    <n v="106.41602184618181"/>
    <n v="0.59568722345208314"/>
    <n v="0.04"/>
    <n v="0.63568722345208317"/>
    <n v="0.98"/>
    <n v="0.5"/>
    <n v="0.5"/>
    <n v="46.452831683097976"/>
    <n v="24.757380000000005"/>
    <n v="71.210211683097981"/>
    <n v="0.34766614808247037"/>
    <n v="0.09"/>
    <n v="0.4376661480824704"/>
    <n v="0.9"/>
    <n v="6.1379271697053506"/>
    <n v="3.4096306680793025"/>
    <n v="5.3718545014054753"/>
    <n v="108.6330223013106"/>
    <n v="2.2361252894442529"/>
    <n v="1.2421720156908993"/>
    <n v="1.957035228618454"/>
    <x v="650"/>
    <n v="70.427681884382622"/>
    <n v="3.4515642281296701"/>
    <n v="1.917350747197174"/>
    <n v="3.0207756337158616"/>
    <n v="101.2968503034236"/>
    <n v="0.85"/>
    <n v="0.6"/>
    <n v="0.65"/>
    <n v="21"/>
    <n v="11.2"/>
    <n v="13.65"/>
    <n v="242.91704843672215"/>
    <n v="134.9409002826134"/>
    <n v="212.598651634959"/>
    <n v="7129.153701125826"/>
    <n v="243.08566746223104"/>
    <n v="135.03456848438589"/>
    <n v="212.74622537543502"/>
    <n v="7134.1023490594444"/>
    <x v="0"/>
    <x v="0"/>
    <n v="1"/>
  </r>
  <r>
    <n v="652"/>
    <x v="16"/>
    <n v="2.5"/>
    <n v="3"/>
    <n v="2.7508200000000005"/>
    <n v="2.9000000000000004"/>
    <n v="2.2395824105962605"/>
    <n v="2.4711057795487026"/>
    <n v="65"/>
    <n v="78"/>
    <n v="0.2"/>
    <n v="0.2"/>
    <n v="1.3989229744649958"/>
    <n v="3"/>
    <n v="2.6"/>
    <n v="2.0802333760756393"/>
    <n v="0.97002875401369781"/>
    <n v="15.007922656809424"/>
    <n v="1.4106957747054998"/>
    <n v="8.326262533154507"/>
    <n v="3.8700287540136982"/>
    <n v="38.274055303031382"/>
    <n v="45.164663953779886"/>
    <n v="83.438719256811268"/>
    <n v="0.54129143347430997"/>
    <n v="0.04"/>
    <n v="0.58129143347431"/>
    <n v="0.98"/>
    <n v="0.5"/>
    <n v="0.5"/>
    <n v="61.178104804483468"/>
    <n v="24.757380000000005"/>
    <n v="85.93548480448348"/>
    <n v="0.28809263200558971"/>
    <n v="0.09"/>
    <n v="0.37809263200558973"/>
    <n v="0.9"/>
    <n v="9.7830418131472374"/>
    <n v="3.4036144544398379"/>
    <n v="5.5388328424005193"/>
    <n v="85.177025907994846"/>
    <n v="4.0962434138437667"/>
    <n v="1.425122529224623"/>
    <n v="2.3191567596669342"/>
    <x v="651"/>
    <n v="84.991138817621021"/>
    <n v="6.0841457849936615"/>
    <n v="2.11673290702841"/>
    <n v="3.444640954778305"/>
    <n v="153.38902426863828"/>
    <n v="0.85"/>
    <n v="0.6"/>
    <n v="0.65"/>
    <n v="21"/>
    <n v="11.2"/>
    <n v="13.65"/>
    <n v="348.90583138642376"/>
    <n v="121.38769859383285"/>
    <n v="197.53887540285183"/>
    <n v="8796.3580968100232"/>
    <n v="517.09847899904014"/>
    <n v="179.90354034107807"/>
    <n v="292.76395756442554"/>
    <n v="13036.707854715276"/>
    <x v="1"/>
    <x v="0"/>
    <n v="1"/>
  </r>
  <r>
    <n v="653"/>
    <x v="16"/>
    <n v="2.7097633243186312"/>
    <n v="3"/>
    <n v="2.7508200000000005"/>
    <n v="3.1097633243186316"/>
    <n v="2.7097633243186312"/>
    <n v="2.9898930176675749"/>
    <n v="65"/>
    <n v="78"/>
    <n v="0.2"/>
    <n v="0.2"/>
    <n v="1.3989229744649958"/>
    <n v="3"/>
    <n v="2.6"/>
    <n v="2.7429372978232065"/>
    <n v="1.2790526678139393"/>
    <n v="15.007922656809424"/>
    <n v="0.11019355907621579"/>
    <n v="14.47630551662208"/>
    <n v="4.3888159921325709"/>
    <n v="34.200206856508522"/>
    <n v="41.587216448982538"/>
    <n v="75.78742330549106"/>
    <n v="0.54873506229851465"/>
    <n v="0.04"/>
    <n v="0.58873506229851469"/>
    <n v="0.98"/>
    <n v="0.5"/>
    <n v="0.5"/>
    <n v="74.021917597742885"/>
    <n v="24.757380000000005"/>
    <n v="98.779297597742897"/>
    <n v="0.25063328654976902"/>
    <n v="0.09"/>
    <n v="0.34063328654976899"/>
    <n v="0.9"/>
    <n v="4.8218408971056421"/>
    <n v="2.7141380500985566"/>
    <n v="6.6537005594500869"/>
    <n v="77.366327957688782"/>
    <n v="1.9830540961546259"/>
    <n v="1.1162298160870137"/>
    <n v="2.7364337460665777"/>
    <x v="652"/>
    <n v="97.693810810954517"/>
    <n v="3.1793613851044609"/>
    <n v="1.7896122859437038"/>
    <n v="4.387228670166567"/>
    <n v="107.70348166170918"/>
    <n v="0.85"/>
    <n v="0.6"/>
    <n v="0.65"/>
    <n v="21"/>
    <n v="11.2"/>
    <n v="13.65"/>
    <n v="153.42161356093689"/>
    <n v="86.358602027538538"/>
    <n v="211.7078306326737"/>
    <n v="5197.2833349761795"/>
    <n v="310.6039296560495"/>
    <n v="174.83404408794405"/>
    <n v="428.60508768764817"/>
    <n v="10521.963561140126"/>
    <x v="0"/>
    <x v="0"/>
    <n v="1"/>
  </r>
  <r>
    <n v="654"/>
    <x v="16"/>
    <n v="3.4465507384031366"/>
    <n v="3"/>
    <n v="2.7508200000000005"/>
    <n v="3.846550738403137"/>
    <n v="3.4465507384031366"/>
    <n v="3.8028479813378921"/>
    <n v="65"/>
    <n v="78"/>
    <n v="0.2"/>
    <n v="0.2"/>
    <n v="1.3989229744649958"/>
    <n v="3"/>
    <n v="2.6"/>
    <n v="2.9062791350282349"/>
    <n v="1.3552202173997512"/>
    <n v="15.007922656809424"/>
    <n v="1.464706637982186E-2"/>
    <n v="16.251768532275641"/>
    <n v="5.2017709558028882"/>
    <n v="49.442862642260643"/>
    <n v="41.324385245943446"/>
    <n v="90.767247888204082"/>
    <n v="0.45527859671190796"/>
    <n v="0.04"/>
    <n v="0.49527859671190794"/>
    <n v="0.98"/>
    <n v="0.5"/>
    <n v="0.5"/>
    <n v="94.148552556215122"/>
    <n v="24.757380000000005"/>
    <n v="118.90593255621513"/>
    <n v="0.208209796330351"/>
    <n v="0.09"/>
    <n v="0.298209796330351"/>
    <n v="0.9"/>
    <n v="8.9073833499037534"/>
    <n v="2.0294504812631411"/>
    <n v="6.8054058166632867"/>
    <n v="92.658232219208344"/>
    <n v="4.4957470239884083"/>
    <n v="1.0243070948068262"/>
    <n v="3.4348339737312377"/>
    <x v="653"/>
    <n v="117.59927395669628"/>
    <n v="6.2511143752925964"/>
    <n v="1.424248466583127"/>
    <n v="4.7759671341307426"/>
    <n v="163.52810969198646"/>
    <n v="0.85"/>
    <n v="0.6"/>
    <n v="0.65"/>
    <n v="21"/>
    <n v="11.2"/>
    <n v="13.65"/>
    <n v="416.56797174753274"/>
    <n v="94.910484654393557"/>
    <n v="318.26564397241521"/>
    <n v="10897.348678716238"/>
    <n v="735.1265119546764"/>
    <n v="167.49058560411373"/>
    <n v="561.65026741481881"/>
    <n v="19230.786971288595"/>
    <x v="1"/>
    <x v="0"/>
    <n v="1"/>
  </r>
  <r>
    <n v="655"/>
    <x v="16"/>
    <n v="2.5"/>
    <n v="3"/>
    <n v="2.7508200000000005"/>
    <n v="2.9000000000000004"/>
    <n v="2.4317788424719966"/>
    <n v="2.6831710785837686"/>
    <n v="65"/>
    <n v="78"/>
    <n v="0.2"/>
    <n v="0.2"/>
    <n v="1.3989229744649958"/>
    <n v="3"/>
    <n v="2.6"/>
    <n v="2.5350088774562671"/>
    <n v="1.1820940530487638"/>
    <n v="15.007922656809424"/>
    <n v="0.36055157463630255"/>
    <n v="12.364738879945579"/>
    <n v="4.0820940530487642"/>
    <n v="32.415114991776328"/>
    <n v="42.275906285345542"/>
    <n v="74.691021277121877"/>
    <n v="0.56601055337684614"/>
    <n v="0.04"/>
    <n v="0.60601055337684617"/>
    <n v="0.98"/>
    <n v="0.5"/>
    <n v="0.5"/>
    <n v="66.42828599750824"/>
    <n v="24.757380000000005"/>
    <n v="91.185665997508238"/>
    <n v="0.27150517276121588"/>
    <n v="0.09"/>
    <n v="0.36150517276121585"/>
    <n v="0.9"/>
    <n v="5.4729892556012603"/>
    <n v="2.4543871701798894"/>
    <n v="3.183214043675874"/>
    <n v="76.247084220395251"/>
    <n v="2.1563000081888073"/>
    <n v="0.96700264297814309"/>
    <n v="1.2541527395509093"/>
    <x v="654"/>
    <n v="90.183625711821321"/>
    <n v="3.4944753292348487"/>
    <n v="1.5671135122010968"/>
    <n v="2.0324657008808988"/>
    <n v="88.166123678196769"/>
    <n v="0.85"/>
    <n v="0.6"/>
    <n v="0.55000000000000004"/>
    <n v="21"/>
    <n v="11.2"/>
    <n v="13.65"/>
    <n v="164.41158832881095"/>
    <n v="73.731131960499283"/>
    <n v="95.625489557777613"/>
    <n v="4148.1284212988467"/>
    <n v="315.14445515090915"/>
    <n v="141.32797843228144"/>
    <n v="183.29512604035756"/>
    <n v="7951.140698256645"/>
    <x v="0"/>
    <x v="0"/>
    <n v="1"/>
  </r>
  <r>
    <n v="656"/>
    <x v="16"/>
    <n v="2.5"/>
    <n v="3"/>
    <n v="2.7508200000000005"/>
    <n v="2.9000000000000004"/>
    <n v="1.9474979973387987"/>
    <n v="2.1488262874873039"/>
    <n v="65"/>
    <n v="78"/>
    <n v="0.2"/>
    <n v="0.2"/>
    <n v="1.3989229744649958"/>
    <n v="3"/>
    <n v="2.6"/>
    <n v="1.3891027750116642"/>
    <n v="0.64774926195229909"/>
    <n v="15.007922656809424"/>
    <n v="4.327267472920731"/>
    <n v="3.7127417183856628"/>
    <n v="3.5477492619522994"/>
    <n v="42.986224779542781"/>
    <n v="53.187627712664316"/>
    <n v="96.173852492207089"/>
    <n v="0.55303626021401275"/>
    <n v="0.04"/>
    <n v="0.59303626021401279"/>
    <n v="0.98"/>
    <n v="0.5"/>
    <n v="0.5"/>
    <n v="53.199308953312439"/>
    <n v="24.757380000000005"/>
    <n v="77.956688953312437"/>
    <n v="0.31757864953483311"/>
    <n v="0.09"/>
    <n v="0.40757864953483314"/>
    <n v="0.9"/>
    <n v="10.213070884797414"/>
    <n v="3.0102359693868865"/>
    <n v="5.1436281144949607"/>
    <n v="98.177474419128075"/>
    <n v="4.1563495219765372"/>
    <n v="1.2250568877399839"/>
    <n v="2.0932701335432151"/>
    <x v="655"/>
    <n v="77.100022041737574"/>
    <n v="6.0504412459681607"/>
    <n v="1.783328058203"/>
    <n v="3.0471951138797047"/>
    <n v="147.02057943955353"/>
    <n v="0.85"/>
    <n v="0.6"/>
    <n v="0.65"/>
    <n v="21"/>
    <n v="11.2"/>
    <n v="13.65"/>
    <n v="408.05989887080671"/>
    <n v="120.27299125806893"/>
    <n v="205.5119749882638"/>
    <n v="9915.5086941814916"/>
    <n v="466.48915342638333"/>
    <n v="137.49463259510037"/>
    <n v="234.93881044560027"/>
    <n v="11335.289915378607"/>
    <x v="1"/>
    <x v="0"/>
    <n v="1"/>
  </r>
  <r>
    <n v="657"/>
    <x v="16"/>
    <n v="3.1493499881315126"/>
    <n v="3"/>
    <n v="2.7508200000000005"/>
    <n v="3.5493499881315129"/>
    <n v="3.1493499881315126"/>
    <n v="3.4749232359890962"/>
    <n v="65"/>
    <n v="78"/>
    <n v="0.2"/>
    <n v="0.2"/>
    <n v="1.3989229744649958"/>
    <n v="3"/>
    <n v="2.6"/>
    <n v="2.8403913149595374"/>
    <n v="1.3244962223225789"/>
    <n v="15.007922656809424"/>
    <n v="4.2480646027928726E-2"/>
    <n v="15.523238579856699"/>
    <n v="4.8738462104540918"/>
    <n v="43.328359873970342"/>
    <n v="41.400950413511055"/>
    <n v="84.729310287481397"/>
    <n v="0.48862607606553327"/>
    <n v="0.04"/>
    <n v="0.52862607606553325"/>
    <n v="0.98"/>
    <n v="0.5"/>
    <n v="0.5"/>
    <n v="86.029995024211757"/>
    <n v="24.757380000000005"/>
    <n v="110.78737502421177"/>
    <n v="0.22346752050573868"/>
    <n v="0.09"/>
    <n v="0.31346752050573867"/>
    <n v="0.9"/>
    <n v="11.564358563103898"/>
    <n v="3.3240056009999255"/>
    <n v="4.3987128318046818"/>
    <n v="86.494504251803917"/>
    <n v="5.4511370736754365"/>
    <n v="1.5668495633234802"/>
    <n v="2.0734385277886629"/>
    <x v="656"/>
    <n v="109.56993134262703"/>
    <n v="7.9393077580884119"/>
    <n v="2.2820378071072911"/>
    <n v="3.0198592270020916"/>
    <n v="183.84563853721519"/>
    <n v="0.85"/>
    <n v="0.6"/>
    <n v="0.65"/>
    <n v="21"/>
    <n v="11.2"/>
    <n v="13.65"/>
    <n v="471.493398796186"/>
    <n v="135.52387621681987"/>
    <n v="179.34103755767055"/>
    <n v="10918.080972419382"/>
    <n v="869.90940596173346"/>
    <n v="250.04272584602504"/>
    <n v="330.88576816701789"/>
    <n v="20143.953992164094"/>
    <x v="1"/>
    <x v="0"/>
    <n v="1"/>
  </r>
  <r>
    <n v="658"/>
    <x v="16"/>
    <n v="2.5"/>
    <n v="3"/>
    <n v="2.7508200000000005"/>
    <n v="2.9000000000000004"/>
    <n v="1.8082056507963844"/>
    <n v="1.9951341880319327"/>
    <n v="65"/>
    <n v="78"/>
    <n v="0.2"/>
    <n v="0.2"/>
    <n v="1.3989229744649958"/>
    <n v="3"/>
    <n v="2.6"/>
    <n v="1.0595090041019779"/>
    <n v="0.4940571624969281"/>
    <n v="15.007922656809424"/>
    <n v="6.2791569315184796"/>
    <n v="2.1599081537071134"/>
    <n v="3.3940571624969285"/>
    <n v="43.452776696717407"/>
    <n v="58.556924273164171"/>
    <n v="102.00970096988158"/>
    <n v="0.57403289801283841"/>
    <n v="0.04"/>
    <n v="0.61403289801283845"/>
    <n v="0.98"/>
    <n v="0.5"/>
    <n v="0.5"/>
    <n v="49.394295244098018"/>
    <n v="24.757380000000005"/>
    <n v="74.151675244098016"/>
    <n v="0.33387485742569961"/>
    <n v="0.09"/>
    <n v="0.42387485742569964"/>
    <n v="0.9"/>
    <n v="7.2316267321867098"/>
    <n v="3.1361319850411711"/>
    <n v="3.279443255449848"/>
    <n v="104.13490307342079"/>
    <n v="2.7911700124749919"/>
    <n v="1.2104437737155851"/>
    <n v="1.2657572094373206"/>
    <x v="657"/>
    <n v="73.336821669987046"/>
    <n v="4.16632198212519"/>
    <n v="1.8068044870136684"/>
    <n v="1.8893697131103715"/>
    <n v="100.6950166548426"/>
    <n v="0.85"/>
    <n v="0.6"/>
    <n v="0.55000000000000004"/>
    <n v="21"/>
    <n v="11.2"/>
    <n v="13.65"/>
    <n v="290.65821871052196"/>
    <n v="126.04944505169814"/>
    <n v="131.80950431923895"/>
    <n v="7024.8613284069143"/>
    <n v="305.54481222286199"/>
    <n v="132.50529845665383"/>
    <n v="138.5603697190499"/>
    <n v="7384.6524794725674"/>
    <x v="0"/>
    <x v="0"/>
    <n v="1"/>
  </r>
  <r>
    <n v="659"/>
    <x v="16"/>
    <n v="2.5"/>
    <n v="3"/>
    <n v="2.7508200000000005"/>
    <n v="2.9000000000000004"/>
    <n v="2.2010308088240849"/>
    <n v="2.4285687934126488"/>
    <n v="65"/>
    <n v="78"/>
    <n v="0.2"/>
    <n v="0.2"/>
    <n v="1.3989229744649958"/>
    <n v="3"/>
    <n v="2.6"/>
    <n v="1.9890125149292526"/>
    <n v="0.92749176787764398"/>
    <n v="15.007922656809424"/>
    <n v="1.7043925708847496"/>
    <n v="7.6120391219978556"/>
    <n v="3.8274917678776443"/>
    <n v="39.185651017084304"/>
    <n v="45.972570974645691"/>
    <n v="85.158221991729988"/>
    <n v="0.53984888246152263"/>
    <n v="0.04"/>
    <n v="0.57984888246152266"/>
    <n v="0.98"/>
    <n v="0.5"/>
    <n v="0.5"/>
    <n v="60.125000474658449"/>
    <n v="24.757380000000005"/>
    <n v="84.882380474658447"/>
    <n v="0.29166689083833242"/>
    <n v="0.09"/>
    <n v="0.38166689083833238"/>
    <n v="0.9"/>
    <n v="5.2215009581540723"/>
    <n v="3.3930998714111213"/>
    <n v="6.5530619504588667"/>
    <n v="86.932351616557696"/>
    <n v="2.1938194627966636"/>
    <n v="1.4256147028930464"/>
    <n v="2.753276301784167"/>
    <x v="658"/>
    <n v="83.949607062849012"/>
    <n v="3.228626921946034"/>
    <n v="2.0980659931856933"/>
    <n v="4.0519751703562532"/>
    <n v="107.68114372993043"/>
    <n v="0.85"/>
    <n v="0.6"/>
    <n v="0.65"/>
    <n v="21"/>
    <n v="11.2"/>
    <n v="13.65"/>
    <n v="190.71388492308728"/>
    <n v="123.93203862163274"/>
    <n v="239.34878356423684"/>
    <n v="6360.6882275881717"/>
    <n v="271.04196144990522"/>
    <n v="176.13181571986502"/>
    <n v="340.16172337982812"/>
    <n v="9039.7897042058266"/>
    <x v="0"/>
    <x v="0"/>
    <n v="1"/>
  </r>
  <r>
    <n v="660"/>
    <x v="16"/>
    <n v="2.5"/>
    <n v="3"/>
    <n v="2.7508200000000005"/>
    <n v="2.9000000000000004"/>
    <n v="1.6121158374490578"/>
    <n v="1.7787730178510159"/>
    <n v="65"/>
    <n v="78"/>
    <n v="0.2"/>
    <n v="0.2"/>
    <n v="1.3989229744649958"/>
    <n v="3"/>
    <n v="2.6"/>
    <n v="0.59552097731945519"/>
    <n v="0.27769599231601116"/>
    <n v="15.007922656809424"/>
    <n v="9.6409550612745978"/>
    <n v="0.68237028831977586"/>
    <n v="3.1776959923160115"/>
    <n v="42.160681700168588"/>
    <n v="67.804625804459903"/>
    <n v="109.9653075046285"/>
    <n v="0.61660015638664922"/>
    <n v="0.04"/>
    <n v="0.65660015638664926"/>
    <n v="0.98"/>
    <n v="0.5"/>
    <n v="0.5"/>
    <n v="44.037759536684391"/>
    <n v="24.757380000000005"/>
    <n v="68.795139536684388"/>
    <n v="0.35987106308285566"/>
    <n v="0.09"/>
    <n v="0.44987106308285563"/>
    <n v="0.9"/>
    <n v="10.080950791339626"/>
    <n v="2.2015478477026731"/>
    <n v="5.0698394797748199"/>
    <n v="112.25625141097493"/>
    <n v="3.4617969252199119"/>
    <n v="0.75601118660840683"/>
    <n v="1.7409820844994646"/>
    <x v="659"/>
    <n v="68.039148992325224"/>
    <n v="5.5458227419537138"/>
    <n v="1.2111351770288987"/>
    <n v="2.78906540334909"/>
    <n v="131.87774712472279"/>
    <n v="0.85"/>
    <n v="0.6"/>
    <n v="0.65"/>
    <n v="21"/>
    <n v="11.2"/>
    <n v="13.65"/>
    <n v="388.60834597122641"/>
    <n v="84.866981833422798"/>
    <n v="195.43612257957508"/>
    <n v="9240.9720910942706"/>
    <n v="377.33305982481431"/>
    <n v="82.404606759715421"/>
    <n v="189.7656365278084"/>
    <n v="8972.8496853912038"/>
    <x v="1"/>
    <x v="0"/>
    <n v="1"/>
  </r>
  <r>
    <n v="661"/>
    <x v="16"/>
    <n v="2.5"/>
    <n v="3"/>
    <n v="2.7508200000000005"/>
    <n v="2.9000000000000004"/>
    <n v="2.1452741594236704"/>
    <n v="2.3670481376288981"/>
    <n v="65"/>
    <n v="78"/>
    <n v="0.2"/>
    <n v="0.2"/>
    <n v="1.3989229744649958"/>
    <n v="3"/>
    <n v="2.6"/>
    <n v="1.857081042846713"/>
    <n v="0.86597111209389332"/>
    <n v="15.007922656809424"/>
    <n v="2.1782561354045247"/>
    <n v="6.6357145202793131"/>
    <n v="3.7659711120938937"/>
    <n v="40.348254004896198"/>
    <n v="47.27608434519798"/>
    <n v="87.624338350094177"/>
    <n v="0.53953142740218096"/>
    <n v="0.04"/>
    <n v="0.579531427402181"/>
    <n v="0.98"/>
    <n v="0.5"/>
    <n v="0.5"/>
    <n v="58.601910221570947"/>
    <n v="24.757380000000005"/>
    <n v="83.359290221570944"/>
    <n v="0.29699605088040348"/>
    <n v="0.09"/>
    <n v="0.38699605088040345"/>
    <n v="0.9"/>
    <n v="8.2548010341763352"/>
    <n v="2.6644368019426405"/>
    <n v="5.6701000628634581"/>
    <n v="89.449845399054482"/>
    <n v="3.4708844079191237"/>
    <n v="1.1203119388899199"/>
    <n v="2.3840988799190019"/>
    <x v="660"/>
    <n v="82.443254065289935"/>
    <n v="5.0602256331466231"/>
    <n v="1.633310281770427"/>
    <n v="3.4757937304385726"/>
    <n v="132.13985251848072"/>
    <n v="0.85"/>
    <n v="0.6"/>
    <n v="0.65"/>
    <n v="21"/>
    <n v="11.2"/>
    <n v="13.65"/>
    <n v="310.47007368635434"/>
    <n v="100.21172973241831"/>
    <n v="213.25727622481367"/>
    <n v="8107.4388224079357"/>
    <n v="417.18146750119968"/>
    <n v="134.65541452744961"/>
    <n v="286.55574559708913"/>
    <n v="10894.039433331049"/>
    <x v="1"/>
    <x v="0"/>
    <n v="1"/>
  </r>
  <r>
    <n v="662"/>
    <x v="16"/>
    <n v="3.2857248344526502"/>
    <n v="3"/>
    <n v="2.7508200000000005"/>
    <n v="3.6857248344526505"/>
    <n v="3.2857248344526502"/>
    <n v="3.6253962301217428"/>
    <n v="65"/>
    <n v="78"/>
    <n v="0.2"/>
    <n v="0.2"/>
    <n v="1.3989229744649958"/>
    <n v="3"/>
    <n v="2.6"/>
    <n v="2.8706248905076861"/>
    <n v="1.3385943701340883"/>
    <n v="15.007922656809424"/>
    <n v="2.7911265903313085E-2"/>
    <n v="15.855460959301697"/>
    <n v="5.0243192045867389"/>
    <n v="46.139793003625165"/>
    <n v="41.36087267127666"/>
    <n v="87.500665674901825"/>
    <n v="0.47269209156588587"/>
    <n v="0.04"/>
    <n v="0.51269209156588591"/>
    <n v="0.98"/>
    <n v="0.5"/>
    <n v="0.5"/>
    <n v="89.755312119691453"/>
    <n v="24.757380000000005"/>
    <n v="114.51269211969145"/>
    <n v="0.21619769426189883"/>
    <n v="0.09"/>
    <n v="0.3061976942618988"/>
    <n v="0.9"/>
    <n v="7.3215798915147747"/>
    <n v="3.1305156497243716"/>
    <n v="5.1647913295254284"/>
    <n v="89.323596209795625"/>
    <n v="3.5678637833673328"/>
    <n v="1.5255250335874453"/>
    <n v="2.516843660289684"/>
    <x v="661"/>
    <n v="113.25431088760693"/>
    <n v="5.0797290103786672"/>
    <n v="2.1719589759279789"/>
    <n v="3.5833441330808955"/>
    <n v="137.06194797425547"/>
    <n v="0.85"/>
    <n v="0.6"/>
    <n v="0.65"/>
    <n v="21"/>
    <n v="11.2"/>
    <n v="13.65"/>
    <n v="318.69442391705735"/>
    <n v="136.26538210809986"/>
    <n v="224.81352683489976"/>
    <n v="8599.056851528554"/>
    <n v="575.30120856622148"/>
    <n v="245.98371709487571"/>
    <n v="405.82917046522607"/>
    <n v="15522.856466737338"/>
    <x v="1"/>
    <x v="0"/>
    <n v="1"/>
  </r>
  <r>
    <n v="663"/>
    <x v="16"/>
    <n v="2.504056819332138"/>
    <n v="3"/>
    <n v="2.7508200000000005"/>
    <n v="2.9040568193321383"/>
    <n v="2.504056819332138"/>
    <n v="2.7629210022785307"/>
    <n v="65"/>
    <n v="78"/>
    <n v="0.2"/>
    <n v="0.2"/>
    <n v="1.3989229744649958"/>
    <n v="3"/>
    <n v="2.6"/>
    <n v="2.6973332635967671"/>
    <n v="1.2577871574113879"/>
    <n v="15.007922656809424"/>
    <n v="0.15275923021242688"/>
    <n v="13.99894143061856"/>
    <n v="4.1618439767435262"/>
    <n v="29.894117097216302"/>
    <n v="41.70430694845745"/>
    <n v="71.598424045673752"/>
    <n v="0.58247520813940856"/>
    <n v="0.04"/>
    <n v="0.6224752081394086"/>
    <n v="0.98"/>
    <n v="0.5"/>
    <n v="0.5"/>
    <n v="68.402685163390458"/>
    <n v="24.757380000000005"/>
    <n v="93.16006516339047"/>
    <n v="0.26575099487724513"/>
    <n v="0.09"/>
    <n v="0.35575099487724515"/>
    <n v="0.9"/>
    <n v="5.5892547907339178"/>
    <n v="2.9846420148255333"/>
    <n v="6.2559133908082334"/>
    <n v="73.090057879958621"/>
    <n v="2.1100822515276358"/>
    <n v="1.1267763554253856"/>
    <n v="2.3617624007627649"/>
    <x v="662"/>
    <n v="92.136328183572999"/>
    <n v="3.6008718383079179"/>
    <n v="1.9228526486989244"/>
    <n v="4.0303659781623242"/>
    <n v="112.95655425429833"/>
    <n v="0.85"/>
    <n v="0.6"/>
    <n v="0.65"/>
    <n v="21"/>
    <n v="11.2"/>
    <n v="13.65"/>
    <n v="154.22603389562832"/>
    <n v="82.356149035810262"/>
    <n v="172.62135057046052"/>
    <n v="4837.9509594940209"/>
    <n v="331.77110944132414"/>
    <n v="177.16458268917668"/>
    <n v="371.34312246387111"/>
    <n v="10407.4021532596"/>
    <x v="0"/>
    <x v="0"/>
    <n v="1"/>
  </r>
  <r>
    <n v="664"/>
    <x v="16"/>
    <n v="2.5"/>
    <n v="3"/>
    <n v="2.7508200000000005"/>
    <n v="2.9000000000000004"/>
    <n v="2.4673846549216782"/>
    <n v="2.7224577458274672"/>
    <n v="65"/>
    <n v="78"/>
    <n v="0.2"/>
    <n v="0.2"/>
    <n v="1.3989229744649958"/>
    <n v="3"/>
    <n v="2.6"/>
    <n v="2.6192594072441362"/>
    <n v="1.2213807202924629"/>
    <n v="15.007922656809424"/>
    <n v="0.24173327553792046"/>
    <n v="13.200275792410181"/>
    <n v="4.1213807202924633"/>
    <n v="31.089338292116249"/>
    <n v="41.94905853181973"/>
    <n v="73.038396823935983"/>
    <n v="0.57434254249776029"/>
    <n v="0.04"/>
    <n v="0.61434254249776032"/>
    <n v="0.98"/>
    <n v="0.5"/>
    <n v="0.5"/>
    <n v="67.400920947394027"/>
    <n v="24.757380000000005"/>
    <n v="92.158300947394025"/>
    <n v="0.2686397182401622"/>
    <n v="0.09"/>
    <n v="0.35863971824016216"/>
    <n v="0.9"/>
    <n v="5.0582053655104007"/>
    <n v="3.0765456749558346"/>
    <n v="6.8003399262030246"/>
    <n v="74.560030091101325"/>
    <n v="1.9507346207869281"/>
    <n v="1.186492782892979"/>
    <n v="2.6226018060904268"/>
    <x v="663"/>
    <n v="91.145572365554528"/>
    <n v="3.2441320184228739"/>
    <n v="1.9731742009366846"/>
    <n v="4.3614679311322471"/>
    <n v="109.86461137811369"/>
    <n v="0.85"/>
    <n v="0.6"/>
    <n v="0.65"/>
    <n v="21"/>
    <n v="11.2"/>
    <n v="13.65"/>
    <n v="145.44683202562649"/>
    <n v="88.464937595375062"/>
    <n v="195.54126957907891"/>
    <n v="4925.650246638731"/>
    <n v="295.68826964857453"/>
    <n v="179.84609192131981"/>
    <n v="397.52849093705964"/>
    <n v="10013.672886777387"/>
    <x v="0"/>
    <x v="0"/>
    <n v="1"/>
  </r>
  <r>
    <n v="665"/>
    <x v="16"/>
    <n v="2.7906201442409824"/>
    <n v="3"/>
    <n v="2.7508200000000005"/>
    <n v="3.1906201442409827"/>
    <n v="2.7906201442409824"/>
    <n v="3.0791086473674234"/>
    <n v="65"/>
    <n v="78"/>
    <n v="0.2"/>
    <n v="0.2"/>
    <n v="1.3989229744649958"/>
    <n v="3"/>
    <n v="2.6"/>
    <n v="2.7608628232382717"/>
    <n v="1.2874114775914363"/>
    <n v="15.007922656809424"/>
    <n v="9.5361323262750139E-2"/>
    <n v="14.66613362838498"/>
    <n v="4.478031621832419"/>
    <n v="35.886769136527334"/>
    <n v="41.546415638062143"/>
    <n v="77.433184774589478"/>
    <n v="0.53654535531510306"/>
    <n v="0.04"/>
    <n v="0.57654535531510309"/>
    <n v="0.98"/>
    <n v="0.5"/>
    <n v="0.5"/>
    <n v="76.230662844161316"/>
    <n v="24.757380000000005"/>
    <n v="100.98804284416133"/>
    <n v="0.24515159718665014"/>
    <n v="0.09"/>
    <n v="0.33515159718665011"/>
    <n v="0.9"/>
    <n v="8.6229695062146803"/>
    <n v="2.2191727501528784"/>
    <n v="3.7954232830514321"/>
    <n v="79.046376124060103"/>
    <n v="3.6514364883828385"/>
    <n v="0.93971900841039258"/>
    <n v="1.6071896177533291"/>
    <x v="664"/>
    <n v="99.878284131588131"/>
    <n v="5.7329675037150505"/>
    <n v="1.4754134585060503"/>
    <n v="2.5233811077373454"/>
    <n v="134.63694726087391"/>
    <n v="0.85"/>
    <n v="0.6"/>
    <n v="0.65"/>
    <n v="21"/>
    <n v="11.2"/>
    <n v="13.65"/>
    <n v="288.63282205382706"/>
    <n v="74.281382189736689"/>
    <n v="127.04251502761404"/>
    <n v="6778.4514765583499"/>
    <n v="572.59895725321337"/>
    <n v="147.36176462023641"/>
    <n v="252.03097525087219"/>
    <n v="13447.307273131211"/>
    <x v="1"/>
    <x v="0"/>
    <n v="1"/>
  </r>
  <r>
    <n v="666"/>
    <x v="16"/>
    <n v="3.0813124968499652"/>
    <n v="3"/>
    <n v="2.7508200000000005"/>
    <n v="3.4813124968499656"/>
    <n v="3.0813124968499652"/>
    <n v="3.399852170447434"/>
    <n v="65"/>
    <n v="78"/>
    <n v="0.2"/>
    <n v="0.2"/>
    <n v="1.3989229744649958"/>
    <n v="3"/>
    <n v="2.6"/>
    <n v="2.825307766282803"/>
    <n v="1.317462648062464"/>
    <n v="15.007922656809424"/>
    <n v="5.0889158501939528E-2"/>
    <n v="15.358807838918519"/>
    <n v="4.7987751449124296"/>
    <n v="41.922116348138054"/>
    <n v="41.424080717794816"/>
    <n v="83.34619706593287"/>
    <n v="0.49701224742174344"/>
    <n v="0.04"/>
    <n v="0.53701224742174347"/>
    <n v="0.98"/>
    <n v="0.5"/>
    <n v="0.5"/>
    <n v="84.171432127591899"/>
    <n v="24.757380000000005"/>
    <n v="108.9288121275919"/>
    <n v="0.22728036335327767"/>
    <n v="0.09"/>
    <n v="0.31728036335327769"/>
    <n v="0.9"/>
    <n v="8.7650992990962138"/>
    <n v="3.2057582687949067"/>
    <n v="5.1131618081221912"/>
    <n v="85.08257617147315"/>
    <n v="4.0581336256138076"/>
    <n v="1.4842268161785162"/>
    <n v="2.3673312941114677"/>
    <x v="665"/>
    <n v="107.73179221410187"/>
    <n v="5.9841054086514074"/>
    <n v="2.1886341204488842"/>
    <n v="3.49085597175708"/>
    <n v="152.49652244325881"/>
    <n v="0.85"/>
    <n v="0.6"/>
    <n v="0.65"/>
    <n v="21"/>
    <n v="11.2"/>
    <n v="13.65"/>
    <n v="345.27646331530332"/>
    <n v="126.28184114325168"/>
    <n v="201.41864515435105"/>
    <n v="8798.8857717927949"/>
    <n v="644.67840047211655"/>
    <n v="235.7854762968928"/>
    <n v="376.07617019869042"/>
    <n v="16428.723669230279"/>
    <x v="1"/>
    <x v="0"/>
    <n v="1"/>
  </r>
  <r>
    <n v="667"/>
    <x v="16"/>
    <n v="2.5"/>
    <n v="3"/>
    <n v="2.7508200000000005"/>
    <n v="2.9000000000000004"/>
    <n v="1.5058313462618245"/>
    <n v="1.6615010571468591"/>
    <n v="65"/>
    <n v="78"/>
    <n v="0.2"/>
    <n v="0.2"/>
    <n v="1.3989229744649958"/>
    <n v="3"/>
    <n v="2.6"/>
    <n v="0.34403044600766591"/>
    <n v="0.16042403161185437"/>
    <n v="15.007922656809424"/>
    <n v="11.763166875315818"/>
    <n v="0.22772973310022773"/>
    <n v="3.0604240316118547"/>
    <n v="40.507969537779744"/>
    <n v="73.642448506760772"/>
    <n v="114.15041804454052"/>
    <n v="0.64513516260646653"/>
    <n v="0.04"/>
    <n v="0.68513516260646656"/>
    <n v="0.98"/>
    <n v="0.5"/>
    <n v="0.5"/>
    <n v="41.134413042186516"/>
    <n v="24.757380000000005"/>
    <n v="65.891793042186521"/>
    <n v="0.37572782370862717"/>
    <n v="0.09"/>
    <n v="0.4657278237086272"/>
    <n v="0.9"/>
    <n v="10.782853176964061"/>
    <n v="3.0573177437677326"/>
    <n v="6.6365202543177793"/>
    <n v="116.52855175380178"/>
    <n v="3.3951413122031342"/>
    <n v="0.96264185425179161"/>
    <n v="2.0896068707346589"/>
    <x v="666"/>
    <n v="65.1677074043603"/>
    <n v="5.7609784334869323"/>
    <n v="1.6334398045770162"/>
    <n v="3.5457081192761346"/>
    <n v="145.26947581277679"/>
    <n v="0.85"/>
    <n v="0.6"/>
    <n v="0.65"/>
    <n v="21"/>
    <n v="11.2"/>
    <n v="13.65"/>
    <n v="395.63090011053339"/>
    <n v="112.17526113355561"/>
    <n v="243.49886238150347"/>
    <n v="9976.2729782704046"/>
    <n v="375.42975691630636"/>
    <n v="106.44752724731046"/>
    <n v="231.0656692582518"/>
    <n v="9466.8786945518332"/>
    <x v="1"/>
    <x v="0"/>
    <n v="1"/>
  </r>
  <r>
    <n v="668"/>
    <x v="16"/>
    <n v="2.5"/>
    <n v="3"/>
    <n v="2.7508200000000005"/>
    <n v="2.9000000000000004"/>
    <n v="1.5848114295943829"/>
    <n v="1.7486459371338217"/>
    <n v="65"/>
    <n v="78"/>
    <n v="0.2"/>
    <n v="0.2"/>
    <n v="1.3989229744649958"/>
    <n v="3"/>
    <n v="2.6"/>
    <n v="0.5309132442266824"/>
    <n v="0.24756891159881711"/>
    <n v="15.007922656809424"/>
    <n v="10.166015634897844"/>
    <n v="0.5423418261249644"/>
    <n v="3.1475689115988175"/>
    <n v="41.800007208937068"/>
    <n v="69.248972931594196"/>
    <n v="111.04898014053126"/>
    <n v="0.62358945434672508"/>
    <n v="0.04"/>
    <n v="0.66358945434672512"/>
    <n v="0.98"/>
    <n v="0.5"/>
    <n v="0.5"/>
    <n v="43.291891951078142"/>
    <n v="24.757380000000005"/>
    <n v="68.04927195107814"/>
    <n v="0.3638155014766144"/>
    <n v="0.09"/>
    <n v="0.45381550147661442"/>
    <n v="0.9"/>
    <n v="6.7487296635795602"/>
    <n v="3.1110516112558182"/>
    <n v="3.8321021167555456"/>
    <n v="113.36250056012567"/>
    <n v="2.2703438285912423"/>
    <n v="1.0465905700980698"/>
    <n v="1.2891595640968028"/>
    <x v="667"/>
    <n v="67.301477753813543"/>
    <n v="3.6860515269720988"/>
    <n v="1.6992081641741297"/>
    <n v="2.0930347729305319"/>
    <n v="95.785149642528253"/>
    <n v="0.85"/>
    <n v="0.6"/>
    <n v="0.65"/>
    <n v="21"/>
    <n v="11.2"/>
    <n v="13.65"/>
    <n v="257.37185354035256"/>
    <n v="118.64412408896467"/>
    <n v="146.14235180701516"/>
    <n v="6688.0241159808784"/>
    <n v="248.07671484192315"/>
    <n v="114.35922046026354"/>
    <n v="140.86433320834237"/>
    <n v="6446.4821178123166"/>
    <x v="0"/>
    <x v="0"/>
    <n v="1"/>
  </r>
  <r>
    <n v="669"/>
    <x v="16"/>
    <n v="2.5"/>
    <n v="3"/>
    <n v="2.7508200000000005"/>
    <n v="2.9000000000000004"/>
    <n v="2.4434920675207792"/>
    <n v="2.6960951924624337"/>
    <n v="65"/>
    <n v="78"/>
    <n v="0.2"/>
    <n v="0.2"/>
    <n v="1.3989229744649958"/>
    <n v="3"/>
    <n v="2.6"/>
    <n v="2.5627247291105193"/>
    <n v="1.1950181669274293"/>
    <n v="15.007922656809424"/>
    <n v="0.31885109183410193"/>
    <n v="12.636590136708129"/>
    <n v="4.0950181669274297"/>
    <n v="31.987268316106153"/>
    <n v="42.16119576324359"/>
    <n v="74.148464079349736"/>
    <n v="0.56860511254993662"/>
    <n v="0.04"/>
    <n v="0.60860511254993666"/>
    <n v="0.98"/>
    <n v="0.5"/>
    <n v="0.5"/>
    <n v="66.748253195965617"/>
    <n v="24.757380000000005"/>
    <n v="91.505633195965629"/>
    <n v="0.27055580225296477"/>
    <n v="0.09"/>
    <n v="0.3605558022529648"/>
    <n v="0.9"/>
    <n v="6.5098566337828991"/>
    <n v="2.43335546280194"/>
    <n v="3.43153867452734"/>
    <n v="75.693223747669521"/>
    <n v="2.5479246044955062"/>
    <n v="0.95240288748936208"/>
    <n v="1.3430866932971677"/>
    <x v="668"/>
    <n v="90.500076787218745"/>
    <n v="4.1626900526375215"/>
    <n v="1.5559950317447522"/>
    <n v="2.1942774947710593"/>
    <n v="101.23384234489822"/>
    <n v="0.85"/>
    <n v="0.6"/>
    <n v="0.55000000000000004"/>
    <n v="21"/>
    <n v="11.2"/>
    <n v="13.65"/>
    <n v="192.86062718027071"/>
    <n v="72.090444860658806"/>
    <n v="101.6625615882601"/>
    <n v="4690.2416657553222"/>
    <n v="376.72376940508735"/>
    <n v="140.81766985343094"/>
    <n v="198.58228176924683"/>
    <n v="9161.6705056784849"/>
    <x v="0"/>
    <x v="0"/>
    <n v="1"/>
  </r>
  <r>
    <n v="670"/>
    <x v="16"/>
    <n v="2.5"/>
    <n v="3"/>
    <n v="2.7508200000000005"/>
    <n v="2.9000000000000004"/>
    <n v="1.0658045198265966"/>
    <n v="1.1759851731070878"/>
    <n v="65"/>
    <n v="78"/>
    <n v="0.2"/>
    <n v="0.2"/>
    <n v="1.3989229744649958"/>
    <n v="3"/>
    <n v="2.6"/>
    <n v="0"/>
    <n v="0"/>
    <n v="15.007922656809424"/>
    <n v="18.495572417842894"/>
    <n v="0"/>
    <n v="2.5749081475720836"/>
    <n v="29.114311804977962"/>
    <n v="36.991144835685787"/>
    <n v="66.105456640663746"/>
    <n v="0.55957778246298751"/>
    <n v="0.04"/>
    <n v="0.59957778246298754"/>
    <n v="0.98"/>
    <n v="0.5"/>
    <n v="0.5"/>
    <n v="29.114311804977959"/>
    <n v="24.757380000000005"/>
    <n v="53.871691804977964"/>
    <n v="0.45956195490620033"/>
    <n v="0.09"/>
    <n v="0.5495619549062003"/>
    <n v="0.9"/>
    <n v="6.6086951445602899"/>
    <n v="2.4038276607763462"/>
    <n v="5.2110135157252131"/>
    <n v="67.482653654010917"/>
    <n v="2.6462683648109184"/>
    <n v="0.96254600250487388"/>
    <n v="2.0866055875820333"/>
    <x v="669"/>
    <n v="53.279695191736444"/>
    <n v="2.9768077215366229"/>
    <n v="1.0827754322624989"/>
    <n v="2.3472387409806332"/>
    <n v="81.238144463583382"/>
    <n v="0.85"/>
    <n v="0.6"/>
    <n v="0.65"/>
    <n v="21"/>
    <n v="11.2"/>
    <n v="13.65"/>
    <n v="178.57721153810101"/>
    <n v="64.955158513089131"/>
    <n v="140.80968217932229"/>
    <n v="4873.4357962990989"/>
    <n v="158.60340804787873"/>
    <n v="57.689944992046613"/>
    <n v="125.06016466168334"/>
    <n v="4328.3435749619739"/>
    <x v="0"/>
    <x v="0"/>
    <n v="1"/>
  </r>
  <r>
    <n v="671"/>
    <x v="16"/>
    <n v="2.5"/>
    <n v="3"/>
    <n v="2.7508200000000005"/>
    <n v="2.9000000000000004"/>
    <n v="2.3177612448520271"/>
    <n v="2.5573665789967439"/>
    <n v="65"/>
    <n v="78"/>
    <n v="0.2"/>
    <n v="0.2"/>
    <n v="1.3989229744649958"/>
    <n v="3"/>
    <n v="2.6"/>
    <n v="2.2652202574606508"/>
    <n v="1.0562895534617391"/>
    <n v="15.007922656809424"/>
    <n v="0.90031072257404721"/>
    <n v="9.8729480948110098"/>
    <n v="3.9562895534617395"/>
    <n v="36.154993117354387"/>
    <n v="43.76068654467565"/>
    <n v="79.915679662030044"/>
    <n v="0.54758573949121347"/>
    <n v="0.04"/>
    <n v="0.58758573949121351"/>
    <n v="0.98"/>
    <n v="0.5"/>
    <n v="0.5"/>
    <n v="63.313696195522411"/>
    <n v="24.757380000000005"/>
    <n v="88.071076195522409"/>
    <n v="0.28110681814580446"/>
    <n v="0.09"/>
    <n v="0.37110681814580448"/>
    <n v="0.9"/>
    <n v="9.1022475834792509"/>
    <n v="3.0551181953492703"/>
    <n v="5.9876087235766082"/>
    <n v="81.580589654989012"/>
    <n v="3.7538967061084842"/>
    <n v="1.2599743113019075"/>
    <n v="2.4693752239498057"/>
    <x v="670"/>
    <n v="87.103262171395798"/>
    <n v="5.7243414447989283"/>
    <n v="1.9213430028138503"/>
    <n v="3.7655663018680312"/>
    <n v="148.50090678189406"/>
    <n v="0.85"/>
    <n v="0.6"/>
    <n v="0.65"/>
    <n v="21"/>
    <n v="11.2"/>
    <n v="13.65"/>
    <n v="306.24510678825112"/>
    <n v="102.7894472661483"/>
    <n v="201.45308684924569"/>
    <n v="7944.6127548687327"/>
    <n v="498.60881362490767"/>
    <n v="167.35524329527166"/>
    <n v="327.99310881538446"/>
    <n v="12934.913416113326"/>
    <x v="1"/>
    <x v="0"/>
    <n v="1"/>
  </r>
  <r>
    <n v="672"/>
    <x v="16"/>
    <n v="2.8516465838356502"/>
    <n v="3"/>
    <n v="2.7508200000000005"/>
    <n v="3.2516465838356505"/>
    <n v="2.8516465838356502"/>
    <n v="3.1464438732890785"/>
    <n v="65"/>
    <n v="78"/>
    <n v="0.2"/>
    <n v="0.2"/>
    <n v="1.3989229744649958"/>
    <n v="3"/>
    <n v="2.6"/>
    <n v="2.7743920591765128"/>
    <n v="1.293720263918424"/>
    <n v="15.007922656809424"/>
    <n v="8.4876377699585379E-2"/>
    <n v="14.810224634709675"/>
    <n v="4.5453668477540745"/>
    <n v="37.157444490037506"/>
    <n v="41.51757344010808"/>
    <n v="78.675017930145586"/>
    <n v="0.52770974233486589"/>
    <n v="0.04"/>
    <n v="0.56770974233486593"/>
    <n v="0.98"/>
    <n v="0.5"/>
    <n v="0.5"/>
    <n v="77.897706619689586"/>
    <n v="24.757380000000005"/>
    <n v="102.6550866196896"/>
    <n v="0.24117051395338704"/>
    <n v="0.09"/>
    <n v="0.33117051395338704"/>
    <n v="0.9"/>
    <n v="6.2411048441596479"/>
    <n v="2.7373709587181816"/>
    <n v="3.9030708484099335"/>
    <n v="80.314080803690288"/>
    <n v="2.6979688211968904"/>
    <n v="1.1833387970693379"/>
    <n v="1.6872595027444035"/>
    <x v="671"/>
    <n v="101.52700874474795"/>
    <n v="4.1742349452823237"/>
    <n v="1.8308344114384056"/>
    <n v="2.6104888695455335"/>
    <n v="109.97486351319831"/>
    <n v="0.85"/>
    <n v="0.6"/>
    <n v="0.65"/>
    <n v="21"/>
    <n v="11.2"/>
    <n v="13.65"/>
    <n v="216.6848859114441"/>
    <n v="95.038767765968473"/>
    <n v="135.51069604020833"/>
    <n v="5708.8043835233339"/>
    <n v="423.79758779231094"/>
    <n v="185.87914130029247"/>
    <n v="265.03512628641658"/>
    <n v="11165.418929606947"/>
    <x v="0"/>
    <x v="0"/>
    <n v="1"/>
  </r>
  <r>
    <n v="673"/>
    <x v="16"/>
    <n v="2.6394599791830418"/>
    <n v="3"/>
    <n v="2.7508200000000005"/>
    <n v="3.0394599791830421"/>
    <n v="2.6394599791830418"/>
    <n v="2.9123218590157665"/>
    <n v="65"/>
    <n v="78"/>
    <n v="0.2"/>
    <n v="0.2"/>
    <n v="1.3989229744649958"/>
    <n v="3"/>
    <n v="2.6"/>
    <n v="2.7273514214407011"/>
    <n v="1.2717848542977199"/>
    <n v="15.007922656809424"/>
    <n v="0.12396085103948029"/>
    <n v="14.312258832512589"/>
    <n v="4.311244833480762"/>
    <n v="32.731011104307491"/>
    <n v="41.625087791060928"/>
    <n v="74.356098895368419"/>
    <n v="0.55980731116131377"/>
    <n v="0.04"/>
    <n v="0.59980731116131381"/>
    <n v="0.98"/>
    <n v="0.5"/>
    <n v="0.5"/>
    <n v="72.101458945959777"/>
    <n v="24.757380000000005"/>
    <n v="96.858838945959775"/>
    <n v="0.25560269222112841"/>
    <n v="0.09"/>
    <n v="0.34560269222112838"/>
    <n v="0.9"/>
    <n v="4.8289763644003978"/>
    <n v="3.0487561157423428"/>
    <n v="6.2685323228862941"/>
    <n v="75.905184289021932"/>
    <n v="1.9325210356078586"/>
    <n v="1.2200899075723171"/>
    <n v="2.5086208053680816"/>
    <x v="672"/>
    <n v="95.794456100399771"/>
    <n v="3.1600691321914236"/>
    <n v="1.995097794216159"/>
    <n v="4.1021106758216277"/>
    <n v="106.21026815797688"/>
    <n v="0.85"/>
    <n v="0.6"/>
    <n v="0.65"/>
    <n v="21"/>
    <n v="11.2"/>
    <n v="13.65"/>
    <n v="146.68836535022604"/>
    <n v="92.611149283452463"/>
    <n v="190.41732454273887"/>
    <n v="4930.2119566917863"/>
    <n v="302.71710375793975"/>
    <n v="191.11930806404425"/>
    <n v="392.95946105397616"/>
    <n v="10174.354870471005"/>
    <x v="0"/>
    <x v="0"/>
    <n v="1"/>
  </r>
  <r>
    <n v="674"/>
    <x v="16"/>
    <n v="2.5"/>
    <n v="3"/>
    <n v="2.7508200000000005"/>
    <n v="2.9000000000000004"/>
    <n v="2.4456733112651801"/>
    <n v="2.6985019286458805"/>
    <n v="65"/>
    <n v="78"/>
    <n v="0.2"/>
    <n v="0.2"/>
    <n v="1.3989229744649958"/>
    <n v="3"/>
    <n v="2.6"/>
    <n v="2.5678859915117607"/>
    <n v="1.1974249031108757"/>
    <n v="15.007922656809424"/>
    <n v="0.31136856482134428"/>
    <n v="12.687540933946741"/>
    <n v="4.097424903110876"/>
    <n v="31.906696326299585"/>
    <n v="42.140612678286359"/>
    <n v="74.047309004585941"/>
    <n v="0.56910390458181925"/>
    <n v="0.04"/>
    <n v="0.60910390458181929"/>
    <n v="0.98"/>
    <n v="0.5"/>
    <n v="0.5"/>
    <n v="66.807837678218959"/>
    <n v="24.757380000000005"/>
    <n v="91.565217678218971"/>
    <n v="0.27037974274252347"/>
    <n v="0.09"/>
    <n v="0.36037974274252349"/>
    <n v="0.9"/>
    <n v="9.3108864083584493"/>
    <n v="3.3174714778330001"/>
    <n v="3.8355512541750976"/>
    <n v="75.589961275514824"/>
    <n v="3.6395891419095263"/>
    <n v="1.2967866473461014"/>
    <n v="1.4993020090333515"/>
    <x v="673"/>
    <n v="90.559006494941841"/>
    <n v="5.955431559809373"/>
    <n v="2.1219219600958845"/>
    <n v="2.4532962799197127"/>
    <n v="142.3306401580293"/>
    <n v="0.85"/>
    <n v="0.6"/>
    <n v="0.65"/>
    <n v="21"/>
    <n v="11.2"/>
    <n v="13.65"/>
    <n v="275.11640229572532"/>
    <n v="98.024052455496502"/>
    <n v="113.33218080313262"/>
    <n v="6575.0891876554269"/>
    <n v="539.31796530495865"/>
    <n v="192.15914456608292"/>
    <n v="222.16807374726591"/>
    <n v="12889.321366500206"/>
    <x v="1"/>
    <x v="0"/>
    <n v="1"/>
  </r>
  <r>
    <n v="675"/>
    <x v="16"/>
    <n v="2.5"/>
    <n v="3"/>
    <n v="2.7508200000000005"/>
    <n v="2.9000000000000004"/>
    <n v="1.3308654061880527"/>
    <n v="1.4684475022989449"/>
    <n v="65"/>
    <n v="78"/>
    <n v="0.2"/>
    <n v="0.2"/>
    <n v="1.3989229744649958"/>
    <n v="3"/>
    <n v="2.6"/>
    <n v="0"/>
    <n v="0"/>
    <n v="15.007922656809424"/>
    <n v="15.357978642731471"/>
    <n v="0"/>
    <n v="2.8673704767639405"/>
    <n v="36.354912824465863"/>
    <n v="30.715957285462942"/>
    <n v="67.070870109928805"/>
    <n v="0.45796270773168213"/>
    <n v="0.04"/>
    <n v="0.49796270773168211"/>
    <n v="0.98"/>
    <n v="0.5"/>
    <n v="0.5"/>
    <n v="36.354912824465863"/>
    <n v="24.757380000000005"/>
    <n v="61.112292824465868"/>
    <n v="0.40511292991593606"/>
    <n v="0.09"/>
    <n v="0.49511292991593603"/>
    <n v="0.9"/>
    <n v="5.3377986091482246"/>
    <n v="3.4631805127386746"/>
    <n v="3.9118799283501837"/>
    <n v="68.468179903885655"/>
    <n v="2.6797739604103676"/>
    <n v="1.7386457672517288"/>
    <n v="1.9639096069077073"/>
    <x v="674"/>
    <n v="60.440729167054158"/>
    <n v="2.6949855004716388"/>
    <n v="1.7485150622488559"/>
    <n v="1.9750575955453824"/>
    <n v="77.379210918207477"/>
    <n v="0.85"/>
    <n v="0.6"/>
    <n v="0.65"/>
    <n v="21"/>
    <n v="11.2"/>
    <n v="13.65"/>
    <n v="183.47924562312519"/>
    <n v="119.04191118132067"/>
    <n v="134.46531628072626"/>
    <n v="5268.1096962120027"/>
    <n v="162.88688874314423"/>
    <n v="105.68152532189794"/>
    <n v="119.37392122169165"/>
    <n v="4676.8559302677386"/>
    <x v="0"/>
    <x v="0"/>
    <n v="1"/>
  </r>
  <r>
    <n v="676"/>
    <x v="16"/>
    <n v="2.5"/>
    <n v="3"/>
    <n v="2.7508200000000005"/>
    <n v="2.9000000000000004"/>
    <n v="1.6062899052665858"/>
    <n v="1.7723448129235033"/>
    <n v="65"/>
    <n v="78"/>
    <n v="0.2"/>
    <n v="0.2"/>
    <n v="1.3989229744649958"/>
    <n v="3"/>
    <n v="2.6"/>
    <n v="0.58173564736595118"/>
    <n v="0.27126778738849877"/>
    <n v="15.007922656809424"/>
    <n v="9.7518187672191257"/>
    <n v="0.65114443691670187"/>
    <n v="3.1712677873884991"/>
    <n v="42.087432884616888"/>
    <n v="68.109591904046226"/>
    <n v="110.19702478866311"/>
    <n v="0.6180710598554493"/>
    <n v="0.04"/>
    <n v="0.65807105985544934"/>
    <n v="0.98"/>
    <n v="0.5"/>
    <n v="0.5"/>
    <n v="43.878614024576095"/>
    <n v="24.757380000000005"/>
    <n v="68.635994024576092"/>
    <n v="0.36070549209406472"/>
    <n v="0.09"/>
    <n v="0.45070549209406474"/>
    <n v="0.9"/>
    <n v="5.4528190671230217"/>
    <n v="3.2192365358468908"/>
    <n v="4.9943299206417695"/>
    <n v="112.49279613842694"/>
    <n v="1.8644766444213723"/>
    <n v="1.1007501367767423"/>
    <n v="1.707705936497258"/>
    <x v="675"/>
    <n v="67.881752331998342"/>
    <n v="2.9952035661754413"/>
    <n v="1.7683089487908257"/>
    <n v="2.7433579960788093"/>
    <n v="89.687863612315226"/>
    <n v="0.85"/>
    <n v="0.6"/>
    <n v="0.65"/>
    <n v="21"/>
    <n v="11.2"/>
    <n v="13.65"/>
    <n v="209.74019106575176"/>
    <n v="123.82646073577163"/>
    <n v="192.10461577876751"/>
    <n v="6280.4244301651679"/>
    <n v="203.3196666630395"/>
    <n v="120.03591010827517"/>
    <n v="186.223948047829"/>
    <n v="6088.169344917228"/>
    <x v="0"/>
    <x v="0"/>
    <n v="1"/>
  </r>
  <r>
    <n v="677"/>
    <x v="16"/>
    <n v="2.5"/>
    <n v="3"/>
    <n v="2.7508200000000005"/>
    <n v="2.9000000000000004"/>
    <n v="1.6576050417275037"/>
    <n v="1.8289648014030273"/>
    <n v="65"/>
    <n v="78"/>
    <n v="0.2"/>
    <n v="0.2"/>
    <n v="1.3989229744649958"/>
    <n v="3"/>
    <n v="2.6"/>
    <n v="0.70315760449946185"/>
    <n v="0.32788777586802276"/>
    <n v="15.007922656809424"/>
    <n v="8.7971189670674388"/>
    <n v="0.95133031481718289"/>
    <n v="3.2278877758680231"/>
    <n v="42.663438138353882"/>
    <n v="65.483384599792956"/>
    <n v="108.14682273814684"/>
    <n v="0.60550447014376207"/>
    <n v="0.04"/>
    <n v="0.64550447014376211"/>
    <n v="0.98"/>
    <n v="0.5"/>
    <n v="0.5"/>
    <n v="45.280376594959286"/>
    <n v="24.757380000000005"/>
    <n v="70.037756594959291"/>
    <n v="0.35348619378510798"/>
    <n v="0.09"/>
    <n v="0.44348619378510801"/>
    <n v="0.9"/>
    <n v="5.793129944287406"/>
    <n v="3.2944033673495365"/>
    <n v="5.8161894069809819"/>
    <n v="110.39988154519158"/>
    <n v="2.0536386691262019"/>
    <n v="1.1678512672687482"/>
    <n v="2.061813145571961"/>
    <x v="676"/>
    <n v="69.268110918091608"/>
    <n v="3.2239567951928496"/>
    <n v="1.8333809571708477"/>
    <n v="3.2367897045457217"/>
    <n v="98.586365479962382"/>
    <n v="0.85"/>
    <n v="0.6"/>
    <n v="0.65"/>
    <n v="21"/>
    <n v="11.2"/>
    <n v="13.65"/>
    <n v="226.72146580815757"/>
    <n v="128.93064156887166"/>
    <n v="227.62392703946333"/>
    <n v="6932.9853686760689"/>
    <n v="223.31739688455346"/>
    <n v="126.99483549642724"/>
    <n v="224.20630827301002"/>
    <n v="6828.8912990775516"/>
    <x v="0"/>
    <x v="0"/>
    <n v="1"/>
  </r>
  <r>
    <n v="678"/>
    <x v="16"/>
    <n v="2.8405049365507899"/>
    <n v="3"/>
    <n v="2.7508200000000005"/>
    <n v="3.2405049365507903"/>
    <n v="2.8405049365507899"/>
    <n v="3.1341504256940951"/>
    <n v="65"/>
    <n v="78"/>
    <n v="0.2"/>
    <n v="0.2"/>
    <n v="1.3989229744649958"/>
    <n v="3"/>
    <n v="2.6"/>
    <n v="2.7719220154404076"/>
    <n v="1.2925684636083004"/>
    <n v="15.007922656809424"/>
    <n v="8.6745070976502442E-2"/>
    <n v="14.783865261298118"/>
    <n v="4.5330734001590907"/>
    <n v="36.925600827986393"/>
    <n v="41.522713878948089"/>
    <n v="78.448314706934482"/>
    <n v="0.52930026647567563"/>
    <n v="0.04"/>
    <n v="0.56930026647567566"/>
    <n v="0.98"/>
    <n v="0.5"/>
    <n v="0.5"/>
    <n v="77.593353066070478"/>
    <n v="24.757380000000005"/>
    <n v="102.35073306607049"/>
    <n v="0.24188766663760355"/>
    <n v="0.09"/>
    <n v="0.33188766663760355"/>
    <n v="0.9"/>
    <n v="6.0401188852321948"/>
    <n v="2.1182161659057526"/>
    <n v="5.1956779349270441"/>
    <n v="80.082654596662294"/>
    <n v="2.6014775943247455"/>
    <n v="0.91231513820252363"/>
    <n v="2.2377771020512895"/>
    <x v="677"/>
    <n v="101.22599973567411"/>
    <n v="4.0354779221987584"/>
    <n v="1.4152063451692414"/>
    <n v="3.4712965085036247"/>
    <n v="112.34254582248353"/>
    <n v="0.85"/>
    <n v="0.6"/>
    <n v="0.65"/>
    <n v="21"/>
    <n v="11.2"/>
    <n v="13.65"/>
    <n v="208.33323162726455"/>
    <n v="73.060618095978924"/>
    <n v="179.20713072789334"/>
    <n v="5799.7308055348849"/>
    <n v="408.49528708581022"/>
    <n v="143.25567712202596"/>
    <n v="351.38545945223439"/>
    <n v="11371.986513731674"/>
    <x v="0"/>
    <x v="0"/>
    <n v="1"/>
  </r>
  <r>
    <n v="679"/>
    <x v="16"/>
    <n v="2.6256265637057266"/>
    <n v="3"/>
    <n v="2.7508200000000005"/>
    <n v="3.0256265637057269"/>
    <n v="2.6256265637057266"/>
    <n v="2.8970583738342626"/>
    <n v="65"/>
    <n v="78"/>
    <n v="0.2"/>
    <n v="0.2"/>
    <n v="1.3989229744649958"/>
    <n v="3"/>
    <n v="2.6"/>
    <n v="2.7242846270632572"/>
    <n v="1.2703547845935312"/>
    <n v="15.007922656809424"/>
    <n v="0.12676519725447238"/>
    <n v="14.280089837513724"/>
    <n v="4.2959813482992582"/>
    <n v="32.441618316367396"/>
    <n v="41.632802042716058"/>
    <n v="74.074420359083462"/>
    <n v="0.56204020012437106"/>
    <n v="0.04"/>
    <n v="0.60204020012437109"/>
    <n v="0.98"/>
    <n v="0.5"/>
    <n v="0.5"/>
    <n v="71.723575043196917"/>
    <n v="24.757380000000005"/>
    <n v="96.480955043196929"/>
    <n v="0.25660380319530945"/>
    <n v="0.09"/>
    <n v="0.34660380319530948"/>
    <n v="0.9"/>
    <n v="8.3282037054154685"/>
    <n v="2.198452012391094"/>
    <n v="6.6064955579060864"/>
    <n v="75.6176374498977"/>
    <n v="3.3142902799306109"/>
    <n v="0.87489552288733341"/>
    <n v="2.6291196501035374"/>
    <x v="678"/>
    <n v="95.420724767996958"/>
    <n v="5.4416166273331985"/>
    <n v="1.4364601837539592"/>
    <n v="4.3166590717429187"/>
    <n v="145.08542684676326"/>
    <n v="0.85"/>
    <n v="0.6"/>
    <n v="0.65"/>
    <n v="21"/>
    <n v="11.2"/>
    <n v="13.65"/>
    <n v="250.61880079151288"/>
    <n v="66.157532456233056"/>
    <n v="198.80781651393119"/>
    <n v="6682.0465642542458"/>
    <n v="519.24300248971701"/>
    <n v="137.06807183417288"/>
    <n v="411.89873720205827"/>
    <n v="13844.156582992353"/>
    <x v="1"/>
    <x v="0"/>
    <n v="1"/>
  </r>
  <r>
    <n v="680"/>
    <x v="17"/>
    <n v="2.5"/>
    <n v="3"/>
    <n v="2.7508200000000005"/>
    <n v="2.9000000000000004"/>
    <n v="2.3187690999149737"/>
    <n v="2.5584786240187136"/>
    <n v="65"/>
    <n v="78"/>
    <n v="0.2"/>
    <n v="0.2"/>
    <n v="1.3989229744649958"/>
    <n v="3"/>
    <n v="2.6"/>
    <n v="2.2676050457061843"/>
    <n v="1.0574015984837093"/>
    <n v="15.007922656809424"/>
    <n v="0.89447614088972838"/>
    <n v="9.8937472063612812"/>
    <n v="3.9574015984837096"/>
    <n v="36.125309826505692"/>
    <n v="43.744636660686794"/>
    <n v="79.869946487192493"/>
    <n v="0.54769833441295024"/>
    <n v="0.04"/>
    <n v="0.58769833441295027"/>
    <n v="0.98"/>
    <n v="0.5"/>
    <n v="0.5"/>
    <n v="63.341227516708443"/>
    <n v="24.757380000000005"/>
    <n v="88.098607516708455"/>
    <n v="0.28101897064950332"/>
    <n v="0.09"/>
    <n v="0.37101897064950329"/>
    <n v="0.9"/>
    <n v="7.8040057234890003"/>
    <n v="2.4997104226973934"/>
    <n v="6.9647959515119116"/>
    <n v="81.533903705675669"/>
    <n v="3.2176045580453838"/>
    <n v="1.0306347707634433"/>
    <n v="2.871596971282302"/>
    <x v="679"/>
    <n v="87.130490950590783"/>
    <n v="4.9085715530172793"/>
    <n v="1.5722704347463718"/>
    <n v="4.3807245267981347"/>
    <n v="137.0516379068705"/>
    <n v="0.85"/>
    <n v="0.6"/>
    <n v="0.65"/>
    <n v="21"/>
    <n v="11.2"/>
    <n v="13.65"/>
    <n v="262.34386019861546"/>
    <n v="84.031676155147707"/>
    <n v="234.13251093804112"/>
    <n v="7324.8714716056484"/>
    <n v="427.6862492804994"/>
    <n v="136.9926948865502"/>
    <n v="381.69467873921599"/>
    <n v="11941.376496408224"/>
    <x v="1"/>
    <x v="0"/>
    <n v="1"/>
  </r>
  <r>
    <n v="681"/>
    <x v="17"/>
    <n v="3.1620924032270059"/>
    <n v="3"/>
    <n v="2.7508200000000005"/>
    <n v="3.5620924032270063"/>
    <n v="3.1620924032270059"/>
    <n v="3.4889829354397182"/>
    <n v="65"/>
    <n v="78"/>
    <n v="0.2"/>
    <n v="0.2"/>
    <n v="1.3989229744649958"/>
    <n v="3"/>
    <n v="2.6"/>
    <n v="2.8432162403753907"/>
    <n v="1.3258135066777079"/>
    <n v="15.007922656809424"/>
    <n v="4.0990217469367561E-2"/>
    <n v="15.554131363944803"/>
    <n v="4.8879059099047142"/>
    <n v="43.591460707629935"/>
    <n v="41.39685051282359"/>
    <n v="84.988311220453525"/>
    <n v="0.48708875277499231"/>
    <n v="0.04"/>
    <n v="0.52708875277499234"/>
    <n v="0.98"/>
    <n v="0.5"/>
    <n v="0.5"/>
    <n v="86.378076346196579"/>
    <n v="24.757380000000005"/>
    <n v="111.13545634619658"/>
    <n v="0.22276761003147924"/>
    <n v="0.09"/>
    <n v="0.31276761003147924"/>
    <n v="0.9"/>
    <n v="5.38202535337442"/>
    <n v="2.8447249619600985"/>
    <n v="6.4098619090982218"/>
    <n v="86.758901037546309"/>
    <n v="2.5452203224609096"/>
    <n v="1.3453024297726626"/>
    <n v="3.0312957899717086"/>
    <x v="680"/>
    <n v="109.91418759513948"/>
    <n v="3.6987021464706751"/>
    <n v="1.9549871344109477"/>
    <n v="4.4050647191577559"/>
    <n v="118.24328357847031"/>
    <n v="0.85"/>
    <n v="0.6"/>
    <n v="0.65"/>
    <n v="21"/>
    <n v="11.2"/>
    <n v="13.65"/>
    <n v="220.82051807513776"/>
    <n v="116.71696037021702"/>
    <n v="262.99189145768622"/>
    <n v="7059.379778287388"/>
    <n v="406.53984158572285"/>
    <n v="214.88082263772907"/>
    <n v="484.17910991023598"/>
    <n v="12996.614453109261"/>
    <x v="1"/>
    <x v="0"/>
    <n v="1"/>
  </r>
  <r>
    <n v="682"/>
    <x v="17"/>
    <n v="3.192874458084547"/>
    <n v="3"/>
    <n v="2.7508200000000005"/>
    <n v="3.5928744580845473"/>
    <n v="3.192874458084547"/>
    <n v="3.5229471750698207"/>
    <n v="65"/>
    <n v="78"/>
    <n v="0.2"/>
    <n v="0.2"/>
    <n v="1.3989229744649958"/>
    <n v="3"/>
    <n v="2.6"/>
    <n v="2.8500404576424887"/>
    <n v="1.3289956914502694"/>
    <n v="15.007922656809424"/>
    <n v="3.7499569865854364E-2"/>
    <n v="15.628886251277576"/>
    <n v="4.9218701495348167"/>
    <n v="44.2266890553907"/>
    <n v="41.387248369582892"/>
    <n v="85.613937424973585"/>
    <n v="0.4834171819962369"/>
    <n v="0.04"/>
    <n v="0.52341718199623688"/>
    <n v="0.98"/>
    <n v="0.5"/>
    <n v="0.5"/>
    <n v="87.218941933130097"/>
    <n v="24.757380000000005"/>
    <n v="111.97632193313009"/>
    <n v="0.22109477765115906"/>
    <n v="0.09"/>
    <n v="0.31109477765115906"/>
    <n v="0.9"/>
    <n v="10.023710519731813"/>
    <n v="2.5295472274016406"/>
    <n v="6.7988675018921159"/>
    <n v="87.3975611213272"/>
    <n v="4.7771282063477525"/>
    <n v="1.2055387459086797"/>
    <n v="3.2402234332859501"/>
    <x v="681"/>
    <n v="110.74581290089789"/>
    <n v="6.9053865243562607"/>
    <n v="1.7426182951350215"/>
    <n v="4.683775328111297"/>
    <n v="176.52834100173408"/>
    <n v="0.85"/>
    <n v="0.6"/>
    <n v="0.65"/>
    <n v="21"/>
    <n v="11.2"/>
    <n v="13.65"/>
    <n v="417.50935439869386"/>
    <n v="105.36114622968198"/>
    <n v="283.18762555736549"/>
    <n v="10673.151086437874"/>
    <n v="764.74264403474001"/>
    <n v="192.98767967070475"/>
    <n v="518.70850615685526"/>
    <n v="19549.774624283942"/>
    <x v="1"/>
    <x v="0"/>
    <n v="1"/>
  </r>
  <r>
    <n v="683"/>
    <x v="17"/>
    <n v="2.5137212448274946"/>
    <n v="3"/>
    <n v="2.7508200000000005"/>
    <n v="2.9137212448274949"/>
    <n v="2.5137212448274946"/>
    <n v="2.7735845159695649"/>
    <n v="65"/>
    <n v="78"/>
    <n v="0.2"/>
    <n v="0.2"/>
    <n v="1.3989229744649958"/>
    <n v="3"/>
    <n v="2.6"/>
    <n v="2.6994758151465978"/>
    <n v="1.258786245607066"/>
    <n v="15.007922656809424"/>
    <n v="0.1506041464754225"/>
    <n v="14.021189601651315"/>
    <n v="4.1725074904345609"/>
    <n v="30.096917043960119"/>
    <n v="41.698378701012032"/>
    <n v="71.795295744972151"/>
    <n v="0.58079541658454947"/>
    <n v="0.04"/>
    <n v="0.62079541658454951"/>
    <n v="0.98"/>
    <n v="0.5"/>
    <n v="0.5"/>
    <n v="68.666685823974603"/>
    <n v="24.757380000000005"/>
    <n v="93.424065823974615"/>
    <n v="0.26500002736604011"/>
    <n v="0.09"/>
    <n v="0.35500002736604008"/>
    <n v="0.9"/>
    <n v="4.6757828455752621"/>
    <n v="2.2664608319894106"/>
    <n v="4.3303117393260706"/>
    <n v="73.291031072992396"/>
    <n v="1.773078286097477"/>
    <n v="0.85945233562197976"/>
    <n v="1.6420740591701775"/>
    <x v="682"/>
    <n v="92.397427737996878"/>
    <n v="3.0158798074383832"/>
    <n v="1.4618671746091119"/>
    <n v="2.7930509533618308"/>
    <n v="88.438546559851218"/>
    <n v="0.85"/>
    <n v="0.6"/>
    <n v="0.65"/>
    <n v="21"/>
    <n v="11.2"/>
    <n v="13.65"/>
    <n v="129.95073576121828"/>
    <n v="62.990147835826406"/>
    <n v="120.34930089479623"/>
    <n v="3810.7135989835797"/>
    <n v="278.65953657427195"/>
    <n v="135.07276662849509"/>
    <n v="258.07072363179304"/>
    <n v="8171.4942150173256"/>
    <x v="0"/>
    <x v="0"/>
    <n v="1"/>
  </r>
  <r>
    <n v="684"/>
    <x v="17"/>
    <n v="2.5"/>
    <n v="3"/>
    <n v="2.7508200000000005"/>
    <n v="2.9000000000000004"/>
    <n v="1.20372628082557"/>
    <n v="1.3281649987377773"/>
    <n v="65"/>
    <n v="78"/>
    <n v="0.2"/>
    <n v="0.2"/>
    <n v="1.3989229744649958"/>
    <n v="3"/>
    <n v="2.6"/>
    <n v="0"/>
    <n v="0"/>
    <n v="15.007922656809424"/>
    <n v="16.862957116871382"/>
    <n v="0"/>
    <n v="2.7270879732027731"/>
    <n v="32.881885576450678"/>
    <n v="33.725914233742763"/>
    <n v="66.607799810193441"/>
    <n v="0.50633580946748913"/>
    <n v="0.04"/>
    <n v="0.54633580946748916"/>
    <n v="0.98"/>
    <n v="0.5"/>
    <n v="0.5"/>
    <n v="32.881885576450685"/>
    <n v="24.757380000000005"/>
    <n v="57.63926557645069"/>
    <n v="0.42952282185418705"/>
    <n v="0.09"/>
    <n v="0.51952282185418708"/>
    <n v="0.9"/>
    <n v="6.3748676820865899"/>
    <n v="2.8887063722250081"/>
    <n v="4.0889592791178995"/>
    <n v="67.995462306239148"/>
    <n v="2.8920491867456763"/>
    <n v="1.3105026380415643"/>
    <n v="1.8550144014814209"/>
    <x v="683"/>
    <n v="57.005867053632549"/>
    <n v="3.062978434941904"/>
    <n v="1.3879574862185002"/>
    <n v="1.9646516159837057"/>
    <n v="81.43261083391674"/>
    <n v="0.85"/>
    <n v="0.6"/>
    <n v="0.65"/>
    <n v="21"/>
    <n v="11.2"/>
    <n v="13.65"/>
    <n v="196.64622146515521"/>
    <n v="89.108232727182155"/>
    <n v="126.13256181346073"/>
    <n v="5228.0535317696149"/>
    <n v="174.60774145044167"/>
    <n v="79.121719935465862"/>
    <n v="111.99666882747148"/>
    <n v="4642.1365870284553"/>
    <x v="0"/>
    <x v="0"/>
    <n v="1"/>
  </r>
  <r>
    <n v="685"/>
    <x v="17"/>
    <n v="3.2645441288033115"/>
    <n v="3"/>
    <n v="2.7508200000000005"/>
    <n v="3.6645441288033118"/>
    <n v="3.2645441288033115"/>
    <n v="3.6020259072002183"/>
    <n v="65"/>
    <n v="78"/>
    <n v="0.2"/>
    <n v="0.2"/>
    <n v="1.3989229744649958"/>
    <n v="3"/>
    <n v="2.6"/>
    <n v="2.8659292411142152"/>
    <n v="1.3364047528619021"/>
    <n v="15.007922656809424"/>
    <n v="2.9974103925428049E-2"/>
    <n v="15.803631970157442"/>
    <n v="5.0009488816652139"/>
    <n v="45.703777258252053"/>
    <n v="41.366547167364651"/>
    <n v="87.070324425616704"/>
    <n v="0.47509352285351447"/>
    <n v="0.04"/>
    <n v="0.51509352285351451"/>
    <n v="0.98"/>
    <n v="0.5"/>
    <n v="0.5"/>
    <n v="89.17672415440056"/>
    <n v="24.757380000000005"/>
    <n v="113.93410415440056"/>
    <n v="0.21729560418932545"/>
    <n v="0.09"/>
    <n v="0.30729560418932544"/>
    <n v="0.9"/>
    <n v="6.9974473736775993"/>
    <n v="2.7688775567157018"/>
    <n v="5.0642968950748024"/>
    <n v="88.884289517817052"/>
    <n v="3.3931075549879317"/>
    <n v="1.342646661676979"/>
    <n v="2.455710366614607"/>
    <x v="684"/>
    <n v="112.68208103182474"/>
    <n v="4.8471625552003328"/>
    <n v="1.918013654998487"/>
    <n v="3.5080607209086661"/>
    <n v="130.53617211817789"/>
    <n v="0.85"/>
    <n v="0.6"/>
    <n v="0.65"/>
    <n v="21"/>
    <n v="11.2"/>
    <n v="13.65"/>
    <n v="301.59395428263969"/>
    <n v="119.34019459662716"/>
    <n v="218.27407119807737"/>
    <n v="8122.0548883393931"/>
    <n v="546.18836381951053"/>
    <n v="216.12577009268585"/>
    <n v="395.2955824179918"/>
    <n v="14709.087524204742"/>
    <x v="1"/>
    <x v="0"/>
    <n v="1"/>
  </r>
  <r>
    <n v="686"/>
    <x v="17"/>
    <n v="2.5"/>
    <n v="3"/>
    <n v="2.7508200000000005"/>
    <n v="2.9000000000000004"/>
    <n v="1.2608529028932081"/>
    <n v="1.3911972521121245"/>
    <n v="65"/>
    <n v="78"/>
    <n v="0.2"/>
    <n v="0.2"/>
    <n v="1.3989229744649958"/>
    <n v="3"/>
    <n v="2.6"/>
    <n v="0"/>
    <n v="0"/>
    <n v="15.007922656809424"/>
    <n v="16.186734622285218"/>
    <n v="0"/>
    <n v="2.7901202265771206"/>
    <n v="34.442399025495675"/>
    <n v="32.373469244570437"/>
    <n v="66.815868270066119"/>
    <n v="0.48451767645551846"/>
    <n v="0.04"/>
    <n v="0.5245176764555185"/>
    <n v="0.98"/>
    <n v="0.5"/>
    <n v="0.5"/>
    <n v="34.442399025495675"/>
    <n v="24.757380000000005"/>
    <n v="59.19977902549568"/>
    <n v="0.41820054749423469"/>
    <n v="0.09"/>
    <n v="0.50820054749423471"/>
    <n v="0.9"/>
    <n v="7.4605995421974542"/>
    <n v="2.3032168568187199"/>
    <n v="3.0388177261160156"/>
    <n v="68.207865525692497"/>
    <n v="3.5473832053589405"/>
    <n v="1.0951389027069822"/>
    <n v="1.444904113241801"/>
    <x v="685"/>
    <n v="58.549232003237485"/>
    <n v="3.6691187702174712"/>
    <n v="1.132720789185496"/>
    <n v="1.4944888939686711"/>
    <n v="84.325529123178185"/>
    <n v="0.85"/>
    <n v="0.6"/>
    <n v="0.55000000000000004"/>
    <n v="21"/>
    <n v="11.2"/>
    <n v="13.65"/>
    <n v="241.95943663922262"/>
    <n v="74.697087007792277"/>
    <n v="98.553825453516723"/>
    <n v="5560.8332132947635"/>
    <n v="214.82408612489613"/>
    <n v="66.319932280911857"/>
    <n v="87.501176979233506"/>
    <n v="4937.1949684287192"/>
    <x v="1"/>
    <x v="0"/>
    <n v="1"/>
  </r>
  <r>
    <n v="687"/>
    <x v="17"/>
    <n v="2.6739610600282746"/>
    <n v="3"/>
    <n v="2.7508200000000005"/>
    <n v="3.073961060028275"/>
    <n v="2.6739610600282746"/>
    <n v="2.9503895898007362"/>
    <n v="65"/>
    <n v="78"/>
    <n v="0.2"/>
    <n v="0.2"/>
    <n v="1.3989229744649958"/>
    <n v="3"/>
    <n v="2.6"/>
    <n v="2.7350001269195028"/>
    <n v="1.2753515042374572"/>
    <n v="15.007922656809424"/>
    <n v="0.11710337322574473"/>
    <n v="14.392647265997178"/>
    <n v="4.3493125642657322"/>
    <n v="33.45233427049061"/>
    <n v="41.606224103941351"/>
    <n v="75.058558374431954"/>
    <n v="0.55431685613234682"/>
    <n v="0.04"/>
    <n v="0.59431685613234686"/>
    <n v="0.98"/>
    <n v="0.5"/>
    <n v="0.5"/>
    <n v="73.043916222740961"/>
    <n v="24.757380000000005"/>
    <n v="97.801296222740973"/>
    <n v="0.2531395897209322"/>
    <n v="0.09"/>
    <n v="0.34313958972093217"/>
    <n v="0.9"/>
    <n v="10.090332209665544"/>
    <n v="2.1568223429383528"/>
    <n v="3.1730570648651129"/>
    <n v="76.622278340565956"/>
    <n v="4.093477693486161"/>
    <n v="0.87498646884722853"/>
    <n v="1.2872557657459467"/>
    <x v="686"/>
    <n v="96.726556703809763"/>
    <n v="6.6279397550930019"/>
    <n v="1.4167312090815467"/>
    <n v="2.0842555654661927"/>
    <n v="143.47670701117553"/>
    <n v="0.85"/>
    <n v="0.6"/>
    <n v="0.55000000000000004"/>
    <n v="21"/>
    <n v="11.2"/>
    <n v="13.65"/>
    <n v="313.65158721119457"/>
    <n v="67.043456760241284"/>
    <n v="98.63246957848429"/>
    <n v="6789.6961265091149"/>
    <n v="641.09779055043828"/>
    <n v="137.03553162928318"/>
    <n v="201.60286413829678"/>
    <n v="13878.007836392369"/>
    <x v="1"/>
    <x v="0"/>
    <n v="1"/>
  </r>
  <r>
    <n v="688"/>
    <x v="17"/>
    <n v="2.5"/>
    <n v="3"/>
    <n v="2.7508200000000005"/>
    <n v="2.9000000000000004"/>
    <n v="1.6975386727979598"/>
    <n v="1.8730266881501629"/>
    <n v="65"/>
    <n v="78"/>
    <n v="0.2"/>
    <n v="0.2"/>
    <n v="1.3989229744649958"/>
    <n v="3"/>
    <n v="2.6"/>
    <n v="0.79764862555940208"/>
    <n v="0.37194966261515816"/>
    <n v="15.007922656809424"/>
    <n v="8.0881890353834986"/>
    <n v="1.2241911135130497"/>
    <n v="3.2719496626151585"/>
    <n v="43.003704069801124"/>
    <n v="63.533245965118141"/>
    <n v="106.53695003491927"/>
    <n v="0.5963493975028763"/>
    <n v="0.04"/>
    <n v="0.63634939750287633"/>
    <n v="0.98"/>
    <n v="0.5"/>
    <n v="0.5"/>
    <n v="46.371233468675086"/>
    <n v="24.757380000000005"/>
    <n v="71.128613468675098"/>
    <n v="0.34806498809235337"/>
    <n v="0.09"/>
    <n v="0.43806498809235339"/>
    <n v="0.9"/>
    <n v="6.606467548215309"/>
    <n v="2.9354852370405351"/>
    <n v="4.6076626381683541"/>
    <n v="108.75646982731342"/>
    <n v="2.4024459042861923"/>
    <n v="1.0674909750712025"/>
    <n v="1.6755792944734083"/>
    <x v="687"/>
    <n v="70.346980353634706"/>
    <n v="3.7124054203738504"/>
    <n v="1.6495519316310938"/>
    <n v="2.5892069594455522"/>
    <n v="100.32416448191485"/>
    <n v="0.85"/>
    <n v="0.6"/>
    <n v="0.65"/>
    <n v="21"/>
    <n v="11.2"/>
    <n v="13.65"/>
    <n v="261.28153550125398"/>
    <n v="116.09655002126063"/>
    <n v="182.23008898266835"/>
    <n v="7060.8806893389801"/>
    <n v="261.15651117176623"/>
    <n v="116.04099732675273"/>
    <n v="182.14289110761052"/>
    <n v="7057.5020278040811"/>
    <x v="0"/>
    <x v="0"/>
    <n v="1"/>
  </r>
  <r>
    <n v="689"/>
    <x v="17"/>
    <n v="2.5499831156792805"/>
    <n v="3"/>
    <n v="2.7508200000000005"/>
    <n v="2.9499831156792808"/>
    <n v="2.5499831156792805"/>
    <n v="2.8135950635676954"/>
    <n v="65"/>
    <n v="78"/>
    <n v="0.2"/>
    <n v="0.2"/>
    <n v="1.3989229744649958"/>
    <n v="3"/>
    <n v="2.6"/>
    <n v="2.7075148783718861"/>
    <n v="1.2625349223534101"/>
    <n v="15.007922656809424"/>
    <n v="0.1426545510508882"/>
    <n v="14.104824406252488"/>
    <n v="4.212518038032691"/>
    <n v="30.857409081662119"/>
    <n v="41.676510794926308"/>
    <n v="72.533919876588428"/>
    <n v="0.57457960173441724"/>
    <n v="0.04"/>
    <n v="0.61457960173441728"/>
    <n v="0.98"/>
    <n v="0.5"/>
    <n v="0.5"/>
    <n v="69.657242154869607"/>
    <n v="24.757380000000005"/>
    <n v="94.414622154869619"/>
    <n v="0.26221976463974117"/>
    <n v="0.09"/>
    <n v="0.35221976463974114"/>
    <n v="0.9"/>
    <n v="7.1193864695394682"/>
    <n v="2.3619657947648958"/>
    <n v="4.1040063666385844"/>
    <n v="74.045043207350687"/>
    <n v="2.7439567684965027"/>
    <n v="0.91034979730796972"/>
    <n v="1.5817677683143303"/>
    <x v="688"/>
    <n v="93.377098834486432"/>
    <n v="4.6117978428589188"/>
    <n v="1.530034758445685"/>
    <n v="2.6584942101011428"/>
    <n v="116.18991495090908"/>
    <n v="0.85"/>
    <n v="0.6"/>
    <n v="0.65"/>
    <n v="21"/>
    <n v="11.2"/>
    <n v="13.65"/>
    <n v="203.1763974824259"/>
    <n v="67.406890075471566"/>
    <n v="117.12206274882926"/>
    <n v="5118.8384981074596"/>
    <n v="430.63630297730862"/>
    <n v="142.87020685958231"/>
    <n v="248.24247660752437"/>
    <n v="10849.477171941611"/>
    <x v="0"/>
    <x v="0"/>
    <n v="1"/>
  </r>
  <r>
    <n v="690"/>
    <x v="17"/>
    <n v="3.0590966008056553"/>
    <n v="3"/>
    <n v="2.7508200000000005"/>
    <n v="3.4590966008056556"/>
    <n v="3.0590966008056553"/>
    <n v="3.3753396413021761"/>
    <n v="65"/>
    <n v="78"/>
    <n v="0.2"/>
    <n v="0.2"/>
    <n v="1.3989229744649958"/>
    <n v="3"/>
    <n v="2.6"/>
    <n v="2.8203826207039491"/>
    <n v="1.3151660149615161"/>
    <n v="15.007922656809424"/>
    <n v="5.3799072013789175E-2"/>
    <n v="15.305306813031446"/>
    <n v="4.7742626157671717"/>
    <n v="41.462422041358515"/>
    <n v="41.432085366081473"/>
    <n v="82.894507407439988"/>
    <n v="0.49981701637282233"/>
    <n v="0.04"/>
    <n v="0.53981701637282231"/>
    <n v="0.98"/>
    <n v="0.5"/>
    <n v="0.5"/>
    <n v="83.564566128781692"/>
    <n v="24.757380000000005"/>
    <n v="108.32194612878169"/>
    <n v="0.22855368542369497"/>
    <n v="0.09"/>
    <n v="0.318553685423695"/>
    <n v="0.9"/>
    <n v="9.9820829187880289"/>
    <n v="2.3294441992519861"/>
    <n v="3.6103339367989058"/>
    <n v="84.621476311761654"/>
    <n v="4.5935847003817614"/>
    <n v="1.0719705818048006"/>
    <n v="1.6614142429265748"/>
    <x v="689"/>
    <n v="107.13159507242145"/>
    <n v="6.8022536168031875"/>
    <n v="1.5873911645914178"/>
    <n v="2.460248755621377"/>
    <n v="153.91605277024189"/>
    <n v="0.85"/>
    <n v="0.6"/>
    <n v="0.65"/>
    <n v="21"/>
    <n v="11.2"/>
    <n v="13.65"/>
    <n v="388.71591890942597"/>
    <n v="90.711733195100294"/>
    <n v="140.59132600183457"/>
    <n v="8795.5585395556045"/>
    <n v="728.73628005527337"/>
    <n v="170.05974746654729"/>
    <n v="263.57037346465813"/>
    <n v="16489.272240527007"/>
    <x v="1"/>
    <x v="0"/>
    <n v="1"/>
  </r>
  <r>
    <n v="691"/>
    <x v="17"/>
    <n v="2.5"/>
    <n v="3"/>
    <n v="2.7508200000000005"/>
    <n v="2.9000000000000004"/>
    <n v="1.755823366566142"/>
    <n v="1.9373367322674659"/>
    <n v="65"/>
    <n v="78"/>
    <n v="0.2"/>
    <n v="0.2"/>
    <n v="1.3989229744649958"/>
    <n v="3"/>
    <n v="2.6"/>
    <n v="0.93556196022723437"/>
    <n v="0.43625970673246162"/>
    <n v="15.007922656809424"/>
    <n v="7.1069257674430002"/>
    <n v="1.6841124659182389"/>
    <n v="3.336259706732462"/>
    <n v="43.330691415206708"/>
    <n v="60.833967342402055"/>
    <n v="104.16465875760876"/>
    <n v="0.58401734396272287"/>
    <n v="0.04"/>
    <n v="0.6240173439627229"/>
    <n v="0.98"/>
    <n v="0.5"/>
    <n v="0.5"/>
    <n v="47.963381668703917"/>
    <n v="24.757380000000005"/>
    <n v="72.720761668703915"/>
    <n v="0.34044445398946616"/>
    <n v="0.09"/>
    <n v="0.43044445398946618"/>
    <n v="0.9"/>
    <n v="4.712712607996103"/>
    <n v="2.7522706813395166"/>
    <n v="6.0215013506570525"/>
    <n v="106.33475581505895"/>
    <n v="1.7718982034947379"/>
    <n v="1.0348060409035578"/>
    <n v="2.2639800711520901"/>
    <x v="690"/>
    <n v="71.921632419597273"/>
    <n v="2.6841516026379475"/>
    <n v="1.5675710306791124"/>
    <n v="3.4295794895766445"/>
    <n v="88.87512745451977"/>
    <n v="0.85"/>
    <n v="0.6"/>
    <n v="0.65"/>
    <n v="21"/>
    <n v="11.2"/>
    <n v="13.65"/>
    <n v="188.41436279775459"/>
    <n v="110.03584767542772"/>
    <n v="240.73976803611731"/>
    <n v="6238.6008642192446"/>
    <n v="193.04856492339937"/>
    <n v="112.74226746011236"/>
    <n v="246.66095540312145"/>
    <n v="6392.0442480288284"/>
    <x v="0"/>
    <x v="0"/>
    <n v="1"/>
  </r>
  <r>
    <n v="692"/>
    <x v="17"/>
    <n v="3.1146507456044388"/>
    <n v="3"/>
    <n v="2.7508200000000005"/>
    <n v="3.5146507456044391"/>
    <n v="3.1146507456044388"/>
    <n v="3.4366368579799986"/>
    <n v="65"/>
    <n v="78"/>
    <n v="0.2"/>
    <n v="0.2"/>
    <n v="1.3989229744649958"/>
    <n v="3"/>
    <n v="2.6"/>
    <n v="2.832698678093533"/>
    <n v="1.3209090868405555"/>
    <n v="15.007922656809424"/>
    <n v="4.6674193079784869E-2"/>
    <n v="15.439269211753519"/>
    <n v="4.8355598324449947"/>
    <n v="42.611474081941061"/>
    <n v="41.412486106612235"/>
    <n v="84.023960188553303"/>
    <n v="0.49286520194574113"/>
    <n v="0.04"/>
    <n v="0.53286520194574116"/>
    <n v="0.98"/>
    <n v="0.5"/>
    <n v="0.5"/>
    <n v="85.08212461501688"/>
    <n v="24.757380000000005"/>
    <n v="109.83950461501689"/>
    <n v="0.22539595464103412"/>
    <n v="0.09"/>
    <n v="0.31539595464103409"/>
    <n v="0.9"/>
    <n v="10.300540371951485"/>
    <n v="3.2646687808916233"/>
    <n v="4.8020230913254434"/>
    <n v="85.774459359148167"/>
    <n v="4.811740846501297"/>
    <n v="1.5250403916758519"/>
    <n v="2.2431920870181989"/>
    <x v="691"/>
    <n v="108.63247709177494"/>
    <n v="7.0517916080213334"/>
    <n v="2.2350054541555289"/>
    <n v="3.2874844342285656"/>
    <n v="170.06192249779889"/>
    <n v="0.85"/>
    <n v="0.6"/>
    <n v="0.65"/>
    <n v="21"/>
    <n v="11.2"/>
    <n v="13.65"/>
    <n v="412.72446968497871"/>
    <n v="130.80951509685977"/>
    <n v="192.40858850270527"/>
    <n v="9953.3169268180191"/>
    <n v="766.0535903143483"/>
    <n v="242.79417879854256"/>
    <n v="357.12757749090139"/>
    <n v="18474.247899925344"/>
    <x v="1"/>
    <x v="0"/>
    <n v="1"/>
  </r>
  <r>
    <n v="693"/>
    <x v="17"/>
    <n v="2.5"/>
    <n v="3"/>
    <n v="2.7508200000000005"/>
    <n v="2.9000000000000004"/>
    <n v="1.1192479152128207"/>
    <n v="1.2349534354906295"/>
    <n v="65"/>
    <n v="78"/>
    <n v="0.2"/>
    <n v="0.2"/>
    <n v="1.3989229744649958"/>
    <n v="3"/>
    <n v="2.6"/>
    <n v="0"/>
    <n v="0"/>
    <n v="15.007922656809424"/>
    <n v="17.862949223276306"/>
    <n v="0"/>
    <n v="2.6338764099556253"/>
    <n v="30.574211484747007"/>
    <n v="35.725898446552613"/>
    <n v="66.300109931299616"/>
    <n v="0.53885127013472378"/>
    <n v="0.04"/>
    <n v="0.57885127013472382"/>
    <n v="0.98"/>
    <n v="0.5"/>
    <n v="0.5"/>
    <n v="30.574211484747011"/>
    <n v="24.757380000000005"/>
    <n v="55.331591484747015"/>
    <n v="0.44743661506329074"/>
    <n v="0.09"/>
    <n v="0.53743661506329077"/>
    <n v="0.9"/>
    <n v="7.4892654917590775"/>
    <n v="2.733829205266165"/>
    <n v="5.3377768883061201"/>
    <n v="67.681362221535025"/>
    <n v="3.1540946494781785"/>
    <n v="1.1513486974664429"/>
    <n v="2.2479979568143484"/>
    <x v="692"/>
    <n v="54.723552017881659"/>
    <n v="3.4642599965577672"/>
    <n v="1.264569291026751"/>
    <n v="2.469060145491814"/>
    <n v="92.241682715132029"/>
    <n v="0.85"/>
    <n v="0.6"/>
    <n v="0.65"/>
    <n v="21"/>
    <n v="11.2"/>
    <n v="13.65"/>
    <n v="213.47342245233816"/>
    <n v="77.924848236518869"/>
    <n v="152.14756398842258"/>
    <n v="5684.084832410922"/>
    <n v="189.57661212509549"/>
    <n v="69.201723377718139"/>
    <n v="135.11574130709974"/>
    <n v="5047.7925222784634"/>
    <x v="1"/>
    <x v="0"/>
    <n v="1"/>
  </r>
  <r>
    <n v="694"/>
    <x v="17"/>
    <n v="2.5"/>
    <n v="3"/>
    <n v="2.7508200000000005"/>
    <n v="2.9000000000000004"/>
    <n v="1.0798393705790432"/>
    <n v="1.1914709175232716"/>
    <n v="65"/>
    <n v="78"/>
    <n v="0.2"/>
    <n v="0.2"/>
    <n v="1.3989229744649958"/>
    <n v="3"/>
    <n v="2.6"/>
    <n v="0"/>
    <n v="0"/>
    <n v="15.007922656809424"/>
    <n v="18.329438285568681"/>
    <n v="0"/>
    <n v="2.5903938919882674"/>
    <n v="29.497698264072302"/>
    <n v="36.658876571137363"/>
    <n v="66.156574835209668"/>
    <n v="0.55412295244201304"/>
    <n v="0.04"/>
    <n v="0.59412295244201307"/>
    <n v="0.98"/>
    <n v="0.5"/>
    <n v="0.5"/>
    <n v="29.497698264072298"/>
    <n v="24.757380000000005"/>
    <n v="54.255078264072303"/>
    <n v="0.45631452008049789"/>
    <n v="0.09"/>
    <n v="0.54631452008049786"/>
    <n v="0.9"/>
    <n v="8.7688670613659738"/>
    <n v="2.691574944178901"/>
    <n v="5.6070557746496261"/>
    <n v="67.534836810943204"/>
    <n v="3.5590818732957024"/>
    <n v="1.0924484916243857"/>
    <n v="2.2757752433077516"/>
    <x v="693"/>
    <n v="53.658868612818758"/>
    <n v="3.9783076610861361"/>
    <n v="1.2211284702891119"/>
    <n v="2.5438397900573313"/>
    <n v="101.78899360801401"/>
    <n v="0.85"/>
    <n v="0.6"/>
    <n v="0.65"/>
    <n v="21"/>
    <n v="11.2"/>
    <n v="13.65"/>
    <n v="240.36201350981131"/>
    <n v="73.778330606213942"/>
    <n v="153.69410967517356"/>
    <n v="6149.9033109168677"/>
    <n v="213.47148808759127"/>
    <n v="65.524372146615804"/>
    <n v="136.49956506674678"/>
    <n v="5461.8822342434723"/>
    <x v="1"/>
    <x v="0"/>
    <n v="1"/>
  </r>
  <r>
    <n v="695"/>
    <x v="17"/>
    <n v="2.5"/>
    <n v="3"/>
    <n v="2.7508200000000005"/>
    <n v="2.9000000000000004"/>
    <n v="1.7679835041948404"/>
    <n v="1.9507539596185168"/>
    <n v="65"/>
    <n v="78"/>
    <n v="0.2"/>
    <n v="0.2"/>
    <n v="1.3989229744649958"/>
    <n v="3"/>
    <n v="2.6"/>
    <n v="0.96433529713561217"/>
    <n v="0.44967693408351206"/>
    <n v="15.007922656809424"/>
    <n v="6.9101991865278869"/>
    <n v="1.7892956532463846"/>
    <n v="3.3496769340835124"/>
    <n v="43.373526795917066"/>
    <n v="60.29280792908915"/>
    <n v="103.66633472500621"/>
    <n v="0.58160451113687761"/>
    <n v="0.04"/>
    <n v="0.62160451113687765"/>
    <n v="0.98"/>
    <n v="0.5"/>
    <n v="0.5"/>
    <n v="48.295557064780283"/>
    <n v="24.757380000000005"/>
    <n v="73.052937064780281"/>
    <n v="0.33889643585508683"/>
    <n v="0.09"/>
    <n v="0.42889643585508685"/>
    <n v="0.9"/>
    <n v="10.649274395572604"/>
    <n v="2.3020664475441484"/>
    <n v="5.2839701592985815"/>
    <n v="105.82605003177717"/>
    <n v="4.029637390950227"/>
    <n v="0.87109155881385947"/>
    <n v="1.9994304715659372"/>
    <x v="694"/>
    <n v="72.250157536595893"/>
    <n v="6.08183856286868"/>
    <n v="1.3147183530908819"/>
    <n v="3.0176941908107842"/>
    <n v="144.17021738794534"/>
    <n v="0.85"/>
    <n v="0.6"/>
    <n v="0.65"/>
    <n v="21"/>
    <n v="11.2"/>
    <n v="13.65"/>
    <n v="426.44060814461875"/>
    <n v="92.184178885294259"/>
    <n v="211.59182911899669"/>
    <n v="10108.791041348921"/>
    <n v="439.41379427940609"/>
    <n v="94.988608127070123"/>
    <n v="218.02888068334943"/>
    <n v="10416.320918364327"/>
    <x v="1"/>
    <x v="0"/>
    <n v="1"/>
  </r>
  <r>
    <n v="696"/>
    <x v="17"/>
    <n v="3.130509291303043"/>
    <n v="3"/>
    <n v="2.7508200000000005"/>
    <n v="3.5305092913030434"/>
    <n v="3.130509291303043"/>
    <n v="3.4541348271306962"/>
    <n v="65"/>
    <n v="78"/>
    <n v="0.2"/>
    <n v="0.2"/>
    <n v="1.3989229744649958"/>
    <n v="3"/>
    <n v="2.6"/>
    <n v="2.8362144330321919"/>
    <n v="1.3225485102926484"/>
    <n v="15.007922656809424"/>
    <n v="4.47331344571021E-2"/>
    <n v="15.477617358111722"/>
    <n v="4.8530578015956918"/>
    <n v="42.939189105468074"/>
    <n v="41.407146603731789"/>
    <n v="84.346335709199863"/>
    <n v="0.49091814428656216"/>
    <n v="0.04"/>
    <n v="0.53091814428656214"/>
    <n v="0.98"/>
    <n v="0.5"/>
    <n v="0.5"/>
    <n v="85.515328486508963"/>
    <n v="24.757380000000005"/>
    <n v="110.27270848650898"/>
    <n v="0.22451049166919557"/>
    <n v="0.09"/>
    <n v="0.31451049166919554"/>
    <n v="0.9"/>
    <n v="11.153127650626274"/>
    <n v="3.0398695322651106"/>
    <n v="4.0733768923866585"/>
    <n v="86.103551036474855"/>
    <n v="5.2317298153646279"/>
    <n v="1.4259476413216585"/>
    <n v="1.9107471917009704"/>
    <x v="695"/>
    <n v="109.06092048116271"/>
    <n v="7.6453519895785051"/>
    <n v="2.0837986710622034"/>
    <n v="2.7922571232081905"/>
    <n v="175.24696140917899"/>
    <n v="0.85"/>
    <n v="0.6"/>
    <n v="0.65"/>
    <n v="21"/>
    <n v="11.2"/>
    <n v="13.65"/>
    <n v="450.4705151662954"/>
    <n v="122.77915550988037"/>
    <n v="164.52211833842551"/>
    <n v="10325.697115702449"/>
    <n v="833.80912538592042"/>
    <n v="227.26100116346748"/>
    <n v="304.5261320771686"/>
    <n v="19112.594922811859"/>
    <x v="1"/>
    <x v="0"/>
    <n v="1"/>
  </r>
  <r>
    <n v="697"/>
    <x v="17"/>
    <n v="3.1778847306253626"/>
    <n v="3"/>
    <n v="2.7508200000000005"/>
    <n v="3.5778847306253629"/>
    <n v="3.1778847306253626"/>
    <n v="3.5064078407800912"/>
    <n v="65"/>
    <n v="78"/>
    <n v="0.2"/>
    <n v="0.2"/>
    <n v="1.3989229744649958"/>
    <n v="3"/>
    <n v="2.6"/>
    <n v="2.8467173150703147"/>
    <n v="1.3274460846197238"/>
    <n v="15.007922656809424"/>
    <n v="3.9179985546394756E-2"/>
    <n v="15.592460987293018"/>
    <n v="4.9053308152450867"/>
    <n v="43.917417816106834"/>
    <n v="41.391870890645244"/>
    <n v="85.309288706752085"/>
    <n v="0.48519770259635453"/>
    <n v="0.04"/>
    <n v="0.52519770259635457"/>
    <n v="0.98"/>
    <n v="0.5"/>
    <n v="0.5"/>
    <n v="86.809471349172213"/>
    <n v="24.757380000000005"/>
    <n v="111.56685134917223"/>
    <n v="0.22190623559426725"/>
    <n v="0.09"/>
    <n v="0.31190623559426722"/>
    <n v="0.9"/>
    <n v="11.443310433016025"/>
    <n v="3.0271501741234079"/>
    <n v="6.7030690901969123"/>
    <n v="87.086565554809411"/>
    <n v="5.433310083499113"/>
    <n v="1.4372978572596393"/>
    <n v="3.1826326036808572"/>
    <x v="696"/>
    <n v="110.34084199368681"/>
    <n v="7.8740705531173925"/>
    <n v="2.0829631587340454"/>
    <n v="4.6123400433453039"/>
    <n v="195.47265883441946"/>
    <n v="0.85"/>
    <n v="0.6"/>
    <n v="0.65"/>
    <n v="21"/>
    <n v="11.2"/>
    <n v="13.65"/>
    <n v="473.16831476625248"/>
    <n v="125.16933406802868"/>
    <n v="277.16454287732671"/>
    <n v="11746.334750193842"/>
    <n v="868.83157474866834"/>
    <n v="229.83590877654407"/>
    <n v="508.92948394391874"/>
    <n v="21568.617762534526"/>
    <x v="1"/>
    <x v="0"/>
    <n v="1"/>
  </r>
  <r>
    <n v="698"/>
    <x v="17"/>
    <n v="2.724980094861726"/>
    <n v="3"/>
    <n v="2.7508200000000005"/>
    <n v="3.1249800948617263"/>
    <n v="2.724980094861726"/>
    <n v="3.0066828662827443"/>
    <n v="65"/>
    <n v="78"/>
    <n v="0.2"/>
    <n v="0.2"/>
    <n v="1.3989229744649958"/>
    <n v="3"/>
    <n v="2.6"/>
    <n v="2.7463107746352722"/>
    <n v="1.280625745886014"/>
    <n v="15.007922656809424"/>
    <n v="0.10732035934517263"/>
    <n v="14.511935577763202"/>
    <n v="4.4056058407477403"/>
    <n v="34.517867634028512"/>
    <n v="41.579312793698392"/>
    <n v="76.097180427726897"/>
    <n v="0.54639754797732931"/>
    <n v="0.04"/>
    <n v="0.58639754797732935"/>
    <n v="0.98"/>
    <n v="0.5"/>
    <n v="0.5"/>
    <n v="74.437590260051095"/>
    <n v="24.757380000000005"/>
    <n v="99.194970260051093"/>
    <n v="0.24958301751687276"/>
    <n v="0.09"/>
    <n v="0.33958301751687275"/>
    <n v="0.9"/>
    <n v="5.902328181260593"/>
    <n v="3.4808357002340409"/>
    <n v="6.6520798604467881"/>
    <n v="77.682538353304551"/>
    <n v="2.4412174084118914"/>
    <n v="1.439682180704849"/>
    <n v="2.7513165413314162"/>
    <x v="697"/>
    <n v="98.104915641808773"/>
    <n v="3.8979977670932451"/>
    <n v="2.2988030096681085"/>
    <n v="4.3931465086730492"/>
    <n v="124.00540876578575"/>
    <n v="0.85"/>
    <n v="0.6"/>
    <n v="0.65"/>
    <n v="21"/>
    <n v="11.2"/>
    <n v="13.65"/>
    <n v="189.6399649577115"/>
    <n v="111.83816621917356"/>
    <n v="213.72925274405895"/>
    <n v="6032.9386464596591"/>
    <n v="382.41274211264175"/>
    <n v="225.52387534062589"/>
    <n v="430.98926763547621"/>
    <n v="12165.540166095425"/>
    <x v="0"/>
    <x v="0"/>
    <n v="1"/>
  </r>
  <r>
    <n v="699"/>
    <x v="17"/>
    <n v="2.5"/>
    <n v="3"/>
    <n v="2.7508200000000005"/>
    <n v="2.9000000000000004"/>
    <n v="1.215859195501408"/>
    <n v="1.3415521888837529"/>
    <n v="65"/>
    <n v="78"/>
    <n v="0.2"/>
    <n v="0.2"/>
    <n v="1.3989229744649958"/>
    <n v="3"/>
    <n v="2.6"/>
    <n v="0"/>
    <n v="0"/>
    <n v="15.007922656809424"/>
    <n v="16.719336690321708"/>
    <n v="0"/>
    <n v="2.7404751633487487"/>
    <n v="33.213317330026847"/>
    <n v="33.438673380643415"/>
    <n v="66.651990710670262"/>
    <n v="0.50169054253454193"/>
    <n v="0.04"/>
    <n v="0.54169054253454196"/>
    <n v="0.98"/>
    <n v="0.5"/>
    <n v="0.5"/>
    <n v="33.213317330026854"/>
    <n v="24.757380000000005"/>
    <n v="57.970697330026859"/>
    <n v="0.4270671415086898"/>
    <n v="0.09"/>
    <n v="0.51706714150868982"/>
    <n v="0.9"/>
    <n v="5.5778602009288214"/>
    <n v="3.3311531727506836"/>
    <n v="4.4716019949631995"/>
    <n v="68.040573850475894"/>
    <n v="2.5563860825058589"/>
    <n v="1.526699003337705"/>
    <n v="2.0493774843130437"/>
    <x v="698"/>
    <n v="57.333656700026566"/>
    <n v="2.6937319710994694"/>
    <n v="1.6087233237888847"/>
    <n v="2.1594835334630234"/>
    <n v="78.05375407063751"/>
    <n v="0.85"/>
    <n v="0.6"/>
    <n v="0.65"/>
    <n v="21"/>
    <n v="11.2"/>
    <n v="13.65"/>
    <n v="173.93797603706867"/>
    <n v="103.87747628404706"/>
    <n v="139.44082006890415"/>
    <n v="5040.0381889518239"/>
    <n v="154.44150407290286"/>
    <n v="92.233990771437604"/>
    <n v="123.81108755692931"/>
    <n v="4475.1071400342325"/>
    <x v="0"/>
    <x v="0"/>
    <n v="1"/>
  </r>
  <r>
    <n v="700"/>
    <x v="17"/>
    <n v="2.5"/>
    <n v="3"/>
    <n v="2.7508200000000005"/>
    <n v="2.9000000000000004"/>
    <n v="2.4806458846364174"/>
    <n v="2.7370898938729997"/>
    <n v="65"/>
    <n v="78"/>
    <n v="0.2"/>
    <n v="0.2"/>
    <n v="1.3989229744649958"/>
    <n v="3"/>
    <n v="2.6"/>
    <n v="2.6506381499897"/>
    <n v="1.236012868337995"/>
    <n v="15.007922656809424"/>
    <n v="0.20353028035938614"/>
    <n v="13.51844906273752"/>
    <n v="4.1360128683379953"/>
    <n v="30.576354546013899"/>
    <n v="41.843968968622711"/>
    <n v="72.420323514636607"/>
    <n v="0.57779317928848772"/>
    <n v="0.04"/>
    <n v="0.61779317928848776"/>
    <n v="0.98"/>
    <n v="0.5"/>
    <n v="0.5"/>
    <n v="67.763174596773538"/>
    <n v="24.757380000000005"/>
    <n v="92.520554596773536"/>
    <n v="0.26758789014936762"/>
    <n v="0.09"/>
    <n v="0.35758789014936765"/>
    <n v="0.9"/>
    <n v="7.0970142227801984"/>
    <n v="2.3139365498202236"/>
    <n v="3.4414266257944401"/>
    <n v="73.929080254524862"/>
    <n v="2.7125272426332039"/>
    <n v="0.88440233203495344"/>
    <n v="1.3153367293568401"/>
    <x v="699"/>
    <n v="91.5038452056002"/>
    <n v="4.5592078804961726"/>
    <n v="1.4865008610305026"/>
    <n v="2.210814139572749"/>
    <n v="107.96883360582407"/>
    <n v="0.85"/>
    <n v="0.6"/>
    <n v="0.55000000000000004"/>
    <n v="21"/>
    <n v="11.2"/>
    <n v="13.65"/>
    <n v="200.53464421321516"/>
    <n v="65.383050982301015"/>
    <n v="97.241634626346084"/>
    <n v="4748.9590737642475"/>
    <n v="417.18505215707438"/>
    <n v="136.02054468572652"/>
    <n v="202.29799480581701"/>
    <n v="9879.5634372965305"/>
    <x v="0"/>
    <x v="0"/>
    <n v="1"/>
  </r>
  <r>
    <n v="701"/>
    <x v="17"/>
    <n v="2.5"/>
    <n v="3"/>
    <n v="2.7508200000000005"/>
    <n v="2.9000000000000004"/>
    <n v="2.3710024444182789"/>
    <n v="2.6161117429772216"/>
    <n v="65"/>
    <n v="78"/>
    <n v="0.2"/>
    <n v="0.2"/>
    <n v="1.3989229744649958"/>
    <n v="3"/>
    <n v="2.6"/>
    <n v="2.3911996681632552"/>
    <n v="1.1150347174422173"/>
    <n v="15.007922656809424"/>
    <n v="0.61805601078965688"/>
    <n v="11.001645929040647"/>
    <n v="4.0150347174422176"/>
    <n v="34.50452488882582"/>
    <n v="42.984254638404906"/>
    <n v="77.488779527230719"/>
    <n v="0.55471585564590797"/>
    <n v="0.04"/>
    <n v="0.59471585564590801"/>
    <n v="0.98"/>
    <n v="0.5"/>
    <n v="0.5"/>
    <n v="64.768072543349433"/>
    <n v="24.757380000000005"/>
    <n v="89.525452543349445"/>
    <n v="0.27654012682049434"/>
    <n v="0.09"/>
    <n v="0.36654012682049431"/>
    <n v="0.9"/>
    <n v="6.9182097855072646"/>
    <n v="3.1269774670196639"/>
    <n v="6.0553554152667921"/>
    <n v="79.103129100714696"/>
    <n v="2.8038407333814179"/>
    <n v="1.2673143871355903"/>
    <n v="2.4541395382363191"/>
    <x v="700"/>
    <n v="88.541656361554402"/>
    <n v="4.3824082933566473"/>
    <n v="1.9808147496934483"/>
    <n v="3.8358246734117354"/>
    <n v="125.57041756920174"/>
    <n v="0.85"/>
    <n v="0.6"/>
    <n v="0.65"/>
    <n v="21"/>
    <n v="11.2"/>
    <n v="13.65"/>
    <n v="221.79257551051288"/>
    <n v="100.24853357677972"/>
    <n v="194.13011672427589"/>
    <n v="6355.0870791347534"/>
    <n v="388.02568914641034"/>
    <n v="175.38461888325568"/>
    <n v="339.63027009639353"/>
    <n v="11118.212761589153"/>
    <x v="1"/>
    <x v="0"/>
    <n v="1"/>
  </r>
  <r>
    <n v="702"/>
    <x v="17"/>
    <n v="3.476494287084694"/>
    <n v="3"/>
    <n v="2.7508200000000005"/>
    <n v="3.8764942870846943"/>
    <n v="3.476494287084694"/>
    <n v="3.8358870317685008"/>
    <n v="65"/>
    <n v="78"/>
    <n v="0.2"/>
    <n v="0.2"/>
    <n v="1.3989229744649958"/>
    <n v="3"/>
    <n v="2.6"/>
    <n v="2.9129174599515246"/>
    <n v="1.3583157191488024"/>
    <n v="15.007922656809424"/>
    <n v="1.2645623571969852E-2"/>
    <n v="16.326095688281587"/>
    <n v="5.2348100062334968"/>
    <n v="50.056362341326107"/>
    <n v="41.318879637038755"/>
    <n v="91.375241978364869"/>
    <n v="0.45218900374372661"/>
    <n v="0.04"/>
    <n v="0.49218900374372659"/>
    <n v="0.98"/>
    <n v="0.5"/>
    <n v="0.5"/>
    <n v="94.966512882564871"/>
    <n v="24.757380000000005"/>
    <n v="119.72389288256488"/>
    <n v="0.20678729536705004"/>
    <n v="0.09"/>
    <n v="0.29678729536705006"/>
    <n v="0.9"/>
    <n v="5.7316076387687502"/>
    <n v="3.058099822939524"/>
    <n v="4.9033687738732672"/>
    <n v="93.27889285291414"/>
    <n v="2.9105733851932256"/>
    <n v="1.5529367177380529"/>
    <n v="2.4899845820724855"/>
    <x v="701"/>
    <n v="118.40824570803119"/>
    <n v="4.0305393095534487"/>
    <n v="2.1504946475268478"/>
    <n v="3.4481112172881718"/>
    <n v="116.98981748229878"/>
    <n v="0.85"/>
    <n v="0.6"/>
    <n v="0.65"/>
    <n v="21"/>
    <n v="11.2"/>
    <n v="13.65"/>
    <n v="271.49506293798248"/>
    <n v="144.85621770124399"/>
    <n v="232.26300503654758"/>
    <n v="7880.3741685821169"/>
    <n v="477.24908890148316"/>
    <n v="254.63629861816491"/>
    <n v="408.28480024527636"/>
    <n v="13852.559053781755"/>
    <x v="1"/>
    <x v="0"/>
    <n v="1"/>
  </r>
  <r>
    <n v="703"/>
    <x v="17"/>
    <n v="2.5"/>
    <n v="3"/>
    <n v="2.7508200000000005"/>
    <n v="2.9000000000000004"/>
    <n v="2.2546244785559884"/>
    <n v="2.4877028651909994"/>
    <n v="65"/>
    <n v="78"/>
    <n v="0.2"/>
    <n v="0.2"/>
    <n v="1.3989229744649958"/>
    <n v="3"/>
    <n v="2.6"/>
    <n v="2.1158259410958347"/>
    <n v="0.9866258396559946"/>
    <n v="15.007922656809424"/>
    <n v="1.3036277936237255"/>
    <n v="8.6136229111221159"/>
    <n v="3.886625839655995"/>
    <n v="37.894478984249417"/>
    <n v="44.870139210060522"/>
    <n v="82.764618194309946"/>
    <n v="0.54214155987184065"/>
    <n v="0.04"/>
    <n v="0.58214155987184069"/>
    <n v="0.98"/>
    <n v="0.5"/>
    <n v="0.5"/>
    <n v="61.589005160622349"/>
    <n v="24.757380000000005"/>
    <n v="86.346385160622361"/>
    <n v="0.28672167287543182"/>
    <n v="0.09"/>
    <n v="0.37672167287543179"/>
    <n v="0.9"/>
    <n v="8.6465668785222611"/>
    <n v="2.0078410904010848"/>
    <n v="3.4083121446260654"/>
    <n v="84.488881073358073"/>
    <n v="3.6130409483231198"/>
    <n v="0.8389933460602198"/>
    <n v="1.4241919962233089"/>
    <x v="702"/>
    <n v="85.397523785230902"/>
    <n v="5.3892177394160541"/>
    <n v="1.2514438359571571"/>
    <n v="2.1243270918208834"/>
    <n v="120.55562486805393"/>
    <n v="0.85"/>
    <n v="0.6"/>
    <n v="0.55000000000000004"/>
    <n v="21"/>
    <n v="11.2"/>
    <n v="13.65"/>
    <n v="305.26178699604492"/>
    <n v="70.885609036620664"/>
    <n v="120.32838819453958"/>
    <n v="6828.6395649759997"/>
    <n v="460.22585008557081"/>
    <n v="106.87020474703192"/>
    <n v="181.41227335138427"/>
    <n v="10295.151842113009"/>
    <x v="1"/>
    <x v="0"/>
    <n v="1"/>
  </r>
  <r>
    <n v="704"/>
    <x v="17"/>
    <n v="2.5"/>
    <n v="3"/>
    <n v="2.7508200000000005"/>
    <n v="2.9000000000000004"/>
    <n v="1.8838457882608088"/>
    <n v="2.078593845497466"/>
    <n v="65"/>
    <n v="78"/>
    <n v="0.2"/>
    <n v="0.2"/>
    <n v="1.3989229744649958"/>
    <n v="3"/>
    <n v="2.6"/>
    <n v="1.2384888171201718"/>
    <n v="0.57751681996246162"/>
    <n v="15.007922656809424"/>
    <n v="5.1742675660532615"/>
    <n v="2.9512782634836023"/>
    <n v="3.477516819962462"/>
    <n v="43.342102425886111"/>
    <n v="55.517572508855146"/>
    <n v="98.859674934741264"/>
    <n v="0.56157955754460165"/>
    <n v="0.04"/>
    <n v="0.60157955754460168"/>
    <n v="0.98"/>
    <n v="0.5"/>
    <n v="0.5"/>
    <n v="51.460537698642071"/>
    <n v="24.757380000000005"/>
    <n v="76.217917698642083"/>
    <n v="0.32482362084317462"/>
    <n v="0.09"/>
    <n v="0.41482362084317459"/>
    <n v="0.9"/>
    <n v="10.004032030875084"/>
    <n v="2.6283578385008322"/>
    <n v="3.111989185847944"/>
    <n v="100.91925149588171"/>
    <n v="3.9858108680792279"/>
    <n v="1.047191492946616"/>
    <n v="1.2398801083419526"/>
    <x v="703"/>
    <n v="75.380358163492161"/>
    <n v="5.8541232407963841"/>
    <n v="1.538052923062377"/>
    <n v="1.8210625637496969"/>
    <n v="128.50344268854548"/>
    <n v="0.85"/>
    <n v="0.6"/>
    <n v="0.55000000000000004"/>
    <n v="21"/>
    <n v="11.2"/>
    <n v="13.65"/>
    <n v="402.2450494107062"/>
    <n v="105.68178164102737"/>
    <n v="125.12777247850258"/>
    <n v="8829.6524564911688"/>
    <n v="441.28590662445492"/>
    <n v="115.93898021484803"/>
    <n v="137.27234829357943"/>
    <n v="9686.6355351043458"/>
    <x v="1"/>
    <x v="0"/>
    <n v="1"/>
  </r>
  <r>
    <n v="705"/>
    <x v="17"/>
    <n v="2.8817861852297462"/>
    <n v="3"/>
    <n v="2.7508200000000005"/>
    <n v="3.2817861852297465"/>
    <n v="2.8817861852297462"/>
    <n v="3.1796992439536549"/>
    <n v="65"/>
    <n v="78"/>
    <n v="0.2"/>
    <n v="0.2"/>
    <n v="1.3989229744649958"/>
    <n v="3"/>
    <n v="2.6"/>
    <n v="2.7810738479397683"/>
    <n v="1.2968360331889039"/>
    <n v="15.007922656809424"/>
    <n v="7.9923291462605864E-2"/>
    <n v="14.881647819027066"/>
    <n v="4.5786222184186505"/>
    <n v="37.784288014737314"/>
    <n v="41.503948391425673"/>
    <n v="79.28823640616298"/>
    <n v="0.523456571524898"/>
    <n v="0.04"/>
    <n v="0.56345657152489803"/>
    <n v="0.98"/>
    <n v="0.5"/>
    <n v="0.5"/>
    <n v="78.721022468273347"/>
    <n v="24.757380000000005"/>
    <n v="103.47840246827334"/>
    <n v="0.23925166420684413"/>
    <n v="0.09"/>
    <n v="0.32925166420684415"/>
    <n v="0.9"/>
    <n v="9.1460786405804573"/>
    <n v="2.2034638556049346"/>
    <n v="3.8024857940825751"/>
    <n v="80.940074664624703"/>
    <n v="3.9926605268618927"/>
    <n v="0.96190766604674516"/>
    <n v="1.659950185276678"/>
    <x v="704"/>
    <n v="102.34127716642419"/>
    <n v="6.1347170272026705"/>
    <n v="1.4779697141273807"/>
    <n v="2.5505110182580042"/>
    <n v="142.0660644239978"/>
    <n v="0.85"/>
    <n v="0.6"/>
    <n v="0.65"/>
    <n v="21"/>
    <n v="11.2"/>
    <n v="13.65"/>
    <n v="323.16624115470137"/>
    <n v="77.856878310298441"/>
    <n v="134.35649193585192"/>
    <n v="7483.7936015574714"/>
    <n v="627.83477561853033"/>
    <n v="151.25730815709099"/>
    <n v="261.0225550355612"/>
    <n v="14539.222475159435"/>
    <x v="1"/>
    <x v="0"/>
    <n v="1"/>
  </r>
  <r>
    <n v="706"/>
    <x v="17"/>
    <n v="2.5799754193721909"/>
    <n v="3"/>
    <n v="2.7508200000000005"/>
    <n v="2.9799754193721912"/>
    <n v="2.5799754193721909"/>
    <n v="2.84668790920127"/>
    <n v="65"/>
    <n v="78"/>
    <n v="0.2"/>
    <n v="0.2"/>
    <n v="1.3989229744649958"/>
    <n v="3"/>
    <n v="2.6"/>
    <n v="2.7141640120209707"/>
    <n v="1.2656354642940744"/>
    <n v="15.007922656809424"/>
    <n v="0.13624227543840564"/>
    <n v="14.174186921730586"/>
    <n v="4.2456108836662656"/>
    <n v="31.48589744146642"/>
    <n v="41.658871778925977"/>
    <n v="73.144769220392391"/>
    <n v="0.56953999886722861"/>
    <n v="0.04"/>
    <n v="0.60953999886722865"/>
    <n v="0.98"/>
    <n v="0.5"/>
    <n v="0.5"/>
    <n v="70.476534309501346"/>
    <n v="24.757380000000005"/>
    <n v="95.233914309501358"/>
    <n v="0.25996390235038352"/>
    <n v="0.09"/>
    <n v="0.34996390235038355"/>
    <n v="0.9"/>
    <n v="7.2229635555015088"/>
    <n v="3.0740425201055968"/>
    <n v="4.1364007789603203"/>
    <n v="74.668618579150575"/>
    <n v="2.8202783580630855"/>
    <n v="1.2002906458826186"/>
    <n v="1.615099052838443"/>
    <x v="705"/>
    <n v="94.187387778627723"/>
    <n v="4.6951870430835996"/>
    <n v="1.9982386037784348"/>
    <n v="2.6888098206702002"/>
    <n v="121.09371727032968"/>
    <n v="0.85"/>
    <n v="0.6"/>
    <n v="0.65"/>
    <n v="21"/>
    <n v="11.2"/>
    <n v="13.65"/>
    <n v="210.58628900524559"/>
    <n v="89.624044421531536"/>
    <n v="120.59721514394106"/>
    <n v="5431.2376286209428"/>
    <n v="442.22740272010344"/>
    <n v="188.20887424830306"/>
    <n v="253.25197324244661"/>
    <n v="11405.500906096051"/>
    <x v="0"/>
    <x v="0"/>
    <n v="1"/>
  </r>
  <r>
    <n v="707"/>
    <x v="17"/>
    <n v="2.5"/>
    <n v="3"/>
    <n v="2.7508200000000005"/>
    <n v="2.9000000000000004"/>
    <n v="1.2548811414174743"/>
    <n v="1.384608142362489"/>
    <n v="65"/>
    <n v="78"/>
    <n v="0.2"/>
    <n v="0.2"/>
    <n v="1.3989229744649958"/>
    <n v="3"/>
    <n v="2.6"/>
    <n v="0"/>
    <n v="0"/>
    <n v="15.007922656809424"/>
    <n v="16.25742389632304"/>
    <n v="0"/>
    <n v="2.7835311168274846"/>
    <n v="34.27926993156224"/>
    <n v="32.51484779264608"/>
    <n v="66.79411772420832"/>
    <n v="0.48679208440029537"/>
    <n v="0.04"/>
    <n v="0.52679208440029535"/>
    <n v="0.98"/>
    <n v="0.5"/>
    <n v="0.5"/>
    <n v="34.279269931562247"/>
    <n v="24.757380000000005"/>
    <n v="59.036649931562252"/>
    <n v="0.41935611232513686"/>
    <n v="0.09"/>
    <n v="0.50935611232513689"/>
    <n v="0.9"/>
    <n v="8.7823220087659344"/>
    <n v="3.009326876980384"/>
    <n v="4.2985277064356477"/>
    <n v="68.185661843462654"/>
    <n v="4.1558642918935389"/>
    <n v="1.4240372988140564"/>
    <n v="2.0340973361099919"/>
    <x v="706"/>
    <n v="58.387895536709919"/>
    <n v="4.3089926131934311"/>
    <n v="1.4765078382061101"/>
    <n v="2.1090463451636987"/>
    <n v="105.55016451571272"/>
    <n v="0.85"/>
    <n v="0.6"/>
    <n v="0.65"/>
    <n v="21"/>
    <n v="11.2"/>
    <n v="13.65"/>
    <n v="283.37035727437421"/>
    <n v="97.098925709413237"/>
    <n v="138.6962731166841"/>
    <n v="6941.2483413426162"/>
    <n v="251.59301056759276"/>
    <n v="86.210185416311745"/>
    <n v="123.1427776834979"/>
    <n v="6162.8519796259807"/>
    <x v="1"/>
    <x v="0"/>
    <n v="1"/>
  </r>
  <r>
    <n v="708"/>
    <x v="17"/>
    <n v="2.5"/>
    <n v="3"/>
    <n v="2.7508200000000005"/>
    <n v="2.9000000000000004"/>
    <n v="1.8945721417027139"/>
    <n v="2.0904290670362515"/>
    <n v="65"/>
    <n v="78"/>
    <n v="0.2"/>
    <n v="0.2"/>
    <n v="1.3989229744649958"/>
    <n v="3"/>
    <n v="2.6"/>
    <n v="1.2638695316158604"/>
    <n v="0.58935204150124676"/>
    <n v="15.007922656809424"/>
    <n v="5.0262350129890221"/>
    <n v="3.0734805485062955"/>
    <n v="3.4893520415012471"/>
    <n v="43.298955013219867"/>
    <n v="55.11036160123497"/>
    <n v="98.409316614454838"/>
    <n v="0.56001162793503323"/>
    <n v="0.04"/>
    <n v="0.60001162793503326"/>
    <n v="0.98"/>
    <n v="0.5"/>
    <n v="0.5"/>
    <n v="51.753546775661967"/>
    <n v="24.757380000000005"/>
    <n v="76.510926775661972"/>
    <n v="0.32357966428234791"/>
    <n v="0.09"/>
    <n v="0.41357966428234794"/>
    <n v="0.9"/>
    <n v="7.8497100614896222"/>
    <n v="2.0191854450186923"/>
    <n v="4.7899683054604401"/>
    <n v="100.45951071058931"/>
    <n v="3.1397927486772241"/>
    <n v="0.80765069905030218"/>
    <n v="1.9159316247439087"/>
    <x v="707"/>
    <n v="75.670147360544803"/>
    <n v="4.6032296095449752"/>
    <n v="1.1840914065440582"/>
    <n v="2.8089348217650243"/>
    <n v="115.04701698846405"/>
    <n v="0.85"/>
    <n v="0.6"/>
    <n v="0.65"/>
    <n v="21"/>
    <n v="11.2"/>
    <n v="13.65"/>
    <n v="315.42204326477025"/>
    <n v="81.136194051658777"/>
    <n v="192.47355357671748"/>
    <n v="7883.2403004127227"/>
    <n v="348.32706288869139"/>
    <n v="89.600371221543654"/>
    <n v="212.55251188912504"/>
    <n v="8705.6247289081766"/>
    <x v="1"/>
    <x v="0"/>
    <n v="1"/>
  </r>
  <r>
    <n v="709"/>
    <x v="17"/>
    <n v="2.5"/>
    <n v="3"/>
    <n v="2.7508200000000005"/>
    <n v="2.9000000000000004"/>
    <n v="1.0639241511645383"/>
    <n v="1.1739104158458638"/>
    <n v="65"/>
    <n v="78"/>
    <n v="0.2"/>
    <n v="0.2"/>
    <n v="1.3989229744649958"/>
    <n v="3"/>
    <n v="2.6"/>
    <n v="0"/>
    <n v="0"/>
    <n v="15.007922656809424"/>
    <n v="18.517830824543246"/>
    <n v="0"/>
    <n v="2.5728333903108593"/>
    <n v="29.062946251054075"/>
    <n v="37.035661649086492"/>
    <n v="66.098607900140564"/>
    <n v="0.56030925348743588"/>
    <n v="0.04"/>
    <n v="0.60030925348743591"/>
    <n v="0.98"/>
    <n v="0.5"/>
    <n v="0.5"/>
    <n v="29.062946251054079"/>
    <n v="24.757380000000005"/>
    <n v="53.820326251054084"/>
    <n v="0.46000055600768724"/>
    <n v="0.09"/>
    <n v="0.55000055600768727"/>
    <n v="0.9"/>
    <n v="6.3491231350288695"/>
    <n v="2.7960848999043475"/>
    <n v="6.7656222855271704"/>
    <n v="67.475662231393486"/>
    <n v="2.5376857655398801"/>
    <n v="1.1175692609552768"/>
    <n v="2.7041566219243949"/>
    <x v="708"/>
    <n v="53.228894094449089"/>
    <n v="2.857101880601721"/>
    <n v="1.2582366503122577"/>
    <n v="3.0445262667492266"/>
    <n v="86.467178160571606"/>
    <n v="0.85"/>
    <n v="0.6"/>
    <n v="0.65"/>
    <n v="21"/>
    <n v="11.2"/>
    <n v="13.65"/>
    <n v="171.23202756498415"/>
    <n v="75.408725972406302"/>
    <n v="182.46475884175649"/>
    <n v="5182.1569033930227"/>
    <n v="152.08037341960033"/>
    <n v="66.974545405225541"/>
    <n v="162.05676622056305"/>
    <n v="4602.5522689549271"/>
    <x v="0"/>
    <x v="0"/>
    <n v="1"/>
  </r>
  <r>
    <n v="710"/>
    <x v="17"/>
    <n v="2.5"/>
    <n v="3"/>
    <n v="2.7508200000000005"/>
    <n v="2.9000000000000004"/>
    <n v="1.2994366099437993"/>
    <n v="1.4337696625034644"/>
    <n v="65"/>
    <n v="78"/>
    <n v="0.2"/>
    <n v="0.2"/>
    <n v="1.3989229744649958"/>
    <n v="3"/>
    <n v="2.6"/>
    <n v="0"/>
    <n v="0"/>
    <n v="15.007922656809424"/>
    <n v="15.730009374269665"/>
    <n v="0"/>
    <n v="2.83269263696846"/>
    <n v="35.496380367070024"/>
    <n v="31.46001874853933"/>
    <n v="66.956399115609358"/>
    <n v="0.46985828336167412"/>
    <n v="0.04"/>
    <n v="0.50985828336167416"/>
    <n v="0.98"/>
    <n v="0.5"/>
    <n v="0.5"/>
    <n v="35.496380367070024"/>
    <n v="24.757380000000005"/>
    <n v="60.253760367070029"/>
    <n v="0.41088522689997026"/>
    <n v="0.09"/>
    <n v="0.50088522689997028"/>
    <n v="0.9"/>
    <n v="9.4988794115361657"/>
    <n v="3.4128069266243468"/>
    <n v="4.7295287443290555"/>
    <n v="68.351324097184545"/>
    <n v="4.6557970609107864"/>
    <n v="1.6727590455708263"/>
    <n v="2.3181393376357491"/>
    <x v="709"/>
    <n v="59.591631132267068"/>
    <n v="4.7410310421934172"/>
    <n v="1.7033823548163207"/>
    <n v="2.3605776660958648"/>
    <n v="117.01835886995372"/>
    <n v="0.85"/>
    <n v="0.6"/>
    <n v="0.65"/>
    <n v="21"/>
    <n v="11.2"/>
    <n v="13.65"/>
    <n v="318.22989384103244"/>
    <n v="114.33529566030865"/>
    <n v="158.4478931691738"/>
    <n v="7854.5657240431974"/>
    <n v="282.52577305301782"/>
    <n v="101.50733296542664"/>
    <n v="140.67067353705266"/>
    <n v="6973.3148774815336"/>
    <x v="1"/>
    <x v="0"/>
    <n v="1"/>
  </r>
  <r>
    <n v="711"/>
    <x v="17"/>
    <n v="2.5"/>
    <n v="3"/>
    <n v="2.7508200000000005"/>
    <n v="2.9000000000000004"/>
    <n v="2.4767590136586857"/>
    <n v="2.7328012062623142"/>
    <n v="65"/>
    <n v="78"/>
    <n v="0.2"/>
    <n v="0.2"/>
    <n v="1.3989229744649958"/>
    <n v="3"/>
    <n v="2.6"/>
    <n v="2.6414410297286812"/>
    <n v="1.2317241807273094"/>
    <n v="15.007922656809424"/>
    <n v="0.21438740001337514"/>
    <n v="13.424799839613089"/>
    <n v="4.1317241807273097"/>
    <n v="30.727790033090024"/>
    <n v="41.873834950509298"/>
    <n v="72.601624983599322"/>
    <n v="0.57676167661493227"/>
    <n v="0.04"/>
    <n v="0.61676167661493231"/>
    <n v="0.98"/>
    <n v="0.5"/>
    <n v="0.5"/>
    <n v="67.656997927894508"/>
    <n v="24.757380000000005"/>
    <n v="92.41437792789452"/>
    <n v="0.26789532705956998"/>
    <n v="0.09"/>
    <n v="0.35789532705956995"/>
    <n v="0.9"/>
    <n v="11.601170548497127"/>
    <n v="3.4012297075693727"/>
    <n v="6.5145391171054507"/>
    <n v="74.114158837424313"/>
    <n v="4.4460131503102653"/>
    <n v="1.3034815705763705"/>
    <n v="2.4966210488659319"/>
    <x v="710"/>
    <n v="91.398835313302271"/>
    <n v="7.4491658207688971"/>
    <n v="2.1839454889741066"/>
    <n v="4.1830160091466331"/>
    <n v="184.75753312778431"/>
    <n v="0.85"/>
    <n v="0.6"/>
    <n v="0.65"/>
    <n v="21"/>
    <n v="11.2"/>
    <n v="13.65"/>
    <n v="329.51252481537227"/>
    <n v="96.606440163352431"/>
    <n v="185.03496897250656"/>
    <n v="8172.7166080606876"/>
    <n v="680.84508007393651"/>
    <n v="199.61007407997377"/>
    <n v="382.32279133290001"/>
    <n v="16886.623343238349"/>
    <x v="1"/>
    <x v="0"/>
    <n v="1"/>
  </r>
  <r>
    <n v="712"/>
    <x v="17"/>
    <n v="2.5"/>
    <n v="3"/>
    <n v="2.7508200000000005"/>
    <n v="2.9000000000000004"/>
    <n v="1.8709629304033684"/>
    <n v="2.0643791846044337"/>
    <n v="65"/>
    <n v="78"/>
    <n v="0.2"/>
    <n v="0.2"/>
    <n v="1.3989229744649958"/>
    <n v="3"/>
    <n v="2.6"/>
    <n v="1.2080053784623666"/>
    <n v="0.56330215906942893"/>
    <n v="15.007922656809424"/>
    <n v="5.3549013826859317"/>
    <n v="2.807784136759814"/>
    <n v="3.4633021590694293"/>
    <n v="43.384911178260488"/>
    <n v="56.01446362432462"/>
    <n v="99.3993748025851"/>
    <n v="0.5635293354266433"/>
    <n v="0.04"/>
    <n v="0.60352933542664333"/>
    <n v="0.98"/>
    <n v="0.5"/>
    <n v="0.5"/>
    <n v="51.108619937342127"/>
    <n v="24.757380000000005"/>
    <n v="75.865999937342139"/>
    <n v="0.32633037224115108"/>
    <n v="0.09"/>
    <n v="0.4163303722411511"/>
    <n v="0.9"/>
    <n v="11.50673645852622"/>
    <n v="3.4667163679016522"/>
    <n v="5.3230582365794827"/>
    <n v="101.47019511097228"/>
    <n v="4.5620834507823629"/>
    <n v="1.3744513422693012"/>
    <n v="2.1104364366193478"/>
    <x v="711"/>
    <n v="75.03230763033838"/>
    <n v="6.7161325854671743"/>
    <n v="2.0234170519986661"/>
    <n v="3.1069074194830213"/>
    <n v="161.0463653193832"/>
    <n v="0.85"/>
    <n v="0.6"/>
    <n v="0.65"/>
    <n v="21"/>
    <n v="11.2"/>
    <n v="13.65"/>
    <n v="462.91549786342409"/>
    <n v="139.46584587060374"/>
    <n v="214.14639699307031"/>
    <n v="11100.266028433593"/>
    <n v="503.92692623891287"/>
    <n v="151.82165071003629"/>
    <n v="233.11843327763083"/>
    <n v="12083.680425391818"/>
    <x v="1"/>
    <x v="0"/>
    <n v="1"/>
  </r>
  <r>
    <n v="713"/>
    <x v="17"/>
    <n v="2.5"/>
    <n v="3"/>
    <n v="2.7508200000000005"/>
    <n v="2.9000000000000004"/>
    <n v="2.1164582263936222"/>
    <n v="2.3352532734092413"/>
    <n v="65"/>
    <n v="78"/>
    <n v="0.2"/>
    <n v="0.2"/>
    <n v="1.3989229744649958"/>
    <n v="3"/>
    <n v="2.6"/>
    <n v="1.788896736490998"/>
    <n v="0.83417624787423694"/>
    <n v="15.007922656809424"/>
    <n v="2.4459097163770576"/>
    <n v="6.1573880397131813"/>
    <n v="3.7341762478742373"/>
    <n v="40.876886518632674"/>
    <n v="48.012351168808841"/>
    <n v="88.889237687441522"/>
    <n v="0.540136831160969"/>
    <n v="0.04"/>
    <n v="0.58013683116096904"/>
    <n v="0.98"/>
    <n v="0.5"/>
    <n v="0.5"/>
    <n v="57.814752686036485"/>
    <n v="24.757380000000005"/>
    <n v="82.572132686036497"/>
    <n v="0.29982730486246295"/>
    <n v="0.09"/>
    <n v="0.38982730486246298"/>
    <n v="0.9"/>
    <n v="6.2319286868848414"/>
    <n v="2.6102684215238758"/>
    <n v="4.4850109433334939"/>
    <n v="90.741096805929885"/>
    <n v="2.6165573264543305"/>
    <n v="1.0959555709814699"/>
    <n v="1.8830909069457322"/>
    <x v="712"/>
    <n v="81.664746612563576"/>
    <n v="3.802552722781456"/>
    <n v="1.5927145177936279"/>
    <n v="2.7366312150151453"/>
    <n v="102.85936811644405"/>
    <n v="0.85"/>
    <n v="0.6"/>
    <n v="0.65"/>
    <n v="21"/>
    <n v="11.2"/>
    <n v="13.65"/>
    <n v="237.42928165805748"/>
    <n v="99.448210561427715"/>
    <n v="170.87373428152898"/>
    <n v="6422.4818599819864"/>
    <n v="310.53450458686132"/>
    <n v="130.06862752176801"/>
    <n v="223.48629474624383"/>
    <n v="8399.9842339578045"/>
    <x v="0"/>
    <x v="0"/>
    <n v="1"/>
  </r>
  <r>
    <n v="714"/>
    <x v="17"/>
    <n v="2.7009203152764023"/>
    <n v="3"/>
    <n v="2.7508200000000005"/>
    <n v="3.1009203152764027"/>
    <n v="2.7009203152764023"/>
    <n v="2.9801358367531936"/>
    <n v="65"/>
    <n v="78"/>
    <n v="0.2"/>
    <n v="0.2"/>
    <n v="1.3989229744649958"/>
    <n v="3"/>
    <n v="2.6"/>
    <n v="2.7409768499168394"/>
    <n v="1.2781384959417865"/>
    <n v="15.007922656809424"/>
    <n v="0.11188071543746604"/>
    <n v="14.455619735076246"/>
    <n v="4.3790588112181892"/>
    <n v="34.015547482474346"/>
    <n v="41.5918575124442"/>
    <n v="75.607404994918539"/>
    <n v="0.55010296299998029"/>
    <n v="0.04"/>
    <n v="0.59010296299998033"/>
    <n v="0.98"/>
    <n v="0.5"/>
    <n v="0.5"/>
    <n v="73.780355362116794"/>
    <n v="24.757380000000005"/>
    <n v="98.537735362116791"/>
    <n v="0.25124770636364829"/>
    <n v="0.09"/>
    <n v="0.34124770636364832"/>
    <n v="0.9"/>
    <n v="4.999918340576202"/>
    <n v="2.5210568022261279"/>
    <n v="6.5112957748500158"/>
    <n v="77.18255926564602"/>
    <n v="2.0494517130442405"/>
    <n v="1.0333737133412344"/>
    <n v="2.6689608451417688"/>
    <x v="713"/>
    <n v="97.454903105390244"/>
    <n v="3.2937076748490344"/>
    <n v="1.6607519508539881"/>
    <n v="4.289331026227134"/>
    <n v="108.01002463599431"/>
    <n v="0.85"/>
    <n v="0.6"/>
    <n v="0.65"/>
    <n v="21"/>
    <n v="11.2"/>
    <n v="13.65"/>
    <n v="158.18192830411684"/>
    <n v="79.758427873520532"/>
    <n v="205.99722860784325"/>
    <n v="5187.2344663616332"/>
    <n v="320.98796230989285"/>
    <n v="161.84842045256323"/>
    <n v="418.01633954790947"/>
    <n v="10526.106485311639"/>
    <x v="0"/>
    <x v="0"/>
    <n v="1"/>
  </r>
  <r>
    <n v="715"/>
    <x v="17"/>
    <n v="2.5"/>
    <n v="3"/>
    <n v="2.7508200000000005"/>
    <n v="2.9000000000000004"/>
    <n v="1.0460292126155113"/>
    <n v="1.1541655357896767"/>
    <n v="65"/>
    <n v="78"/>
    <n v="0.2"/>
    <n v="0.2"/>
    <n v="1.3989229744649958"/>
    <n v="3"/>
    <n v="2.6"/>
    <n v="0"/>
    <n v="0"/>
    <n v="15.007922656809424"/>
    <n v="18.729657807272268"/>
    <n v="0"/>
    <n v="2.5530885102546725"/>
    <n v="28.574114752448637"/>
    <n v="37.459315614544536"/>
    <n v="66.033430366993173"/>
    <n v="0.56727805001735276"/>
    <n v="0.04"/>
    <n v="0.6072780500173528"/>
    <n v="0.98"/>
    <n v="0.5"/>
    <n v="0.5"/>
    <n v="28.574114752448629"/>
    <n v="24.757380000000005"/>
    <n v="53.331494752448634"/>
    <n v="0.46421687813022167"/>
    <n v="0.09"/>
    <n v="0.55421687813022169"/>
    <n v="0.9"/>
    <n v="11.272351492131591"/>
    <n v="2.253235150346538"/>
    <n v="6.507281256466654"/>
    <n v="67.409126832972191"/>
    <n v="4.4268998588797208"/>
    <n v="0.8848949020135356"/>
    <n v="2.5555521841251148"/>
    <x v="714"/>
    <n v="52.745434370553596"/>
    <n v="5.0250240389758742"/>
    <n v="1.004454199628199"/>
    <n v="2.9008361533923988"/>
    <n v="122.1842800881949"/>
    <n v="0.85"/>
    <n v="0.6"/>
    <n v="0.65"/>
    <n v="21"/>
    <n v="11.2"/>
    <n v="13.65"/>
    <n v="298.41345406408982"/>
    <n v="59.649992683680921"/>
    <n v="172.26754130796897"/>
    <n v="7255.9718661332936"/>
    <n v="265.04707565825612"/>
    <n v="52.980373064716112"/>
    <n v="153.0058629484879"/>
    <n v="6444.6629265052225"/>
    <x v="1"/>
    <x v="0"/>
    <n v="1"/>
  </r>
  <r>
    <n v="716"/>
    <x v="17"/>
    <n v="2.5"/>
    <n v="3"/>
    <n v="2.7508200000000005"/>
    <n v="2.9000000000000004"/>
    <n v="2.4998056670314028"/>
    <n v="2.7582303746997527"/>
    <n v="65"/>
    <n v="78"/>
    <n v="0.2"/>
    <n v="0.2"/>
    <n v="1.3989229744649958"/>
    <n v="3"/>
    <n v="2.6"/>
    <n v="2.6959740574255724"/>
    <n v="1.2571533491647484"/>
    <n v="15.007922656809424"/>
    <n v="0.15413432351064579"/>
    <n v="13.984836645122698"/>
    <n v="4.1571533491647488"/>
    <n v="29.816789173847752"/>
    <n v="41.70808958260406"/>
    <n v="71.524878756451812"/>
    <n v="0.58312702248155623"/>
    <n v="0.04"/>
    <n v="0.62312702248155627"/>
    <n v="0.98"/>
    <n v="0.5"/>
    <n v="0.5"/>
    <n v="68.286557513984178"/>
    <n v="24.757380000000005"/>
    <n v="93.04393751398419"/>
    <n v="0.26608267729726137"/>
    <n v="0.09"/>
    <n v="0.3560826772972614"/>
    <n v="0.9"/>
    <n v="11.529880413846509"/>
    <n v="2.2275131998896813"/>
    <n v="5.3553894337111192"/>
    <n v="73.014980397211218"/>
    <n v="4.3453003619979205"/>
    <n v="0.83948953210406052"/>
    <n v="2.0183015616535216"/>
    <x v="715"/>
    <n v="92.021476662182167"/>
    <n v="7.424289727166788"/>
    <n v="1.4343343359579739"/>
    <n v="3.4484280261857991"/>
    <n v="172.75847602989825"/>
    <n v="0.85"/>
    <n v="0.6"/>
    <n v="0.65"/>
    <n v="21"/>
    <n v="11.2"/>
    <n v="13.65"/>
    <n v="317.27202075127298"/>
    <n v="61.295311730241998"/>
    <n v="147.36624895979267"/>
    <n v="7382.7171091332084"/>
    <n v="683.19410386175741"/>
    <n v="131.98956362212326"/>
    <n v="317.32943913287141"/>
    <n v="15897.490070179439"/>
    <x v="1"/>
    <x v="0"/>
    <n v="1"/>
  </r>
  <r>
    <n v="717"/>
    <x v="17"/>
    <n v="2.5"/>
    <n v="3"/>
    <n v="2.7508200000000005"/>
    <n v="2.9000000000000004"/>
    <n v="2.357857768898282"/>
    <n v="2.60160819825653"/>
    <n v="65"/>
    <n v="78"/>
    <n v="0.2"/>
    <n v="0.2"/>
    <n v="1.3989229744649958"/>
    <n v="3"/>
    <n v="2.6"/>
    <n v="2.3600967161378112"/>
    <n v="1.1005311727215252"/>
    <n v="15.007922656809424"/>
    <n v="0.68282081444100173"/>
    <n v="10.717304780641186"/>
    <n v="4.0005311727215256"/>
    <n v="34.927626438668867"/>
    <n v="43.162410955585102"/>
    <n v="78.090037394253969"/>
    <n v="0.55272621701627056"/>
    <n v="0.04"/>
    <n v="0.5927262170162706"/>
    <n v="0.98"/>
    <n v="0.5"/>
    <n v="0.5"/>
    <n v="64.409002775352263"/>
    <n v="24.757380000000005"/>
    <n v="89.166382775352275"/>
    <n v="0.2776537438147994"/>
    <n v="0.09"/>
    <n v="0.36765374381479943"/>
    <n v="0.9"/>
    <n v="9.1563885760219286"/>
    <n v="3.3761009208805506"/>
    <n v="4.7194463664096009"/>
    <n v="79.716913173300938"/>
    <n v="3.7291570138254539"/>
    <n v="1.3749973937818742"/>
    <n v="1.922106775236454"/>
    <x v="716"/>
    <n v="88.186532415183564"/>
    <n v="5.790008036224406"/>
    <n v="2.1348647778222243"/>
    <n v="2.9843242410659596"/>
    <n v="144.17635158242871"/>
    <n v="0.85"/>
    <n v="0.6"/>
    <n v="0.65"/>
    <n v="21"/>
    <n v="11.2"/>
    <n v="13.65"/>
    <n v="297.27688588072994"/>
    <n v="109.61054785362475"/>
    <n v="153.22441891133786"/>
    <n v="7402.4589513382316"/>
    <n v="510.6007313706769"/>
    <n v="188.26632193145323"/>
    <n v="263.17720642218131"/>
    <n v="12714.412502326752"/>
    <x v="1"/>
    <x v="0"/>
    <n v="1"/>
  </r>
  <r>
    <n v="718"/>
    <x v="17"/>
    <n v="2.8711777386652781"/>
    <n v="3"/>
    <n v="2.7508200000000005"/>
    <n v="3.2711777386652785"/>
    <n v="2.8711777386652781"/>
    <n v="3.1679941182599274"/>
    <n v="65"/>
    <n v="78"/>
    <n v="0.2"/>
    <n v="0.2"/>
    <n v="1.3989229744649958"/>
    <n v="3"/>
    <n v="2.6"/>
    <n v="2.7787220119574929"/>
    <n v="1.2957393540596445"/>
    <n v="15.007922656809424"/>
    <n v="8.1649682715341523E-2"/>
    <n v="14.85648890699292"/>
    <n v="4.566917092724923"/>
    <n v="37.563707408391707"/>
    <n v="41.508697383011523"/>
    <n v="79.07240479140323"/>
    <n v="0.52494542808598577"/>
    <n v="0.04"/>
    <n v="0.5649454280859858"/>
    <n v="0.98"/>
    <n v="0.5"/>
    <n v="0.5"/>
    <n v="78.431234223525991"/>
    <n v="24.757380000000005"/>
    <n v="103.188614223526"/>
    <n v="0.23992356314012367"/>
    <n v="0.09"/>
    <n v="0.32992356314012367"/>
    <n v="0.9"/>
    <n v="5.0001560627091095"/>
    <n v="2.1289469007194177"/>
    <n v="6.0148930487408396"/>
    <n v="80.719746557890801"/>
    <n v="2.1753407553651742"/>
    <n v="0.92620808252015352"/>
    <n v="2.6168067204285257"/>
    <x v="717"/>
    <n v="102.05467340788286"/>
    <n v="3.3504867582434286"/>
    <n v="1.4265571534979444"/>
    <n v="4.030438102193501"/>
    <n v="105.15271476786322"/>
    <n v="0.85"/>
    <n v="0.6"/>
    <n v="0.65"/>
    <n v="21"/>
    <n v="11.2"/>
    <n v="13.65"/>
    <n v="175.59295445012759"/>
    <n v="74.763281680896796"/>
    <n v="211.22797526397599"/>
    <n v="5510.8637003600315"/>
    <n v="341.93283186996928"/>
    <n v="145.58682439791173"/>
    <n v="411.32504421004495"/>
    <n v="10731.325963586542"/>
    <x v="0"/>
    <x v="0"/>
    <n v="1"/>
  </r>
  <r>
    <n v="719"/>
    <x v="17"/>
    <n v="3.404485543738867"/>
    <n v="3"/>
    <n v="2.7508200000000005"/>
    <n v="3.8044855437388674"/>
    <n v="3.404485543738867"/>
    <n v="3.7564341743884779"/>
    <n v="65"/>
    <n v="78"/>
    <n v="0.2"/>
    <n v="0.2"/>
    <n v="1.3989229744649958"/>
    <n v="3"/>
    <n v="2.6"/>
    <n v="2.8969535058881295"/>
    <n v="1.3508716051146066"/>
    <n v="15.007922656809424"/>
    <n v="1.7706980732883848E-2"/>
    <n v="16.147638955867031"/>
    <n v="5.155357148853474"/>
    <n v="48.580220107743678"/>
    <n v="41.332802519544138"/>
    <n v="89.913022627287816"/>
    <n v="0.45969762011982451"/>
    <n v="0.04"/>
    <n v="0.49969762011982449"/>
    <n v="0.98"/>
    <n v="0.5"/>
    <n v="0.5"/>
    <n v="92.999468300321837"/>
    <n v="24.757380000000005"/>
    <n v="117.75684830032185"/>
    <n v="0.21024153038522125"/>
    <n v="0.09"/>
    <n v="0.30024153038522128"/>
    <n v="0.9"/>
    <n v="4.9345038798982293"/>
    <n v="2.7240760850752244"/>
    <n v="6.4750878344485674"/>
    <n v="91.786210598689649"/>
    <n v="2.4687440346410443"/>
    <n v="1.3628617483378063"/>
    <n v="3.2395018535077904"/>
    <x v="718"/>
    <n v="116.46281700031832"/>
    <n v="3.4529608833057726"/>
    <n v="1.9061953124064568"/>
    <n v="4.5309975536550011"/>
    <n v="114.64626006118343"/>
    <n v="0.85"/>
    <n v="0.6"/>
    <n v="0.65"/>
    <n v="21"/>
    <n v="11.2"/>
    <n v="13.65"/>
    <n v="226.59665987782168"/>
    <n v="125.09191544983226"/>
    <n v="297.34159936091152"/>
    <n v="7523.531390971676"/>
    <n v="402.1415514616977"/>
    <n v="222.00087583565781"/>
    <n v="527.69273892021238"/>
    <n v="13352.026405276509"/>
    <x v="1"/>
    <x v="0"/>
    <n v="1"/>
  </r>
  <r>
    <n v="720"/>
    <x v="18"/>
    <n v="2.6748825522530479"/>
    <n v="3"/>
    <n v="2.7508200000000005"/>
    <n v="3.0748825522530483"/>
    <n v="2.6748825522530479"/>
    <n v="2.9514063439740466"/>
    <n v="65"/>
    <n v="78"/>
    <n v="0.2"/>
    <n v="0.2"/>
    <n v="1.3989229744649958"/>
    <n v="3"/>
    <n v="2.6"/>
    <n v="2.7352044168274015"/>
    <n v="1.2754467661859943"/>
    <n v="15.007922656809424"/>
    <n v="0.11692289150814818"/>
    <n v="14.394797454120962"/>
    <n v="4.3503293184390426"/>
    <n v="33.471591659431162"/>
    <n v="41.605727631222948"/>
    <n v="75.077319290654117"/>
    <n v="0.55417172621934796"/>
    <n v="0.04"/>
    <n v="0.594171726219348"/>
    <n v="0.98"/>
    <n v="0.5"/>
    <n v="0.5"/>
    <n v="73.069088392176198"/>
    <n v="24.757380000000005"/>
    <n v="97.826468392176196"/>
    <n v="0.25307445323233208"/>
    <n v="0.09"/>
    <n v="0.3430744532323321"/>
    <n v="0.9"/>
    <n v="4.5424454646711965"/>
    <n v="2.843462836224476"/>
    <n v="6.4176164641330473"/>
    <n v="76.641430109209409"/>
    <n v="1.8434528016702634"/>
    <n v="1.1539576143844159"/>
    <n v="2.604450211425406"/>
    <x v="719"/>
    <n v="96.75145225599843"/>
    <n v="2.9840484705414392"/>
    <n v="1.8679433784003077"/>
    <n v="4.21589620464579"/>
    <n v="103.22338377773453"/>
    <n v="0.85"/>
    <n v="0.6"/>
    <n v="0.65"/>
    <n v="21"/>
    <n v="11.2"/>
    <n v="13.65"/>
    <n v="141.28485905883775"/>
    <n v="88.440961851833237"/>
    <n v="199.60878885187591"/>
    <n v="4887.2869769328427"/>
    <n v="288.71102312717517"/>
    <n v="180.72623459220577"/>
    <n v="407.89408036003215"/>
    <n v="9987.0122872740849"/>
    <x v="0"/>
    <x v="0"/>
    <n v="1"/>
  </r>
  <r>
    <n v="721"/>
    <x v="18"/>
    <n v="2.9407892647025049"/>
    <n v="3"/>
    <n v="2.7508200000000005"/>
    <n v="3.3407892647025053"/>
    <n v="2.9407892647025049"/>
    <n v="3.2448019389946858"/>
    <n v="65"/>
    <n v="78"/>
    <n v="0.2"/>
    <n v="0.2"/>
    <n v="1.3989229744649958"/>
    <n v="3"/>
    <n v="2.6"/>
    <n v="2.7941545157383767"/>
    <n v="1.3029356487571766"/>
    <n v="15.007922656809424"/>
    <n v="7.0657905839653881E-2"/>
    <n v="15.021967489939762"/>
    <n v="4.6437249134596819"/>
    <n v="39.010066017752173"/>
    <n v="41.478460983346345"/>
    <n v="80.488527001098518"/>
    <n v="0.51533383115310638"/>
    <n v="0.04"/>
    <n v="0.55533383115310642"/>
    <n v="0.98"/>
    <n v="0.5"/>
    <n v="0.5"/>
    <n v="80.332794628428275"/>
    <n v="24.757380000000005"/>
    <n v="105.09017462842829"/>
    <n v="0.23558225198060337"/>
    <n v="0.09"/>
    <n v="0.32558225198060337"/>
    <n v="0.9"/>
    <n v="10.02716782656508"/>
    <n v="3.0698937518129941"/>
    <n v="5.3444434650591219"/>
    <n v="82.165371313621407"/>
    <n v="4.458742301823527"/>
    <n v="1.3650778933857004"/>
    <n v="2.3764932002266566"/>
    <x v="720"/>
    <n v="103.93533754459941"/>
    <n v="6.7624999446045697"/>
    <n v="2.0703908307565362"/>
    <n v="3.6043875261221543"/>
    <n v="166.60357871939431"/>
    <n v="0.85"/>
    <n v="0.6"/>
    <n v="0.65"/>
    <n v="21"/>
    <n v="11.2"/>
    <n v="13.65"/>
    <n v="366.35421682108108"/>
    <n v="112.16213198205217"/>
    <n v="195.26544622091967"/>
    <n v="9025.6449687707973"/>
    <n v="702.86271438781068"/>
    <n v="215.18676984392417"/>
    <n v="374.62323416904974"/>
    <n v="17315.999190338487"/>
    <x v="1"/>
    <x v="0"/>
    <n v="1"/>
  </r>
  <r>
    <n v="722"/>
    <x v="18"/>
    <n v="2.5"/>
    <n v="3"/>
    <n v="2.7508200000000005"/>
    <n v="2.9000000000000004"/>
    <n v="2.0141077785275998"/>
    <n v="2.2223220492379503"/>
    <n v="65"/>
    <n v="78"/>
    <n v="0.2"/>
    <n v="0.2"/>
    <n v="1.3989229744649958"/>
    <n v="3"/>
    <n v="2.6"/>
    <n v="1.5467149447140482"/>
    <n v="0.72124502370294596"/>
    <n v="15.007922656809424"/>
    <n v="3.5219216362958421"/>
    <n v="4.6030590243302507"/>
    <n v="3.6212450237029463"/>
    <n v="42.356684630054509"/>
    <n v="50.972266278359839"/>
    <n v="93.328950908414356"/>
    <n v="0.54615706897187766"/>
    <n v="0.04"/>
    <n v="0.58615706897187769"/>
    <n v="0.98"/>
    <n v="0.5"/>
    <n v="0.5"/>
    <n v="55.018871455362657"/>
    <n v="24.757380000000005"/>
    <n v="79.776251455362654"/>
    <n v="0.31033521315366069"/>
    <n v="0.09"/>
    <n v="0.40033521315366072"/>
    <n v="0.9"/>
    <n v="6.6625049604730178"/>
    <n v="3.2601169094565665"/>
    <n v="3.5451072236780274"/>
    <n v="95.273304052339654"/>
    <n v="2.7572305808315578"/>
    <n v="1.349176337303849"/>
    <n v="1.467117564255884"/>
    <x v="721"/>
    <n v="78.899589351457578"/>
    <n v="3.9952696169847304"/>
    <n v="1.9549773116034184"/>
    <n v="2.1258759676343018"/>
    <n v="103.31484471998775"/>
    <n v="0.85"/>
    <n v="0.6"/>
    <n v="0.65"/>
    <n v="21"/>
    <n v="11.2"/>
    <n v="13.65"/>
    <n v="262.69046746997407"/>
    <n v="128.54048740417156"/>
    <n v="139.77713777987879"/>
    <n v="6792.9895746470438"/>
    <n v="315.22513212845041"/>
    <n v="154.24690707692622"/>
    <n v="167.73074085847892"/>
    <n v="8151.4988223166383"/>
    <x v="0"/>
    <x v="0"/>
    <n v="1"/>
  </r>
  <r>
    <n v="723"/>
    <x v="18"/>
    <n v="2.5"/>
    <n v="3"/>
    <n v="2.7508200000000005"/>
    <n v="2.9000000000000004"/>
    <n v="1.5959102307421773"/>
    <n v="1.7608921092472536"/>
    <n v="65"/>
    <n v="78"/>
    <n v="0.2"/>
    <n v="0.2"/>
    <n v="1.3989229744649958"/>
    <n v="3"/>
    <n v="2.6"/>
    <n v="0.55717524507368887"/>
    <n v="0.25981508371224926"/>
    <n v="15.007922656809424"/>
    <n v="9.9509077060312077"/>
    <n v="0.59732350629802344"/>
    <n v="3.1598150837122496"/>
    <n v="41.951945640041053"/>
    <n v="68.657249738709268"/>
    <n v="110.60919537875031"/>
    <n v="0.62071918617264754"/>
    <n v="0.04"/>
    <n v="0.66071918617264758"/>
    <n v="0.98"/>
    <n v="0.5"/>
    <n v="0.5"/>
    <n v="43.595075087635784"/>
    <n v="24.757380000000005"/>
    <n v="68.352455087635789"/>
    <n v="0.36220176683131816"/>
    <n v="0.09"/>
    <n v="0.45220176683131819"/>
    <n v="0.9"/>
    <n v="9.6377301149214087"/>
    <n v="2.1157039991523408"/>
    <n v="6.8577910366215402"/>
    <n v="112.91355361580761"/>
    <n v="3.2698969168389183"/>
    <n v="0.71781777465019037"/>
    <n v="2.3267169239628789"/>
    <x v="722"/>
    <n v="67.601329207551871"/>
    <n v="5.2795315287105442"/>
    <n v="1.1589789126435666"/>
    <n v="3.7566858133013028"/>
    <n v="135.35917095896377"/>
    <n v="0.85"/>
    <n v="0.6"/>
    <n v="0.65"/>
    <n v="21"/>
    <n v="11.2"/>
    <n v="13.65"/>
    <n v="369.21568083765521"/>
    <n v="81.051355784343983"/>
    <n v="262.71787614268948"/>
    <n v="9466.1293698989484"/>
    <n v="356.90334893401109"/>
    <n v="78.348515018228241"/>
    <n v="253.95695439432112"/>
    <n v="9150.4598772582049"/>
    <x v="1"/>
    <x v="0"/>
    <n v="1"/>
  </r>
  <r>
    <n v="724"/>
    <x v="18"/>
    <n v="2.8191317442709463"/>
    <n v="3"/>
    <n v="2.7508200000000005"/>
    <n v="3.2191317442709466"/>
    <n v="2.8191317442709463"/>
    <n v="3.1105677172747761"/>
    <n v="65"/>
    <n v="78"/>
    <n v="0.2"/>
    <n v="0.2"/>
    <n v="1.3989229744649958"/>
    <n v="3"/>
    <n v="2.6"/>
    <n v="2.7671836927883255"/>
    <n v="1.2903589474688251"/>
    <n v="15.007922656809424"/>
    <n v="9.038676986133326E-2"/>
    <n v="14.733365390868723"/>
    <n v="4.5094906917397717"/>
    <n v="36.480670807794702"/>
    <n v="41.532731537074454"/>
    <n v="78.013402344869149"/>
    <n v="0.53237944107953672"/>
    <n v="0.04"/>
    <n v="0.57237944107953675"/>
    <n v="0.98"/>
    <n v="0.5"/>
    <n v="0.5"/>
    <n v="77.00950699230421"/>
    <n v="24.757380000000005"/>
    <n v="101.76688699230422"/>
    <n v="0.24327539862619751"/>
    <n v="0.09"/>
    <n v="0.33327539862619748"/>
    <n v="0.9"/>
    <n v="10.881681314096801"/>
    <n v="3.2113801542904583"/>
    <n v="4.3173680278082482"/>
    <n v="79.638681560387255"/>
    <n v="4.6532306455284349"/>
    <n v="1.3732521764837693"/>
    <n v="1.8461953291167013"/>
    <x v="723"/>
    <n v="100.64856955282835"/>
    <n v="7.2550846364179451"/>
    <n v="2.1411061532290461"/>
    <n v="2.8784954773244542"/>
    <n v="169.43094523232071"/>
    <n v="0.85"/>
    <n v="0.6"/>
    <n v="0.65"/>
    <n v="21"/>
    <n v="11.2"/>
    <n v="13.65"/>
    <n v="370.57715360627424"/>
    <n v="109.36399278509963"/>
    <n v="147.02856191379931"/>
    <n v="8654.2391389680488"/>
    <n v="730.21389064016796"/>
    <n v="215.49927158326238"/>
    <n v="289.71645225699217"/>
    <n v="17052.982275616683"/>
    <x v="1"/>
    <x v="0"/>
    <n v="1"/>
  </r>
  <r>
    <n v="725"/>
    <x v="18"/>
    <n v="2.5"/>
    <n v="3"/>
    <n v="2.7508200000000005"/>
    <n v="2.9000000000000004"/>
    <n v="1.7158277011764214"/>
    <n v="1.8932063982222358"/>
    <n v="65"/>
    <n v="78"/>
    <n v="0.2"/>
    <n v="0.2"/>
    <n v="1.3989229744649958"/>
    <n v="3"/>
    <n v="2.6"/>
    <n v="0.84092415346283877"/>
    <n v="0.39212937268723103"/>
    <n v="15.007922656809424"/>
    <n v="7.7734511101017443"/>
    <n v="1.360628719501314"/>
    <n v="3.2921293726872314"/>
    <n v="43.127985525040621"/>
    <n v="62.667458585494586"/>
    <n v="105.79544411053521"/>
    <n v="0.59234553162818193"/>
    <n v="0.04"/>
    <n v="0.63234553162818197"/>
    <n v="0.98"/>
    <n v="0.5"/>
    <n v="0.5"/>
    <n v="46.870830219219222"/>
    <n v="24.757380000000005"/>
    <n v="71.628210219219227"/>
    <n v="0.34563728347015327"/>
    <n v="0.09"/>
    <n v="0.43563728347015329"/>
    <n v="0.9"/>
    <n v="6.5775033788970045"/>
    <n v="2.0132530138826206"/>
    <n v="6.5619145452181282"/>
    <n v="107.99951586283802"/>
    <n v="2.4182485079822151"/>
    <n v="0.74018146651697525"/>
    <n v="2.4125172036234712"/>
    <x v="724"/>
    <n v="70.841087029997041"/>
    <n v="3.7120976748985592"/>
    <n v="1.1362049399766969"/>
    <n v="3.7032999183760165"/>
    <n v="106.75376921937388"/>
    <n v="0.85"/>
    <n v="0.6"/>
    <n v="0.65"/>
    <n v="21"/>
    <n v="11.2"/>
    <n v="13.65"/>
    <n v="261.16966809810964"/>
    <n v="79.939240034478786"/>
    <n v="260.55069000210273"/>
    <n v="7510.8062656266102"/>
    <n v="262.96903445133847"/>
    <n v="80.489993036801749"/>
    <n v="262.34579181585633"/>
    <n v="7562.5530560498846"/>
    <x v="0"/>
    <x v="0"/>
    <n v="1"/>
  </r>
  <r>
    <n v="726"/>
    <x v="18"/>
    <n v="2.5"/>
    <n v="3"/>
    <n v="2.7508200000000005"/>
    <n v="2.9000000000000004"/>
    <n v="2.0860991304040288"/>
    <n v="2.301755717254661"/>
    <n v="65"/>
    <n v="78"/>
    <n v="0.2"/>
    <n v="0.2"/>
    <n v="1.3989229744649958"/>
    <n v="3"/>
    <n v="2.6"/>
    <n v="1.7170609954973421"/>
    <n v="0.80067869171965622"/>
    <n v="15.007922656809424"/>
    <n v="2.7446697219286724"/>
    <n v="5.6727993962516763"/>
    <n v="3.7006786917196566"/>
    <n v="41.380590924049173"/>
    <n v="48.834186167280343"/>
    <n v="90.214777091329523"/>
    <n v="0.54131027911140028"/>
    <n v="0.04"/>
    <n v="0.58131027911140032"/>
    <n v="0.98"/>
    <n v="0.5"/>
    <n v="0.5"/>
    <n v="56.985440959246205"/>
    <n v="24.757380000000005"/>
    <n v="81.742820959246217"/>
    <n v="0.30286916587259777"/>
    <n v="0.09"/>
    <n v="0.39286916587259779"/>
    <n v="0.9"/>
    <n v="10.562523443518707"/>
    <n v="2.6461133742061316"/>
    <n v="3.191978646412335"/>
    <n v="92.094251614065556"/>
    <n v="4.4224199924461383"/>
    <n v="1.107900470085956"/>
    <n v="1.3364486485487508"/>
    <x v="725"/>
    <n v="80.844548201452298"/>
    <n v="6.4128336687537528"/>
    <n v="1.6065370200774434"/>
    <n v="1.9379486581131771"/>
    <n v="139.81415931295959"/>
    <n v="0.85"/>
    <n v="0.6"/>
    <n v="0.55000000000000004"/>
    <n v="21"/>
    <n v="11.2"/>
    <n v="13.65"/>
    <n v="407.27945952740856"/>
    <n v="102.03126465543754"/>
    <n v="123.07923810872653"/>
    <n v="8879.6058311500456"/>
    <n v="518.44264064145898"/>
    <n v="129.87975955706841"/>
    <n v="156.67258370277054"/>
    <n v="11303.212541822093"/>
    <x v="1"/>
    <x v="0"/>
    <n v="1"/>
  </r>
  <r>
    <n v="727"/>
    <x v="18"/>
    <n v="2.5"/>
    <n v="3"/>
    <n v="2.7508200000000005"/>
    <n v="2.9000000000000004"/>
    <n v="2.1570107245295862"/>
    <n v="2.3799980044112314"/>
    <n v="65"/>
    <n v="78"/>
    <n v="0.2"/>
    <n v="0.2"/>
    <n v="1.3989229744649958"/>
    <n v="3"/>
    <n v="2.6"/>
    <n v="1.8848521217811045"/>
    <n v="0.87892097887622711"/>
    <n v="15.007922656809424"/>
    <n v="2.0736860124743117"/>
    <n v="6.8356614590086791"/>
    <n v="3.7789209788762275"/>
    <n v="40.118840739780282"/>
    <n v="46.988430759639094"/>
    <n v="87.107271499419369"/>
    <n v="0.53943178279843496"/>
    <n v="0.04"/>
    <n v="0.57943178279843499"/>
    <n v="0.98"/>
    <n v="0.5"/>
    <n v="0.5"/>
    <n v="58.922514994450545"/>
    <n v="24.757380000000005"/>
    <n v="83.679894994450549"/>
    <n v="0.29585816284355826"/>
    <n v="0.09"/>
    <n v="0.38585816284355823"/>
    <n v="0.9"/>
    <n v="9.0832183502937198"/>
    <n v="2.0663228450185542"/>
    <n v="6.7355931318035616"/>
    <n v="88.922006322323938"/>
    <n v="3.82011294803557"/>
    <n v="0.86902971509231908"/>
    <n v="2.8327763952377296"/>
    <x v="726"/>
    <n v="82.760335708797243"/>
    <n v="5.5783844049424891"/>
    <n v="1.2690153081980204"/>
    <n v="4.1366095403041507"/>
    <n v="144.80401264566271"/>
    <n v="0.85"/>
    <n v="0.6"/>
    <n v="0.65"/>
    <n v="21"/>
    <n v="11.2"/>
    <n v="13.65"/>
    <n v="339.69210771721049"/>
    <n v="77.275865819726562"/>
    <n v="251.89616052705941"/>
    <n v="8817.7466253371058"/>
    <n v="461.66896606575955"/>
    <n v="105.02413292607098"/>
    <n v="342.34719425178497"/>
    <n v="11984.028698535967"/>
    <x v="1"/>
    <x v="0"/>
    <n v="1"/>
  </r>
  <r>
    <n v="728"/>
    <x v="18"/>
    <n v="2.5"/>
    <n v="3"/>
    <n v="2.7508200000000005"/>
    <n v="2.9000000000000004"/>
    <n v="2.4245823899764303"/>
    <n v="2.6752306718052981"/>
    <n v="65"/>
    <n v="78"/>
    <n v="0.2"/>
    <n v="0.2"/>
    <n v="1.3989229744649958"/>
    <n v="3"/>
    <n v="2.6"/>
    <n v="2.5179806201681774"/>
    <n v="1.1741536462702937"/>
    <n v="15.007922656809424"/>
    <n v="0.38744233437085795"/>
    <n v="12.199183011670138"/>
    <n v="4.0741536462702941"/>
    <n v="32.673945717376604"/>
    <n v="42.349877925038548"/>
    <n v="75.023823642415152"/>
    <n v="0.56448573091782273"/>
    <n v="0.04"/>
    <n v="0.60448573091782276"/>
    <n v="0.98"/>
    <n v="0.5"/>
    <n v="0.5"/>
    <n v="66.231702329539047"/>
    <n v="24.757380000000005"/>
    <n v="90.989082329539059"/>
    <n v="0.27209176492554504"/>
    <n v="0.09"/>
    <n v="0.36209176492554507"/>
    <n v="0.9"/>
    <n v="4.8200499198556672"/>
    <n v="3.4549366292024652"/>
    <n v="4.0209651573175957"/>
    <n v="76.586819968298812"/>
    <n v="1.9063985209913212"/>
    <n v="1.3664767356242542"/>
    <n v="1.5903490952013708"/>
    <x v="727"/>
    <n v="89.98920230393972"/>
    <n v="3.0747495373458964"/>
    <n v="2.203932527428631"/>
    <n v="2.5650067868003457"/>
    <n v="92.452728541830723"/>
    <n v="0.85"/>
    <n v="0.6"/>
    <n v="0.65"/>
    <n v="21"/>
    <n v="11.2"/>
    <n v="13.65"/>
    <n v="146.00500031499345"/>
    <n v="104.65410774212341"/>
    <n v="121.79977984093429"/>
    <n v="4390.1334062883916"/>
    <n v="276.69425815016496"/>
    <n v="198.33013007500824"/>
    <n v="230.8229146483547"/>
    <n v="8319.7472923020268"/>
    <x v="0"/>
    <x v="0"/>
    <n v="1"/>
  </r>
  <r>
    <n v="729"/>
    <x v="18"/>
    <n v="2.5"/>
    <n v="3"/>
    <n v="2.7508200000000005"/>
    <n v="2.9000000000000004"/>
    <n v="2.1295663449517086"/>
    <n v="2.349716481985376"/>
    <n v="65"/>
    <n v="78"/>
    <n v="0.2"/>
    <n v="0.2"/>
    <n v="1.3989229744649958"/>
    <n v="3"/>
    <n v="2.6"/>
    <n v="1.8199131873752912"/>
    <n v="0.8486394564503712"/>
    <n v="15.007922656809424"/>
    <n v="2.3222340456154176"/>
    <n v="6.3727564934191374"/>
    <n v="3.7486394564503716"/>
    <n v="40.642517819547884"/>
    <n v="47.672141660164307"/>
    <n v="88.314659479712191"/>
    <n v="0.53979873716339966"/>
    <n v="0.04"/>
    <n v="0.57979873716339969"/>
    <n v="0.98"/>
    <n v="0.5"/>
    <n v="0.5"/>
    <n v="58.172823836775109"/>
    <n v="24.757380000000005"/>
    <n v="82.930203836775121"/>
    <n v="0.29853272818101317"/>
    <n v="0.09"/>
    <n v="0.38853272818101314"/>
    <n v="0.9"/>
    <n v="4.2832602947477847"/>
    <n v="2.5977467598495649"/>
    <n v="4.4899695724100166"/>
    <n v="90.154548218872861"/>
    <n v="1.799831384910888"/>
    <n v="1.0915764690184739"/>
    <n v="1.8866908844245993"/>
    <x v="728"/>
    <n v="82.018882915491872"/>
    <n v="2.6190734869200174"/>
    <n v="1.5884371241218262"/>
    <n v="2.7454694449918158"/>
    <n v="81.783936866310881"/>
    <n v="0.85"/>
    <n v="0.6"/>
    <n v="0.65"/>
    <n v="21"/>
    <n v="11.2"/>
    <n v="13.65"/>
    <n v="162.26298537678937"/>
    <n v="98.410583410712988"/>
    <n v="170.09376431396544"/>
    <n v="5066.8703333713402"/>
    <n v="214.81348167076194"/>
    <n v="130.28183850196871"/>
    <n v="225.1803369568442"/>
    <n v="6707.8271422059315"/>
    <x v="0"/>
    <x v="0"/>
    <n v="1"/>
  </r>
  <r>
    <n v="730"/>
    <x v="18"/>
    <n v="2.5"/>
    <n v="3"/>
    <n v="2.7508200000000005"/>
    <n v="2.9000000000000004"/>
    <n v="2.0987666173851727"/>
    <n v="2.3157327426783998"/>
    <n v="65"/>
    <n v="78"/>
    <n v="0.2"/>
    <n v="0.2"/>
    <n v="1.3989229744649958"/>
    <n v="3"/>
    <n v="2.6"/>
    <n v="1.747034823246689"/>
    <n v="0.81465571714339546"/>
    <n v="15.007922656809424"/>
    <n v="2.6179182181626914"/>
    <n v="5.8725821908222544"/>
    <n v="3.7146557171433958"/>
    <n v="41.177058946773705"/>
    <n v="48.485515595690806"/>
    <n v="89.662574542464512"/>
    <n v="0.54075533569168144"/>
    <n v="0.04"/>
    <n v="0.58075533569168147"/>
    <n v="0.98"/>
    <n v="0.5"/>
    <n v="0.5"/>
    <n v="57.331475488931375"/>
    <n v="24.757380000000005"/>
    <n v="82.088855488931387"/>
    <n v="0.30159246163857423"/>
    <n v="0.09"/>
    <n v="0.3915924616385742"/>
    <n v="0.9"/>
    <n v="10.96694257451836"/>
    <n v="2.1505748403611116"/>
    <n v="6.8505295746558126"/>
    <n v="91.530544845432516"/>
    <n v="4.5978321581425563"/>
    <n v="0.90161702701710988"/>
    <n v="2.8720479718607841"/>
    <x v="729"/>
    <n v="81.186780153888179"/>
    <n v="6.6723705351138323"/>
    <n v="1.3084259446861202"/>
    <n v="4.1679138349884886"/>
    <n v="164.87425190100799"/>
    <n v="0.85"/>
    <n v="0.6"/>
    <n v="0.65"/>
    <n v="21"/>
    <n v="11.2"/>
    <n v="13.65"/>
    <n v="420.84208254263899"/>
    <n v="82.525497724795116"/>
    <n v="262.880115686637"/>
    <n v="10399.006344526417"/>
    <n v="541.70827973956796"/>
    <n v="106.2268895188755"/>
    <n v="338.37950422155939"/>
    <n v="13385.609642123916"/>
    <x v="1"/>
    <x v="0"/>
    <n v="1"/>
  </r>
  <r>
    <n v="731"/>
    <x v="18"/>
    <n v="2.5"/>
    <n v="3"/>
    <n v="2.7508200000000005"/>
    <n v="2.9000000000000004"/>
    <n v="1.303650275370229"/>
    <n v="1.4384189278928825"/>
    <n v="65"/>
    <n v="78"/>
    <n v="0.2"/>
    <n v="0.2"/>
    <n v="1.3989229744649958"/>
    <n v="3"/>
    <n v="2.6"/>
    <n v="0"/>
    <n v="0"/>
    <n v="15.007922656809424"/>
    <n v="15.680131134617442"/>
    <n v="0"/>
    <n v="2.8373419023578785"/>
    <n v="35.611483997036693"/>
    <n v="31.360262269234884"/>
    <n v="66.97174626627158"/>
    <n v="0.46826108049430676"/>
    <n v="0.04"/>
    <n v="0.50826108049430674"/>
    <n v="0.98"/>
    <n v="0.5"/>
    <n v="0.5"/>
    <n v="35.611483997036693"/>
    <n v="24.757380000000005"/>
    <n v="60.368863997036698"/>
    <n v="0.41010180349286118"/>
    <n v="0.09"/>
    <n v="0.50010180349286115"/>
    <n v="0.9"/>
    <n v="6.171624399355303"/>
    <n v="3.0805555687441886"/>
    <n v="4.513159020880968"/>
    <n v="68.366990980152238"/>
    <n v="3.0348279137339498"/>
    <n v="1.5148290668515136"/>
    <n v="2.2192959404853796"/>
    <x v="730"/>
    <n v="59.705469887179149"/>
    <n v="3.08518390675717"/>
    <n v="1.5399641730552434"/>
    <n v="2.2561200550883207"/>
    <n v="85.436517167317845"/>
    <n v="0.85"/>
    <n v="0.6"/>
    <n v="0.65"/>
    <n v="21"/>
    <n v="11.2"/>
    <n v="13.65"/>
    <n v="207.48205260456317"/>
    <n v="103.56430514990987"/>
    <n v="151.72658554545242"/>
    <n v="5745.7008998508736"/>
    <n v="184.20235484129995"/>
    <n v="91.944284561684569"/>
    <n v="134.7027080109367"/>
    <n v="5101.0274029987604"/>
    <x v="1"/>
    <x v="0"/>
    <n v="1"/>
  </r>
  <r>
    <n v="732"/>
    <x v="18"/>
    <n v="2.7830188097900574"/>
    <n v="3"/>
    <n v="2.7508200000000005"/>
    <n v="3.1830188097900578"/>
    <n v="2.7830188097900574"/>
    <n v="3.070721502779624"/>
    <n v="65"/>
    <n v="78"/>
    <n v="0.2"/>
    <n v="0.2"/>
    <n v="1.3989229744649958"/>
    <n v="3"/>
    <n v="2.6"/>
    <n v="2.7591776479615375"/>
    <n v="1.2866256674545617"/>
    <n v="15.007922656809424"/>
    <n v="9.6710061812478418E-2"/>
    <n v="14.648235265006674"/>
    <n v="4.4696444772446196"/>
    <n v="35.728360586800562"/>
    <n v="41.550125775039511"/>
    <n v="77.278486361840066"/>
    <n v="0.53766743800454231"/>
    <n v="0.04"/>
    <n v="0.57766743800454234"/>
    <n v="0.98"/>
    <n v="0.5"/>
    <n v="0.5"/>
    <n v="76.023019118486232"/>
    <n v="24.757380000000005"/>
    <n v="100.78039911848623"/>
    <n v="0.24565669729977024"/>
    <n v="0.09"/>
    <n v="0.33565669729977021"/>
    <n v="0.9"/>
    <n v="5.0702026919562675"/>
    <n v="2.1540418695582595"/>
    <n v="3.679467277480617"/>
    <n v="78.888454827711726"/>
    <n v="2.1413116927301568"/>
    <n v="0.9097220214160251"/>
    <n v="1.5539588420768404"/>
    <x v="731"/>
    <n v="99.67292220509627"/>
    <n v="3.3683552017338227"/>
    <n v="1.4310232897769117"/>
    <n v="2.4444294432988958"/>
    <n v="91.429817093919041"/>
    <n v="0.85"/>
    <n v="0.6"/>
    <n v="0.65"/>
    <n v="21"/>
    <n v="11.2"/>
    <n v="13.65"/>
    <n v="168.92477074399389"/>
    <n v="71.766564592252692"/>
    <n v="122.58941191730204"/>
    <n v="4585.2530290764917"/>
    <n v="335.73380598154665"/>
    <n v="142.63427303561505"/>
    <n v="243.64342573777762"/>
    <n v="9113.0770464283742"/>
    <x v="0"/>
    <x v="0"/>
    <n v="1"/>
  </r>
  <r>
    <n v="733"/>
    <x v="18"/>
    <n v="2.5"/>
    <n v="3"/>
    <n v="2.7508200000000005"/>
    <n v="2.9000000000000004"/>
    <n v="1.334028468132791"/>
    <n v="1.4719375550050795"/>
    <n v="65"/>
    <n v="78"/>
    <n v="0.2"/>
    <n v="0.2"/>
    <n v="1.3989229744649958"/>
    <n v="3"/>
    <n v="2.6"/>
    <n v="0"/>
    <n v="0"/>
    <n v="15.007922656809424"/>
    <n v="15.320536666269623"/>
    <n v="0"/>
    <n v="2.8708605294700753"/>
    <n v="36.441317385531661"/>
    <n v="30.641073332539246"/>
    <n v="67.082390718070911"/>
    <n v="0.45676775983305912"/>
    <n v="0.04"/>
    <n v="0.4967677598330591"/>
    <n v="0.98"/>
    <n v="0.5"/>
    <n v="0.5"/>
    <n v="36.441317385531661"/>
    <n v="24.757380000000005"/>
    <n v="61.198697385531666"/>
    <n v="0.40454096341359447"/>
    <n v="0.09"/>
    <n v="0.49454096341359444"/>
    <n v="0.9"/>
    <n v="9.6740931699291615"/>
    <n v="3.0713335672528927"/>
    <n v="3.1855244130419238"/>
    <n v="68.479940524697398"/>
    <n v="4.868315577487154"/>
    <n v="1.5455940713485952"/>
    <n v="1.6030585864815667"/>
    <x v="732"/>
    <n v="60.526184227448901"/>
    <n v="4.8898578135195203"/>
    <n v="1.5524333059391355"/>
    <n v="1.6101521008386459"/>
    <n v="109.80453068428056"/>
    <n v="0.85"/>
    <n v="0.6"/>
    <n v="0.55000000000000004"/>
    <n v="21"/>
    <n v="11.2"/>
    <n v="13.65"/>
    <n v="333.38196120177815"/>
    <n v="105.8421900812767"/>
    <n v="109.77735665986317"/>
    <n v="7486.2810299218427"/>
    <n v="295.96443486711297"/>
    <n v="93.962864276099666"/>
    <n v="97.456362689573766"/>
    <n v="6646.0492532053313"/>
    <x v="1"/>
    <x v="0"/>
    <n v="1"/>
  </r>
  <r>
    <n v="734"/>
    <x v="18"/>
    <n v="2.5"/>
    <n v="3"/>
    <n v="2.7508200000000005"/>
    <n v="2.9000000000000004"/>
    <n v="2.0221265782391953"/>
    <n v="2.2311698157763074"/>
    <n v="65"/>
    <n v="78"/>
    <n v="0.2"/>
    <n v="0.2"/>
    <n v="1.3989229744649958"/>
    <n v="3"/>
    <n v="2.6"/>
    <n v="1.5656890412866069"/>
    <n v="0.73009279024130258"/>
    <n v="15.007922656809424"/>
    <n v="3.4305575292857591"/>
    <n v="4.7166864191984601"/>
    <n v="3.6300927902413029"/>
    <n v="42.263163638044539"/>
    <n v="50.720940065514363"/>
    <n v="92.984103703558901"/>
    <n v="0.54547969002547969"/>
    <n v="0.04"/>
    <n v="0.58547969002547973"/>
    <n v="0.98"/>
    <n v="0.5"/>
    <n v="0.5"/>
    <n v="55.237918973704041"/>
    <n v="24.757380000000005"/>
    <n v="79.995298973704053"/>
    <n v="0.30948543623967473"/>
    <n v="0.09"/>
    <n v="0.3994854362396747"/>
    <n v="0.9"/>
    <n v="9.2273223087408098"/>
    <n v="2.3356484425422583"/>
    <n v="3.0710549458507539"/>
    <n v="94.921272530716379"/>
    <n v="3.8249125036540463"/>
    <n v="0.96817371639412242"/>
    <n v="1.2730146481028382"/>
    <x v="733"/>
    <n v="79.116229754212796"/>
    <n v="5.5411414309094047"/>
    <n v="1.4025909055707475"/>
    <n v="1.8442132210915549"/>
    <n v="122.18021618451313"/>
    <n v="0.85"/>
    <n v="0.6"/>
    <n v="0.55000000000000004"/>
    <n v="21"/>
    <n v="11.2"/>
    <n v="13.65"/>
    <n v="363.06556216549046"/>
    <n v="91.900281190922996"/>
    <n v="120.83617034816351"/>
    <n v="8005.4677231458445"/>
    <n v="438.39421854841589"/>
    <n v="110.96770433630465"/>
    <n v="145.90719691563629"/>
    <n v="9666.4380550733295"/>
    <x v="1"/>
    <x v="0"/>
    <n v="1"/>
  </r>
  <r>
    <n v="735"/>
    <x v="18"/>
    <n v="2.5"/>
    <n v="3"/>
    <n v="2.7508200000000005"/>
    <n v="2.9000000000000004"/>
    <n v="1.3148541172578156"/>
    <n v="1.4507809996391927"/>
    <n v="65"/>
    <n v="78"/>
    <n v="0.2"/>
    <n v="0.2"/>
    <n v="1.3989229744649958"/>
    <n v="3"/>
    <n v="2.6"/>
    <n v="0"/>
    <n v="0"/>
    <n v="15.007922656809424"/>
    <n v="15.54750838123282"/>
    <n v="0"/>
    <n v="2.8497039741041883"/>
    <n v="35.917536504847362"/>
    <n v="31.09501676246564"/>
    <n v="67.012553267312995"/>
    <n v="0.46401778840492253"/>
    <n v="0.04"/>
    <n v="0.50401778840492251"/>
    <n v="0.98"/>
    <n v="0.5"/>
    <n v="0.5"/>
    <n v="35.917536504847362"/>
    <n v="24.757380000000005"/>
    <n v="60.674916504847367"/>
    <n v="0.40803319437649521"/>
    <n v="0.09"/>
    <n v="0.49803319437649518"/>
    <n v="0.9"/>
    <n v="9.3000923946934684"/>
    <n v="3.1839661777844341"/>
    <n v="6.7305084277631302"/>
    <n v="68.408648127048693"/>
    <n v="4.6126803939586267"/>
    <n v="1.5791905865014493"/>
    <n v="3.3382124551612651"/>
    <x v="734"/>
    <n v="60.008159180618271"/>
    <n v="4.6683376713677314"/>
    <n v="1.5982453314757326"/>
    <n v="3.3784918157063362"/>
    <n v="124.0457046962854"/>
    <n v="0.85"/>
    <n v="0.6"/>
    <n v="0.65"/>
    <n v="21"/>
    <n v="11.2"/>
    <n v="13.65"/>
    <n v="315.54722999285201"/>
    <n v="108.03029315752529"/>
    <n v="228.36260121845831"/>
    <n v="8384.6288047017497"/>
    <n v="280.13835009231167"/>
    <n v="95.907760260875776"/>
    <n v="202.73707466732188"/>
    <n v="7443.7543930866614"/>
    <x v="1"/>
    <x v="0"/>
    <n v="1"/>
  </r>
  <r>
    <n v="736"/>
    <x v="18"/>
    <n v="2.5"/>
    <n v="3"/>
    <n v="2.7508200000000005"/>
    <n v="2.9000000000000004"/>
    <n v="1.6717520515467585"/>
    <n v="1.8445742996569385"/>
    <n v="65"/>
    <n v="78"/>
    <n v="0.2"/>
    <n v="0.2"/>
    <n v="1.3989229744649958"/>
    <n v="3"/>
    <n v="2.6"/>
    <n v="0.73663228153065685"/>
    <n v="0.3434972741219342"/>
    <n v="15.007922656809424"/>
    <n v="8.5425653206985217"/>
    <n v="1.0440648488883131"/>
    <n v="3.2434972741219346"/>
    <n v="42.794792407221749"/>
    <n v="64.783153338288415"/>
    <n v="107.57794574551016"/>
    <n v="0.60219734527689828"/>
    <n v="0.04"/>
    <n v="0.64219734527689831"/>
    <n v="0.98"/>
    <n v="0.5"/>
    <n v="0.5"/>
    <n v="45.666826874840702"/>
    <n v="24.757380000000005"/>
    <n v="70.424206874840706"/>
    <n v="0.3515464511229684"/>
    <n v="0.09"/>
    <n v="0.44154645112296842"/>
    <n v="0.9"/>
    <n v="10.750013648570736"/>
    <n v="2.7660946237871169"/>
    <n v="5.5116789358342047"/>
    <n v="109.81915294854163"/>
    <n v="3.8463834217681856"/>
    <n v="0.98971599960632961"/>
    <n v="1.9720933552228785"/>
    <x v="735"/>
    <n v="69.650314491600696"/>
    <n v="6.0033832725208542"/>
    <n v="1.5447353591835931"/>
    <n v="3.0780166619873923"/>
    <n v="144.85071586169414"/>
    <n v="0.85"/>
    <n v="0.6"/>
    <n v="0.65"/>
    <n v="21"/>
    <n v="11.2"/>
    <n v="13.65"/>
    <n v="422.4065692938953"/>
    <n v="108.68977273638627"/>
    <n v="216.57362180602394"/>
    <n v="10191.901994158494"/>
    <n v="418.13753294469245"/>
    <n v="107.59130357343302"/>
    <n v="214.38482851780887"/>
    <n v="10088.897914100491"/>
    <x v="1"/>
    <x v="0"/>
    <n v="1"/>
  </r>
  <r>
    <n v="737"/>
    <x v="18"/>
    <n v="3.2933205420710117"/>
    <n v="3"/>
    <n v="2.7508200000000005"/>
    <n v="3.693320542071012"/>
    <n v="3.2933205420710117"/>
    <n v="3.633777166186738"/>
    <n v="65"/>
    <n v="78"/>
    <n v="0.2"/>
    <n v="0.2"/>
    <n v="1.3989229744649958"/>
    <n v="3"/>
    <n v="2.6"/>
    <n v="2.8723088183456729"/>
    <n v="1.339379598580722"/>
    <n v="15.007922656809424"/>
    <n v="2.7189416367055918E-2"/>
    <n v="15.874068255030748"/>
    <n v="5.032700140651734"/>
    <n v="46.296097701304561"/>
    <n v="41.358886993135329"/>
    <n v="87.654984694439889"/>
    <n v="0.47183725075430644"/>
    <n v="0.04"/>
    <n v="0.51183725075430642"/>
    <n v="0.98"/>
    <n v="0.5"/>
    <n v="0.5"/>
    <n v="89.962802138608254"/>
    <n v="24.757380000000005"/>
    <n v="114.72018213860827"/>
    <n v="0.21580666573635157"/>
    <n v="0.09"/>
    <n v="0.30580666573635157"/>
    <n v="0.9"/>
    <n v="8.0945870781905871"/>
    <n v="2.0453944075997579"/>
    <n v="6.3295475928374714"/>
    <n v="89.481130208907388"/>
    <n v="3.9514758820981832"/>
    <n v="0.99848535730566457"/>
    <n v="3.0898493544010019"/>
    <x v="736"/>
    <n v="113.45952079642575"/>
    <n v="5.6192083932965673"/>
    <n v="1.4198991636958957"/>
    <n v="4.3939297478522938"/>
    <n v="148.8297338881996"/>
    <n v="0.85"/>
    <n v="0.6"/>
    <n v="0.65"/>
    <n v="21"/>
    <n v="11.2"/>
    <n v="13.65"/>
    <n v="353.5825279233847"/>
    <n v="89.345598268755595"/>
    <n v="276.48321240706446"/>
    <n v="9364.9478458801332"/>
    <n v="637.552691558682"/>
    <n v="161.101078692182"/>
    <n v="498.5331636044811"/>
    <n v="16886.150287214692"/>
    <x v="1"/>
    <x v="0"/>
    <n v="1"/>
  </r>
  <r>
    <n v="738"/>
    <x v="18"/>
    <n v="2.5"/>
    <n v="3"/>
    <n v="2.7508200000000005"/>
    <n v="2.9000000000000004"/>
    <n v="1.6188234002299553"/>
    <n v="1.7861739945135129"/>
    <n v="65"/>
    <n v="78"/>
    <n v="0.2"/>
    <n v="0.2"/>
    <n v="1.3989229744649958"/>
    <n v="3"/>
    <n v="2.6"/>
    <n v="0.61139242299071006"/>
    <n v="0.28509696897850834"/>
    <n v="15.007922656809424"/>
    <n v="9.5140994051154433"/>
    <n v="0.71922716897147565"/>
    <n v="3.1850969689785087"/>
    <n v="42.242523847338852"/>
    <n v="67.455668728384168"/>
    <n v="109.69819257572303"/>
    <n v="0.61492051185638752"/>
    <n v="0.04"/>
    <n v="0.65492051185638755"/>
    <n v="0.98"/>
    <n v="0.5"/>
    <n v="0.5"/>
    <n v="44.220988328288961"/>
    <n v="24.757380000000005"/>
    <n v="68.978368328288965"/>
    <n v="0.35891512948192872"/>
    <n v="0.09"/>
    <n v="0.44891512948192869"/>
    <n v="0.9"/>
    <n v="7.6826372943565095"/>
    <n v="2.2808410440478992"/>
    <n v="6.9335319729547535"/>
    <n v="111.98357158771725"/>
    <n v="2.6511205451295718"/>
    <n v="0.78707146001699169"/>
    <n v="2.3926196642545978"/>
    <x v="737"/>
    <n v="68.220364280725349"/>
    <n v="4.2337851785977625"/>
    <n v="1.2569369914314392"/>
    <n v="3.820964569548678"/>
    <n v="117.92119016370998"/>
    <n v="0.85"/>
    <n v="0.6"/>
    <n v="0.65"/>
    <n v="21"/>
    <n v="11.2"/>
    <n v="13.65"/>
    <n v="296.88194735318541"/>
    <n v="88.139073187461918"/>
    <n v="267.93409545423475"/>
    <n v="8268.8825939918006"/>
    <n v="288.83036717027517"/>
    <n v="85.74869943337174"/>
    <n v="260.66759483835574"/>
    <n v="8044.6265493849814"/>
    <x v="0"/>
    <x v="0"/>
    <n v="1"/>
  </r>
  <r>
    <n v="739"/>
    <x v="18"/>
    <n v="2.5"/>
    <n v="3"/>
    <n v="2.7508200000000005"/>
    <n v="2.9000000000000004"/>
    <n v="1.811656854081453"/>
    <n v="1.9989421695305283"/>
    <n v="65"/>
    <n v="78"/>
    <n v="0.2"/>
    <n v="0.2"/>
    <n v="1.3989229744649958"/>
    <n v="3"/>
    <n v="2.6"/>
    <n v="1.067675246778889"/>
    <n v="0.49786514399552395"/>
    <n v="15.007922656809424"/>
    <n v="6.2264185022410379"/>
    <n v="2.1933317649191544"/>
    <n v="3.3978651439955243"/>
    <n v="43.455110003516815"/>
    <n v="58.4118503471392"/>
    <n v="101.86696035065602"/>
    <n v="0.57341310809774282"/>
    <n v="0.04"/>
    <n v="0.61341310809774285"/>
    <n v="0.98"/>
    <n v="0.5"/>
    <n v="0.5"/>
    <n v="49.488570889091719"/>
    <n v="24.757380000000005"/>
    <n v="74.245950889091716"/>
    <n v="0.33345091151142336"/>
    <n v="0.09"/>
    <n v="0.42345091151142333"/>
    <n v="0.9"/>
    <n v="5.8519363265257249"/>
    <n v="2.6532669290903099"/>
    <n v="4.090662812333294"/>
    <n v="103.98918869129469"/>
    <n v="2.262281876081492"/>
    <n v="1.0257182155040694"/>
    <n v="1.5813966224400744"/>
    <x v="738"/>
    <n v="73.430061318881911"/>
    <n v="3.3739285549515965"/>
    <n v="1.5297386294839033"/>
    <n v="2.3584679157648782"/>
    <n v="91.429974878641701"/>
    <n v="0.85"/>
    <n v="0.6"/>
    <n v="0.65"/>
    <n v="21"/>
    <n v="11.2"/>
    <n v="13.65"/>
    <n v="235.25285688473443"/>
    <n v="106.66360505615074"/>
    <n v="164.44815176669701"/>
    <n v="6375.1091479198622"/>
    <n v="247.74778067562238"/>
    <n v="112.3288013648654"/>
    <n v="173.18244367323064"/>
    <n v="6713.7086617224932"/>
    <x v="0"/>
    <x v="0"/>
    <n v="1"/>
  </r>
  <r>
    <n v="740"/>
    <x v="18"/>
    <n v="2.5"/>
    <n v="3"/>
    <n v="2.7508200000000005"/>
    <n v="2.9000000000000004"/>
    <n v="2.285049722878874"/>
    <n v="2.5212734079559103"/>
    <n v="65"/>
    <n v="78"/>
    <n v="0.2"/>
    <n v="0.2"/>
    <n v="1.3989229744649958"/>
    <n v="3"/>
    <n v="2.6"/>
    <n v="2.1878182023804489"/>
    <n v="1.0201963824209059"/>
    <n v="15.007922656809424"/>
    <n v="1.0999794645934451"/>
    <n v="9.2097627539704874"/>
    <n v="3.9201963824209063"/>
    <n v="37.08572426578241"/>
    <n v="44.309939313597447"/>
    <n v="81.395663579379857"/>
    <n v="0.54437714940900839"/>
    <n v="0.04"/>
    <n v="0.58437714940900842"/>
    <n v="0.98"/>
    <n v="0.5"/>
    <n v="0.5"/>
    <n v="62.4201238446595"/>
    <n v="24.757380000000005"/>
    <n v="87.177503844659498"/>
    <n v="0.28398817250049818"/>
    <n v="0.09"/>
    <n v="0.37398817250049821"/>
    <n v="0.9"/>
    <n v="11.564952275999701"/>
    <n v="2.4295830157258287"/>
    <n v="3.5427473261261055"/>
    <n v="83.09140657061694"/>
    <n v="4.8066584318997716"/>
    <n v="1.0097902187434269"/>
    <n v="1.4724467426081453"/>
    <x v="739"/>
    <n v="86.219509296915987"/>
    <n v="7.239796909243096"/>
    <n v="1.5209477037362769"/>
    <n v="2.2178017279971769"/>
    <n v="159.128589230752"/>
    <n v="0.85"/>
    <n v="0.6"/>
    <n v="0.65"/>
    <n v="21"/>
    <n v="11.2"/>
    <n v="13.65"/>
    <n v="399.39201001106801"/>
    <n v="83.904889616642294"/>
    <n v="122.34767094363396"/>
    <n v="8778.5179473687913"/>
    <n v="624.21173692426873"/>
    <n v="131.13536468241296"/>
    <n v="191.21777670576893"/>
    <n v="13719.988878585948"/>
    <x v="1"/>
    <x v="0"/>
    <n v="1"/>
  </r>
  <r>
    <n v="741"/>
    <x v="18"/>
    <n v="2.5"/>
    <n v="3"/>
    <n v="2.7508200000000005"/>
    <n v="2.9000000000000004"/>
    <n v="1.9231003068754084"/>
    <n v="2.1219064145563173"/>
    <n v="65"/>
    <n v="78"/>
    <n v="0.2"/>
    <n v="0.2"/>
    <n v="1.3989229744649958"/>
    <n v="3"/>
    <n v="2.6"/>
    <n v="1.3313729212119259"/>
    <n v="0.62082938902131257"/>
    <n v="15.007922656809424"/>
    <n v="4.6429782337431602"/>
    <n v="3.4105578417843203"/>
    <n v="3.5208293890213129"/>
    <n v="43.151012707271143"/>
    <n v="54.056091187749871"/>
    <n v="97.207103895021021"/>
    <n v="0.55609198321686282"/>
    <n v="0.04"/>
    <n v="0.59609198321686285"/>
    <n v="0.98"/>
    <n v="0.5"/>
    <n v="0.5"/>
    <n v="52.532843429608285"/>
    <n v="24.757380000000005"/>
    <n v="77.29022342960829"/>
    <n v="0.32031709705882366"/>
    <n v="0.09"/>
    <n v="0.41031709705882369"/>
    <n v="0.9"/>
    <n v="8.6867918036162273"/>
    <n v="2.9625577776793426"/>
    <n v="4.8854137500010921"/>
    <n v="99.232251892833958"/>
    <n v="3.5086648496066415"/>
    <n v="1.1966008365879215"/>
    <n v="1.9732577789280101"/>
    <x v="740"/>
    <n v="76.440880314997216"/>
    <n v="5.1224526080020336"/>
    <n v="1.7469696704729147"/>
    <n v="2.8808449621693821"/>
    <n v="128.73571216526213"/>
    <n v="0.85"/>
    <n v="0.6"/>
    <n v="0.65"/>
    <n v="21"/>
    <n v="11.2"/>
    <n v="13.65"/>
    <n v="348.17271416369863"/>
    <n v="118.74139563146846"/>
    <n v="195.81081296807835"/>
    <n v="8750.1565645247629"/>
    <n v="391.56478672752883"/>
    <n v="133.53989949455021"/>
    <n v="220.21432495925242"/>
    <n v="9840.6711658907334"/>
    <x v="1"/>
    <x v="0"/>
    <n v="1"/>
  </r>
  <r>
    <n v="742"/>
    <x v="18"/>
    <n v="2.5"/>
    <n v="3"/>
    <n v="2.7508200000000005"/>
    <n v="2.9000000000000004"/>
    <n v="1.6671015136802962"/>
    <n v="1.8394429988637853"/>
    <n v="65"/>
    <n v="78"/>
    <n v="0.2"/>
    <n v="0.2"/>
    <n v="1.3989229744649958"/>
    <n v="3"/>
    <n v="2.6"/>
    <n v="0.72562817146852299"/>
    <n v="0.33836597332878071"/>
    <n v="15.007922656809424"/>
    <n v="8.6258322528510085"/>
    <n v="1.0131045146646291"/>
    <n v="3.2383659733287811"/>
    <n v="42.752921150180548"/>
    <n v="65.012205680592118"/>
    <n v="107.76512683077266"/>
    <n v="0.60327684467613585"/>
    <n v="0.04"/>
    <n v="0.64327684467613588"/>
    <n v="0.98"/>
    <n v="0.5"/>
    <n v="0.5"/>
    <n v="45.539789311210306"/>
    <n v="24.757380000000005"/>
    <n v="70.297169311210311"/>
    <n v="0.3521817484626929"/>
    <n v="0.09"/>
    <n v="0.44218174846269287"/>
    <n v="0.9"/>
    <n v="6.748356708108421"/>
    <n v="2.9024334207902021"/>
    <n v="3.4600186973738603"/>
    <n v="110.0102336397471"/>
    <n v="2.4072950981674004"/>
    <n v="1.0353652079817175"/>
    <n v="1.2342687872067695"/>
    <x v="741"/>
    <n v="69.524672945153057"/>
    <n v="3.764356539667097"/>
    <n v="1.6190303359886358"/>
    <n v="1.9300615800554777"/>
    <n v="92.563585403167821"/>
    <n v="0.85"/>
    <n v="0.6"/>
    <n v="0.55000000000000004"/>
    <n v="21"/>
    <n v="11.2"/>
    <n v="13.65"/>
    <n v="264.82709618921365"/>
    <n v="113.90076843253409"/>
    <n v="135.78219765486401"/>
    <n v="6511.961679737984"/>
    <n v="261.71565726930299"/>
    <n v="112.56255459789116"/>
    <n v="134.18690011736243"/>
    <n v="6435.4530017859861"/>
    <x v="0"/>
    <x v="0"/>
    <n v="1"/>
  </r>
  <r>
    <n v="743"/>
    <x v="18"/>
    <n v="3.2326410666790468"/>
    <n v="3"/>
    <n v="2.7508200000000005"/>
    <n v="3.6326410666790472"/>
    <n v="3.2326410666790468"/>
    <n v="3.566824772905016"/>
    <n v="65"/>
    <n v="78"/>
    <n v="0.2"/>
    <n v="0.2"/>
    <n v="1.3989229744649958"/>
    <n v="3"/>
    <n v="2.6"/>
    <n v="2.8588565025192993"/>
    <n v="1.3331066806909644"/>
    <n v="15.007922656809424"/>
    <n v="3.3220014924439926E-2"/>
    <n v="15.725725626076049"/>
    <n v="4.9657477473700116"/>
    <n v="45.046595729500673"/>
    <n v="41.375476084258956"/>
    <n v="86.422071813759629"/>
    <n v="0.47876052050017376"/>
    <n v="0.04"/>
    <n v="0.51876052050017374"/>
    <n v="0.98"/>
    <n v="0.5"/>
    <n v="0.5"/>
    <n v="88.3052362962232"/>
    <n v="24.757380000000005"/>
    <n v="113.06261629622321"/>
    <n v="0.21897052103531597"/>
    <n v="0.09"/>
    <n v="0.30897052103531597"/>
    <n v="0.9"/>
    <n v="7.586852384630868"/>
    <n v="3.2367230398072824"/>
    <n v="6.710343588607941"/>
    <n v="88.222531643212946"/>
    <n v="3.6510928926217745"/>
    <n v="1.557638910961952"/>
    <n v="3.2292822558466816"/>
    <x v="742"/>
    <n v="111.82016996329769"/>
    <n v="5.2427386503334397"/>
    <n v="2.2366710357510144"/>
    <n v="4.6370452337097534"/>
    <n v="149.7554981047885"/>
    <n v="0.85"/>
    <n v="0.6"/>
    <n v="0.65"/>
    <n v="21"/>
    <n v="11.2"/>
    <n v="13.65"/>
    <n v="322.10865825163438"/>
    <n v="137.41884811104055"/>
    <n v="284.89545600129998"/>
    <n v="9200.8291424693998"/>
    <n v="586.24392695343511"/>
    <n v="250.10493536966351"/>
    <n v="518.51518616092403"/>
    <n v="16745.685251015755"/>
    <x v="1"/>
    <x v="0"/>
    <n v="1"/>
  </r>
  <r>
    <n v="744"/>
    <x v="18"/>
    <n v="3.1355191561321996"/>
    <n v="3"/>
    <n v="2.7508200000000005"/>
    <n v="3.5355191561321999"/>
    <n v="3.1355191561321996"/>
    <n v="3.4596626013601743"/>
    <n v="65"/>
    <n v="78"/>
    <n v="0.2"/>
    <n v="0.2"/>
    <n v="1.3989229744649958"/>
    <n v="3"/>
    <n v="2.6"/>
    <n v="2.8373250933253793"/>
    <n v="1.3230664196929705"/>
    <n v="15.007922656809424"/>
    <n v="4.4128504131500219E-2"/>
    <n v="15.489741787565375"/>
    <n v="4.8585855758251704"/>
    <n v="43.042690189591781"/>
    <n v="41.405483374539521"/>
    <n v="84.448173564131309"/>
    <n v="0.4903064403529761"/>
    <n v="0.04"/>
    <n v="0.53030644035297614"/>
    <n v="0.98"/>
    <n v="0.5"/>
    <n v="0.5"/>
    <n v="85.652181693662371"/>
    <n v="24.757380000000005"/>
    <n v="110.40956169366237"/>
    <n v="0.22423220978533334"/>
    <n v="0.09"/>
    <n v="0.31423220978533334"/>
    <n v="0.9"/>
    <n v="9.2977923921815595"/>
    <n v="3.0304393047435978"/>
    <n v="3.2669127930275876"/>
    <n v="86.207510513384037"/>
    <n v="4.3671132055427737"/>
    <n v="1.4233778243392725"/>
    <n v="1.5344478988135286"/>
    <x v="743"/>
    <n v="109.19626980691882"/>
    <n v="6.3761265426610869"/>
    <n v="2.0781776653936879"/>
    <n v="2.2403435668985532"/>
    <n v="144.59859202643688"/>
    <n v="0.85"/>
    <n v="0.6"/>
    <n v="0.55000000000000004"/>
    <n v="21"/>
    <n v="11.2"/>
    <n v="13.65"/>
    <n v="376.47795757996693"/>
    <n v="122.70585875624553"/>
    <n v="132.2809333692073"/>
    <n v="8537.8140209137018"/>
    <n v="696.24923427547651"/>
    <n v="226.9292490570418"/>
    <n v="244.63716059124931"/>
    <n v="15789.626868619382"/>
    <x v="1"/>
    <x v="0"/>
    <n v="1"/>
  </r>
  <r>
    <n v="745"/>
    <x v="18"/>
    <n v="2.5"/>
    <n v="3"/>
    <n v="2.7508200000000005"/>
    <n v="2.9000000000000004"/>
    <n v="1.2612253020675341"/>
    <n v="1.3916081491381158"/>
    <n v="65"/>
    <n v="78"/>
    <n v="0.2"/>
    <n v="0.2"/>
    <n v="1.3989229744649958"/>
    <n v="3"/>
    <n v="2.6"/>
    <n v="0"/>
    <n v="0"/>
    <n v="15.007922656809424"/>
    <n v="16.182326437632771"/>
    <n v="0"/>
    <n v="2.7905311236031114"/>
    <n v="34.452571759309009"/>
    <n v="32.364652875265541"/>
    <n v="66.817224634574558"/>
    <n v="0.48437589337582959"/>
    <n v="0.04"/>
    <n v="0.52437589337582957"/>
    <n v="0.98"/>
    <n v="0.5"/>
    <n v="0.5"/>
    <n v="34.452571759309009"/>
    <n v="24.757380000000005"/>
    <n v="59.209951759309014"/>
    <n v="0.41812869736222408"/>
    <n v="0.09"/>
    <n v="0.5081286973622241"/>
    <n v="0.9"/>
    <n v="9.9329274155240377"/>
    <n v="2.7217754164489625"/>
    <n v="5.4522543694767887"/>
    <n v="68.209250147794862"/>
    <n v="4.7243397281713504"/>
    <n v="1.2945420008801671"/>
    <n v="2.5932236135701272"/>
    <x v="744"/>
    <n v="58.559292948767151"/>
    <n v="4.8857219468802855"/>
    <n v="1.3387632195762262"/>
    <n v="2.6818074590270533"/>
    <n v="120.00096226758285"/>
    <n v="0.85"/>
    <n v="0.6"/>
    <n v="0.65"/>
    <n v="21"/>
    <n v="11.2"/>
    <n v="13.65"/>
    <n v="322.24367030200483"/>
    <n v="88.299739164862203"/>
    <n v="176.88183814717331"/>
    <n v="7914.8078710394548"/>
    <n v="286.10442275358361"/>
    <n v="78.397027564198908"/>
    <n v="157.04474862535406"/>
    <n v="7027.171503561337"/>
    <x v="1"/>
    <x v="0"/>
    <n v="1"/>
  </r>
  <r>
    <n v="746"/>
    <x v="18"/>
    <n v="2.751061638904174"/>
    <n v="3"/>
    <n v="2.7508200000000005"/>
    <n v="3.1510616389041743"/>
    <n v="2.751061638904174"/>
    <n v="3.0354606660716295"/>
    <n v="65"/>
    <n v="78"/>
    <n v="0.2"/>
    <n v="0.2"/>
    <n v="1.3989229744649958"/>
    <n v="3"/>
    <n v="2.6"/>
    <n v="2.7520929137429695"/>
    <n v="1.2833220016324507"/>
    <n v="15.007922656809424"/>
    <n v="0.10248397347580085"/>
    <n v="14.57310736062103"/>
    <n v="4.434383640536625"/>
    <n v="35.062057995244906"/>
    <n v="41.566008766721211"/>
    <n v="76.628066761966124"/>
    <n v="0.5424384370264741"/>
    <n v="0.04"/>
    <n v="0.58243843702647413"/>
    <n v="0.98"/>
    <n v="0.5"/>
    <n v="0.5"/>
    <n v="75.150053184988451"/>
    <n v="24.757380000000005"/>
    <n v="99.907433184988463"/>
    <n v="0.24780318351447658"/>
    <n v="0.09"/>
    <n v="0.33780318351447658"/>
    <n v="0.9"/>
    <n v="8.7067250034968211"/>
    <n v="2.4588302938170816"/>
    <n v="6.2173546932414343"/>
    <n v="78.224484819507097"/>
    <n v="3.6355937008408099"/>
    <n v="1.0267130205729145"/>
    <n v="2.5961283432706797"/>
    <x v="745"/>
    <n v="98.809549303834743"/>
    <n v="5.7655655793305023"/>
    <n v="1.6282295928438357"/>
    <n v="4.1171124848258058"/>
    <n v="150.386128976577"/>
    <n v="0.85"/>
    <n v="0.6"/>
    <n v="0.65"/>
    <n v="21"/>
    <n v="11.2"/>
    <n v="13.65"/>
    <n v="284.39244426131756"/>
    <n v="80.314097091796228"/>
    <n v="203.0808021776694"/>
    <n v="7417.9502798427602"/>
    <n v="569.69293637534975"/>
    <n v="160.88463223206577"/>
    <n v="406.810029058829"/>
    <n v="14859.585625723936"/>
    <x v="1"/>
    <x v="0"/>
    <n v="1"/>
  </r>
  <r>
    <n v="747"/>
    <x v="18"/>
    <n v="2.8855578402272144"/>
    <n v="3"/>
    <n v="2.7508200000000005"/>
    <n v="3.2855578402272148"/>
    <n v="2.8855578402272144"/>
    <n v="3.1838608047958061"/>
    <n v="65"/>
    <n v="78"/>
    <n v="0.2"/>
    <n v="0.2"/>
    <n v="1.3989229744649958"/>
    <n v="3"/>
    <n v="2.6"/>
    <n v="2.7819100037220381"/>
    <n v="1.297225939033587"/>
    <n v="15.007922656809424"/>
    <n v="7.9313947158488426E-2"/>
    <n v="14.890597776606429"/>
    <n v="4.5827837792608017"/>
    <n v="37.862697635591104"/>
    <n v="41.502272194927016"/>
    <n v="79.36496983051812"/>
    <n v="0.52292935136942742"/>
    <n v="0.04"/>
    <n v="0.56292935136942746"/>
    <n v="0.98"/>
    <n v="0.5"/>
    <n v="0.5"/>
    <n v="78.824051811435609"/>
    <n v="24.757380000000005"/>
    <n v="103.58143181143561"/>
    <n v="0.23901368775312429"/>
    <n v="0.09"/>
    <n v="0.32901368775312428"/>
    <n v="0.9"/>
    <n v="5.5415895749720336"/>
    <n v="3.1818022731232549"/>
    <n v="4.6940072796923964"/>
    <n v="81.01840670198726"/>
    <n v="2.4220661499774456"/>
    <n v="1.3906723833282111"/>
    <n v="2.0516128064117849"/>
    <x v="746"/>
    <n v="102.44317431900224"/>
    <n v="3.7183307528962164"/>
    <n v="2.1349457735416992"/>
    <n v="3.1496146342607902"/>
    <n v="108.66399537987654"/>
    <n v="0.85"/>
    <n v="0.6"/>
    <n v="0.65"/>
    <n v="21"/>
    <n v="11.2"/>
    <n v="13.65"/>
    <n v="196.23194039798915"/>
    <n v="112.67006074170693"/>
    <n v="166.21840074487545"/>
    <n v="5734.6557048972845"/>
    <n v="380.91760549465391"/>
    <n v="218.71062204054937"/>
    <n v="322.65652101525859"/>
    <n v="11131.884620899946"/>
    <x v="0"/>
    <x v="0"/>
    <n v="1"/>
  </r>
  <r>
    <n v="748"/>
    <x v="18"/>
    <n v="2.5"/>
    <n v="3"/>
    <n v="2.7508200000000005"/>
    <n v="2.9000000000000004"/>
    <n v="1.7244179900095351"/>
    <n v="1.9026847332382038"/>
    <n v="65"/>
    <n v="78"/>
    <n v="0.2"/>
    <n v="0.2"/>
    <n v="1.3989229744649958"/>
    <n v="3"/>
    <n v="2.6"/>
    <n v="0.86125050849949114"/>
    <n v="0.40160770770319942"/>
    <n v="15.007922656809424"/>
    <n v="7.6277756687735918"/>
    <n v="1.4272004135726157"/>
    <n v="3.3016077077031998"/>
    <n v="43.179517519313038"/>
    <n v="62.266731667980281"/>
    <n v="105.44624918729332"/>
    <n v="0.59050684256565911"/>
    <n v="0.04"/>
    <n v="0.63050684256565914"/>
    <n v="0.98"/>
    <n v="0.5"/>
    <n v="0.5"/>
    <n v="47.105488960976857"/>
    <n v="24.757380000000005"/>
    <n v="71.862868960976868"/>
    <n v="0.34450865040531309"/>
    <n v="0.09"/>
    <n v="0.43450865040531306"/>
    <n v="0.9"/>
    <n v="10.251958828976521"/>
    <n v="2.2995039963574753"/>
    <n v="3.6209084275136267"/>
    <n v="107.64304604536194"/>
    <n v="3.7880286376054024"/>
    <n v="0.84965099214700857"/>
    <n v="1.3379008876626242"/>
    <x v="747"/>
    <n v="71.073167104262836"/>
    <n v="5.7973940341870991"/>
    <n v="1.3003496182985648"/>
    <n v="2.0475923934334563"/>
    <n v="130.38909645594441"/>
    <n v="0.85"/>
    <n v="0.6"/>
    <n v="0.65"/>
    <n v="21"/>
    <n v="11.2"/>
    <n v="13.65"/>
    <n v="407.754941058908"/>
    <n v="91.459020870167905"/>
    <n v="144.01572685479846"/>
    <n v="9170.809854668234"/>
    <n v="412.03915496103616"/>
    <n v="92.419965715298289"/>
    <n v="145.52887633991352"/>
    <n v="9267.166040987182"/>
    <x v="1"/>
    <x v="0"/>
    <n v="1"/>
  </r>
  <r>
    <n v="749"/>
    <x v="18"/>
    <n v="2.5"/>
    <n v="3"/>
    <n v="2.7508200000000005"/>
    <n v="2.9000000000000004"/>
    <n v="1.4301744274668928"/>
    <n v="1.5780228835317933"/>
    <n v="65"/>
    <n v="78"/>
    <n v="0.2"/>
    <n v="0.2"/>
    <n v="1.3989229744649958"/>
    <n v="3"/>
    <n v="2.6"/>
    <n v="0.1650109249786588"/>
    <n v="7.6945857996788547E-2"/>
    <n v="15.007922656809424"/>
    <n v="13.402346835218378"/>
    <n v="5.2390359401329904E-2"/>
    <n v="2.9769458579967889"/>
    <n v="38.923595727843995"/>
    <n v="78.151537524059933"/>
    <n v="117.07513325190394"/>
    <n v="0.66753319303003222"/>
    <n v="0.04"/>
    <n v="0.70753319303003226"/>
    <n v="0.98"/>
    <n v="0.5"/>
    <n v="0.5"/>
    <n v="39.06771217629236"/>
    <n v="24.757380000000005"/>
    <n v="63.825092176292365"/>
    <n v="0.38789415190529186"/>
    <n v="0.09"/>
    <n v="0.47789415190529183"/>
    <n v="0.9"/>
    <n v="7.6820990149451882"/>
    <n v="2.0376117060235557"/>
    <n v="6.2647087409421198"/>
    <n v="119.51419852798527"/>
    <n v="2.2467589697281536"/>
    <n v="0.59593378950533793"/>
    <n v="1.8322193620601885"/>
    <x v="748"/>
    <n v="63.123717536992451"/>
    <n v="4.01086882134548"/>
    <n v="1.0638489878611337"/>
    <n v="3.270841070255917"/>
    <n v="107.76361105528925"/>
    <n v="0.85"/>
    <n v="0.6"/>
    <n v="0.65"/>
    <n v="21"/>
    <n v="11.2"/>
    <n v="13.65"/>
    <n v="268.5195975526222"/>
    <n v="71.222549228475543"/>
    <n v="218.97622858407991"/>
    <n v="7214.5569352419116"/>
    <n v="253.18095055654192"/>
    <n v="67.154103011761521"/>
    <n v="206.46764782722857"/>
    <n v="6802.4397450203951"/>
    <x v="0"/>
    <x v="0"/>
    <n v="1"/>
  </r>
  <r>
    <n v="750"/>
    <x v="18"/>
    <n v="3.2687249820011082"/>
    <n v="3"/>
    <n v="2.7508200000000005"/>
    <n v="3.6687249820011085"/>
    <n v="3.2687249820011082"/>
    <n v="3.6066389683010911"/>
    <n v="65"/>
    <n v="78"/>
    <n v="0.2"/>
    <n v="0.2"/>
    <n v="1.3989229744649958"/>
    <n v="3"/>
    <n v="2.6"/>
    <n v="2.8668561139534607"/>
    <n v="1.3368369607649782"/>
    <n v="15.007922656809424"/>
    <n v="2.9561095904803367E-2"/>
    <n v="15.813855757736791"/>
    <n v="5.0055619427660867"/>
    <n v="45.78986076554056"/>
    <n v="41.365411056641356"/>
    <n v="87.155271822181916"/>
    <n v="0.4746174292363739"/>
    <n v="0.04"/>
    <n v="0.51461742923637388"/>
    <n v="0.98"/>
    <n v="0.5"/>
    <n v="0.5"/>
    <n v="89.29093146103807"/>
    <n v="24.757380000000005"/>
    <n v="114.04831146103808"/>
    <n v="0.21707800565252366"/>
    <n v="0.09"/>
    <n v="0.30707800565252363"/>
    <n v="0.9"/>
    <n v="9.642898460435994"/>
    <n v="2.6079200546068133"/>
    <n v="3.0443557633470388"/>
    <n v="88.971006651810711"/>
    <n v="4.6804948443390355"/>
    <n v="1.2658389404510713"/>
    <n v="1.4776772267324472"/>
    <x v="749"/>
    <n v="112.79503331311459"/>
    <n v="6.6817764324955187"/>
    <n v="1.8070851653369326"/>
    <n v="2.1095010670416641"/>
    <n v="147.2504008919245"/>
    <n v="0.85"/>
    <n v="0.6"/>
    <n v="0.55000000000000004"/>
    <n v="21"/>
    <n v="11.2"/>
    <n v="13.65"/>
    <n v="416.42833792945407"/>
    <n v="112.62296479099328"/>
    <n v="131.47043036884176"/>
    <n v="9177.0864114303076"/>
    <n v="753.67119529411593"/>
    <n v="203.8302314238145"/>
    <n v="237.94124313101526"/>
    <n v="16609.1138739741"/>
    <x v="1"/>
    <x v="0"/>
    <n v="1"/>
  </r>
  <r>
    <n v="751"/>
    <x v="18"/>
    <n v="2.5065250788952649"/>
    <n v="3"/>
    <n v="2.7508200000000005"/>
    <n v="2.9065250788952652"/>
    <n v="2.5065250788952649"/>
    <n v="2.7656444253787527"/>
    <n v="65"/>
    <n v="78"/>
    <n v="0.2"/>
    <n v="0.2"/>
    <n v="1.3989229744649958"/>
    <n v="3"/>
    <n v="2.6"/>
    <n v="2.697880463567929"/>
    <n v="1.258042320948483"/>
    <n v="15.007922656809424"/>
    <n v="0.15220737383662825"/>
    <n v="14.004621853911875"/>
    <n v="4.1645673998437482"/>
    <n v="29.945916095805565"/>
    <n v="41.702788890901779"/>
    <n v="71.648704986707344"/>
    <n v="0.58204525676547403"/>
    <n v="0.04"/>
    <n v="0.62204525676547406"/>
    <n v="0.98"/>
    <n v="0.5"/>
    <n v="0.5"/>
    <n v="68.470109983983434"/>
    <n v="24.757380000000005"/>
    <n v="93.227489983983446"/>
    <n v="0.26555879606169103"/>
    <n v="0.09"/>
    <n v="0.35555879606169105"/>
    <n v="0.9"/>
    <n v="7.5383090107006563"/>
    <n v="3.0941921036306503"/>
    <n v="6.8173948384597027"/>
    <n v="73.14138634059708"/>
    <n v="2.8491396465618797"/>
    <n v="1.1694645820460201"/>
    <n v="2.5766667156984195"/>
    <x v="750"/>
    <n v="92.203012072071544"/>
    <n v="4.8579969345149339"/>
    <n v="1.9940248844801451"/>
    <n v="4.3934101374197843"/>
    <n v="139.09562394905515"/>
    <n v="0.85"/>
    <n v="0.6"/>
    <n v="0.65"/>
    <n v="21"/>
    <n v="11.2"/>
    <n v="13.65"/>
    <n v="208.39002362749466"/>
    <n v="85.53626080707285"/>
    <n v="188.46097572385551"/>
    <n v="5966.6856014842178"/>
    <n v="447.921949999167"/>
    <n v="183.85510049573389"/>
    <n v="405.0856479380779"/>
    <n v="12825.035494147056"/>
    <x v="1"/>
    <x v="0"/>
    <n v="1"/>
  </r>
  <r>
    <n v="752"/>
    <x v="18"/>
    <n v="2.5"/>
    <n v="3"/>
    <n v="2.7508200000000005"/>
    <n v="2.9000000000000004"/>
    <n v="1.9809005954490915"/>
    <n v="2.1856819766781794"/>
    <n v="65"/>
    <n v="78"/>
    <n v="0.2"/>
    <n v="0.2"/>
    <n v="1.3989229744649958"/>
    <n v="3"/>
    <n v="2.6"/>
    <n v="1.4681400555416473"/>
    <n v="0.6846049511431751"/>
    <n v="15.007922656809424"/>
    <n v="3.9130571786132182"/>
    <n v="4.1472570658758645"/>
    <n v="3.5846049511431755"/>
    <n v="42.703401573820187"/>
    <n v="52.048209750877319"/>
    <n v="94.751611324697507"/>
    <n v="0.54931213330522732"/>
    <n v="0.04"/>
    <n v="0.58931213330522736"/>
    <n v="0.98"/>
    <n v="0.5"/>
    <n v="0.5"/>
    <n v="54.111759255772839"/>
    <n v="24.757380000000005"/>
    <n v="78.869139255772836"/>
    <n v="0.31390452886409415"/>
    <n v="0.09"/>
    <n v="0.40390452886409411"/>
    <n v="0.9"/>
    <n v="9.9466025018274564"/>
    <n v="3.3053803786748093"/>
    <n v="3.9493408662351022"/>
    <n v="96.725603227295366"/>
    <n v="4.0849489623364068"/>
    <n v="1.3574796163327172"/>
    <n v="1.6219463752045795"/>
    <x v="751"/>
    <n v="78.002445417797318"/>
    <n v="5.9291247045284177"/>
    <n v="1.9703222741095394"/>
    <n v="2.3541842043346999"/>
    <n v="139.96294101080798"/>
    <n v="0.85"/>
    <n v="0.6"/>
    <n v="0.65"/>
    <n v="21"/>
    <n v="11.2"/>
    <n v="13.65"/>
    <n v="395.11915253470323"/>
    <n v="131.30303475853955"/>
    <n v="156.88374154398809"/>
    <n v="9327.1842631708732"/>
    <n v="462.48622614029154"/>
    <n v="153.68995564169964"/>
    <n v="183.63212490205802"/>
    <n v="10917.451666709936"/>
    <x v="1"/>
    <x v="0"/>
    <n v="1"/>
  </r>
  <r>
    <n v="753"/>
    <x v="18"/>
    <n v="3.1158363622756369"/>
    <n v="3"/>
    <n v="2.7508200000000005"/>
    <n v="3.5158363622756372"/>
    <n v="3.1158363622756369"/>
    <n v="3.4379450412353525"/>
    <n v="65"/>
    <n v="78"/>
    <n v="0.2"/>
    <n v="0.2"/>
    <n v="1.3989229744649958"/>
    <n v="3"/>
    <n v="2.6"/>
    <n v="2.8329615229814782"/>
    <n v="1.3210316534247113"/>
    <n v="15.007922656809424"/>
    <n v="4.6527649874903161E-2"/>
    <n v="15.442134550939441"/>
    <n v="4.8368680157003485"/>
    <n v="42.635979239564072"/>
    <n v="41.412082992633387"/>
    <n v="84.048062232197452"/>
    <n v="0.49271906921810138"/>
    <n v="0.04"/>
    <n v="0.53271906921810142"/>
    <n v="0.98"/>
    <n v="0.5"/>
    <n v="0.5"/>
    <n v="85.114511804979315"/>
    <n v="24.757380000000005"/>
    <n v="109.87189180497933"/>
    <n v="0.22532951415766936"/>
    <n v="0.09"/>
    <n v="0.31532951415766935"/>
    <n v="0.9"/>
    <n v="10.089965617071215"/>
    <n v="3.1426012223878677"/>
    <n v="5.5608887544315255"/>
    <n v="85.799063528701566"/>
    <n v="4.7148485251023908"/>
    <n v="1.468477624273735"/>
    <n v="2.5984972731453557"/>
    <x v="752"/>
    <n v="108.66450837855099"/>
    <n v="6.9083016611725609"/>
    <n v="2.1516463057410036"/>
    <n v="3.807376405211786"/>
    <n v="171.55319498175132"/>
    <n v="0.85"/>
    <n v="0.6"/>
    <n v="0.65"/>
    <n v="21"/>
    <n v="11.2"/>
    <n v="13.65"/>
    <n v="404.52958813346493"/>
    <n v="125.99400497553893"/>
    <n v="222.94863261775618"/>
    <n v="10045.644604519011"/>
    <n v="750.68720374204349"/>
    <n v="233.80758801787158"/>
    <n v="413.72668528443347"/>
    <n v="18641.74359346171"/>
    <x v="1"/>
    <x v="0"/>
    <n v="1"/>
  </r>
  <r>
    <n v="754"/>
    <x v="18"/>
    <n v="3.0208109094838367"/>
    <n v="3"/>
    <n v="2.7508200000000005"/>
    <n v="3.420810909483837"/>
    <n v="3.0208109094838367"/>
    <n v="3.3330960548854676"/>
    <n v="65"/>
    <n v="78"/>
    <n v="0.2"/>
    <n v="0.2"/>
    <n v="1.3989229744649958"/>
    <n v="3"/>
    <n v="2.6"/>
    <n v="2.8118948872823073"/>
    <n v="1.3112081198666266"/>
    <n v="15.007922656809424"/>
    <n v="5.9003703672234876E-2"/>
    <n v="15.21332504438841"/>
    <n v="4.7320190293504636"/>
    <n v="40.669606808695853"/>
    <n v="41.446402370940163"/>
    <n v="82.116009179636023"/>
    <n v="0.50472986674586795"/>
    <n v="0.04"/>
    <n v="0.54472986674586799"/>
    <n v="0.98"/>
    <n v="0.5"/>
    <n v="0.5"/>
    <n v="82.518725607300382"/>
    <n v="24.757380000000005"/>
    <n v="107.27610560730039"/>
    <n v="0.23078186759153949"/>
    <n v="0.09"/>
    <n v="0.32078186759153948"/>
    <n v="0.9"/>
    <n v="8.4440814597586389"/>
    <n v="2.1899991767045384"/>
    <n v="5.8774780287344655"/>
    <n v="83.826759370878435"/>
    <n v="3.8443380913930612"/>
    <n v="0.9970412170047146"/>
    <n v="2.6758402053401733"/>
    <x v="753"/>
    <n v="106.09724730392347"/>
    <n v="5.7353732390021701"/>
    <n v="1.4874871507773226"/>
    <n v="3.9920896499487837"/>
    <n v="147.79214138858293"/>
    <n v="0.85"/>
    <n v="0.6"/>
    <n v="0.65"/>
    <n v="21"/>
    <n v="11.2"/>
    <n v="13.65"/>
    <n v="322.25840412750819"/>
    <n v="83.578734180702"/>
    <n v="224.30701300797264"/>
    <n v="8304.1255802835749"/>
    <n v="608.50731291871784"/>
    <n v="157.81829209743009"/>
    <n v="423.54972285004936"/>
    <n v="15680.339374480907"/>
    <x v="1"/>
    <x v="0"/>
    <n v="1"/>
  </r>
  <r>
    <n v="755"/>
    <x v="18"/>
    <n v="3.1081393682231355"/>
    <n v="3"/>
    <n v="2.7508200000000005"/>
    <n v="3.5081393682231359"/>
    <n v="3.1081393682231355"/>
    <n v="3.4294523479554369"/>
    <n v="65"/>
    <n v="78"/>
    <n v="0.2"/>
    <n v="0.2"/>
    <n v="1.3989229744649958"/>
    <n v="3"/>
    <n v="2.6"/>
    <n v="2.8312551404816442"/>
    <n v="1.320235954197297"/>
    <n v="15.007922656809424"/>
    <n v="4.7483112277215377E-2"/>
    <n v="15.423537579418692"/>
    <n v="4.8283753224204329"/>
    <n v="42.476879326008451"/>
    <n v="41.414711297718917"/>
    <n v="83.891590623727367"/>
    <n v="0.49366940106635004"/>
    <n v="0.04"/>
    <n v="0.53366940106635008"/>
    <n v="0.98"/>
    <n v="0.5"/>
    <n v="0.5"/>
    <n v="84.904254970224997"/>
    <n v="24.757380000000005"/>
    <n v="109.66163497022501"/>
    <n v="0.22576154374063503"/>
    <n v="0.09"/>
    <n v="0.31576154374063503"/>
    <n v="0.9"/>
    <n v="5.0484771441814891"/>
    <n v="2.1991807388297944"/>
    <n v="6.4178015421994843"/>
    <n v="85.639332095055025"/>
    <n v="2.3542593703489962"/>
    <n v="1.0255452711018447"/>
    <n v="2.9928172370111876"/>
    <x v="754"/>
    <n v="108.45656205846429"/>
    <n v="3.4543622075954294"/>
    <n v="1.5047640337722281"/>
    <n v="4.3913066198135473"/>
    <n v="110.73424769682347"/>
    <n v="0.85"/>
    <n v="0.6"/>
    <n v="0.65"/>
    <n v="21"/>
    <n v="11.2"/>
    <n v="13.65"/>
    <n v="201.61720005521283"/>
    <n v="87.827012050404107"/>
    <n v="256.30286926020608"/>
    <n v="6463.1117494754435"/>
    <n v="374.64824914048739"/>
    <n v="163.20153381216269"/>
    <n v="476.26601892955301"/>
    <n v="12009.855807327891"/>
    <x v="0"/>
    <x v="0"/>
    <n v="1"/>
  </r>
  <r>
    <n v="756"/>
    <x v="18"/>
    <n v="2.5"/>
    <n v="3"/>
    <n v="2.7508200000000005"/>
    <n v="2.9000000000000004"/>
    <n v="2.2512872694343966"/>
    <n v="2.4840206623352747"/>
    <n v="65"/>
    <n v="78"/>
    <n v="0.2"/>
    <n v="0.2"/>
    <n v="1.3989229744649958"/>
    <n v="3"/>
    <n v="2.6"/>
    <n v="2.1079294315890129"/>
    <n v="0.98294363680026997"/>
    <n v="15.007922656809424"/>
    <n v="1.3270170284043219"/>
    <n v="8.5494487943788489"/>
    <n v="3.8829436368002703"/>
    <n v="37.979848732732869"/>
    <n v="44.93447878487968"/>
    <n v="82.914327517612548"/>
    <n v="0.54193865077582348"/>
    <n v="0.04"/>
    <n v="0.58193865077582352"/>
    <n v="0.98"/>
    <n v="0.5"/>
    <n v="0.5"/>
    <n v="61.497843465286095"/>
    <n v="24.757380000000005"/>
    <n v="86.255223465286093"/>
    <n v="0.28702470419039322"/>
    <n v="0.09"/>
    <n v="0.37702470419039325"/>
    <n v="0.9"/>
    <n v="11.370443211950093"/>
    <n v="3.4811398896735088"/>
    <n v="4.3647036564541786"/>
    <n v="84.641709340896142"/>
    <n v="4.7535428304647347"/>
    <n v="1.4553300391150079"/>
    <n v="1.8247138995809304"/>
    <x v="755"/>
    <n v="85.307363866766465"/>
    <n v="7.0835052234509446"/>
    <n v="2.1686641525239758"/>
    <n v="2.7191025515008143"/>
    <n v="165.13922873175144"/>
    <n v="0.85"/>
    <n v="0.6"/>
    <n v="0.65"/>
    <n v="21"/>
    <n v="11.2"/>
    <n v="13.65"/>
    <n v="402.34799059569684"/>
    <n v="123.18162216584751"/>
    <n v="154.44690351862226"/>
    <n v="9380.0222845566586"/>
    <n v="604.27515754907063"/>
    <n v="185.00302196417553"/>
    <n v="231.95947075193305"/>
    <n v="14087.592274096696"/>
    <x v="1"/>
    <x v="0"/>
    <n v="1"/>
  </r>
  <r>
    <n v="757"/>
    <x v="18"/>
    <n v="3.0284626333563964"/>
    <n v="3"/>
    <n v="2.7508200000000005"/>
    <n v="3.4284626333563968"/>
    <n v="3.0284626333563964"/>
    <n v="3.3415387980484481"/>
    <n v="65"/>
    <n v="78"/>
    <n v="0.2"/>
    <n v="0.2"/>
    <n v="1.3989229744649958"/>
    <n v="3"/>
    <n v="2.6"/>
    <n v="2.8135912336248716"/>
    <n v="1.3119991391570474"/>
    <n v="15.007922656809424"/>
    <n v="5.7944302334341911E-2"/>
    <n v="15.231686223389586"/>
    <n v="4.7404617725134441"/>
    <n v="40.828118711004151"/>
    <n v="41.443488148551857"/>
    <n v="82.271606859556016"/>
    <n v="0.50373986519187708"/>
    <n v="0.04"/>
    <n v="0.54373986519187711"/>
    <n v="0.98"/>
    <n v="0.5"/>
    <n v="0.5"/>
    <n v="82.7277458080287"/>
    <n v="24.757380000000005"/>
    <n v="107.4851258080287"/>
    <n v="0.23033307924128354"/>
    <n v="0.09"/>
    <n v="0.32033307924128351"/>
    <n v="0.9"/>
    <n v="5.5960312413428079"/>
    <n v="3.3080827602350977"/>
    <n v="5.9436996839559484"/>
    <n v="83.985598669130098"/>
    <n v="2.5532459685655366"/>
    <n v="1.509346286141293"/>
    <n v="2.7118732190607382"/>
    <x v="756"/>
    <n v="106.30397057936905"/>
    <n v="3.803437322273044"/>
    <n v="2.2483944232639841"/>
    <n v="4.0397360621088954"/>
    <n v="118.84312493796898"/>
    <n v="0.85"/>
    <n v="0.6"/>
    <n v="0.65"/>
    <n v="21"/>
    <n v="11.2"/>
    <n v="13.65"/>
    <n v="214.43589121951953"/>
    <n v="126.76335144060464"/>
    <n v="227.75829581759709"/>
    <n v="6700.3158595909172"/>
    <n v="404.32048920738788"/>
    <n v="239.01325462147202"/>
    <n v="429.43998349484019"/>
    <n v="12633.496056966134"/>
    <x v="1"/>
    <x v="0"/>
    <n v="1"/>
  </r>
  <r>
    <n v="758"/>
    <x v="18"/>
    <n v="3.2309966681645341"/>
    <n v="3"/>
    <n v="2.7508200000000005"/>
    <n v="3.6309966681645345"/>
    <n v="3.2309966681645341"/>
    <n v="3.5650103798941282"/>
    <n v="65"/>
    <n v="78"/>
    <n v="0.2"/>
    <n v="0.2"/>
    <n v="1.3989229744649958"/>
    <n v="3"/>
    <n v="2.6"/>
    <n v="2.8584919481453754"/>
    <n v="1.3329366861945897"/>
    <n v="15.007922656809424"/>
    <n v="3.3391842062704749E-2"/>
    <n v="15.721715269814005"/>
    <n v="4.9639333543591242"/>
    <n v="45.012707880473542"/>
    <n v="41.375948749787433"/>
    <n v="86.388656630260982"/>
    <n v="0.47895117673694559"/>
    <n v="0.04"/>
    <n v="0.51895117673694557"/>
    <n v="0.98"/>
    <n v="0.5"/>
    <n v="0.5"/>
    <n v="88.260316678983315"/>
    <n v="24.757380000000005"/>
    <n v="113.01769667898333"/>
    <n v="0.21905755229042698"/>
    <n v="0.09"/>
    <n v="0.30905755229042697"/>
    <n v="0.9"/>
    <n v="10.731692374247093"/>
    <n v="2.3906776884725969"/>
    <n v="6.7535481396004808"/>
    <n v="88.188420310058078"/>
    <n v="5.1624679882526587"/>
    <n v="1.1500326888409818"/>
    <n v="3.2487863854052019"/>
    <x v="757"/>
    <n v="111.77574396822527"/>
    <n v="7.4149817971284451"/>
    <n v="1.6518206937579203"/>
    <n v="4.6663130822999896"/>
    <n v="184.85952296350263"/>
    <n v="0.85"/>
    <n v="0.6"/>
    <n v="0.65"/>
    <n v="21"/>
    <n v="11.2"/>
    <n v="13.65"/>
    <n v="455.26989678524541"/>
    <n v="101.41956613381474"/>
    <n v="286.50533925370826"/>
    <n v="11350.125764564393"/>
    <n v="828.81510688487992"/>
    <n v="184.63348694690154"/>
    <n v="521.58061636274374"/>
    <n v="20662.81070885673"/>
    <x v="1"/>
    <x v="0"/>
    <n v="1"/>
  </r>
  <r>
    <n v="759"/>
    <x v="18"/>
    <n v="3.2964034235839028"/>
    <n v="3"/>
    <n v="2.7508200000000005"/>
    <n v="3.6964034235839032"/>
    <n v="3.2964034235839028"/>
    <n v="3.6371787495748396"/>
    <n v="65"/>
    <n v="78"/>
    <n v="0.2"/>
    <n v="0.2"/>
    <n v="1.3989229744649958"/>
    <n v="3"/>
    <n v="2.6"/>
    <n v="2.8729922767226408"/>
    <n v="1.3396983004559324"/>
    <n v="15.007922656809424"/>
    <n v="2.6899136295066732E-2"/>
    <n v="15.881623539917442"/>
    <n v="5.0361017240398356"/>
    <n v="46.359528765073456"/>
    <n v="41.358088484907697"/>
    <n v="87.717617249981146"/>
    <n v="0.47149124407978132"/>
    <n v="0.04"/>
    <n v="0.5114912440797813"/>
    <n v="0.98"/>
    <n v="0.5"/>
    <n v="0.5"/>
    <n v="90.047016431149146"/>
    <n v="24.757380000000005"/>
    <n v="114.80439643114914"/>
    <n v="0.21564836164482237"/>
    <n v="0.09"/>
    <n v="0.30564836164482234"/>
    <n v="0.9"/>
    <n v="5.3516229039865371"/>
    <n v="3.4894098013462216"/>
    <n v="3.8538542798731354"/>
    <n v="89.545067609355755"/>
    <n v="2.6143146469806111"/>
    <n v="1.7046072409514601"/>
    <n v="1.8826415597586357"/>
    <x v="758"/>
    <n v="113.54280965718047"/>
    <n v="3.7159081312421458"/>
    <n v="2.422877412457364"/>
    <n v="2.6759300332120248"/>
    <n v="106.35288557405947"/>
    <n v="0.85"/>
    <n v="0.6"/>
    <n v="0.65"/>
    <n v="21"/>
    <n v="11.2"/>
    <n v="13.65"/>
    <n v="234.09898181600784"/>
    <n v="152.63917063839588"/>
    <n v="168.58126575277001"/>
    <n v="6700.1393324972114"/>
    <n v="421.91464964919612"/>
    <n v="275.10030886532843"/>
    <n v="303.83261441692554"/>
    <n v="12075.605443227329"/>
    <x v="0"/>
    <x v="0"/>
    <n v="1"/>
  </r>
  <r>
    <n v="760"/>
    <x v="19"/>
    <n v="2.5"/>
    <n v="3"/>
    <n v="2.7508200000000005"/>
    <n v="2.9000000000000004"/>
    <n v="2.4530897467848973"/>
    <n v="2.7066850598357459"/>
    <n v="65"/>
    <n v="78"/>
    <n v="0.2"/>
    <n v="0.2"/>
    <n v="1.3989229744649958"/>
    <n v="3"/>
    <n v="2.6"/>
    <n v="2.5854347729798657"/>
    <n v="1.2056080343007416"/>
    <n v="15.007922656809424"/>
    <n v="0.28659183709978203"/>
    <n v="12.861545290417684"/>
    <n v="4.1056080343007419"/>
    <n v="31.630634550889528"/>
    <n v="42.072456360135334"/>
    <n v="73.703090911024859"/>
    <n v="0.57083706856915462"/>
    <n v="0.04"/>
    <n v="0.61083706856915465"/>
    <n v="0.98"/>
    <n v="0.5"/>
    <n v="0.5"/>
    <n v="67.01043056667632"/>
    <n v="24.757380000000005"/>
    <n v="91.767810566676332"/>
    <n v="0.26978283394929503"/>
    <n v="0.09"/>
    <n v="0.359782833949295"/>
    <n v="0.9"/>
    <n v="7.6295790731721107"/>
    <n v="2.7549685896965928"/>
    <n v="6.738552144482461"/>
    <n v="75.23857197167122"/>
    <n v="2.9691493576990906"/>
    <n v="1.0721316523662279"/>
    <n v="2.6223947061464039"/>
    <x v="759"/>
    <n v="90.759373087921645"/>
    <n v="4.8845874923860135"/>
    <n v="1.76377818305426"/>
    <n v="4.3141367572254623"/>
    <n v="137.31965450769786"/>
    <n v="0.85"/>
    <n v="0.6"/>
    <n v="0.65"/>
    <n v="21"/>
    <n v="11.2"/>
    <n v="13.65"/>
    <n v="223.39455764388441"/>
    <n v="80.665654489663225"/>
    <n v="197.30523283652582"/>
    <n v="6280.2567304559489"/>
    <n v="443.32209860205785"/>
    <n v="160.07940216015814"/>
    <n v="391.54834750134216"/>
    <n v="12463.045755768651"/>
    <x v="1"/>
    <x v="0"/>
    <n v="1"/>
  </r>
  <r>
    <n v="761"/>
    <x v="19"/>
    <n v="3.4777887614970173"/>
    <n v="3"/>
    <n v="2.7508200000000005"/>
    <n v="3.8777887614970177"/>
    <n v="3.4777887614970173"/>
    <n v="3.8373153262517206"/>
    <n v="65"/>
    <n v="78"/>
    <n v="0.2"/>
    <n v="0.2"/>
    <n v="1.3989229744649958"/>
    <n v="3"/>
    <n v="2.6"/>
    <n v="2.9132044380196653"/>
    <n v="1.3584495392196989"/>
    <n v="15.007922656809424"/>
    <n v="1.2562414309588314E-2"/>
    <n v="16.329312711941032"/>
    <n v="5.2362383007167166"/>
    <n v="50.082873717576184"/>
    <n v="41.31865074333561"/>
    <n v="91.401524460911787"/>
    <n v="0.45205647265769283"/>
    <n v="0.04"/>
    <n v="0.49205647265769281"/>
    <n v="0.98"/>
    <n v="0.5"/>
    <n v="0.5"/>
    <n v="95.001873711837845"/>
    <n v="24.757380000000005"/>
    <n v="119.75925371183786"/>
    <n v="0.20672623812077753"/>
    <n v="0.09"/>
    <n v="0.29672623812077753"/>
    <n v="0.9"/>
    <n v="11.894238821512952"/>
    <n v="2.3364252817935776"/>
    <n v="3.5189697853607704"/>
    <n v="93.305722887180792"/>
    <n v="6.041601622051096"/>
    <n v="1.1867720990059738"/>
    <n v="1.7874379253871513"/>
    <x v="760"/>
    <n v="118.44321795676272"/>
    <n v="8.3649060806953024"/>
    <n v="1.6431465972766917"/>
    <n v="2.4747991188899889"/>
    <n v="182.31317385646193"/>
    <n v="0.85"/>
    <n v="0.6"/>
    <n v="0.65"/>
    <n v="21"/>
    <n v="11.2"/>
    <n v="13.65"/>
    <n v="563.71600674184151"/>
    <n v="110.73262860008928"/>
    <n v="166.77818774421087"/>
    <n v="12286.193455294982"/>
    <n v="990.76639410364351"/>
    <n v="194.61957055615622"/>
    <n v="293.1231714378913"/>
    <n v="21593.758987470097"/>
    <x v="1"/>
    <x v="0"/>
    <n v="1"/>
  </r>
  <r>
    <n v="762"/>
    <x v="19"/>
    <n v="2.5"/>
    <n v="3"/>
    <n v="2.7508200000000005"/>
    <n v="2.9000000000000004"/>
    <n v="2.0928735978759057"/>
    <n v="2.3092305150758596"/>
    <n v="65"/>
    <n v="78"/>
    <n v="0.2"/>
    <n v="0.2"/>
    <n v="1.3989229744649958"/>
    <n v="3"/>
    <n v="2.6"/>
    <n v="1.7330907511543125"/>
    <n v="0.80815348954085486"/>
    <n v="15.007922656809424"/>
    <n v="2.6765113337924498"/>
    <n v="5.7792115123309307"/>
    <n v="3.7081534895408552"/>
    <n v="41.27292675697862"/>
    <n v="48.646694710027454"/>
    <n v="89.919621467006067"/>
    <n v="0.54100199618697498"/>
    <n v="0.04"/>
    <n v="0.58100199618697501"/>
    <n v="0.98"/>
    <n v="0.5"/>
    <n v="0.5"/>
    <n v="57.1704973693288"/>
    <n v="24.757380000000005"/>
    <n v="81.927877369328797"/>
    <n v="0.3021850534268618"/>
    <n v="0.09"/>
    <n v="0.39218505342686183"/>
    <n v="0.9"/>
    <n v="10.195858242935367"/>
    <n v="2.1414961164204942"/>
    <n v="4.8359060098933782"/>
    <n v="91.792946914235358"/>
    <n v="4.2720442509504952"/>
    <n v="0.89728259795353238"/>
    <n v="2.026234964772736"/>
    <x v="761"/>
    <n v="81.027571024610893"/>
    <n v="6.1971950331970502"/>
    <n v="1.3016333475887056"/>
    <n v="2.9393359530360614"/>
    <n v="145.44616568167589"/>
    <n v="0.85"/>
    <n v="0.6"/>
    <n v="0.65"/>
    <n v="21"/>
    <n v="11.2"/>
    <n v="13.65"/>
    <n v="392.14353114276315"/>
    <n v="82.364213881015786"/>
    <n v="185.99407855715131"/>
    <n v="9203.4820101770747"/>
    <n v="502.14366070573988"/>
    <n v="105.46818851974588"/>
    <n v="238.1672526998218"/>
    <n v="11785.149520029318"/>
    <x v="1"/>
    <x v="0"/>
    <n v="1"/>
  </r>
  <r>
    <n v="763"/>
    <x v="19"/>
    <n v="2.5"/>
    <n v="3"/>
    <n v="2.7508200000000005"/>
    <n v="2.9000000000000004"/>
    <n v="2.2045998390904211"/>
    <n v="2.4325067826006328"/>
    <n v="65"/>
    <n v="78"/>
    <n v="0.2"/>
    <n v="0.2"/>
    <n v="1.3989229744649958"/>
    <n v="3"/>
    <n v="2.6"/>
    <n v="1.9974575599957771"/>
    <n v="0.93142975706562847"/>
    <n v="15.007922656809424"/>
    <n v="1.676037017102781"/>
    <n v="7.6768154700891742"/>
    <n v="3.8314297570656288"/>
    <n v="39.104957237990554"/>
    <n v="45.894569950191183"/>
    <n v="84.99952718818173"/>
    <n v="0.53993912046809989"/>
    <n v="0.04"/>
    <n v="0.57993912046809992"/>
    <n v="0.98"/>
    <n v="0.5"/>
    <n v="0.5"/>
    <n v="60.22249476942126"/>
    <n v="24.757380000000005"/>
    <n v="84.979874769421258"/>
    <n v="0.29133227210766116"/>
    <n v="0.09"/>
    <n v="0.38133227210766119"/>
    <n v="0.9"/>
    <n v="11.472195993840559"/>
    <n v="2.0841540102236329"/>
    <n v="3.6223305511672113"/>
    <n v="86.770350671268844"/>
    <n v="4.8190207393350057"/>
    <n v="0.87547156661447589"/>
    <n v="1.5215993572785711"/>
    <x v="762"/>
    <n v="84.04602999173531"/>
    <n v="7.0974774294449308"/>
    <n v="1.2893988260827614"/>
    <n v="2.2410190117656219"/>
    <n v="155.23817340875866"/>
    <n v="0.85"/>
    <n v="0.6"/>
    <n v="0.65"/>
    <n v="21"/>
    <n v="11.2"/>
    <n v="13.65"/>
    <n v="418.14811944421569"/>
    <n v="75.964974837863181"/>
    <n v="132.02970981223891"/>
    <n v="9145.8621632987779"/>
    <n v="596.51480090079303"/>
    <n v="108.36885240826007"/>
    <n v="188.34875107490248"/>
    <n v="13047.152178174736"/>
    <x v="1"/>
    <x v="0"/>
    <n v="1"/>
  </r>
  <r>
    <n v="764"/>
    <x v="19"/>
    <n v="2.5"/>
    <n v="3"/>
    <n v="2.7508200000000005"/>
    <n v="2.9000000000000004"/>
    <n v="1.1012696536042312"/>
    <n v="1.2151166186103808"/>
    <n v="65"/>
    <n v="78"/>
    <n v="0.2"/>
    <n v="0.2"/>
    <n v="1.3989229744649958"/>
    <n v="3"/>
    <n v="2.6"/>
    <n v="0"/>
    <n v="0"/>
    <n v="15.007922656809424"/>
    <n v="18.075762522457357"/>
    <n v="0"/>
    <n v="2.6140395930753764"/>
    <n v="30.083103871252273"/>
    <n v="36.151525044914713"/>
    <n v="66.234628916166983"/>
    <n v="0.54581003376151793"/>
    <n v="0.04"/>
    <n v="0.58581003376151797"/>
    <n v="0.98"/>
    <n v="0.5"/>
    <n v="0.5"/>
    <n v="30.083103871252277"/>
    <n v="24.757380000000005"/>
    <n v="54.840483871252282"/>
    <n v="0.45144350035499914"/>
    <n v="0.09"/>
    <n v="0.54144350035499911"/>
    <n v="0.9"/>
    <n v="5.9473295823826442"/>
    <n v="2.6345031494355502"/>
    <n v="6.4418091925513412"/>
    <n v="67.614517018587122"/>
    <n v="2.4633242389361927"/>
    <n v="1.0911847705198852"/>
    <n v="2.6681327319775834"/>
    <x v="763"/>
    <n v="54.237841191348409"/>
    <n v="2.7271866355325503"/>
    <n v="1.2080685425088966"/>
    <n v="2.9539334747173327"/>
    <n v="83.007276804345338"/>
    <n v="0.85"/>
    <n v="0.6"/>
    <n v="0.65"/>
    <n v="21"/>
    <n v="11.2"/>
    <n v="13.65"/>
    <n v="166.55647867584938"/>
    <n v="73.779931236739856"/>
    <n v="180.40450601414767"/>
    <n v="5069.4732618853277"/>
    <n v="147.91671563718222"/>
    <n v="65.523029756861263"/>
    <n v="160.21497469152669"/>
    <n v="4502.1354970403809"/>
    <x v="0"/>
    <x v="0"/>
    <n v="1"/>
  </r>
  <r>
    <n v="765"/>
    <x v="19"/>
    <n v="2.5"/>
    <n v="3"/>
    <n v="2.7508200000000005"/>
    <n v="2.9000000000000004"/>
    <n v="1.4726394534698275"/>
    <n v="1.6248778555515995"/>
    <n v="65"/>
    <n v="78"/>
    <n v="0.2"/>
    <n v="0.2"/>
    <n v="1.3989229744649958"/>
    <n v="3"/>
    <n v="2.6"/>
    <n v="0.26549173673541576"/>
    <n v="0.12380083001659514"/>
    <n v="15.007922656809424"/>
    <n v="12.469141508335619"/>
    <n v="0.13562132941263191"/>
    <n v="3.0238008300165955"/>
    <n v="39.854648658101212"/>
    <n v="75.584457646764307"/>
    <n v="115.43910630486552"/>
    <n v="0.65475608800324347"/>
    <n v="0.04"/>
    <n v="0.69475608800324351"/>
    <n v="0.98"/>
    <n v="0.5"/>
    <n v="0.5"/>
    <n v="40.227718523476071"/>
    <n v="24.757380000000005"/>
    <n v="64.985098523476069"/>
    <n v="0.38097010795569269"/>
    <n v="0.09"/>
    <n v="0.47097010795569272"/>
    <n v="0.9"/>
    <n v="6.9708877575526103"/>
    <n v="3.2203689267961964"/>
    <n v="6.1298833498670469"/>
    <n v="117.84408768621689"/>
    <n v="2.127821049205656"/>
    <n v="0.98299800928806735"/>
    <n v="1.8711095737971997"/>
    <x v="764"/>
    <n v="64.270976561679632"/>
    <n v="3.6878079978310407"/>
    <n v="1.7036714256858334"/>
    <n v="3.2428915268243603"/>
    <n v="106.04859981364201"/>
    <n v="0.85"/>
    <n v="0.6"/>
    <n v="0.65"/>
    <n v="21"/>
    <n v="11.2"/>
    <n v="13.65"/>
    <n v="250.75113030316936"/>
    <n v="115.84050360191966"/>
    <n v="220.49920068507711"/>
    <n v="7210.7350181948204"/>
    <n v="237.01902139257351"/>
    <n v="109.49662626905751"/>
    <n v="208.42380531259795"/>
    <n v="6815.8470730215286"/>
    <x v="0"/>
    <x v="0"/>
    <n v="1"/>
  </r>
  <r>
    <n v="766"/>
    <x v="19"/>
    <n v="2.5"/>
    <n v="3"/>
    <n v="2.7508200000000005"/>
    <n v="2.9000000000000004"/>
    <n v="1.5268305779117646"/>
    <n v="1.6846711456645813"/>
    <n v="65"/>
    <n v="78"/>
    <n v="0.2"/>
    <n v="0.2"/>
    <n v="1.3989229744649958"/>
    <n v="3"/>
    <n v="2.6"/>
    <n v="0.39371886118274063"/>
    <n v="0.18359412012957677"/>
    <n v="15.007922656809424"/>
    <n v="11.32714854001315"/>
    <n v="0.29826233997172868"/>
    <n v="3.0835941201295771"/>
    <n v="40.88757771821237"/>
    <n v="72.443040549643484"/>
    <n v="113.33061826785585"/>
    <n v="0.63921861238262234"/>
    <n v="0.04"/>
    <n v="0.67921861238262238"/>
    <n v="0.98"/>
    <n v="0.5"/>
    <n v="0.5"/>
    <n v="41.708043728253401"/>
    <n v="24.757380000000005"/>
    <n v="66.465423728253398"/>
    <n v="0.37248509994040757"/>
    <n v="0.09"/>
    <n v="0.46248509994040754"/>
    <n v="0.9"/>
    <n v="4.049033697541315"/>
    <n v="3.0133589605884756"/>
    <n v="3.0045565721103151"/>
    <n v="115.69167281510286"/>
    <n v="1.2988546480068244"/>
    <n v="0.96662946876682998"/>
    <n v="0.9638058263764584"/>
    <x v="765"/>
    <n v="65.735034456514342"/>
    <n v="2.176415943271842"/>
    <n v="1.6197253405443919"/>
    <n v="1.6149939255812678"/>
    <n v="61.858145772162061"/>
    <n v="0.85"/>
    <n v="0.6"/>
    <n v="0.55000000000000004"/>
    <n v="21"/>
    <n v="11.2"/>
    <n v="13.65"/>
    <n v="150.26666697158112"/>
    <n v="111.83098023400879"/>
    <n v="111.50430832243507"/>
    <n v="4270.8827873459431"/>
    <n v="143.06677702268169"/>
    <n v="106.47270107077503"/>
    <n v="106.16168134514599"/>
    <n v="4066.2473437491599"/>
    <x v="0"/>
    <x v="1"/>
    <n v="1"/>
  </r>
  <r>
    <n v="767"/>
    <x v="19"/>
    <n v="2.5"/>
    <n v="3"/>
    <n v="2.7508200000000005"/>
    <n v="2.9000000000000004"/>
    <n v="2.3986608580069344"/>
    <n v="2.646629425804476"/>
    <n v="65"/>
    <n v="78"/>
    <n v="0.2"/>
    <n v="0.2"/>
    <n v="1.3989229744649958"/>
    <n v="3"/>
    <n v="2.6"/>
    <n v="2.4566450501842172"/>
    <n v="1.1455524002694712"/>
    <n v="15.007922656809424"/>
    <n v="0.49231756275172689"/>
    <n v="11.612100974855299"/>
    <n v="4.0455524002694716"/>
    <n v="33.580810810171776"/>
    <n v="42.63837080077321"/>
    <n v="76.219181610944986"/>
    <n v="0.55941785124927645"/>
    <n v="0.04"/>
    <n v="0.59941785124927649"/>
    <n v="0.98"/>
    <n v="0.5"/>
    <n v="0.5"/>
    <n v="65.523610413823235"/>
    <n v="24.757380000000005"/>
    <n v="90.280990413823247"/>
    <n v="0.27422583521203059"/>
    <n v="0.09"/>
    <n v="0.36422583521203056"/>
    <n v="0.9"/>
    <n v="11.961630446273908"/>
    <n v="3.4782928115663272"/>
    <n v="6.345828728017298"/>
    <n v="77.807081227839674"/>
    <n v="4.7916156267304775"/>
    <n v="1.3933420084414347"/>
    <n v="2.5420257074732397"/>
    <x v="766"/>
    <n v="89.288891618066955"/>
    <n v="7.60489560648214"/>
    <n v="2.2114087071615796"/>
    <n v="4.0345139594427"/>
    <n v="186.40427819298736"/>
    <n v="0.85"/>
    <n v="0.6"/>
    <n v="0.65"/>
    <n v="21"/>
    <n v="11.2"/>
    <n v="13.65"/>
    <n v="372.82162628160415"/>
    <n v="108.41187482896399"/>
    <n v="197.78760070462698"/>
    <n v="9138.2643152290748"/>
    <n v="679.03269957389739"/>
    <n v="197.45423237699984"/>
    <n v="360.23727965625744"/>
    <n v="16643.83139271765"/>
    <x v="1"/>
    <x v="0"/>
    <n v="1"/>
  </r>
  <r>
    <n v="768"/>
    <x v="19"/>
    <n v="3.4177890855092365"/>
    <n v="3"/>
    <n v="2.7508200000000005"/>
    <n v="3.8177890855092369"/>
    <n v="3.4177890855092365"/>
    <n v="3.7711130086218989"/>
    <n v="65"/>
    <n v="78"/>
    <n v="0.2"/>
    <n v="0.2"/>
    <n v="1.3989229744649958"/>
    <n v="3"/>
    <n v="2.6"/>
    <n v="2.8999028300928678"/>
    <n v="1.352246897577658"/>
    <n v="15.007922656809424"/>
    <n v="1.6707892440325021E-2"/>
    <n v="16.180534799802206"/>
    <n v="5.1700359830868949"/>
    <n v="48.853139039403729"/>
    <n v="41.330054207487201"/>
    <n v="90.183193246890937"/>
    <n v="0.45828998419183892"/>
    <n v="0.04"/>
    <n v="0.4982899841918389"/>
    <n v="0.98"/>
    <n v="0.5"/>
    <n v="0.5"/>
    <n v="93.362877777395639"/>
    <n v="24.757380000000005"/>
    <n v="118.12025777739564"/>
    <n v="0.20959470006115885"/>
    <n v="0.09"/>
    <n v="0.29959470006115885"/>
    <n v="0.9"/>
    <n v="7.6172352919618715"/>
    <n v="2.0627133622018876"/>
    <n v="6.966241293022974"/>
    <n v="92.062009772867825"/>
    <n v="3.8216432387446733"/>
    <n v="1.0348839535580141"/>
    <n v="3.495033029246021"/>
    <x v="767"/>
    <n v="116.82223296665504"/>
    <n v="5.3351519693712808"/>
    <n v="1.4447353711408686"/>
    <n v="4.8791923222860971"/>
    <n v="148.23171822682741"/>
    <n v="0.85"/>
    <n v="0.6"/>
    <n v="0.65"/>
    <n v="21"/>
    <n v="11.2"/>
    <n v="13.65"/>
    <n v="351.82815719372638"/>
    <n v="95.273496646241981"/>
    <n v="321.75976489494303"/>
    <n v="9775.1840174011431"/>
    <n v="623.26436627840019"/>
    <n v="168.77721210258537"/>
    <n v="569.99814216322102"/>
    <n v="17316.760319741996"/>
    <x v="1"/>
    <x v="0"/>
    <n v="1"/>
  </r>
  <r>
    <n v="769"/>
    <x v="19"/>
    <n v="2.5"/>
    <n v="3"/>
    <n v="2.7508200000000005"/>
    <n v="2.9000000000000004"/>
    <n v="2.0759146295992719"/>
    <n v="2.2905183639510365"/>
    <n v="65"/>
    <n v="78"/>
    <n v="0.2"/>
    <n v="0.2"/>
    <n v="1.3989229744649958"/>
    <n v="3"/>
    <n v="2.6"/>
    <n v="1.6929624135695094"/>
    <n v="0.78944133841603215"/>
    <n v="15.007922656809424"/>
    <n v="2.8487492704580295"/>
    <n v="5.5146837570842404"/>
    <n v="3.6894413384160325"/>
    <n v="41.53733116065164"/>
    <n v="49.12049027096586"/>
    <n v="90.657821431617492"/>
    <n v="0.54182297230710619"/>
    <n v="0.04"/>
    <n v="0.58182297230710622"/>
    <n v="0.98"/>
    <n v="0.5"/>
    <n v="0.5"/>
    <n v="56.707233533314124"/>
    <n v="24.757380000000005"/>
    <n v="81.464613533314122"/>
    <n v="0.30390348552842184"/>
    <n v="0.09"/>
    <n v="0.3939034855284218"/>
    <n v="0.9"/>
    <n v="6.4756795130485063"/>
    <n v="2.2413576121787746"/>
    <n v="3.0782774577864003"/>
    <n v="92.546526044776201"/>
    <n v="2.70798041105839"/>
    <n v="0.93728426425776168"/>
    <n v="1.2872649177111541"/>
    <x v="768"/>
    <n v="80.569397999980993"/>
    <n v="3.9248867816937065"/>
    <n v="1.3584790364258945"/>
    <n v="1.8657332377407678"/>
    <n v="93.195200460353476"/>
    <n v="0.85"/>
    <n v="0.6"/>
    <n v="0.55000000000000004"/>
    <n v="21"/>
    <n v="11.2"/>
    <n v="13.65"/>
    <n v="250.61417964075906"/>
    <n v="86.742402573489841"/>
    <n v="119.13189623348202"/>
    <n v="5950.7547628542661"/>
    <n v="316.22576521914476"/>
    <n v="109.45183816042857"/>
    <n v="150.32100379332908"/>
    <n v="7508.6811975782311"/>
    <x v="0"/>
    <x v="0"/>
    <n v="1"/>
  </r>
  <r>
    <n v="770"/>
    <x v="19"/>
    <n v="2.5"/>
    <n v="3"/>
    <n v="2.7508200000000005"/>
    <n v="2.9000000000000004"/>
    <n v="1.8343640780358963"/>
    <n v="2.023996819042797"/>
    <n v="65"/>
    <n v="78"/>
    <n v="0.2"/>
    <n v="0.2"/>
    <n v="1.3989229744649958"/>
    <n v="3"/>
    <n v="2.6"/>
    <n v="1.1214051160488909"/>
    <n v="0.52291979350779272"/>
    <n v="15.007922656809424"/>
    <n v="5.8849712296344618"/>
    <n v="2.4196416214228513"/>
    <n v="3.4229197935077931"/>
    <n v="43.452859802791359"/>
    <n v="57.472590360707578"/>
    <n v="100.92545016349894"/>
    <n v="0.56945587329659808"/>
    <n v="0.04"/>
    <n v="0.60945587329659812"/>
    <n v="0.98"/>
    <n v="0.5"/>
    <n v="0.5"/>
    <n v="50.108858367833776"/>
    <n v="24.757380000000005"/>
    <n v="74.866238367833773"/>
    <n v="0.33068817853999455"/>
    <n v="0.09"/>
    <n v="0.42068817853999452"/>
    <n v="0.9"/>
    <n v="4.3444736577423644"/>
    <n v="2.9942588673286421"/>
    <n v="5.0504525834331524"/>
    <n v="103.02806370857184"/>
    <n v="1.6967086706489258"/>
    <n v="1.1693902144647819"/>
    <n v="1.9724245936538405"/>
    <x v="769"/>
    <n v="74.043532451703726"/>
    <n v="2.5168049479517416"/>
    <n v="1.7346095583549286"/>
    <n v="2.9257868853060498"/>
    <n v="82.540588692961634"/>
    <n v="0.85"/>
    <n v="0.6"/>
    <n v="0.65"/>
    <n v="21"/>
    <n v="11.2"/>
    <n v="13.65"/>
    <n v="174.80860901450376"/>
    <n v="120.48000951605803"/>
    <n v="203.21508669532179"/>
    <n v="5732.9851915610452"/>
    <n v="186.35312883827328"/>
    <n v="128.43661912508861"/>
    <n v="216.63559618892768"/>
    <n v="6111.5967574700344"/>
    <x v="0"/>
    <x v="0"/>
    <n v="1"/>
  </r>
  <r>
    <n v="771"/>
    <x v="19"/>
    <n v="2.5"/>
    <n v="3"/>
    <n v="2.7508200000000005"/>
    <n v="2.9000000000000004"/>
    <n v="1.3623488099295238"/>
    <n v="1.5031855948010651"/>
    <n v="65"/>
    <n v="78"/>
    <n v="0.2"/>
    <n v="0.2"/>
    <n v="1.3989229744649958"/>
    <n v="3"/>
    <n v="2.6"/>
    <n v="4.5218413834410042E-3"/>
    <n v="2.1085692660607336E-3"/>
    <n v="15.007922656809424"/>
    <n v="14.962714456058663"/>
    <n v="3.9342017616785232E-5"/>
    <n v="2.9021085692660611"/>
    <n v="37.214828758207091"/>
    <n v="82.443827982819798"/>
    <n v="119.65865674102689"/>
    <n v="0.68899175561739867"/>
    <n v="0.04"/>
    <n v="0.72899175561739871"/>
    <n v="0.98"/>
    <n v="0.5"/>
    <n v="0.5"/>
    <n v="37.214936981015995"/>
    <n v="24.757380000000005"/>
    <n v="61.972316981016"/>
    <n v="0.39949095347821095"/>
    <n v="0.09"/>
    <n v="0.48949095347821092"/>
    <n v="0.9"/>
    <n v="10.827171262322107"/>
    <n v="2.8678628164040711"/>
    <n v="6.1126300193333414"/>
    <n v="122.15154542313161"/>
    <n v="2.9342526754316673"/>
    <n v="0.77721446700380969"/>
    <n v="1.6565731300999151"/>
    <x v="770"/>
    <n v="61.291302508697143"/>
    <n v="5.5273688776561745"/>
    <n v="1.4640699119577349"/>
    <n v="3.120552922910329"/>
    <n v="136.18919008304059"/>
    <n v="0.85"/>
    <n v="0.6"/>
    <n v="0.65"/>
    <n v="21"/>
    <n v="11.2"/>
    <n v="13.65"/>
    <n v="358.42349896593674"/>
    <n v="94.937948269730882"/>
    <n v="202.35296794813908"/>
    <n v="8831.219177034427"/>
    <n v="338.77963795758239"/>
    <n v="89.73475186768313"/>
    <n v="191.26275319249606"/>
    <n v="8347.2128477940969"/>
    <x v="0"/>
    <x v="0"/>
    <n v="1"/>
  </r>
  <r>
    <n v="772"/>
    <x v="19"/>
    <n v="2.5"/>
    <n v="3"/>
    <n v="2.7508200000000005"/>
    <n v="2.9000000000000004"/>
    <n v="1.9548419728581747"/>
    <n v="2.1569294679127844"/>
    <n v="65"/>
    <n v="78"/>
    <n v="0.2"/>
    <n v="0.2"/>
    <n v="1.3989229744649958"/>
    <n v="3"/>
    <n v="2.6"/>
    <n v="1.4064801015122459"/>
    <n v="0.65585244237778006"/>
    <n v="15.007922656809424"/>
    <n v="4.2344114500532468"/>
    <n v="3.806213670540759"/>
    <n v="3.5558524423777804"/>
    <n v="42.929713781117691"/>
    <n v="52.93219750783998"/>
    <n v="95.861911288957671"/>
    <n v="0.55217131388384111"/>
    <n v="0.04"/>
    <n v="0.59217131388384114"/>
    <n v="0.98"/>
    <n v="0.5"/>
    <n v="0.5"/>
    <n v="53.399922470314621"/>
    <n v="24.757380000000005"/>
    <n v="78.157302470314619"/>
    <n v="0.31676349128609255"/>
    <n v="0.09"/>
    <n v="0.40676349128609257"/>
    <n v="0.9"/>
    <n v="7.2962524973250265"/>
    <n v="3.0579237298195014"/>
    <n v="6.0428889111999089"/>
    <n v="97.859034440810959"/>
    <n v="2.9756210695558085"/>
    <n v="1.2471090169757113"/>
    <n v="2.4644634450005647"/>
    <x v="771"/>
    <n v="77.298431014596872"/>
    <n v="4.3284033582082273"/>
    <n v="1.8140719973915309"/>
    <n v="3.5848623202262195"/>
    <n v="121.25925470269509"/>
    <n v="0.85"/>
    <n v="0.6"/>
    <n v="0.65"/>
    <n v="21"/>
    <n v="11.2"/>
    <n v="13.65"/>
    <n v="291.19140472846459"/>
    <n v="122.04088424367202"/>
    <n v="241.17001314242989"/>
    <n v="8157.6622581267784"/>
    <n v="334.57878838780812"/>
    <n v="140.22491914588122"/>
    <n v="277.10423275683411"/>
    <n v="9373.1501345177076"/>
    <x v="1"/>
    <x v="0"/>
    <n v="1"/>
  </r>
  <r>
    <n v="773"/>
    <x v="19"/>
    <n v="2.5"/>
    <n v="3"/>
    <n v="2.7508200000000005"/>
    <n v="2.9000000000000004"/>
    <n v="1.676016449235441"/>
    <n v="1.8492795419043055"/>
    <n v="65"/>
    <n v="78"/>
    <n v="0.2"/>
    <n v="0.2"/>
    <n v="1.3989229744649958"/>
    <n v="3"/>
    <n v="2.6"/>
    <n v="0.74672270609280833"/>
    <n v="0.34820251636930077"/>
    <n v="15.007922656809424"/>
    <n v="8.4665670917438849"/>
    <n v="1.0728640550199988"/>
    <n v="3.2482025163693011"/>
    <n v="42.832060445320714"/>
    <n v="64.57409589011543"/>
    <n v="107.40615633543615"/>
    <n v="0.60121410255522489"/>
    <n v="0.04"/>
    <n v="0.64121410255522493"/>
    <n v="0.98"/>
    <n v="0.5"/>
    <n v="0.5"/>
    <n v="45.783316345150823"/>
    <n v="24.757380000000005"/>
    <n v="70.54069634515082"/>
    <n v="0.35096591446820757"/>
    <n v="0.09"/>
    <n v="0.44096591446820754"/>
    <n v="0.9"/>
    <n v="9.1500910364841666"/>
    <n v="3.4663319726427386"/>
    <n v="5.1617053122490297"/>
    <n v="109.6437845924244"/>
    <n v="3.2829236242263637"/>
    <n v="1.2436710276461425"/>
    <n v="1.851947072800731"/>
    <x v="772"/>
    <n v="69.765523857841472"/>
    <n v="5.1152127751135774"/>
    <n v="1.9377977244759477"/>
    <n v="2.8855692090177314"/>
    <n v="129.93076155126556"/>
    <n v="0.85"/>
    <n v="0.6"/>
    <n v="0.65"/>
    <n v="21"/>
    <n v="11.2"/>
    <n v="13.65"/>
    <n v="359.95217068805664"/>
    <n v="136.36079825907274"/>
    <n v="203.05448592673426"/>
    <n v="9143.0917374677283"/>
    <n v="356.86549890012179"/>
    <n v="135.19147337859764"/>
    <n v="201.3132474951793"/>
    <n v="9064.6876448723287"/>
    <x v="1"/>
    <x v="0"/>
    <n v="1"/>
  </r>
  <r>
    <n v="774"/>
    <x v="19"/>
    <n v="3.2019283673399417"/>
    <n v="3"/>
    <n v="2.7508200000000005"/>
    <n v="3.601928367339942"/>
    <n v="3.2019283673399417"/>
    <n v="3.5329370586225135"/>
    <n v="65"/>
    <n v="78"/>
    <n v="0.2"/>
    <n v="0.2"/>
    <n v="1.3989229744649958"/>
    <n v="3"/>
    <n v="2.6"/>
    <n v="2.8520476610004626"/>
    <n v="1.329931665747567"/>
    <n v="15.007922656809424"/>
    <n v="3.6502427261571338E-2"/>
    <n v="15.650907973467216"/>
    <n v="4.9318600330875091"/>
    <n v="44.413434604826769"/>
    <n v="41.384505409764181"/>
    <n v="85.797940014590949"/>
    <n v="0.482348473666457"/>
    <n v="0.04"/>
    <n v="0.52234847366645698"/>
    <n v="0.98"/>
    <n v="0.5"/>
    <n v="0.5"/>
    <n v="87.466265276399866"/>
    <n v="24.757380000000005"/>
    <n v="112.22364527639988"/>
    <n v="0.22060751937814987"/>
    <n v="0.09"/>
    <n v="0.3106075193781499"/>
    <n v="0.9"/>
    <n v="11.981630135148404"/>
    <n v="3.3482454861996134"/>
    <n v="5.1954348271804136"/>
    <n v="87.58539709822827"/>
    <n v="5.7230439220176104"/>
    <n v="1.5992945670226413"/>
    <n v="2.4816073751691721"/>
    <x v="773"/>
    <n v="110.99041840523064"/>
    <n v="8.2600457207634719"/>
    <n v="2.3082552614620639"/>
    <n v="3.5816937034190586"/>
    <n v="194.73186885623863"/>
    <n v="0.85"/>
    <n v="0.6"/>
    <n v="0.65"/>
    <n v="21"/>
    <n v="11.2"/>
    <n v="13.65"/>
    <n v="501.25507452051414"/>
    <n v="140.07484972971707"/>
    <n v="217.35256739608388"/>
    <n v="11817.166724596631"/>
    <n v="916.78593059387265"/>
    <n v="256.19421725574955"/>
    <n v="397.53368274186136"/>
    <n v="21613.371601186427"/>
    <x v="1"/>
    <x v="0"/>
    <n v="1"/>
  </r>
  <r>
    <n v="775"/>
    <x v="19"/>
    <n v="2.5"/>
    <n v="3"/>
    <n v="2.7508200000000005"/>
    <n v="2.9000000000000004"/>
    <n v="1.5219085125808918"/>
    <n v="1.6792402474628054"/>
    <n v="65"/>
    <n v="78"/>
    <n v="0.2"/>
    <n v="0.2"/>
    <n v="1.3989229744649958"/>
    <n v="3"/>
    <n v="2.6"/>
    <n v="0.3820722624044498"/>
    <n v="0.1781632219278011"/>
    <n v="15.007922656809424"/>
    <n v="11.428609208790004"/>
    <n v="0.28087753188388032"/>
    <n v="3.0781632219278015"/>
    <n v="40.800945385473895"/>
    <n v="72.722140586528226"/>
    <n v="113.52308597200212"/>
    <n v="0.64059340850250923"/>
    <n v="0.04"/>
    <n v="0.68059340850250927"/>
    <n v="0.98"/>
    <n v="0.5"/>
    <n v="0.5"/>
    <n v="41.573588917730717"/>
    <n v="24.757380000000005"/>
    <n v="66.330968917730729"/>
    <n v="0.37324013811265444"/>
    <n v="0.09"/>
    <n v="0.46324013811265441"/>
    <n v="0.9"/>
    <n v="4.0338487079042444"/>
    <n v="2.2249375932338147"/>
    <n v="4.7928338501333307"/>
    <n v="115.88815026308549"/>
    <n v="1.2884378664082519"/>
    <n v="0.71065973294944329"/>
    <n v="1.5308627236848824"/>
    <x v="774"/>
    <n v="65.602057171382043"/>
    <n v="2.1652080753291298"/>
    <n v="1.1942571952521455"/>
    <n v="2.5726008354465613"/>
    <n v="69.499773409219003"/>
    <n v="0.85"/>
    <n v="0.6"/>
    <n v="0.65"/>
    <n v="21"/>
    <n v="11.2"/>
    <n v="13.65"/>
    <n v="149.31468106696877"/>
    <n v="82.357041917969298"/>
    <n v="177.40884935454997"/>
    <n v="4792.766394632391"/>
    <n v="142.04210394567966"/>
    <n v="78.345728800265618"/>
    <n v="168.76790708611051"/>
    <n v="4559.3281085896824"/>
    <x v="0"/>
    <x v="1"/>
    <n v="1"/>
  </r>
  <r>
    <n v="776"/>
    <x v="19"/>
    <n v="2.5"/>
    <n v="3"/>
    <n v="2.7508200000000005"/>
    <n v="2.9000000000000004"/>
    <n v="2.2806589529686385"/>
    <n v="2.5164287293897116"/>
    <n v="65"/>
    <n v="78"/>
    <n v="0.2"/>
    <n v="0.2"/>
    <n v="1.3989229744649958"/>
    <n v="3"/>
    <n v="2.6"/>
    <n v="2.1774287556675906"/>
    <n v="1.0153517038547069"/>
    <n v="15.007922656809424"/>
    <n v="1.1283013817153267"/>
    <n v="9.1225003408698768"/>
    <n v="3.9153517038547072"/>
    <n v="37.20582590874659"/>
    <n v="44.387847809654666"/>
    <n v="81.593673718401249"/>
    <n v="0.5440108992131848"/>
    <n v="0.04"/>
    <n v="0.58401089921318483"/>
    <n v="0.98"/>
    <n v="0.5"/>
    <n v="0.5"/>
    <n v="62.300182296418271"/>
    <n v="24.757380000000005"/>
    <n v="87.057562296418268"/>
    <n v="0.28437943065422333"/>
    <n v="0.09"/>
    <n v="0.3743794306542233"/>
    <n v="0.9"/>
    <n v="4.1339142228138721"/>
    <n v="2.4913404362218063"/>
    <n v="6.0225123094143669"/>
    <n v="83.293541920867952"/>
    <n v="1.7196632602781685"/>
    <n v="1.036370467817741"/>
    <n v="2.5052994800708079"/>
    <x v="775"/>
    <n v="86.100885787666414"/>
    <n v="2.5862617697034187"/>
    <n v="1.5586338221432421"/>
    <n v="3.7678075799077648"/>
    <n v="90.068664626740258"/>
    <n v="0.85"/>
    <n v="0.6"/>
    <n v="0.65"/>
    <n v="21"/>
    <n v="11.2"/>
    <n v="13.65"/>
    <n v="143.23684385975608"/>
    <n v="86.322967006726543"/>
    <n v="208.67526726760653"/>
    <n v="4988.3393100136873"/>
    <n v="222.67942925024207"/>
    <n v="134.19975270514925"/>
    <n v="324.41157010754227"/>
    <n v="7754.9918060745931"/>
    <x v="0"/>
    <x v="0"/>
    <n v="1"/>
  </r>
  <r>
    <n v="777"/>
    <x v="19"/>
    <n v="2.5"/>
    <n v="3"/>
    <n v="2.7508200000000005"/>
    <n v="2.9000000000000004"/>
    <n v="1.3416687030514995"/>
    <n v="1.4803676215100687"/>
    <n v="65"/>
    <n v="78"/>
    <n v="0.2"/>
    <n v="0.2"/>
    <n v="1.3989229744649958"/>
    <n v="3"/>
    <n v="2.6"/>
    <n v="0"/>
    <n v="0"/>
    <n v="15.007922656809424"/>
    <n v="15.230097243650929"/>
    <n v="0"/>
    <n v="2.8792905959750645"/>
    <n v="36.650023745420953"/>
    <n v="30.460194487301859"/>
    <n v="67.110218232722815"/>
    <n v="0.45388310885345218"/>
    <n v="0.04"/>
    <n v="0.49388310885345216"/>
    <n v="0.98"/>
    <n v="0.5"/>
    <n v="0.5"/>
    <n v="36.650023745420953"/>
    <n v="24.757380000000005"/>
    <n v="61.407403745420957"/>
    <n v="0.40316604334287814"/>
    <n v="0.09"/>
    <n v="0.49316604334287817"/>
    <n v="0.9"/>
    <n v="6.6232138925054675"/>
    <n v="3.0126339491748606"/>
    <n v="4.2734346900737599"/>
    <n v="68.508347779237866"/>
    <n v="3.3521204246734935"/>
    <n v="1.5247449285189276"/>
    <n v="2.162857479857943"/>
    <x v="776"/>
    <n v="60.732597110855892"/>
    <n v="3.3568697029249632"/>
    <n v="1.5269051844198651"/>
    <n v="2.1659218124858848"/>
    <n v="89.398068317793104"/>
    <n v="0.85"/>
    <n v="0.6"/>
    <n v="0.65"/>
    <n v="21"/>
    <n v="11.2"/>
    <n v="13.65"/>
    <n v="229.64823185141822"/>
    <n v="104.45775583760387"/>
    <n v="148.1737924270339"/>
    <n v="6115.8490310853722"/>
    <n v="203.87141522138029"/>
    <n v="92.732917391848787"/>
    <n v="131.54205681132001"/>
    <n v="5429.3768656332995"/>
    <x v="1"/>
    <x v="0"/>
    <n v="1"/>
  </r>
  <r>
    <n v="778"/>
    <x v="19"/>
    <n v="2.5"/>
    <n v="3"/>
    <n v="2.7508200000000005"/>
    <n v="2.9000000000000004"/>
    <n v="1.5239822643318122"/>
    <n v="1.6815283793541809"/>
    <n v="65"/>
    <n v="78"/>
    <n v="0.2"/>
    <n v="0.2"/>
    <n v="1.3989229744649958"/>
    <n v="3"/>
    <n v="2.6"/>
    <n v="0.38697917708054258"/>
    <n v="0.18045135381917632"/>
    <n v="15.007922656809424"/>
    <n v="11.385806916430303"/>
    <n v="0.28813842219373753"/>
    <n v="3.0804513538191767"/>
    <n v="40.837620133916637"/>
    <n v="72.604399184659314"/>
    <n v="113.44201931857594"/>
    <n v="0.64001328273932145"/>
    <n v="0.04"/>
    <n v="0.68001328273932149"/>
    <n v="0.98"/>
    <n v="0.5"/>
    <n v="0.5"/>
    <n v="41.630237068455614"/>
    <n v="24.757380000000005"/>
    <n v="66.387617068455626"/>
    <n v="0.3729216545680713"/>
    <n v="0.09"/>
    <n v="0.46292165456807133"/>
    <n v="0.9"/>
    <n v="4.1439988299443629"/>
    <n v="2.7567870737110032"/>
    <n v="4.2511866712553976"/>
    <n v="115.80539472104627"/>
    <n v="1.3260245819259895"/>
    <n v="0.88213524590345604"/>
    <n v="1.360323267397366"/>
    <x v="777"/>
    <n v="65.658082814956117"/>
    <n v="2.2256520350583666"/>
    <n v="1.480610640256834"/>
    <n v="2.2832203035201175"/>
    <n v="69.935464471300008"/>
    <n v="0.85"/>
    <n v="0.6"/>
    <n v="0.65"/>
    <n v="21"/>
    <n v="11.2"/>
    <n v="13.65"/>
    <n v="153.56080011974956"/>
    <n v="102.15602034919694"/>
    <n v="157.53277292917534"/>
    <n v="4825.2582666982416"/>
    <n v="146.13204563513784"/>
    <n v="97.214056034688412"/>
    <n v="149.91186777331311"/>
    <n v="4591.8285179590375"/>
    <x v="0"/>
    <x v="1"/>
    <n v="1"/>
  </r>
  <r>
    <n v="779"/>
    <x v="19"/>
    <n v="2.5"/>
    <n v="3"/>
    <n v="2.7508200000000005"/>
    <n v="2.9000000000000004"/>
    <n v="2.4399799946013738"/>
    <n v="2.6922200487533754"/>
    <n v="65"/>
    <n v="78"/>
    <n v="0.2"/>
    <n v="0.2"/>
    <n v="1.3989229744649958"/>
    <n v="3"/>
    <n v="2.6"/>
    <n v="2.5544144566084737"/>
    <n v="1.1911430232183706"/>
    <n v="15.007922656809424"/>
    <n v="0.33108557364296576"/>
    <n v="12.554768441127811"/>
    <n v="4.091143023218371"/>
    <n v="32.116406667382648"/>
    <n v="42.19485062049305"/>
    <n v="74.311257287875691"/>
    <n v="0.56781236330094209"/>
    <n v="0.04"/>
    <n v="0.60781236330094213"/>
    <n v="0.98"/>
    <n v="0.5"/>
    <n v="0.5"/>
    <n v="66.652314790605857"/>
    <n v="24.757380000000005"/>
    <n v="91.409694790605869"/>
    <n v="0.27083976220150674"/>
    <n v="0.09"/>
    <n v="0.36083976220150671"/>
    <n v="0.9"/>
    <n v="7.2126147158028013"/>
    <n v="3.0672722235622416"/>
    <n v="6.5841791503222149"/>
    <n v="75.859408481373094"/>
    <n v="2.8286983198115476"/>
    <n v="1.2029462444715397"/>
    <n v="2.5822336605680802"/>
    <x v="778"/>
    <n v="90.405192650049756"/>
    <n v="4.6100165369014308"/>
    <n v="1.9604784438047556"/>
    <n v="4.2083455114278285"/>
    <n v="132.8017558762019"/>
    <n v="0.85"/>
    <n v="0.6"/>
    <n v="0.65"/>
    <n v="21"/>
    <n v="11.2"/>
    <n v="13.65"/>
    <n v="214.58338131315793"/>
    <n v="91.254790540500238"/>
    <n v="195.88671805138532"/>
    <n v="6181.5504547829469"/>
    <n v="416.76943313848903"/>
    <n v="177.23743139843867"/>
    <n v="380.45628669860503"/>
    <n v="12005.96832425291"/>
    <x v="1"/>
    <x v="0"/>
    <n v="1"/>
  </r>
  <r>
    <n v="780"/>
    <x v="19"/>
    <n v="2.5"/>
    <n v="3"/>
    <n v="2.7508200000000005"/>
    <n v="2.9000000000000004"/>
    <n v="2.3392934930279425"/>
    <n v="2.5811247861796693"/>
    <n v="65"/>
    <n v="78"/>
    <n v="0.2"/>
    <n v="0.2"/>
    <n v="1.3989229744649958"/>
    <n v="3"/>
    <n v="2.6"/>
    <n v="2.3161698971833355"/>
    <n v="1.080047760644665"/>
    <n v="15.007922656809424"/>
    <n v="0.77978432934977226"/>
    <n v="10.322070142898657"/>
    <n v="3.9800477606446654"/>
    <n v="35.507730168380341"/>
    <n v="43.429140131666443"/>
    <n v="78.936870300046792"/>
    <n v="0.55017560192832604"/>
    <n v="0.04"/>
    <n v="0.59017560192832608"/>
    <n v="0.98"/>
    <n v="0.5"/>
    <n v="0.5"/>
    <n v="63.901887158868831"/>
    <n v="24.757380000000005"/>
    <n v="88.659267158868829"/>
    <n v="0.27924187502742581"/>
    <n v="0.09"/>
    <n v="0.36924187502742578"/>
    <n v="0.9"/>
    <n v="8.3001762626648841"/>
    <n v="3.2313309305856208"/>
    <n v="3.3476366241952231"/>
    <n v="80.581388431297768"/>
    <n v="3.401614740735432"/>
    <n v="1.3242782535976341"/>
    <n v="1.3719431644734978"/>
    <x v="779"/>
    <n v="87.684989497782354"/>
    <n v="5.2354036163803706"/>
    <n v="2.0381882389420696"/>
    <n v="2.1115490001668968"/>
    <n v="123.00103363683328"/>
    <n v="0.85"/>
    <n v="0.6"/>
    <n v="0.55000000000000004"/>
    <n v="21"/>
    <n v="11.2"/>
    <n v="13.65"/>
    <n v="274.10683871683011"/>
    <n v="106.7121803442716"/>
    <n v="110.55308504210277"/>
    <n v="6439.890208962508"/>
    <n v="459.06631111896456"/>
    <n v="178.71851432613889"/>
    <n v="185.15115190368718"/>
    <n v="10785.3443426621"/>
    <x v="1"/>
    <x v="0"/>
    <n v="1"/>
  </r>
  <r>
    <n v="781"/>
    <x v="19"/>
    <n v="2.5"/>
    <n v="3"/>
    <n v="2.7508200000000005"/>
    <n v="2.9000000000000004"/>
    <n v="2.4852705490971267"/>
    <n v="2.7421926465215569"/>
    <n v="65"/>
    <n v="78"/>
    <n v="0.2"/>
    <n v="0.2"/>
    <n v="1.3989229744649958"/>
    <n v="3"/>
    <n v="2.6"/>
    <n v="2.6615810383581806"/>
    <n v="1.2411156209865526"/>
    <n v="15.007922656809424"/>
    <n v="0.19097980724618582"/>
    <n v="13.630298533973253"/>
    <n v="4.1411156209865529"/>
    <n v="30.39500756991556"/>
    <n v="41.809444876173458"/>
    <n v="72.204452446089022"/>
    <n v="0.57904247535690689"/>
    <n v="0.04"/>
    <n v="0.61904247535690693"/>
    <n v="0.98"/>
    <n v="0.5"/>
    <n v="0.5"/>
    <n v="67.889505383139863"/>
    <n v="24.757380000000005"/>
    <n v="92.646885383139875"/>
    <n v="0.26722301454189434"/>
    <n v="0.09"/>
    <n v="0.35722301454189431"/>
    <n v="0.9"/>
    <n v="7.7518476095958073"/>
    <n v="2.9568413547108703"/>
    <n v="3.4112285950289265"/>
    <n v="73.708711872049221"/>
    <n v="2.9531246767620969"/>
    <n v="1.126430963252983"/>
    <n v="1.299533201553956"/>
    <x v="780"/>
    <n v="91.628787741566896"/>
    <n v="4.9827092382266152"/>
    <n v="1.9005895724589146"/>
    <n v="2.1926592330211827"/>
    <n v="118.17471102117553"/>
    <n v="0.85"/>
    <n v="0.6"/>
    <n v="0.55000000000000004"/>
    <n v="21"/>
    <n v="11.2"/>
    <n v="13.65"/>
    <n v="217.6710159216959"/>
    <n v="83.027775314168991"/>
    <n v="95.786918321502213"/>
    <n v="5162.4945736121654"/>
    <n v="456.559607167411"/>
    <n v="174.14871851867326"/>
    <n v="200.91070745208481"/>
    <n v="10828.205512580298"/>
    <x v="0"/>
    <x v="0"/>
    <n v="1"/>
  </r>
  <r>
    <n v="782"/>
    <x v="19"/>
    <n v="2.8237691244852186"/>
    <n v="3"/>
    <n v="2.7508200000000005"/>
    <n v="3.2237691244852189"/>
    <n v="2.8237691244852186"/>
    <n v="3.1156845002050377"/>
    <n v="65"/>
    <n v="78"/>
    <n v="0.2"/>
    <n v="0.2"/>
    <n v="1.3989229744649958"/>
    <n v="3"/>
    <n v="2.6"/>
    <n v="2.7682117752304767"/>
    <n v="1.2908383501848149"/>
    <n v="15.007922656809424"/>
    <n v="8.9590263116990337E-2"/>
    <n v="14.74431509983804"/>
    <n v="4.5146074746700338"/>
    <n v="36.577228268749728"/>
    <n v="41.530540490391985"/>
    <n v="78.10776875914172"/>
    <n v="0.53170819177357764"/>
    <n v="0.04"/>
    <n v="0.57170819177357768"/>
    <n v="0.98"/>
    <n v="0.5"/>
    <n v="0.5"/>
    <n v="77.136185131686204"/>
    <n v="24.757380000000005"/>
    <n v="101.89356513168622"/>
    <n v="0.24297294895908114"/>
    <n v="0.09"/>
    <n v="0.33297294895908114"/>
    <n v="0.9"/>
    <n v="9.4747685980314227"/>
    <n v="2.8175748940306287"/>
    <n v="3.2717889228434811"/>
    <n v="79.735013941623833"/>
    <n v="4.0579657753778022"/>
    <n v="1.2067442461777482"/>
    <n v="1.4012803938998131"/>
    <x v="781"/>
    <n v="100.77385562474461"/>
    <n v="6.3199269572400008"/>
    <n v="1.8793986726521796"/>
    <n v="2.1823717168326318"/>
    <n v="141.82441093107764"/>
    <n v="0.85"/>
    <n v="0.6"/>
    <n v="0.55000000000000004"/>
    <n v="21"/>
    <n v="11.2"/>
    <n v="13.65"/>
    <n v="323.5619576743814"/>
    <n v="96.219769292957096"/>
    <n v="111.73111174372573"/>
    <n v="7260.9991155524021"/>
    <n v="636.88340674783535"/>
    <n v="189.39425049918742"/>
    <n v="219.92601231161765"/>
    <n v="14292.192711232869"/>
    <x v="1"/>
    <x v="0"/>
    <n v="1"/>
  </r>
  <r>
    <n v="783"/>
    <x v="19"/>
    <n v="2.9889039392929098"/>
    <n v="3"/>
    <n v="2.7508200000000005"/>
    <n v="3.3889039392929101"/>
    <n v="2.9889039392929098"/>
    <n v="3.2978906085158046"/>
    <n v="65"/>
    <n v="78"/>
    <n v="0.2"/>
    <n v="0.2"/>
    <n v="1.3989229744649958"/>
    <n v="3"/>
    <n v="2.6"/>
    <n v="2.804821282289871"/>
    <n v="1.3079096436878901"/>
    <n v="15.007922656809424"/>
    <n v="6.3524754354580201E-2"/>
    <n v="15.136880013151654"/>
    <n v="4.6968135829808002"/>
    <n v="40.008298715679196"/>
    <n v="41.458838967578174"/>
    <n v="81.467137683257363"/>
    <n v="0.50890260964819123"/>
    <n v="0.04"/>
    <n v="0.54890260964819126"/>
    <n v="0.98"/>
    <n v="0.5"/>
    <n v="0.5"/>
    <n v="81.64713099345704"/>
    <n v="24.757380000000005"/>
    <n v="106.40451099345705"/>
    <n v="0.23267227835408563"/>
    <n v="0.09"/>
    <n v="0.32267227835408563"/>
    <n v="0.9"/>
    <n v="4.5589772962364368"/>
    <n v="2.0355562803448546"/>
    <n v="3.9616731766027362"/>
    <n v="83.164369718325219"/>
    <n v="2.0565427610054017"/>
    <n v="0.91823412597779863"/>
    <n v="1.7871004313922545"/>
    <x v="782"/>
    <n v="105.2352306528696"/>
    <n v="3.0879217050952765"/>
    <n v="1.3787386976480125"/>
    <n v="2.6833510666140636"/>
    <n v="88.192558822678606"/>
    <n v="0.85"/>
    <n v="0.6"/>
    <n v="0.65"/>
    <n v="21"/>
    <n v="11.2"/>
    <n v="13.65"/>
    <n v="171.03108251779855"/>
    <n v="76.364362340800866"/>
    <n v="148.62308100008394"/>
    <n v="4884.7316240461314"/>
    <n v="324.9581528737038"/>
    <n v="145.09188485702563"/>
    <n v="282.38306841775466"/>
    <n v="9280.9642695713537"/>
    <x v="0"/>
    <x v="0"/>
    <n v="1"/>
  </r>
  <r>
    <n v="784"/>
    <x v="19"/>
    <n v="2.5"/>
    <n v="3"/>
    <n v="2.7508200000000005"/>
    <n v="2.9000000000000004"/>
    <n v="1.9137152302700533"/>
    <n v="2.1115511282621968"/>
    <n v="65"/>
    <n v="78"/>
    <n v="0.2"/>
    <n v="0.2"/>
    <n v="1.3989229744649958"/>
    <n v="3"/>
    <n v="2.6"/>
    <n v="1.3091659380903264"/>
    <n v="0.61047410272719205"/>
    <n v="15.007922656809424"/>
    <n v="4.767383068258658"/>
    <n v="3.2977321238175596"/>
    <n v="3.5104741027271924"/>
    <n v="43.205006190976128"/>
    <n v="54.398306494631782"/>
    <n v="97.603312685607904"/>
    <n v="0.55734078073615512"/>
    <n v="0.04"/>
    <n v="0.59734078073615515"/>
    <n v="0.98"/>
    <n v="0.5"/>
    <n v="0.5"/>
    <n v="52.276473671815964"/>
    <n v="24.757380000000005"/>
    <n v="77.033853671815962"/>
    <n v="0.32138311690173016"/>
    <n v="0.09"/>
    <n v="0.41138311690173013"/>
    <n v="0.9"/>
    <n v="8.9385453535838302"/>
    <n v="2.56370641796603"/>
    <n v="4.4062015120065698"/>
    <n v="99.636715033224746"/>
    <n v="3.599187693428533"/>
    <n v="1.0323000246799099"/>
    <n v="1.7741976607437382"/>
    <x v="783"/>
    <n v="76.187327807290515"/>
    <n v="5.2613787054590366"/>
    <n v="1.5090408809221949"/>
    <n v="2.5935646003001911"/>
    <n v="127.06776652840441"/>
    <n v="0.85"/>
    <n v="0.6"/>
    <n v="0.65"/>
    <n v="21"/>
    <n v="11.2"/>
    <n v="13.65"/>
    <n v="358.61123856122822"/>
    <n v="102.85498338782305"/>
    <n v="176.7752267361378"/>
    <n v="8660.8342959004785"/>
    <n v="400.85038415110546"/>
    <n v="114.96979226942172"/>
    <n v="197.59675639245506"/>
    <n v="9680.9535822398047"/>
    <x v="1"/>
    <x v="0"/>
    <n v="1"/>
  </r>
  <r>
    <n v="785"/>
    <x v="19"/>
    <n v="3.0360825958680118"/>
    <n v="3"/>
    <n v="2.7508200000000005"/>
    <n v="3.4360825958680121"/>
    <n v="3.0360825958680118"/>
    <n v="3.3499464964270866"/>
    <n v="65"/>
    <n v="78"/>
    <n v="0.2"/>
    <n v="0.2"/>
    <n v="1.3989229744649958"/>
    <n v="3"/>
    <n v="2.6"/>
    <n v="2.8152805386432362"/>
    <n v="1.3127868750240705"/>
    <n v="15.007922656809424"/>
    <n v="5.689883580506791E-2"/>
    <n v="15.249982192055329"/>
    <n v="4.7488694708920827"/>
    <n v="40.985942378164381"/>
    <n v="41.440612258313806"/>
    <n v="82.426554636478187"/>
    <n v="0.50275803035899436"/>
    <n v="0.04"/>
    <n v="0.54275803035899439"/>
    <n v="0.98"/>
    <n v="0.5"/>
    <n v="0.5"/>
    <n v="82.935898391714034"/>
    <n v="24.757380000000005"/>
    <n v="107.69327839171405"/>
    <n v="0.22988788501683172"/>
    <n v="0.09"/>
    <n v="0.31988788501683174"/>
    <n v="0.9"/>
    <n v="9.8051919386280346"/>
    <n v="3.4393099636794062"/>
    <n v="6.3594774023941243"/>
    <n v="84.143774524738149"/>
    <n v="4.4833452747263927"/>
    <n v="1.5725968619987072"/>
    <n v="2.9078199733581553"/>
    <x v="784"/>
    <n v="106.50983577202487"/>
    <n v="6.6686298271962245"/>
    <n v="2.3391163734806844"/>
    <n v="4.3251576263299327"/>
    <n v="173.12886548485511"/>
    <n v="0.85"/>
    <n v="0.6"/>
    <n v="0.65"/>
    <n v="21"/>
    <n v="11.2"/>
    <n v="13.65"/>
    <n v="377.24559391312778"/>
    <n v="132.32423577432996"/>
    <n v="244.6749481967787"/>
    <n v="9793.9311936287486"/>
    <n v="710.27466771909644"/>
    <n v="249.13890079108208"/>
    <n v="460.67182846852205"/>
    <n v="18439.927030188905"/>
    <x v="1"/>
    <x v="0"/>
    <n v="1"/>
  </r>
  <r>
    <n v="786"/>
    <x v="19"/>
    <n v="2.9336256722078238"/>
    <n v="3"/>
    <n v="2.7508200000000005"/>
    <n v="3.3336256722078241"/>
    <n v="2.9336256722078238"/>
    <n v="3.2368977892156097"/>
    <n v="65"/>
    <n v="78"/>
    <n v="0.2"/>
    <n v="0.2"/>
    <n v="1.3989229744649958"/>
    <n v="3"/>
    <n v="2.6"/>
    <n v="2.7925663855169578"/>
    <n v="1.3021950914727816"/>
    <n v="15.007922656809424"/>
    <n v="7.1752385324505147E-2"/>
    <n v="15.004896092782284"/>
    <n v="4.6358207636806057"/>
    <n v="38.861340318823402"/>
    <n v="41.48147169940286"/>
    <n v="80.342812018226255"/>
    <n v="0.51630594769314941"/>
    <n v="0.04"/>
    <n v="0.55630594769314945"/>
    <n v="0.98"/>
    <n v="0.5"/>
    <n v="0.5"/>
    <n v="80.137108588770758"/>
    <n v="24.757380000000005"/>
    <n v="104.89448858877077"/>
    <n v="0.2360217427348261"/>
    <n v="0.09"/>
    <n v="0.32602174273482609"/>
    <n v="0.9"/>
    <n v="7.2781477983410046"/>
    <n v="2.8621779710412341"/>
    <n v="6.5441900194267895"/>
    <n v="82.016620601939294"/>
    <n v="3.2292708899341029"/>
    <n v="1.2699313423946847"/>
    <n v="2.903618188785519"/>
    <x v="785"/>
    <n v="103.74180190098208"/>
    <n v="4.905313369244233"/>
    <n v="1.9290457209051424"/>
    <n v="4.4106417845054118"/>
    <n v="139.65645011851637"/>
    <n v="0.85"/>
    <n v="0.6"/>
    <n v="0.65"/>
    <n v="21"/>
    <n v="11.2"/>
    <n v="13.65"/>
    <n v="264.85388540061217"/>
    <n v="104.15547709969633"/>
    <n v="238.14495136251205"/>
    <n v="7540.5077414747766"/>
    <n v="508.88604781437419"/>
    <n v="200.12267903607844"/>
    <n v="457.56792626435453"/>
    <n v="14488.211782389511"/>
    <x v="1"/>
    <x v="0"/>
    <n v="1"/>
  </r>
  <r>
    <n v="787"/>
    <x v="19"/>
    <n v="2.5"/>
    <n v="3"/>
    <n v="2.7508200000000005"/>
    <n v="2.9000000000000004"/>
    <n v="2.3476175673009489"/>
    <n v="2.5903093859283084"/>
    <n v="65"/>
    <n v="78"/>
    <n v="0.2"/>
    <n v="0.2"/>
    <n v="1.3989229744649958"/>
    <n v="3"/>
    <n v="2.6"/>
    <n v="2.3358663349064011"/>
    <n v="1.0892323603933036"/>
    <n v="15.007922656809424"/>
    <n v="0.73551081675855756"/>
    <n v="10.498371946802974"/>
    <n v="3.989232360393304"/>
    <n v="35.250142266289231"/>
    <n v="43.30735166776028"/>
    <n v="78.557493934049518"/>
    <n v="0.5512822456393226"/>
    <n v="0.04"/>
    <n v="0.59128224563932263"/>
    <n v="0.98"/>
    <n v="0.5"/>
    <n v="0.5"/>
    <n v="64.129273784993799"/>
    <n v="24.757380000000005"/>
    <n v="88.886653784993797"/>
    <n v="0.27852752855209456"/>
    <n v="0.09"/>
    <n v="0.36852752855209459"/>
    <n v="0.9"/>
    <n v="9.0109982042687768"/>
    <n v="3.4667044738156232"/>
    <n v="3.5856775061113377"/>
    <n v="80.194108391008882"/>
    <n v="3.6829549505968306"/>
    <n v="1.4169036675700351"/>
    <n v="1.4655300581594199"/>
    <x v="786"/>
    <n v="87.90987736977408"/>
    <n v="5.6901973062622417"/>
    <n v="2.1891284418598622"/>
    <n v="2.2642566365992884"/>
    <n v="136.37058205430648"/>
    <n v="0.85"/>
    <n v="0.6"/>
    <n v="0.65"/>
    <n v="21"/>
    <n v="11.2"/>
    <n v="13.65"/>
    <n v="295.35128850736498"/>
    <n v="113.62732629672941"/>
    <n v="117.52687633431808"/>
    <n v="7078.3533428467235"/>
    <n v="500.22454740333245"/>
    <n v="192.44601287058509"/>
    <n v="199.05052325714055"/>
    <n v="11988.321145238797"/>
    <x v="1"/>
    <x v="0"/>
    <n v="1"/>
  </r>
  <r>
    <n v="788"/>
    <x v="19"/>
    <n v="2.9104121092555846"/>
    <n v="3"/>
    <n v="2.7508200000000005"/>
    <n v="3.3104121092555849"/>
    <n v="2.9104121092555846"/>
    <n v="3.2112844564336629"/>
    <n v="65"/>
    <n v="78"/>
    <n v="0.2"/>
    <n v="0.2"/>
    <n v="1.3989229744649958"/>
    <n v="3"/>
    <n v="2.6"/>
    <n v="2.7874200625095198"/>
    <n v="1.299795321643074"/>
    <n v="15.007922656809424"/>
    <n v="7.5356830448208748E-2"/>
    <n v="14.949643054338413"/>
    <n v="4.6102074308986589"/>
    <n v="38.37921246928645"/>
    <n v="41.491386879138048"/>
    <n v="79.870599348424491"/>
    <n v="0.51948260333114049"/>
    <n v="0.04"/>
    <n v="0.55948260333114053"/>
    <n v="0.98"/>
    <n v="0.5"/>
    <n v="0.5"/>
    <n v="79.502989576021648"/>
    <n v="24.757380000000005"/>
    <n v="104.26036957602165"/>
    <n v="0.23745724382789679"/>
    <n v="0.09"/>
    <n v="0.32745724382789676"/>
    <n v="0.9"/>
    <n v="8.8204281705735532"/>
    <n v="2.2390821042775726"/>
    <n v="5.9756937120338058"/>
    <n v="81.534570168183336"/>
    <n v="3.8855520552057325"/>
    <n v="0.98635461950418801"/>
    <n v="2.6323970373156054"/>
    <x v="787"/>
    <n v="103.11465122903239"/>
    <n v="5.9321150724556002"/>
    <n v="1.5058784497064714"/>
    <n v="4.0189095191315225"/>
    <n v="151.6655319338544"/>
    <n v="0.85"/>
    <n v="0.6"/>
    <n v="0.65"/>
    <n v="21"/>
    <n v="11.2"/>
    <n v="13.65"/>
    <n v="316.8068166873008"/>
    <n v="80.421999934675995"/>
    <n v="214.63136094952716"/>
    <n v="8099.7542674540209"/>
    <n v="611.68797674674545"/>
    <n v="155.2781311347988"/>
    <n v="414.4084533862852"/>
    <n v="15638.938428825071"/>
    <x v="1"/>
    <x v="0"/>
    <n v="1"/>
  </r>
  <r>
    <n v="789"/>
    <x v="19"/>
    <n v="2.5"/>
    <n v="3"/>
    <n v="2.7508200000000005"/>
    <n v="2.9000000000000004"/>
    <n v="1.6483609898694613"/>
    <n v="1.8187651187011191"/>
    <n v="65"/>
    <n v="78"/>
    <n v="0.2"/>
    <n v="0.2"/>
    <n v="1.3989229744649958"/>
    <n v="3"/>
    <n v="2.6"/>
    <n v="0.68128431435821768"/>
    <n v="0.31768809316611435"/>
    <n v="15.007922656809424"/>
    <n v="8.9654702412059741"/>
    <n v="0.89306436444645998"/>
    <n v="3.2176880931661147"/>
    <n v="42.571199859422109"/>
    <n v="65.946488651718724"/>
    <n v="108.51768851114083"/>
    <n v="0.60770266632566916"/>
    <n v="0.04"/>
    <n v="0.6477026663256692"/>
    <n v="0.98"/>
    <n v="0.5"/>
    <n v="0.5"/>
    <n v="45.02785917442872"/>
    <n v="24.757380000000005"/>
    <n v="69.785239174428725"/>
    <n v="0.35476528120966599"/>
    <n v="0.09"/>
    <n v="0.44476528120966596"/>
    <n v="0.9"/>
    <n v="5.7417956578817542"/>
    <n v="2.5691323564200426"/>
    <n v="5.7156104691291922"/>
    <n v="110.77847368845626"/>
    <n v="2.022819300774592"/>
    <n v="0.90509847902323148"/>
    <n v="2.0135943285953055"/>
    <x v="788"/>
    <n v="69.018368414270171"/>
    <n v="3.1880442974555367"/>
    <n v="1.4264714814520305"/>
    <n v="3.1735053715420363"/>
    <n v="94.649405473945691"/>
    <n v="0.85"/>
    <n v="0.6"/>
    <n v="0.65"/>
    <n v="21"/>
    <n v="11.2"/>
    <n v="13.65"/>
    <n v="224.08483468735963"/>
    <n v="100.26542804393682"/>
    <n v="223.06290634951981"/>
    <n v="6652.8236122107392"/>
    <n v="220.03361584279935"/>
    <n v="98.452734239305997"/>
    <n v="219.0301628977536"/>
    <n v="6532.5475371924231"/>
    <x v="0"/>
    <x v="0"/>
    <n v="1"/>
  </r>
  <r>
    <n v="790"/>
    <x v="19"/>
    <n v="2.5"/>
    <n v="3"/>
    <n v="2.7508200000000005"/>
    <n v="2.9000000000000004"/>
    <n v="1.2254105024815614"/>
    <n v="1.3520908901028865"/>
    <n v="65"/>
    <n v="78"/>
    <n v="0.2"/>
    <n v="0.2"/>
    <n v="1.3989229744649958"/>
    <n v="3"/>
    <n v="2.6"/>
    <n v="0"/>
    <n v="0"/>
    <n v="15.007922656809424"/>
    <n v="16.606275416980001"/>
    <n v="0"/>
    <n v="2.7510138645678825"/>
    <n v="33.474227960815412"/>
    <n v="33.212550833960002"/>
    <n v="66.686778794775421"/>
    <n v="0.49803801344445864"/>
    <n v="0.04"/>
    <n v="0.53803801344445867"/>
    <n v="0.98"/>
    <n v="0.5"/>
    <n v="0.5"/>
    <n v="33.474227960815412"/>
    <n v="24.757380000000005"/>
    <n v="58.231607960815417"/>
    <n v="0.42515363849577148"/>
    <n v="0.09"/>
    <n v="0.51515363849577145"/>
    <n v="0.9"/>
    <n v="7.634802938675568"/>
    <n v="2.7989952814880592"/>
    <n v="3.2037163244090263"/>
    <n v="68.076086686333241"/>
    <n v="3.5269887325106501"/>
    <n v="1.2930294205958104"/>
    <n v="1.4799951575844108"/>
    <x v="789"/>
    <n v="57.591700181026241"/>
    <n v="3.7017064256186409"/>
    <n v="1.3570826780969896"/>
    <n v="1.5533102031814172"/>
    <n v="86.856531644488996"/>
    <n v="0.85"/>
    <n v="0.6"/>
    <n v="0.55000000000000004"/>
    <n v="21"/>
    <n v="11.2"/>
    <n v="13.65"/>
    <n v="240.10359069611562"/>
    <n v="88.02438292445963"/>
    <n v="100.75227864306977"/>
    <n v="5633.7706790908787"/>
    <n v="213.18756662240708"/>
    <n v="78.156698717825975"/>
    <n v="89.457775509753134"/>
    <n v="5002.2153292332287"/>
    <x v="1"/>
    <x v="0"/>
    <n v="1"/>
  </r>
  <r>
    <n v="791"/>
    <x v="19"/>
    <n v="2.5"/>
    <n v="3"/>
    <n v="2.7508200000000005"/>
    <n v="2.9000000000000004"/>
    <n v="1.551189595525396"/>
    <n v="1.7115483478270808"/>
    <n v="65"/>
    <n v="78"/>
    <n v="0.2"/>
    <n v="0.2"/>
    <n v="1.3989229744649958"/>
    <n v="3"/>
    <n v="2.6"/>
    <n v="0.45135720722415518"/>
    <n v="0.21047132229207621"/>
    <n v="15.007922656809424"/>
    <n v="10.831684836590753"/>
    <n v="0.39198255868124582"/>
    <n v="3.1104713222920766"/>
    <n v="41.295179373455674"/>
    <n v="71.080109084995087"/>
    <n v="112.37528845845077"/>
    <n v="0.63252437488759805"/>
    <n v="0.04"/>
    <n v="0.67252437488759809"/>
    <n v="0.98"/>
    <n v="0.5"/>
    <n v="0.5"/>
    <n v="42.373452835527225"/>
    <n v="24.757380000000005"/>
    <n v="67.130832835527229"/>
    <n v="0.36879298161928675"/>
    <n v="0.09"/>
    <n v="0.45879298161928672"/>
    <n v="0.9"/>
    <n v="11.998076885368643"/>
    <n v="2.0725198077520557"/>
    <n v="3.7227371474664102"/>
    <n v="114.71644030133517"/>
    <n v="3.9290777281827567"/>
    <n v="0.67869971960143949"/>
    <n v="1.2191056744957227"/>
    <x v="790"/>
    <n v="66.393131375796173"/>
    <n v="6.4934434174329185"/>
    <n v="1.1216622656884592"/>
    <n v="2.0147714717954175"/>
    <n v="141.32159531010888"/>
    <n v="0.85"/>
    <n v="0.6"/>
    <n v="0.65"/>
    <n v="21"/>
    <n v="11.2"/>
    <n v="13.65"/>
    <n v="450.72981064438284"/>
    <n v="77.858015866191451"/>
    <n v="139.85146332930751"/>
    <n v="9809.5650950123199"/>
    <n v="431.12004189492262"/>
    <n v="74.470670165127061"/>
    <n v="133.76698701911937"/>
    <n v="9382.7832436611588"/>
    <x v="1"/>
    <x v="0"/>
    <n v="1"/>
  </r>
  <r>
    <n v="792"/>
    <x v="19"/>
    <n v="2.5129086414849899"/>
    <n v="3"/>
    <n v="2.7508200000000005"/>
    <n v="2.9129086414849903"/>
    <n v="2.5129086414849899"/>
    <n v="2.7726879073845705"/>
    <n v="65"/>
    <n v="78"/>
    <n v="0.2"/>
    <n v="0.2"/>
    <n v="1.3989229744649958"/>
    <n v="3"/>
    <n v="2.6"/>
    <n v="2.6992956653227185"/>
    <n v="1.2587022403645758"/>
    <n v="15.007922656809424"/>
    <n v="0.1507847605077699"/>
    <n v="14.019318252747549"/>
    <n v="4.1716108818495661"/>
    <n v="30.079867108501613"/>
    <n v="41.698875537704488"/>
    <n v="71.778742646206098"/>
    <n v="0.5809362772379032"/>
    <n v="0.04"/>
    <n v="0.62093627723790323"/>
    <n v="0.98"/>
    <n v="0.5"/>
    <n v="0.5"/>
    <n v="68.64448814452463"/>
    <n v="24.757380000000005"/>
    <n v="93.401868144524627"/>
    <n v="0.26506300668089283"/>
    <n v="0.09"/>
    <n v="0.35506300668089286"/>
    <n v="0.9"/>
    <n v="7.0658941798346167"/>
    <n v="2.5890772311562102"/>
    <n v="3.917142181218912"/>
    <n v="73.274133118002069"/>
    <n v="2.6784241524511421"/>
    <n v="0.98142525376065481"/>
    <n v="1.4848464978012808"/>
    <x v="791"/>
    <n v="92.375473989090295"/>
    <n v="4.5570565474535165"/>
    <n v="1.6697916849328451"/>
    <n v="2.5263099007587742"/>
    <n v="114.97914408927622"/>
    <n v="0.85"/>
    <n v="0.6"/>
    <n v="0.65"/>
    <n v="21"/>
    <n v="11.2"/>
    <n v="13.65"/>
    <n v="196.25920789317686"/>
    <n v="71.91308468942718"/>
    <n v="108.80083993969021"/>
    <n v="4951.8182423710587"/>
    <n v="420.96025856610595"/>
    <n v="154.24779835871328"/>
    <n v="233.36907452592342"/>
    <n v="10621.2529341068"/>
    <x v="0"/>
    <x v="0"/>
    <n v="1"/>
  </r>
  <r>
    <n v="793"/>
    <x v="19"/>
    <n v="2.5"/>
    <n v="3"/>
    <n v="2.7508200000000005"/>
    <n v="2.9000000000000004"/>
    <n v="1.4511305699985146"/>
    <n v="1.6011454284678155"/>
    <n v="65"/>
    <n v="78"/>
    <n v="0.2"/>
    <n v="0.2"/>
    <n v="1.3989229744649958"/>
    <n v="3"/>
    <n v="2.6"/>
    <n v="0.21459738261375208"/>
    <n v="0.10006840293281094"/>
    <n v="15.007922656809424"/>
    <n v="12.937609310156763"/>
    <n v="8.8608385109185742E-2"/>
    <n v="3.0000684029328113"/>
    <n v="39.396420089914479"/>
    <n v="76.873128245369941"/>
    <n v="116.26954833528441"/>
    <n v="0.66116304179398955"/>
    <n v="0.04"/>
    <n v="0.70116304179398958"/>
    <n v="0.98"/>
    <n v="0.5"/>
    <n v="0.5"/>
    <n v="39.640165807840532"/>
    <n v="24.757380000000005"/>
    <n v="64.397545807840544"/>
    <n v="0.38444601714908427"/>
    <n v="0.09"/>
    <n v="0.4744460171490843"/>
    <n v="0.9"/>
    <n v="8.1666080102153948"/>
    <n v="3.4565877197198152"/>
    <n v="5.8797997931870842"/>
    <n v="118.6918305922695"/>
    <n v="2.440484296633608"/>
    <n v="1.0329561599333192"/>
    <n v="1.7571014850563573"/>
    <x v="792"/>
    <n v="63.689880469292852"/>
    <n v="4.2919933661508924"/>
    <n v="1.8166234431723136"/>
    <n v="3.0901521996754626"/>
    <n v="116.23716651553192"/>
    <n v="0.85"/>
    <n v="0.6"/>
    <n v="0.65"/>
    <n v="21"/>
    <n v="11.2"/>
    <n v="13.65"/>
    <n v="289.66554869913017"/>
    <n v="122.60345754404676"/>
    <n v="208.55359179773433"/>
    <n v="7844.8170222008657"/>
    <n v="273.3565444651482"/>
    <n v="115.70052995335988"/>
    <n v="196.81142422925259"/>
    <n v="7403.1312414635177"/>
    <x v="0"/>
    <x v="0"/>
    <n v="1"/>
  </r>
  <r>
    <n v="794"/>
    <x v="19"/>
    <n v="2.9139833942625897"/>
    <n v="3"/>
    <n v="2.7508200000000005"/>
    <n v="3.31398339426259"/>
    <n v="2.9139833942625897"/>
    <n v="3.2152249334527143"/>
    <n v="65"/>
    <n v="78"/>
    <n v="0.2"/>
    <n v="0.2"/>
    <n v="1.3989229744649958"/>
    <n v="3"/>
    <n v="2.6"/>
    <n v="2.7882117973343492"/>
    <n v="1.3001645136551199"/>
    <n v="15.007922656809424"/>
    <n v="7.4796556288584351E-2"/>
    <n v="14.958136811089418"/>
    <n v="4.6141479079177099"/>
    <n v="38.453403560282581"/>
    <n v="41.489845665774268"/>
    <n v="79.943249226056849"/>
    <n v="0.51899123525055557"/>
    <n v="0.04"/>
    <n v="0.55899123525055561"/>
    <n v="0.98"/>
    <n v="0.5"/>
    <n v="0.5"/>
    <n v="79.600545462963581"/>
    <n v="24.757380000000005"/>
    <n v="104.35792546296358"/>
    <n v="0.23723526402205408"/>
    <n v="0.09"/>
    <n v="0.32723526402205405"/>
    <n v="0.9"/>
    <n v="11.947811674425239"/>
    <n v="2.9552889611789936"/>
    <n v="3.657250542101544"/>
    <n v="81.608733584933034"/>
    <n v="5.2690896679972656"/>
    <n v="1.3033083342472167"/>
    <n v="1.6128795439514378"/>
    <x v="793"/>
    <n v="103.21113507326068"/>
    <n v="8.0380663666589154"/>
    <n v="1.9882141977061238"/>
    <n v="2.4604691953621449"/>
    <n v="178.6707969892974"/>
    <n v="0.85"/>
    <n v="0.6"/>
    <n v="0.65"/>
    <n v="21"/>
    <n v="11.2"/>
    <n v="13.65"/>
    <n v="430.0037349507121"/>
    <n v="106.36134262860396"/>
    <n v="131.62505700692117"/>
    <n v="9558.15820962834"/>
    <n v="829.61795349706699"/>
    <n v="205.20584411402135"/>
    <n v="253.94781846611934"/>
    <n v="18440.815761709513"/>
    <x v="1"/>
    <x v="0"/>
    <n v="1"/>
  </r>
  <r>
    <n v="795"/>
    <x v="19"/>
    <n v="2.9153488460544428"/>
    <n v="3"/>
    <n v="2.7508200000000005"/>
    <n v="3.3153488460544431"/>
    <n v="2.9153488460544428"/>
    <n v="3.2167315428092529"/>
    <n v="65"/>
    <n v="78"/>
    <n v="0.2"/>
    <n v="0.2"/>
    <n v="1.3989229744649958"/>
    <n v="3"/>
    <n v="2.6"/>
    <n v="2.7885145107086995"/>
    <n v="1.3003056712198053"/>
    <n v="15.007922656809424"/>
    <n v="7.4582892483215424E-2"/>
    <n v="14.961384967398168"/>
    <n v="4.6156545172742485"/>
    <n v="38.481768167296721"/>
    <n v="41.489257915105185"/>
    <n v="79.971026082401906"/>
    <n v="0.51880362110590872"/>
    <n v="0.04"/>
    <n v="0.55880362110590875"/>
    <n v="0.98"/>
    <n v="0.5"/>
    <n v="0.5"/>
    <n v="79.63784516331495"/>
    <n v="24.757380000000005"/>
    <n v="104.39522516331496"/>
    <n v="0.23715050148385408"/>
    <n v="0.09"/>
    <n v="0.32715050148385405"/>
    <n v="0.9"/>
    <n v="9.963835425021955"/>
    <n v="2.3405918617635484"/>
    <n v="6.395886916283561"/>
    <n v="81.63708912578528"/>
    <n v="4.3960081094163552"/>
    <n v="1.032660653879057"/>
    <n v="2.8218421472804027"/>
    <x v="794"/>
    <n v="103.24802488679501"/>
    <n v="6.7041616690234322"/>
    <n v="1.574866060418576"/>
    <n v="4.3034693041873728"/>
    <n v="168.43491711948354"/>
    <n v="0.85"/>
    <n v="0.6"/>
    <n v="0.65"/>
    <n v="21"/>
    <n v="11.2"/>
    <n v="13.65"/>
    <n v="358.87730582609782"/>
    <n v="84.303409837416282"/>
    <n v="230.36697887642754"/>
    <n v="9016.4098431843886"/>
    <n v="692.19145084842853"/>
    <n v="162.60181019946594"/>
    <n v="444.32470581829625"/>
    <n v="17390.572514557691"/>
    <x v="1"/>
    <x v="0"/>
    <n v="1"/>
  </r>
  <r>
    <n v="796"/>
    <x v="19"/>
    <n v="2.5"/>
    <n v="3"/>
    <n v="2.7508200000000005"/>
    <n v="2.9000000000000004"/>
    <n v="1.3714415782634459"/>
    <n v="1.5132183546029561"/>
    <n v="65"/>
    <n v="78"/>
    <n v="0.2"/>
    <n v="0.2"/>
    <n v="1.3989229744649958"/>
    <n v="3"/>
    <n v="2.6"/>
    <n v="2.603716421040541E-2"/>
    <n v="1.214132906795129E-2"/>
    <n v="15.007922656809424"/>
    <n v="14.748543979009989"/>
    <n v="1.304407671741387E-3"/>
    <n v="2.9121413290679516"/>
    <n v="37.459733637168561"/>
    <n v="81.854683551144774"/>
    <n v="119.31441718831334"/>
    <n v="0.68604185043249166"/>
    <n v="0.04"/>
    <n v="0.7260418504324917"/>
    <n v="0.98"/>
    <n v="0.5"/>
    <n v="0.5"/>
    <n v="37.463321827880137"/>
    <n v="24.757380000000005"/>
    <n v="62.220701827880141"/>
    <n v="0.39789618684285882"/>
    <n v="0.09"/>
    <n v="0.48789618684285885"/>
    <n v="0.9"/>
    <n v="7.2283687826624741"/>
    <n v="3.4471334818674739"/>
    <n v="3.6349231975574927"/>
    <n v="121.80013421306988"/>
    <n v="1.9802705360897539"/>
    <n v="0.94437031000461513"/>
    <n v="0.99581683302286117"/>
    <x v="795"/>
    <n v="61.536957851749584"/>
    <n v="3.7016752165074953"/>
    <n v="1.7652902005259863"/>
    <n v="1.8614580300025403"/>
    <n v="94.453439133390944"/>
    <n v="0.85"/>
    <n v="0.6"/>
    <n v="0.65"/>
    <n v="21"/>
    <n v="11.2"/>
    <n v="13.65"/>
    <n v="241.19721707391986"/>
    <n v="115.02443050540053"/>
    <n v="121.29062391381869"/>
    <n v="6154.485558441118"/>
    <n v="227.78983177908776"/>
    <n v="108.63058866587419"/>
    <n v="114.54846433506714"/>
    <n v="5812.3773029042732"/>
    <x v="0"/>
    <x v="0"/>
    <n v="1"/>
  </r>
  <r>
    <n v="797"/>
    <x v="19"/>
    <n v="2.5"/>
    <n v="3"/>
    <n v="2.7508200000000005"/>
    <n v="2.9000000000000004"/>
    <n v="1.1428339647143708"/>
    <n v="1.2609777617061961"/>
    <n v="65"/>
    <n v="78"/>
    <n v="0.2"/>
    <n v="0.2"/>
    <n v="1.3989229744649958"/>
    <n v="3"/>
    <n v="2.6"/>
    <n v="0"/>
    <n v="0"/>
    <n v="15.007922656809424"/>
    <n v="17.583755098819118"/>
    <n v="0"/>
    <n v="2.6599007361711919"/>
    <n v="31.218505618109749"/>
    <n v="35.167510197638236"/>
    <n v="66.386015815747982"/>
    <n v="0.52974274424367329"/>
    <n v="0.04"/>
    <n v="0.56974274424367333"/>
    <n v="0.98"/>
    <n v="0.5"/>
    <n v="0.5"/>
    <n v="31.218505618109752"/>
    <n v="24.757380000000005"/>
    <n v="55.975885618109757"/>
    <n v="0.44228652618209408"/>
    <n v="0.09"/>
    <n v="0.53228652618209404"/>
    <n v="0.9"/>
    <n v="11.661813922294208"/>
    <n v="3.3975920740230863"/>
    <n v="3.709818209985499"/>
    <n v="67.769057811909391"/>
    <n v="5.0175800553472296"/>
    <n v="1.4618386419486193"/>
    <n v="1.5961762023832089"/>
    <x v="796"/>
    <n v="55.360765995932731"/>
    <n v="5.454387500614243"/>
    <n v="1.5890995915575215"/>
    <n v="1.7351319622252435"/>
    <n v="123.43452447607426"/>
    <n v="0.85"/>
    <n v="0.6"/>
    <n v="0.65"/>
    <n v="21"/>
    <n v="11.2"/>
    <n v="13.65"/>
    <n v="340.03667284670991"/>
    <n v="99.067427437899099"/>
    <n v="108.17135733730167"/>
    <n v="7695.1380906716631"/>
    <n v="301.95907007264549"/>
    <n v="87.973770632448222"/>
    <n v="96.058234532815291"/>
    <n v="6833.429825339178"/>
    <x v="1"/>
    <x v="0"/>
    <n v="1"/>
  </r>
  <r>
    <n v="798"/>
    <x v="19"/>
    <n v="2.5"/>
    <n v="3"/>
    <n v="2.7508200000000005"/>
    <n v="2.9000000000000004"/>
    <n v="1.5187373064476919"/>
    <n v="1.6757412086389543"/>
    <n v="65"/>
    <n v="78"/>
    <n v="0.2"/>
    <n v="0.2"/>
    <n v="1.3989229744649958"/>
    <n v="3"/>
    <n v="2.6"/>
    <n v="0.37456854943156886"/>
    <n v="0.17466418310394971"/>
    <n v="15.007922656809424"/>
    <n v="11.494218280976966"/>
    <n v="0.26995327368738214"/>
    <n v="3.0746641831039501"/>
    <n v="40.744369019609159"/>
    <n v="72.902619334481571"/>
    <n v="113.64698835409072"/>
    <n v="0.64148307306955077"/>
    <n v="0.04"/>
    <n v="0.6814830730695508"/>
    <n v="0.98"/>
    <n v="0.5"/>
    <n v="0.5"/>
    <n v="41.48696188393388"/>
    <n v="24.757380000000005"/>
    <n v="66.244341883933885"/>
    <n v="0.37372822034185482"/>
    <n v="0.09"/>
    <n v="0.46372822034185479"/>
    <n v="0.9"/>
    <n v="8.1021277877370501"/>
    <n v="2.3015738758900754"/>
    <n v="4.5328323252359155"/>
    <n v="116.01463394480095"/>
    <n v="2.5806648445478038"/>
    <n v="0.73309023805190987"/>
    <n v="1.4437838225251463"/>
    <x v="797"/>
    <n v="65.516382083011536"/>
    <n v="4.3449424877474589"/>
    <n v="1.2342691184382657"/>
    <n v="2.430830057946233"/>
    <n v="107.41905157132524"/>
    <n v="0.85"/>
    <n v="0.6"/>
    <n v="0.65"/>
    <n v="21"/>
    <n v="11.2"/>
    <n v="13.65"/>
    <n v="299.39488727443012"/>
    <n v="85.049195616099311"/>
    <n v="167.5000516656803"/>
    <n v="7401.8735407925133"/>
    <n v="284.66491215597318"/>
    <n v="80.864847156863235"/>
    <n v="159.25919085527448"/>
    <n v="7037.7076257416647"/>
    <x v="0"/>
    <x v="0"/>
    <n v="1"/>
  </r>
  <r>
    <n v="799"/>
    <x v="19"/>
    <n v="2.5"/>
    <n v="3"/>
    <n v="2.7508200000000005"/>
    <n v="2.9000000000000004"/>
    <n v="2.0590760798797891"/>
    <n v="2.2719390800032069"/>
    <n v="65"/>
    <n v="78"/>
    <n v="0.2"/>
    <n v="0.2"/>
    <n v="1.3989229744649958"/>
    <n v="3"/>
    <n v="2.6"/>
    <n v="1.6531190105652767"/>
    <n v="0.77086205446820255"/>
    <n v="15.007922656809424"/>
    <n v="3.0250775994802979"/>
    <n v="5.258165128516386"/>
    <n v="3.6708620544682029"/>
    <n v="41.782993341664351"/>
    <n v="49.6055377650069"/>
    <n v="91.388531106671252"/>
    <n v="0.54279828293887256"/>
    <n v="0.04"/>
    <n v="0.58279828293887259"/>
    <n v="0.98"/>
    <n v="0.5"/>
    <n v="0.5"/>
    <n v="56.247259140489803"/>
    <n v="24.757380000000005"/>
    <n v="81.004639140489815"/>
    <n v="0.30562916226393183"/>
    <n v="0.09"/>
    <n v="0.39562916226393186"/>
    <n v="0.9"/>
    <n v="4.8029365368230161"/>
    <n v="3.2339022112236133"/>
    <n v="4.3461334857585063"/>
    <n v="93.292458838060227"/>
    <n v="2.0037933700981871"/>
    <n v="1.3491895553302682"/>
    <n v="1.8132143528353117"/>
    <x v="798"/>
    <n v="80.114478270814104"/>
    <n v="2.9027547783528962"/>
    <n v="1.9544761885537383"/>
    <n v="2.6266763357006466"/>
    <n v="88.253438569184311"/>
    <n v="0.85"/>
    <n v="0.6"/>
    <n v="0.65"/>
    <n v="21"/>
    <n v="11.2"/>
    <n v="13.65"/>
    <n v="186.93881049986311"/>
    <n v="125.86921105538983"/>
    <n v="169.15922537646833"/>
    <n v="5683.564092867492"/>
    <n v="232.5526846158549"/>
    <n v="156.58184013871204"/>
    <n v="210.43480422095107"/>
    <n v="7070.3781865755436"/>
    <x v="0"/>
    <x v="0"/>
    <n v="1"/>
  </r>
  <r>
    <n v="800"/>
    <x v="20"/>
    <n v="2.5"/>
    <n v="3"/>
    <n v="2.7508200000000005"/>
    <n v="2.9000000000000004"/>
    <n v="1.1719511282749773"/>
    <n v="1.2931049970417885"/>
    <n v="65"/>
    <n v="78"/>
    <n v="0.2"/>
    <n v="0.2"/>
    <n v="1.3989229744649958"/>
    <n v="3"/>
    <n v="2.6"/>
    <n v="0"/>
    <n v="0"/>
    <n v="15.007922656809424"/>
    <n v="17.239087756946287"/>
    <n v="0"/>
    <n v="2.6920279715067843"/>
    <n v="32.013891791662438"/>
    <n v="34.478175513892573"/>
    <n v="66.492067305555011"/>
    <n v="0.51853065953646671"/>
    <n v="0.04"/>
    <n v="0.55853065953646674"/>
    <n v="0.98"/>
    <n v="0.5"/>
    <n v="0.5"/>
    <n v="32.013891791662438"/>
    <n v="24.757380000000005"/>
    <n v="56.771271791662443"/>
    <n v="0.43608993102803678"/>
    <n v="0.09"/>
    <n v="0.52608993102803681"/>
    <n v="0.9"/>
    <n v="4.4157689104843678"/>
    <n v="2.7295901911761402"/>
    <n v="4.5807572605099445"/>
    <n v="67.877318707754085"/>
    <n v="1.9494265885509088"/>
    <n v="1.2050303814342602"/>
    <n v="2.0222638866208666"/>
    <x v="799"/>
    <n v="56.147411662083734"/>
    <n v="2.0926773489318977"/>
    <n v="1.2935802757654788"/>
    <n v="2.1708669892720889"/>
    <n v="65.308167493894999"/>
    <n v="0.85"/>
    <n v="0.6"/>
    <n v="0.65"/>
    <n v="21"/>
    <n v="11.2"/>
    <n v="13.65"/>
    <n v="132.32184984843983"/>
    <n v="81.794231253139756"/>
    <n v="137.26585034334605"/>
    <n v="4129.4935109870876"/>
    <n v="117.4984165863973"/>
    <n v="72.63118426135614"/>
    <n v="121.88856251028828"/>
    <n v="3666.884565176038"/>
    <x v="0"/>
    <x v="1"/>
    <n v="1"/>
  </r>
  <r>
    <n v="801"/>
    <x v="20"/>
    <n v="2.5"/>
    <n v="3"/>
    <n v="2.7508200000000005"/>
    <n v="2.9000000000000004"/>
    <n v="2.1093011510898867"/>
    <n v="2.3273563145547476"/>
    <n v="65"/>
    <n v="78"/>
    <n v="0.2"/>
    <n v="0.2"/>
    <n v="1.3989229744649958"/>
    <n v="3"/>
    <n v="2.6"/>
    <n v="1.7719616535765561"/>
    <n v="0.82627928901974279"/>
    <n v="15.007922656809424"/>
    <n v="2.5147911877956193"/>
    <n v="6.0413586493756783"/>
    <n v="3.7262792890197431"/>
    <n v="41.000554474955827"/>
    <n v="48.201831698016456"/>
    <n v="89.202386172972282"/>
    <n v="0.54036482392464613"/>
    <n v="0.04"/>
    <n v="0.58036482392464617"/>
    <n v="0.98"/>
    <n v="0.5"/>
    <n v="0.5"/>
    <n v="57.619244674831421"/>
    <n v="24.757380000000005"/>
    <n v="82.376624674831419"/>
    <n v="0.30053889799109651"/>
    <n v="0.09"/>
    <n v="0.39053889799109653"/>
    <n v="0.9"/>
    <n v="8.6340844467393918"/>
    <n v="2.664304323926646"/>
    <n v="6.2538598813431143"/>
    <n v="91.060769218242541"/>
    <n v="3.6231655470569586"/>
    <n v="1.1180358140892845"/>
    <n v="2.6243395924580093"/>
    <x v="800"/>
    <n v="81.471387041042064"/>
    <n v="5.2621386217477237"/>
    <n v="1.6237898493474201"/>
    <n v="3.8114843350926448"/>
    <n v="138.65843694892104"/>
    <n v="0.85"/>
    <n v="0.6"/>
    <n v="0.65"/>
    <n v="21"/>
    <n v="11.2"/>
    <n v="13.65"/>
    <n v="329.92824172004117"/>
    <n v="101.80920124451426"/>
    <n v="238.97438197911546"/>
    <n v="8693.6771511755742"/>
    <n v="428.71373231602445"/>
    <n v="132.29241128949906"/>
    <n v="310.52691546520174"/>
    <n v="11296.695183171474"/>
    <x v="1"/>
    <x v="0"/>
    <n v="1"/>
  </r>
  <r>
    <n v="802"/>
    <x v="20"/>
    <n v="2.5"/>
    <n v="3"/>
    <n v="2.7508200000000005"/>
    <n v="2.9000000000000004"/>
    <n v="2.2846973219913576"/>
    <n v="2.5208845765980019"/>
    <n v="65"/>
    <n v="78"/>
    <n v="0.2"/>
    <n v="0.2"/>
    <n v="1.3989229744649958"/>
    <n v="3"/>
    <n v="2.6"/>
    <n v="2.1869843508425024"/>
    <n v="1.0198075510629971"/>
    <n v="15.007922656809424"/>
    <n v="1.1022392798635123"/>
    <n v="9.2027437874445965"/>
    <n v="3.9198075510629975"/>
    <n v="37.095405733597495"/>
    <n v="44.31615565863865"/>
    <n v="81.411561392236138"/>
    <n v="0.54434720205310894"/>
    <n v="0.04"/>
    <n v="0.58434720205310897"/>
    <n v="0.98"/>
    <n v="0.5"/>
    <n v="0.5"/>
    <n v="62.410497398975856"/>
    <n v="24.757380000000005"/>
    <n v="87.167877398975861"/>
    <n v="0.28401953493352911"/>
    <n v="0.09"/>
    <n v="0.37401953493352913"/>
    <n v="0.9"/>
    <n v="6.3939768000575645"/>
    <n v="2.3681699881353429"/>
    <n v="4.6403364723977214"/>
    <n v="83.107635587907723"/>
    <n v="2.6576743469514357"/>
    <n v="0.98433648158231102"/>
    <n v="1.9287688381671191"/>
    <x v="801"/>
    <n v="86.209988636349749"/>
    <n v="4.002504570924259"/>
    <n v="1.4824281505294208"/>
    <n v="2.9047599830564326"/>
    <n v="107.17910671222393"/>
    <n v="0.85"/>
    <n v="0.6"/>
    <n v="0.65"/>
    <n v="21"/>
    <n v="11.2"/>
    <n v="13.65"/>
    <n v="220.87303113777054"/>
    <n v="81.805877607225952"/>
    <n v="160.29541773570509"/>
    <n v="5914.5401971898063"/>
    <n v="345.05587357631828"/>
    <n v="127.80011401134634"/>
    <n v="250.41932513061855"/>
    <n v="9239.9095717149412"/>
    <x v="0"/>
    <x v="0"/>
    <n v="1"/>
  </r>
  <r>
    <n v="803"/>
    <x v="20"/>
    <n v="2.5"/>
    <n v="3"/>
    <n v="2.7508200000000005"/>
    <n v="2.9000000000000004"/>
    <n v="2.3338756472841196"/>
    <n v="2.5751468548175902"/>
    <n v="65"/>
    <n v="78"/>
    <n v="0.2"/>
    <n v="0.2"/>
    <n v="1.3989229744649958"/>
    <n v="3"/>
    <n v="2.6"/>
    <n v="2.3033501820070246"/>
    <n v="1.0740698292825854"/>
    <n v="15.007922656809424"/>
    <n v="0.80929550723597432"/>
    <n v="10.208123583653199"/>
    <n v="3.9740698292825858"/>
    <n v="35.673178724139021"/>
    <n v="43.510320070019368"/>
    <n v="79.183498794158396"/>
    <n v="0.54948721302561654"/>
    <n v="0.04"/>
    <n v="0.58948721302561657"/>
    <n v="0.98"/>
    <n v="0.5"/>
    <n v="0.5"/>
    <n v="63.753889240523918"/>
    <n v="24.757380000000005"/>
    <n v="88.511269240523916"/>
    <n v="0.27970878976690927"/>
    <n v="0.09"/>
    <n v="0.36970878976690924"/>
    <n v="0.9"/>
    <n v="11.004200757775982"/>
    <n v="2.0120514172301727"/>
    <n v="6.7237046836763659"/>
    <n v="80.833155019036695"/>
    <n v="4.5173651215002399"/>
    <n v="0.82597283482291617"/>
    <n v="2.7601667484887003"/>
    <x v="802"/>
    <n v="87.538617930188479"/>
    <n v="6.9358510132665181"/>
    <n v="1.268178322817211"/>
    <n v="4.2378919623242775"/>
    <n v="169.92779535186116"/>
    <n v="0.85"/>
    <n v="0.6"/>
    <n v="0.65"/>
    <n v="21"/>
    <n v="11.2"/>
    <n v="13.65"/>
    <n v="365.15287514381845"/>
    <n v="66.765990198753968"/>
    <n v="223.11298665897758"/>
    <n v="8946.2162495845641"/>
    <n v="607.15481187104831"/>
    <n v="111.01457766844305"/>
    <n v="370.97920531932164"/>
    <n v="14875.244353025832"/>
    <x v="1"/>
    <x v="0"/>
    <n v="1"/>
  </r>
  <r>
    <n v="804"/>
    <x v="20"/>
    <n v="2.6017935216001868"/>
    <n v="3"/>
    <n v="2.7508200000000005"/>
    <n v="3.0017935216001872"/>
    <n v="2.6017935216001868"/>
    <n v="2.8707615214333071"/>
    <n v="65"/>
    <n v="78"/>
    <n v="0.2"/>
    <n v="0.2"/>
    <n v="1.3989229744649958"/>
    <n v="3"/>
    <n v="2.6"/>
    <n v="2.7190009688339156"/>
    <n v="1.2678909742981155"/>
    <n v="15.007922656809424"/>
    <n v="0.13167026770386006"/>
    <n v="14.224752046454574"/>
    <n v="4.2696844958983027"/>
    <n v="31.942801451074367"/>
    <n v="41.646295008609641"/>
    <n v="73.589096459684015"/>
    <n v="0.56593023983418078"/>
    <n v="0.04"/>
    <n v="0.60593023983418082"/>
    <n v="0.98"/>
    <n v="0.5"/>
    <n v="0.5"/>
    <n v="71.072533875502543"/>
    <n v="24.757380000000005"/>
    <n v="95.829913875502541"/>
    <n v="0.25834709642088965"/>
    <n v="0.09"/>
    <n v="0.34834709642088968"/>
    <n v="0.9"/>
    <n v="8.6309095159795888"/>
    <n v="3.4153771144059526"/>
    <n v="4.2835047267912207"/>
    <n v="75.122202635927437"/>
    <n v="3.401180442974963"/>
    <n v="1.3458968403497813"/>
    <n v="1.6879996803557691"/>
    <x v="803"/>
    <n v="94.776837898848669"/>
    <n v="5.6243572466166727"/>
    <n v="2.2256404134202823"/>
    <n v="2.7913582927083427"/>
    <n v="140.11740688234667"/>
    <n v="0.85"/>
    <n v="0.6"/>
    <n v="0.65"/>
    <n v="21"/>
    <n v="11.2"/>
    <n v="13.65"/>
    <n v="255.50416643851861"/>
    <n v="101.10673516781075"/>
    <n v="126.80625403706682"/>
    <n v="6365.2751201991205"/>
    <n v="533.05879504780319"/>
    <n v="210.93916068386062"/>
    <n v="264.55611242562554"/>
    <n v="13279.884758895194"/>
    <x v="1"/>
    <x v="0"/>
    <n v="1"/>
  </r>
  <r>
    <n v="805"/>
    <x v="20"/>
    <n v="2.5"/>
    <n v="3"/>
    <n v="2.7508200000000005"/>
    <n v="2.9000000000000004"/>
    <n v="1.0070438498159064"/>
    <n v="1.1111499473138509"/>
    <n v="65"/>
    <n v="78"/>
    <n v="0.2"/>
    <n v="0.2"/>
    <n v="1.3989229744649958"/>
    <n v="3"/>
    <n v="2.6"/>
    <n v="0"/>
    <n v="0"/>
    <n v="15.007922656809424"/>
    <n v="19.191137557527448"/>
    <n v="0"/>
    <n v="2.5100729217788467"/>
    <n v="27.509161482628993"/>
    <n v="38.382275115054895"/>
    <n v="65.891436597683892"/>
    <n v="0.58250779003965514"/>
    <n v="0.04"/>
    <n v="0.62250779003965517"/>
    <n v="0.98"/>
    <n v="0.5"/>
    <n v="0.5"/>
    <n v="27.50916148262899"/>
    <n v="24.757380000000005"/>
    <n v="52.266541482628995"/>
    <n v="0.47367549674638842"/>
    <n v="0.09"/>
    <n v="0.56367549674638839"/>
    <n v="0.9"/>
    <n v="9.537369908092991"/>
    <n v="2.1363857361748142"/>
    <n v="5.8493414730596633"/>
    <n v="67.26417486013564"/>
    <n v="3.600282843815314"/>
    <n v="0.80646897287638886"/>
    <n v="2.2080808394779909"/>
    <x v="804"/>
    <n v="51.692183883918787"/>
    <n v="4.1613881874946177"/>
    <n v="0.9321574450945771"/>
    <n v="2.5522110125935065"/>
    <n v="103.18936938705038"/>
    <n v="0.85"/>
    <n v="0.6"/>
    <n v="0.65"/>
    <n v="21"/>
    <n v="11.2"/>
    <n v="13.65"/>
    <n v="242.17005475233969"/>
    <n v="54.246470010831409"/>
    <n v="148.52473569196269"/>
    <n v="6005.0574732289888"/>
    <n v="215.11124340033928"/>
    <n v="48.185254060592811"/>
    <n v="131.9293609735461"/>
    <n v="5334.0838572210278"/>
    <x v="1"/>
    <x v="0"/>
    <n v="1"/>
  </r>
  <r>
    <n v="806"/>
    <x v="20"/>
    <n v="2.7387303455186691"/>
    <n v="3"/>
    <n v="2.7508200000000005"/>
    <n v="3.1387303455186695"/>
    <n v="2.7387303455186691"/>
    <n v="3.0218545892378148"/>
    <n v="65"/>
    <n v="78"/>
    <n v="0.2"/>
    <n v="0.2"/>
    <n v="1.3989229744649958"/>
    <n v="3"/>
    <n v="2.6"/>
    <n v="2.7493591318159192"/>
    <n v="1.2820472181841414"/>
    <n v="15.007922656809424"/>
    <n v="0.10475670889498992"/>
    <n v="14.544169449395667"/>
    <n v="4.4207775637028108"/>
    <n v="34.80481016571791"/>
    <n v="41.572260652767021"/>
    <n v="76.377070818484924"/>
    <n v="0.54430289362060247"/>
    <n v="0.04"/>
    <n v="0.5843028936206025"/>
    <n v="0.98"/>
    <n v="0.5"/>
    <n v="0.5"/>
    <n v="74.813202370504499"/>
    <n v="24.757380000000005"/>
    <n v="99.570582370504496"/>
    <n v="0.24864151048024613"/>
    <n v="0.09"/>
    <n v="0.33864151048024616"/>
    <n v="0.9"/>
    <n v="10.220793779288318"/>
    <n v="2.5023887668891254"/>
    <n v="6.2285855800275876"/>
    <n v="77.968259793870018"/>
    <n v="4.2487543989507"/>
    <n v="1.040235769432118"/>
    <n v="2.5892050024539093"/>
    <x v="805"/>
    <n v="98.476400146652793"/>
    <n v="6.7596087355630186"/>
    <n v="1.6549760550609913"/>
    <n v="4.1193279510515648"/>
    <n v="168.32919226551476"/>
    <n v="0.85"/>
    <n v="0.6"/>
    <n v="0.65"/>
    <n v="21"/>
    <n v="11.2"/>
    <n v="13.65"/>
    <n v="331.26798677773621"/>
    <n v="81.105372717959654"/>
    <n v="201.87580829091425"/>
    <n v="8249.3047777084175"/>
    <n v="665.66193467811354"/>
    <n v="162.97608423131507"/>
    <n v="405.65658764304527"/>
    <n v="16576.452893901685"/>
    <x v="1"/>
    <x v="0"/>
    <n v="1"/>
  </r>
  <r>
    <n v="807"/>
    <x v="20"/>
    <n v="2.5"/>
    <n v="3"/>
    <n v="2.7508200000000005"/>
    <n v="2.9000000000000004"/>
    <n v="1.8954764540198892"/>
    <n v="2.0914268652788683"/>
    <n v="65"/>
    <n v="78"/>
    <n v="0.2"/>
    <n v="0.2"/>
    <n v="1.3989229744649958"/>
    <n v="3"/>
    <n v="2.6"/>
    <n v="1.2660093168524242"/>
    <n v="0.59034983974386357"/>
    <n v="15.007922656809424"/>
    <n v="5.0138529531721741"/>
    <n v="3.0838964266657274"/>
    <n v="3.4903498397438639"/>
    <n v="43.295005677517139"/>
    <n v="55.076300783449582"/>
    <n v="98.371306460966721"/>
    <n v="0.55988176598329109"/>
    <n v="0.04"/>
    <n v="0.59988176598329113"/>
    <n v="0.98"/>
    <n v="0.5"/>
    <n v="0.5"/>
    <n v="51.778249645917754"/>
    <n v="24.757380000000005"/>
    <n v="76.535629645917766"/>
    <n v="0.3234752247356798"/>
    <n v="0.09"/>
    <n v="0.41347522473567977"/>
    <n v="0.9"/>
    <n v="11.183823214494257"/>
    <n v="2.4906895438752752"/>
    <n v="4.2312361401317657"/>
    <n v="100.42070867890354"/>
    <n v="4.4748515941385145"/>
    <n v="0.99657030177925721"/>
    <n v="1.6929947320971979"/>
    <x v="806"/>
    <n v="75.694578770687897"/>
    <n v="6.559589397477132"/>
    <n v="1.4608511249746381"/>
    <n v="2.4817248261810536"/>
    <n v="148.92469382508779"/>
    <n v="0.85"/>
    <n v="0.6"/>
    <n v="0.65"/>
    <n v="21"/>
    <n v="11.2"/>
    <n v="13.65"/>
    <n v="449.36776831631084"/>
    <n v="100.07629595302177"/>
    <n v="170.01173078685105"/>
    <n v="10202.15645465679"/>
    <n v="496.52535635070194"/>
    <n v="110.57851055164078"/>
    <n v="187.8531153425335"/>
    <n v="11272.791967643685"/>
    <x v="1"/>
    <x v="0"/>
    <n v="1"/>
  </r>
  <r>
    <n v="808"/>
    <x v="20"/>
    <n v="2.5"/>
    <n v="3"/>
    <n v="2.7508200000000005"/>
    <n v="2.9000000000000004"/>
    <n v="1.3532380239387627"/>
    <n v="1.4931329547144665"/>
    <n v="65"/>
    <n v="78"/>
    <n v="0.2"/>
    <n v="0.2"/>
    <n v="1.3989229744649958"/>
    <n v="3"/>
    <n v="2.6"/>
    <n v="0"/>
    <n v="0"/>
    <n v="15.007922656809424"/>
    <n v="15.093148221498179"/>
    <n v="0"/>
    <n v="2.8920559291794623"/>
    <n v="36.966059950388846"/>
    <n v="30.186296442996358"/>
    <n v="67.152356393385205"/>
    <n v="0.44951954129743449"/>
    <n v="0.04"/>
    <n v="0.48951954129743447"/>
    <n v="0.98"/>
    <n v="0.5"/>
    <n v="0.5"/>
    <n v="36.966059950388839"/>
    <n v="24.757380000000005"/>
    <n v="61.723439950388844"/>
    <n v="0.4011017535623278"/>
    <n v="0.09"/>
    <n v="0.49110175356232777"/>
    <n v="0.9"/>
    <n v="10.334573829906116"/>
    <n v="3.302202377284492"/>
    <n v="4.7644473611320644"/>
    <n v="68.551363818247395"/>
    <n v="5.2755979891860036"/>
    <n v="1.6857097842848898"/>
    <n v="2.4321572743749242"/>
    <x v="807"/>
    <n v="61.045160390494466"/>
    <n v="5.2592464997198807"/>
    <n v="1.6804849991823905"/>
    <n v="2.4246189073247026"/>
    <n v="126.68284046974395"/>
    <n v="0.85"/>
    <n v="0.6"/>
    <n v="0.65"/>
    <n v="21"/>
    <n v="11.2"/>
    <n v="13.65"/>
    <n v="361.6494371155041"/>
    <n v="115.55770471449281"/>
    <n v="166.72769817887237"/>
    <n v="8711.2817302851854"/>
    <n v="321.05154610854675"/>
    <n v="102.58547630890899"/>
    <n v="148.0112500834619"/>
    <n v="7733.3743151989429"/>
    <x v="1"/>
    <x v="0"/>
    <n v="1"/>
  </r>
  <r>
    <n v="809"/>
    <x v="20"/>
    <n v="2.5"/>
    <n v="3"/>
    <n v="2.7508200000000005"/>
    <n v="2.9000000000000004"/>
    <n v="1.8783246600328516"/>
    <n v="2.0725019545229775"/>
    <n v="65"/>
    <n v="78"/>
    <n v="0.2"/>
    <n v="0.2"/>
    <n v="1.3989229744649958"/>
    <n v="3"/>
    <n v="2.6"/>
    <n v="1.2254247147663915"/>
    <n v="0.57142492898797315"/>
    <n v="15.007922656809424"/>
    <n v="5.2513012245758119"/>
    <n v="2.8893439943125641"/>
    <n v="3.4714249289879735"/>
    <n v="43.361653192433195"/>
    <n v="55.729478237392144"/>
    <n v="99.091131429825339"/>
    <n v="0.56240631662237928"/>
    <n v="0.04"/>
    <n v="0.60240631662237931"/>
    <n v="0.98"/>
    <n v="0.5"/>
    <n v="0.5"/>
    <n v="51.309718438868082"/>
    <n v="24.757380000000005"/>
    <n v="76.067098438868086"/>
    <n v="0.32546765300764646"/>
    <n v="0.09"/>
    <n v="0.41546765300764643"/>
    <n v="0.9"/>
    <n v="6.5903415649437989"/>
    <n v="2.356730885533254"/>
    <n v="5.1510535329568281"/>
    <n v="101.15553000128003"/>
    <n v="2.6202781775226378"/>
    <n v="0.93702131350896822"/>
    <n v="2.0480263474436113"/>
    <x v="808"/>
    <n v="75.231196258221189"/>
    <n v="3.852267822437859"/>
    <n v="1.3775854357501207"/>
    <n v="3.0109574111025093"/>
    <n v="104.73507438876361"/>
    <n v="0.85"/>
    <n v="0.6"/>
    <n v="0.65"/>
    <n v="21"/>
    <n v="11.2"/>
    <n v="13.65"/>
    <n v="265.05562779809054"/>
    <n v="94.784887590495259"/>
    <n v="207.16919063224418"/>
    <n v="7206.3060446886302"/>
    <n v="289.81071658905296"/>
    <n v="103.63740027938449"/>
    <n v="226.51792791979844"/>
    <n v="7879.3449364604703"/>
    <x v="0"/>
    <x v="0"/>
    <n v="1"/>
  </r>
  <r>
    <n v="810"/>
    <x v="20"/>
    <n v="2.5"/>
    <n v="3"/>
    <n v="2.7508200000000005"/>
    <n v="2.9000000000000004"/>
    <n v="1.4877101970168289"/>
    <n v="1.6415065812037073"/>
    <n v="65"/>
    <n v="78"/>
    <n v="0.2"/>
    <n v="0.2"/>
    <n v="1.3989229744649958"/>
    <n v="3"/>
    <n v="2.6"/>
    <n v="0.30115215397561534"/>
    <n v="0.14042955566870274"/>
    <n v="15.007922656809424"/>
    <n v="12.14604470296263"/>
    <n v="0.17450100309800817"/>
    <n v="3.0404295556687031"/>
    <n v="40.15938135401899"/>
    <n v="74.695676492608172"/>
    <n v="114.85505784662716"/>
    <n v="0.65034729765539612"/>
    <n v="0.04"/>
    <n v="0.69034729765539615"/>
    <n v="0.98"/>
    <n v="0.5"/>
    <n v="0.5"/>
    <n v="40.639402203361044"/>
    <n v="24.757380000000005"/>
    <n v="65.396782203361056"/>
    <n v="0.37857183741874695"/>
    <n v="0.09"/>
    <n v="0.46857183741874697"/>
    <n v="0.9"/>
    <n v="6.9360917908537232"/>
    <n v="2.1827851475283406"/>
    <n v="5.6776806779645757"/>
    <n v="117.24787155176523"/>
    <n v="2.1477795667480781"/>
    <n v="0.67590531956981548"/>
    <n v="1.7581091649814733"/>
    <x v="809"/>
    <n v="64.678136245082371"/>
    <n v="3.686034515908307"/>
    <n v="1.1599935002606354"/>
    <n v="3.0172794104137974"/>
    <n v="100.36168399961116"/>
    <n v="0.85"/>
    <n v="0.6"/>
    <n v="0.65"/>
    <n v="21"/>
    <n v="11.2"/>
    <n v="13.65"/>
    <n v="251.82258276358465"/>
    <n v="79.248460090076549"/>
    <n v="206.13455754972901"/>
    <n v="6856.5116159952704"/>
    <n v="238.40584262399372"/>
    <n v="75.026217653267366"/>
    <n v="195.1520087962254"/>
    <n v="6491.2066715127539"/>
    <x v="0"/>
    <x v="0"/>
    <n v="1"/>
  </r>
  <r>
    <n v="811"/>
    <x v="20"/>
    <n v="2.7081922355760586"/>
    <n v="3"/>
    <n v="2.7508200000000005"/>
    <n v="3.1081922355760589"/>
    <n v="2.7081922355760586"/>
    <n v="2.9881595130402898"/>
    <n v="65"/>
    <n v="78"/>
    <n v="0.2"/>
    <n v="0.2"/>
    <n v="1.3989229744649958"/>
    <n v="3"/>
    <n v="2.6"/>
    <n v="2.7425889958344389"/>
    <n v="1.2788902519292265"/>
    <n v="15.007922656809424"/>
    <n v="0.11049237051007511"/>
    <n v="14.472629307269893"/>
    <n v="4.3870824875052854"/>
    <n v="34.167402413929246"/>
    <n v="41.588038425451032"/>
    <n v="75.75544083938027"/>
    <n v="0.5489775779092575"/>
    <n v="0.04"/>
    <n v="0.58897757790925753"/>
    <n v="0.98"/>
    <n v="0.5"/>
    <n v="0.5"/>
    <n v="73.979000564953424"/>
    <n v="24.757380000000005"/>
    <n v="98.736380564953436"/>
    <n v="0.25074222751879621"/>
    <n v="0.09"/>
    <n v="0.34074222751879624"/>
    <n v="0.9"/>
    <n v="8.6319442127957835"/>
    <n v="2.7058609963767939"/>
    <n v="5.1065635953759507"/>
    <n v="77.333679190200684"/>
    <n v="3.5479226176954901"/>
    <n v="1.1121695405716596"/>
    <n v="2.0989121375318334"/>
    <x v="810"/>
    <n v="97.651365393909984"/>
    <n v="5.6906763139097665"/>
    <n v="1.7838598931151357"/>
    <n v="3.3665417409211562"/>
    <n v="143.435752281346"/>
    <n v="0.85"/>
    <n v="0.6"/>
    <n v="0.65"/>
    <n v="21"/>
    <n v="11.2"/>
    <n v="13.65"/>
    <n v="274.37390950852006"/>
    <n v="86.008162455681614"/>
    <n v="162.31659789230517"/>
    <n v="6915.7031512287422"/>
    <n v="555.70231206807136"/>
    <n v="174.19635423412731"/>
    <n v="328.74739765654164"/>
    <n v="14006.697056576075"/>
    <x v="1"/>
    <x v="0"/>
    <n v="1"/>
  </r>
  <r>
    <n v="812"/>
    <x v="20"/>
    <n v="2.5"/>
    <n v="3"/>
    <n v="2.7508200000000005"/>
    <n v="2.9000000000000004"/>
    <n v="1.0897403369848135"/>
    <n v="1.2023954252317881"/>
    <n v="65"/>
    <n v="78"/>
    <n v="0.2"/>
    <n v="0.2"/>
    <n v="1.3989229744649958"/>
    <n v="3"/>
    <n v="2.6"/>
    <n v="0"/>
    <n v="0"/>
    <n v="15.007922656809424"/>
    <n v="18.212238003819191"/>
    <n v="0"/>
    <n v="2.6013183996967841"/>
    <n v="29.768160452724974"/>
    <n v="36.424476007638383"/>
    <n v="66.19263646036336"/>
    <n v="0.55027987938582301"/>
    <n v="0.04"/>
    <n v="0.59027987938582305"/>
    <n v="0.98"/>
    <n v="0.5"/>
    <n v="0.5"/>
    <n v="29.76816045272497"/>
    <n v="24.757380000000005"/>
    <n v="54.525540452724975"/>
    <n v="0.45405107027715352"/>
    <n v="0.09"/>
    <n v="0.54405107027715349"/>
    <n v="0.9"/>
    <n v="10.073990284356501"/>
    <n v="2.4096586856482309"/>
    <n v="3.9885713789280679"/>
    <n v="67.571649719954266"/>
    <n v="4.1275165143725925"/>
    <n v="0.98728564732279234"/>
    <n v="1.6341979464526621"/>
    <x v="811"/>
    <n v="53.926358689508213"/>
    <n v="4.5932250881907013"/>
    <n v="1.098681298718672"/>
    <n v="1.8185848513454306"/>
    <n v="105.50760024515583"/>
    <n v="0.85"/>
    <n v="0.6"/>
    <n v="0.65"/>
    <n v="21"/>
    <n v="11.2"/>
    <n v="13.65"/>
    <n v="278.90310012251138"/>
    <n v="66.712519934434027"/>
    <n v="110.42545121076786"/>
    <n v="6406.4782870137624"/>
    <n v="247.69590364741975"/>
    <n v="59.247881800157828"/>
    <n v="98.06965900095966"/>
    <n v="5689.6406952895177"/>
    <x v="1"/>
    <x v="0"/>
    <n v="1"/>
  </r>
  <r>
    <n v="813"/>
    <x v="20"/>
    <n v="2.5"/>
    <n v="3"/>
    <n v="2.7508200000000005"/>
    <n v="2.9000000000000004"/>
    <n v="1.8750754795686169"/>
    <n v="2.0689168805440166"/>
    <n v="65"/>
    <n v="78"/>
    <n v="0.2"/>
    <n v="0.2"/>
    <n v="1.3989229744649958"/>
    <n v="3"/>
    <n v="2.6"/>
    <n v="1.2177364988079711"/>
    <n v="0.56783985500901224"/>
    <n v="15.007922656809424"/>
    <n v="5.2969015381025351"/>
    <n v="2.853202701864304"/>
    <n v="3.4678398550090126"/>
    <n v="43.372314343700474"/>
    <n v="55.854916491847725"/>
    <n v="99.227230835548198"/>
    <n v="0.56289907540015394"/>
    <n v="0.04"/>
    <n v="0.60289907540015397"/>
    <n v="0.98"/>
    <n v="0.5"/>
    <n v="0.5"/>
    <n v="51.220961400042839"/>
    <n v="24.757380000000005"/>
    <n v="75.978341400042837"/>
    <n v="0.32584786063763754"/>
    <n v="0.09"/>
    <n v="0.41584786063763757"/>
    <n v="0.9"/>
    <n v="8.5333502786476885"/>
    <n v="2.1853027615388032"/>
    <n v="5.9775068964165676"/>
    <n v="101.29446481128879"/>
    <n v="3.3886012855853509"/>
    <n v="0.86778574713765555"/>
    <n v="2.3736735153689752"/>
    <x v="812"/>
    <n v="75.143414571470942"/>
    <n v="4.9847748212004586"/>
    <n v="1.2765492833073704"/>
    <n v="3.4917734415950132"/>
    <n v="128.53740160280546"/>
    <n v="0.85"/>
    <n v="0.6"/>
    <n v="0.65"/>
    <n v="21"/>
    <n v="11.2"/>
    <n v="13.65"/>
    <n v="343.24655368221329"/>
    <n v="87.901892827173199"/>
    <n v="240.43998837603081"/>
    <n v="8850.955499892445"/>
    <n v="374.57300093489602"/>
    <n v="95.924272016479847"/>
    <n v="262.38377931142594"/>
    <n v="9658.7392565792634"/>
    <x v="1"/>
    <x v="0"/>
    <n v="1"/>
  </r>
  <r>
    <n v="814"/>
    <x v="20"/>
    <n v="3.2908988382764601"/>
    <n v="3"/>
    <n v="2.7508200000000005"/>
    <n v="3.6908988382764605"/>
    <n v="3.2908988382764601"/>
    <n v="3.6311051116935622"/>
    <n v="65"/>
    <n v="78"/>
    <n v="0.2"/>
    <n v="0.2"/>
    <n v="1.3989229744649958"/>
    <n v="3"/>
    <n v="2.6"/>
    <n v="2.8717719395399186"/>
    <n v="1.3391292478820978"/>
    <n v="15.007922656809424"/>
    <n v="2.7418533345978689E-2"/>
    <n v="15.868134593396553"/>
    <n v="5.0300280861585582"/>
    <n v="46.246267067932855"/>
    <n v="41.359517252703291"/>
    <n v="87.605784320636147"/>
    <n v="0.47210943402239219"/>
    <n v="0.04"/>
    <n v="0.51210943402239217"/>
    <n v="0.98"/>
    <n v="0.5"/>
    <n v="0.5"/>
    <n v="89.896649070139972"/>
    <n v="24.757380000000005"/>
    <n v="114.65402907013998"/>
    <n v="0.21593118184145621"/>
    <n v="0.09"/>
    <n v="0.30593118184145618"/>
    <n v="0.9"/>
    <n v="10.796545343026843"/>
    <n v="3.2776586140803614"/>
    <n v="6.3330966594448803"/>
    <n v="89.43090482731607"/>
    <n v="5.2675326180122726"/>
    <n v="1.5991387163050492"/>
    <n v="3.0898581135674603"/>
    <x v="813"/>
    <n v="113.39409468475382"/>
    <n v="7.4935454664297705"/>
    <n v="2.2749206406019273"/>
    <n v="4.3956049137047302"/>
    <n v="188.04725787746159"/>
    <n v="0.85"/>
    <n v="0.6"/>
    <n v="0.65"/>
    <n v="21"/>
    <n v="11.2"/>
    <n v="13.65"/>
    <n v="471.0802082362386"/>
    <n v="143.01242234355325"/>
    <n v="276.32880688436194"/>
    <n v="11821.552534247037"/>
    <n v="849.72380414484519"/>
    <n v="257.96256652071577"/>
    <n v="498.43563978140332"/>
    <n v="21323.448564965198"/>
    <x v="1"/>
    <x v="0"/>
    <n v="1"/>
  </r>
  <r>
    <n v="815"/>
    <x v="20"/>
    <n v="2.5"/>
    <n v="3"/>
    <n v="2.7508200000000005"/>
    <n v="2.9000000000000004"/>
    <n v="1.7099281745627204"/>
    <n v="1.8866969908243467"/>
    <n v="65"/>
    <n v="78"/>
    <n v="0.2"/>
    <n v="0.2"/>
    <n v="1.3989229744649958"/>
    <n v="3"/>
    <n v="2.6"/>
    <n v="0.82696468424964953"/>
    <n v="0.38561996528934195"/>
    <n v="15.007922656809424"/>
    <n v="7.8742942990462099"/>
    <n v="1.3158303726821168"/>
    <n v="3.2856199652893423"/>
    <n v="43.090061840913457"/>
    <n v="62.944860046506804"/>
    <n v="106.03492188742027"/>
    <n v="0.59362386396942712"/>
    <n v="0.04"/>
    <n v="0.63362386396942716"/>
    <n v="0.98"/>
    <n v="0.5"/>
    <n v="0.5"/>
    <n v="46.709674346694875"/>
    <n v="24.757380000000005"/>
    <n v="71.46705434669488"/>
    <n v="0.346416684251447"/>
    <n v="0.09"/>
    <n v="0.43641668425144697"/>
    <n v="0.9"/>
    <n v="10.803307209582588"/>
    <n v="2.2814384685277114"/>
    <n v="5.7625250735822355"/>
    <n v="108.24398276007486"/>
    <n v="3.9580739517980987"/>
    <n v="0.83586461069069051"/>
    <n v="2.1112516702383517"/>
    <x v="814"/>
    <n v="70.681702101126803"/>
    <n v="6.0885636982268032"/>
    <n v="1.2857806567691483"/>
    <n v="3.2476629880536509"/>
    <n v="146.13619788834313"/>
    <n v="0.85"/>
    <n v="0.6"/>
    <n v="0.65"/>
    <n v="21"/>
    <n v="11.2"/>
    <n v="13.65"/>
    <n v="428.43768860153477"/>
    <n v="90.477314509359786"/>
    <n v="228.53028939545939"/>
    <n v="10283.255287701506"/>
    <n v="430.35004554180182"/>
    <n v="90.881165349148105"/>
    <n v="229.5503478464635"/>
    <n v="10329.155205335184"/>
    <x v="1"/>
    <x v="0"/>
    <n v="1"/>
  </r>
  <r>
    <n v="816"/>
    <x v="20"/>
    <n v="2.9253170835175899"/>
    <n v="3"/>
    <n v="2.7508200000000005"/>
    <n v="3.3253170835175903"/>
    <n v="2.9253170835175899"/>
    <n v="3.2277302759170641"/>
    <n v="65"/>
    <n v="78"/>
    <n v="0.2"/>
    <n v="0.2"/>
    <n v="1.3989229744649958"/>
    <n v="3"/>
    <n v="2.6"/>
    <n v="2.7907244157502373"/>
    <n v="1.3013361668644698"/>
    <n v="15.007922656809424"/>
    <n v="7.3032337251581009E-2"/>
    <n v="14.985108237471126"/>
    <n v="4.6266532503820601"/>
    <n v="38.688809536583292"/>
    <n v="41.484992616762902"/>
    <n v="80.173802153346202"/>
    <n v="0.51743825916370678"/>
    <n v="0.04"/>
    <n v="0.55743825916370682"/>
    <n v="0.98"/>
    <n v="0.5"/>
    <n v="0.5"/>
    <n v="79.910144978383613"/>
    <n v="24.757380000000005"/>
    <n v="104.66752497838363"/>
    <n v="0.23653353803018656"/>
    <n v="0.09"/>
    <n v="0.32653353803018659"/>
    <n v="0.9"/>
    <n v="9.8468351953633046"/>
    <n v="2.0827955673693603"/>
    <n v="4.3115391690067426"/>
    <n v="81.844089698207583"/>
    <n v="4.3578325257880648"/>
    <n v="0.92176563210109907"/>
    <n v="1.9081222803194888"/>
    <x v="815"/>
    <n v="103.51733239620359"/>
    <n v="6.6315132606211611"/>
    <n v="1.4026929617626533"/>
    <n v="2.9036770297952406"/>
    <n v="153.56148285199103"/>
    <n v="0.85"/>
    <n v="0.6"/>
    <n v="0.65"/>
    <n v="21"/>
    <n v="11.2"/>
    <n v="13.65"/>
    <n v="356.66283613036489"/>
    <n v="75.441069074407366"/>
    <n v="156.16853106561663"/>
    <n v="8259.0009009867135"/>
    <n v="686.47656248955263"/>
    <n v="145.20303357259988"/>
    <n v="300.58090026453505"/>
    <n v="15896.275063643472"/>
    <x v="1"/>
    <x v="0"/>
    <n v="1"/>
  </r>
  <r>
    <n v="817"/>
    <x v="20"/>
    <n v="3.0132946550808564"/>
    <n v="3"/>
    <n v="2.7508200000000005"/>
    <n v="3.4132946550808567"/>
    <n v="3.0132946550808564"/>
    <n v="3.3248027857439144"/>
    <n v="65"/>
    <n v="78"/>
    <n v="0.2"/>
    <n v="0.2"/>
    <n v="1.3989229744649958"/>
    <n v="3"/>
    <n v="2.6"/>
    <n v="2.8102285737980992"/>
    <n v="1.3104311051280533"/>
    <n v="15.007922656809424"/>
    <n v="6.0053692579870005E-2"/>
    <n v="15.195299720902611"/>
    <n v="4.72372576020891"/>
    <n v="40.513871613467352"/>
    <n v="41.449290701427067"/>
    <n v="81.963162314894419"/>
    <n v="0.50570633844242074"/>
    <n v="0.04"/>
    <n v="0.54570633844242078"/>
    <n v="0.98"/>
    <n v="0.5"/>
    <n v="0.5"/>
    <n v="82.313405991720686"/>
    <n v="24.757380000000005"/>
    <n v="107.0707859917207"/>
    <n v="0.23122441635867305"/>
    <n v="0.09"/>
    <n v="0.32122441635867305"/>
    <n v="0.9"/>
    <n v="7.9149137171810846"/>
    <n v="2.2557585392262225"/>
    <n v="5.2731441170622322"/>
    <n v="83.670728196454718"/>
    <n v="3.595695133490505"/>
    <n v="1.0247768063748568"/>
    <n v="2.3955559488610096"/>
    <x v="816"/>
    <n v="105.89418394785562"/>
    <n v="5.3724501778503351"/>
    <n v="1.5311538190171863"/>
    <n v="3.5792814756837465"/>
    <n v="137.94476423142802"/>
    <n v="0.85"/>
    <n v="0.6"/>
    <n v="0.65"/>
    <n v="21"/>
    <n v="11.2"/>
    <n v="13.65"/>
    <n v="300.85443019159902"/>
    <n v="85.743821628221554"/>
    <n v="200.43791067654971"/>
    <n v="7724.8354227393793"/>
    <n v="568.91122738397303"/>
    <n v="162.14028416346756"/>
    <n v="379.0250909872068"/>
    <n v="14607.548238166413"/>
    <x v="1"/>
    <x v="0"/>
    <n v="1"/>
  </r>
  <r>
    <n v="818"/>
    <x v="20"/>
    <n v="2.5"/>
    <n v="3"/>
    <n v="2.7508200000000005"/>
    <n v="2.9000000000000004"/>
    <n v="1.3078252489008388"/>
    <n v="1.4430255014988103"/>
    <n v="65"/>
    <n v="78"/>
    <n v="0.2"/>
    <n v="0.2"/>
    <n v="1.3989229744649958"/>
    <n v="3"/>
    <n v="2.6"/>
    <n v="0"/>
    <n v="0"/>
    <n v="15.007922656809424"/>
    <n v="15.630710900871472"/>
    <n v="0"/>
    <n v="2.8419484759638061"/>
    <n v="35.725530690296623"/>
    <n v="31.261421801742944"/>
    <n v="66.986952492039563"/>
    <n v="0.46667926571906543"/>
    <n v="0.04"/>
    <n v="0.50667926571906541"/>
    <n v="0.98"/>
    <n v="0.5"/>
    <n v="0.5"/>
    <n v="35.725530690296623"/>
    <n v="24.757380000000005"/>
    <n v="60.482910690296627"/>
    <n v="0.40932851473981513"/>
    <n v="0.09"/>
    <n v="0.4993285147398151"/>
    <n v="0.9"/>
    <n v="4.1380437729550437"/>
    <n v="3.4660208839516473"/>
    <n v="3.8177079973962691"/>
    <n v="68.382514002290392"/>
    <n v="2.0413827925608312"/>
    <n v="1.7098599675040806"/>
    <n v="1.8833545125457238"/>
    <x v="817"/>
    <n v="59.818263320073584"/>
    <n v="2.0718005218770612"/>
    <n v="1.7353378239108903"/>
    <n v="1.9114175333460761"/>
    <n v="65.602161556799786"/>
    <n v="0.85"/>
    <n v="0.6"/>
    <n v="0.65"/>
    <n v="21"/>
    <n v="11.2"/>
    <n v="13.65"/>
    <n v="139.5948873963257"/>
    <n v="116.92452316980359"/>
    <n v="128.78851632543476"/>
    <n v="4420.1776468229136"/>
    <n v="123.93150916430791"/>
    <n v="103.80489489998511"/>
    <n v="114.33767732430111"/>
    <n v="3924.2073743706578"/>
    <x v="0"/>
    <x v="1"/>
    <n v="1"/>
  </r>
  <r>
    <n v="819"/>
    <x v="20"/>
    <n v="2.5"/>
    <n v="3"/>
    <n v="2.7508200000000005"/>
    <n v="2.9000000000000004"/>
    <n v="1.3121956680235352"/>
    <n v="1.4478477254554047"/>
    <n v="65"/>
    <n v="78"/>
    <n v="0.2"/>
    <n v="0.2"/>
    <n v="1.3989229744649958"/>
    <n v="3"/>
    <n v="2.6"/>
    <n v="0"/>
    <n v="0"/>
    <n v="15.007922656809424"/>
    <n v="15.578977127464784"/>
    <n v="0"/>
    <n v="2.8467706999204005"/>
    <n v="35.844916321235139"/>
    <n v="31.157954254929567"/>
    <n v="67.00287057616471"/>
    <n v="0.4650241696661509"/>
    <n v="0.04"/>
    <n v="0.50502416966615093"/>
    <n v="0.98"/>
    <n v="0.5"/>
    <n v="0.5"/>
    <n v="35.844916321235132"/>
    <n v="24.757380000000005"/>
    <n v="60.602296321235137"/>
    <n v="0.40852214359614919"/>
    <n v="0.09"/>
    <n v="0.49852214359614921"/>
    <n v="0.9"/>
    <n v="10.554057565535755"/>
    <n v="2.8368155199270011"/>
    <n v="5.9632644907092818"/>
    <n v="68.398763713168151"/>
    <n v="5.2240034068923018"/>
    <n v="1.404155117479817"/>
    <n v="2.9516717927891842"/>
    <x v="818"/>
    <n v="59.936337021001783"/>
    <n v="5.2926261643277144"/>
    <n v="1.422600165946168"/>
    <n v="2.9904450939700915"/>
    <n v="130.56597424465758"/>
    <n v="0.85"/>
    <n v="0.6"/>
    <n v="0.65"/>
    <n v="21"/>
    <n v="11.2"/>
    <n v="13.65"/>
    <n v="357.31537466481194"/>
    <n v="96.04247409713787"/>
    <n v="201.89070151381082"/>
    <n v="8814.7601128809456"/>
    <n v="317.22062551131785"/>
    <n v="85.265442992282587"/>
    <n v="179.23632499499274"/>
    <n v="7825.6462358032359"/>
    <x v="1"/>
    <x v="0"/>
    <n v="1"/>
  </r>
  <r>
    <n v="820"/>
    <x v="20"/>
    <n v="3.4358181470003295"/>
    <n v="3"/>
    <n v="2.7508200000000005"/>
    <n v="3.8358181470003299"/>
    <n v="3.4358181470003295"/>
    <n v="3.7910058769707882"/>
    <n v="65"/>
    <n v="78"/>
    <n v="0.2"/>
    <n v="0.2"/>
    <n v="1.3989229744649958"/>
    <n v="3"/>
    <n v="2.6"/>
    <n v="2.9038997767979051"/>
    <n v="1.3541107044354543"/>
    <n v="15.007922656809424"/>
    <n v="1.5400217914628693E-2"/>
    <n v="16.22516891920532"/>
    <n v="5.1899288514357842"/>
    <n v="49.222853912070683"/>
    <n v="41.32645703024842"/>
    <n v="90.549310942319096"/>
    <n v="0.45639725581759344"/>
    <n v="0.04"/>
    <n v="0.49639725581759342"/>
    <n v="0.98"/>
    <n v="0.5"/>
    <n v="0.5"/>
    <n v="93.855373078399083"/>
    <n v="24.757380000000005"/>
    <n v="118.61275307839909"/>
    <n v="0.20872443609530081"/>
    <n v="0.09"/>
    <n v="0.2987244360953008"/>
    <n v="0.9"/>
    <n v="5.8043591919330089"/>
    <n v="2.5703365625432189"/>
    <n v="4.894815053215865"/>
    <n v="92.435754920284069"/>
    <n v="2.9230912172778392"/>
    <n v="1.294428546369139"/>
    <n v="2.4650422930648621"/>
    <x v="819"/>
    <n v="117.30931623138372"/>
    <n v="4.0704552654282455"/>
    <n v="1.802514222322362"/>
    <n v="3.4326141866531663"/>
    <n v="115.22639143298068"/>
    <n v="0.85"/>
    <n v="0.6"/>
    <n v="0.65"/>
    <n v="21"/>
    <n v="11.2"/>
    <n v="13.65"/>
    <n v="270.19814336992914"/>
    <n v="119.65147987399729"/>
    <n v="227.85804526987866"/>
    <n v="7648.7653105634954"/>
    <n v="477.50232393782301"/>
    <n v="211.45171091798068"/>
    <n v="402.6776231224303"/>
    <n v="13517.129190812733"/>
    <x v="1"/>
    <x v="0"/>
    <n v="1"/>
  </r>
  <r>
    <n v="821"/>
    <x v="20"/>
    <n v="2.5"/>
    <n v="3"/>
    <n v="2.7508200000000005"/>
    <n v="2.9000000000000004"/>
    <n v="1.1661083425601031"/>
    <n v="1.2866581962987669"/>
    <n v="65"/>
    <n v="78"/>
    <n v="0.2"/>
    <n v="0.2"/>
    <n v="1.3989229744649958"/>
    <n v="3"/>
    <n v="2.6"/>
    <n v="0"/>
    <n v="0"/>
    <n v="15.007922656809424"/>
    <n v="17.308250311783969"/>
    <n v="0"/>
    <n v="2.6855811707637627"/>
    <n v="31.854285895883176"/>
    <n v="34.616500623567937"/>
    <n v="66.47078651945111"/>
    <n v="0.52077765942243259"/>
    <n v="0.04"/>
    <n v="0.56077765942243263"/>
    <n v="0.98"/>
    <n v="0.5"/>
    <n v="0.5"/>
    <n v="31.854285895883173"/>
    <n v="24.757380000000005"/>
    <n v="56.611665895883178"/>
    <n v="0.43731940419369236"/>
    <n v="0.09"/>
    <n v="0.52731940419369239"/>
    <n v="0.9"/>
    <n v="6.8653013348794625"/>
    <n v="2.5777352215602916"/>
    <n v="3.8874851335765226"/>
    <n v="67.855594571939676"/>
    <n v="3.0153937210760553"/>
    <n v="1.1321988974029455"/>
    <n v="1.7074703193299774"/>
    <x v="820"/>
    <n v="55.989559677247094"/>
    <n v="3.2450947253606635"/>
    <n v="1.2184454203580231"/>
    <n v="1.837538789127114"/>
    <n v="82.416456979024062"/>
    <n v="0.85"/>
    <n v="0.6"/>
    <n v="0.65"/>
    <n v="21"/>
    <n v="11.2"/>
    <n v="13.65"/>
    <n v="204.61133381210936"/>
    <n v="76.826029356971404"/>
    <n v="115.86141373207532"/>
    <n v="5196.5636191628382"/>
    <n v="181.69142478390063"/>
    <n v="68.220222576603959"/>
    <n v="102.88298769308891"/>
    <n v="4614.4611364143357"/>
    <x v="0"/>
    <x v="0"/>
    <n v="1"/>
  </r>
  <r>
    <n v="822"/>
    <x v="20"/>
    <n v="2.5"/>
    <n v="3"/>
    <n v="2.7508200000000005"/>
    <n v="2.9000000000000004"/>
    <n v="2.3351364358686517"/>
    <n v="2.5765379811022431"/>
    <n v="65"/>
    <n v="78"/>
    <n v="0.2"/>
    <n v="0.2"/>
    <n v="1.3989229744649958"/>
    <n v="3"/>
    <n v="2.6"/>
    <n v="2.3063334619517653"/>
    <n v="1.0754609555672383"/>
    <n v="15.007922656809424"/>
    <n v="0.8023790178633099"/>
    <n v="10.234583661049571"/>
    <n v="3.9754609555672387"/>
    <n v="35.634832456092667"/>
    <n v="43.491294052723255"/>
    <n v="79.126126508815929"/>
    <n v="0.54964518006423102"/>
    <n v="0.04"/>
    <n v="0.58964518006423106"/>
    <n v="0.98"/>
    <n v="0.5"/>
    <n v="0.5"/>
    <n v="63.788329882581067"/>
    <n v="24.757380000000005"/>
    <n v="88.545709882581065"/>
    <n v="0.27959999454327417"/>
    <n v="0.09"/>
    <n v="0.36959999454327419"/>
    <n v="0.9"/>
    <n v="9.3144154217680359"/>
    <n v="3.4901564887456438"/>
    <n v="6.650251665438641"/>
    <n v="80.774587477749606"/>
    <n v="3.8222152632065716"/>
    <n v="1.4322025374868743"/>
    <n v="2.7289628246986211"/>
    <x v="821"/>
    <n v="87.572680103651592"/>
    <n v="5.8718075327087806"/>
    <n v="2.2001946695500809"/>
    <n v="4.1923186861811192"/>
    <n v="156.79342018137027"/>
    <n v="0.85"/>
    <n v="0.6"/>
    <n v="0.65"/>
    <n v="21"/>
    <n v="11.2"/>
    <n v="13.65"/>
    <n v="308.73786113666893"/>
    <n v="115.68556915008848"/>
    <n v="220.43084640714542"/>
    <n v="8244.150530725532"/>
    <n v="514.20992269211774"/>
    <n v="192.67694396226867"/>
    <n v="367.13258319750008"/>
    <n v="13730.820027900569"/>
    <x v="1"/>
    <x v="0"/>
    <n v="1"/>
  </r>
  <r>
    <n v="823"/>
    <x v="20"/>
    <n v="2.8272522218151632"/>
    <n v="3"/>
    <n v="2.7508200000000005"/>
    <n v="3.2272522218151636"/>
    <n v="2.8272522218151632"/>
    <n v="3.1195276728884958"/>
    <n v="65"/>
    <n v="78"/>
    <n v="0.2"/>
    <n v="0.2"/>
    <n v="1.3989229744649958"/>
    <n v="3"/>
    <n v="2.6"/>
    <n v="2.7689839593179899"/>
    <n v="1.2911984255383278"/>
    <n v="15.007922656809424"/>
    <n v="8.8994331710123664E-2"/>
    <n v="14.752542009031824"/>
    <n v="4.5184506473534913"/>
    <n v="36.649744408931276"/>
    <n v="41.528901190359349"/>
    <n v="78.178645599290633"/>
    <n v="0.53120517594047667"/>
    <n v="0.04"/>
    <n v="0.57120517594047671"/>
    <n v="0.98"/>
    <n v="0.5"/>
    <n v="0.5"/>
    <n v="77.231332018216207"/>
    <n v="24.757380000000005"/>
    <n v="101.98871201821621"/>
    <n v="0.24274627564252491"/>
    <n v="0.09"/>
    <n v="0.3327462756425249"/>
    <n v="0.9"/>
    <n v="4.8286516052270878"/>
    <n v="3.085542706447145"/>
    <n v="5.7059658273385487"/>
    <n v="79.807367382609186"/>
    <n v="2.0705008155080837"/>
    <n v="1.3230647419391488"/>
    <n v="2.4466886130232854"/>
    <x v="822"/>
    <n v="100.86795694109294"/>
    <n v="3.2219357672124751"/>
    <n v="2.0588398625409008"/>
    <n v="3.8073269493481283"/>
    <n v="105.12746567910881"/>
    <n v="0.85"/>
    <n v="0.6"/>
    <n v="0.65"/>
    <n v="21"/>
    <n v="11.2"/>
    <n v="13.65"/>
    <n v="165.24121924924557"/>
    <n v="105.59031393091466"/>
    <n v="195.26377701039587"/>
    <n v="5391.6005347395167"/>
    <n v="324.99007823415519"/>
    <n v="207.67097060338128"/>
    <n v="384.03729078750973"/>
    <n v="10603.992681446573"/>
    <x v="0"/>
    <x v="0"/>
    <n v="1"/>
  </r>
  <r>
    <n v="824"/>
    <x v="20"/>
    <n v="2.5"/>
    <n v="3"/>
    <n v="2.7508200000000005"/>
    <n v="2.9000000000000004"/>
    <n v="1.7524201609833316"/>
    <n v="1.9335817103737032"/>
    <n v="65"/>
    <n v="78"/>
    <n v="0.2"/>
    <n v="0.2"/>
    <n v="1.3989229744649958"/>
    <n v="3"/>
    <n v="2.6"/>
    <n v="0.92750928978939429"/>
    <n v="0.43250468483869842"/>
    <n v="15.007922656809424"/>
    <n v="7.1624772994161807"/>
    <n v="1.6552458834935444"/>
    <n v="3.3325046848386988"/>
    <n v="43.317133683540007"/>
    <n v="60.986779607584531"/>
    <n v="104.30391329112453"/>
    <n v="0.58470269890414595"/>
    <n v="0.04"/>
    <n v="0.62470269890414598"/>
    <n v="0.98"/>
    <n v="0.5"/>
    <n v="0.5"/>
    <n v="47.870417164771723"/>
    <n v="24.757380000000005"/>
    <n v="72.627797164771721"/>
    <n v="0.34088022721978728"/>
    <n v="0.09"/>
    <n v="0.43088022721978725"/>
    <n v="0.9"/>
    <n v="10.337096412979104"/>
    <n v="2.6614233443505579"/>
    <n v="4.6142420882006974"/>
    <n v="106.47691148468964"/>
    <n v="3.8794843849586913"/>
    <n v="0.99882499820826609"/>
    <n v="1.7317126023046192"/>
    <x v="823"/>
    <n v="71.829689503620386"/>
    <n v="5.8830459617618196"/>
    <n v="1.5146686490087435"/>
    <n v="2.6260564087896752"/>
    <n v="138.49062922577363"/>
    <n v="0.85"/>
    <n v="0.6"/>
    <n v="0.65"/>
    <n v="21"/>
    <n v="11.2"/>
    <n v="13.65"/>
    <n v="413.07551546348219"/>
    <n v="106.35180092291684"/>
    <n v="184.38740947251048"/>
    <n v="9724.0593437700081"/>
    <n v="422.57736476887925"/>
    <n v="108.79817875916622"/>
    <n v="188.62881646235476"/>
    <n v="9947.7388964483343"/>
    <x v="1"/>
    <x v="0"/>
    <n v="1"/>
  </r>
  <r>
    <n v="825"/>
    <x v="20"/>
    <n v="2.5"/>
    <n v="3"/>
    <n v="2.7508200000000005"/>
    <n v="2.9000000000000004"/>
    <n v="1.0184704750202971"/>
    <n v="1.1237578332526359"/>
    <n v="65"/>
    <n v="78"/>
    <n v="0.2"/>
    <n v="0.2"/>
    <n v="1.3989229744649958"/>
    <n v="3"/>
    <n v="2.6"/>
    <n v="0"/>
    <n v="0"/>
    <n v="15.007922656809424"/>
    <n v="19.055877660814748"/>
    <n v="0"/>
    <n v="2.5226808077176317"/>
    <n v="27.821299705812145"/>
    <n v="38.111755321629495"/>
    <n v="65.93305502744164"/>
    <n v="0.57803715155876223"/>
    <n v="0.04"/>
    <n v="0.61803715155876227"/>
    <n v="0.98"/>
    <n v="0.5"/>
    <n v="0.5"/>
    <n v="27.821299705812148"/>
    <n v="24.757380000000005"/>
    <n v="52.578679705812149"/>
    <n v="0.47086347809648926"/>
    <n v="0.09"/>
    <n v="0.56086347809648929"/>
    <n v="0.9"/>
    <n v="6.6094088772628679"/>
    <n v="2.1960650418985002"/>
    <n v="6.2305907422870508"/>
    <n v="67.306660340513332"/>
    <n v="2.5245486412721281"/>
    <n v="0.83881525876577723"/>
    <n v="2.3798541873955679"/>
    <x v="824"/>
    <n v="52.000892016737289"/>
    <n v="2.9024328261994037"/>
    <n v="0.96437236437319485"/>
    <n v="2.7360799479721485"/>
    <n v="82.564877574630103"/>
    <n v="0.85"/>
    <n v="0.6"/>
    <n v="0.65"/>
    <n v="21"/>
    <n v="11.2"/>
    <n v="13.65"/>
    <n v="169.91893791120756"/>
    <n v="56.457853710187969"/>
    <n v="160.18003745098184"/>
    <n v="4833.6472009313538"/>
    <n v="150.92909598102881"/>
    <n v="50.148223183696132"/>
    <n v="142.27859792365987"/>
    <n v="4293.4472831334742"/>
    <x v="0"/>
    <x v="0"/>
    <n v="1"/>
  </r>
  <r>
    <n v="826"/>
    <x v="20"/>
    <n v="2.5"/>
    <n v="3"/>
    <n v="2.7508200000000005"/>
    <n v="2.9000000000000004"/>
    <n v="1.5457753980475855"/>
    <n v="1.705574441881162"/>
    <n v="65"/>
    <n v="78"/>
    <n v="0.2"/>
    <n v="0.2"/>
    <n v="1.3989229744649958"/>
    <n v="3"/>
    <n v="2.6"/>
    <n v="0.43854612458065922"/>
    <n v="0.20449741634615748"/>
    <n v="15.007922656809424"/>
    <n v="10.940852250436762"/>
    <n v="0.37004669968542353"/>
    <n v="3.1044974163461578"/>
    <n v="41.207622713511192"/>
    <n v="71.380408990350972"/>
    <n v="112.58803170386216"/>
    <n v="0.63399641960258535"/>
    <n v="0.04"/>
    <n v="0.67399641960258538"/>
    <n v="0.98"/>
    <n v="0.5"/>
    <n v="0.5"/>
    <n v="42.225554575939853"/>
    <n v="24.757380000000005"/>
    <n v="66.982934575939851"/>
    <n v="0.36960727619259626"/>
    <n v="0.09"/>
    <n v="0.45960727619259623"/>
    <n v="0.9"/>
    <n v="11.148300790766108"/>
    <n v="3.3500025508343119"/>
    <n v="6.7081943274638753"/>
    <n v="114.93361569769263"/>
    <n v="3.6343859731370798"/>
    <n v="1.0921128259124577"/>
    <n v="2.18689536875485"/>
    <x v="825"/>
    <n v="66.246858371808642"/>
    <n v="6.0244606301463302"/>
    <n v="1.8103170032071043"/>
    <n v="3.6250594044475788"/>
    <n v="151.86529207562486"/>
    <n v="0.85"/>
    <n v="0.6"/>
    <n v="0.65"/>
    <n v="21"/>
    <n v="11.2"/>
    <n v="13.65"/>
    <n v="417.71312073362179"/>
    <n v="125.52047583194351"/>
    <n v="251.34779188353374"/>
    <n v="10529.760086172464"/>
    <n v="399.10159013184096"/>
    <n v="119.92781411953808"/>
    <n v="240.14879695583173"/>
    <n v="10060.598495727274"/>
    <x v="1"/>
    <x v="0"/>
    <n v="1"/>
  </r>
  <r>
    <n v="827"/>
    <x v="20"/>
    <n v="2.5"/>
    <n v="3"/>
    <n v="2.7508200000000005"/>
    <n v="2.9000000000000004"/>
    <n v="1.9310787521788078"/>
    <n v="2.1307096549317381"/>
    <n v="65"/>
    <n v="78"/>
    <n v="0.2"/>
    <n v="0.2"/>
    <n v="1.3989229744649958"/>
    <n v="3"/>
    <n v="2.6"/>
    <n v="1.3502515311199259"/>
    <n v="0.62963262939673381"/>
    <n v="15.007922656809424"/>
    <n v="4.5385125573360563"/>
    <n v="3.5079656900586897"/>
    <n v="3.5296326293967342"/>
    <n v="43.101006417286676"/>
    <n v="53.768724915775678"/>
    <n v="96.869731333062362"/>
    <n v="0.55506218687554065"/>
    <n v="0.04"/>
    <n v="0.59506218687554069"/>
    <n v="0.98"/>
    <n v="0.5"/>
    <n v="0.5"/>
    <n v="52.750788596813919"/>
    <n v="24.757380000000005"/>
    <n v="77.508168596813931"/>
    <n v="0.3194163976288002"/>
    <n v="0.09"/>
    <n v="0.40941639762880022"/>
    <n v="0.9"/>
    <n v="6.9295676794939141"/>
    <n v="2.0101655808690246"/>
    <n v="6.8671688921642318"/>
    <n v="98.887850735834505"/>
    <n v="2.8060439820321998"/>
    <n v="0.81399205433516131"/>
    <n v="2.7807763535493"/>
    <x v="826"/>
    <n v="76.65643048036543"/>
    <n v="4.0924890430305512"/>
    <n v="1.1871708301122239"/>
    <n v="4.0556373424257934"/>
    <n v="117.01235971712234"/>
    <n v="0.85"/>
    <n v="0.6"/>
    <n v="0.65"/>
    <n v="21"/>
    <n v="11.2"/>
    <n v="13.65"/>
    <n v="277.48365845338685"/>
    <n v="80.493924769250725"/>
    <n v="274.98499697952133"/>
    <n v="7933.8068635431227"/>
    <n v="313.71560181872871"/>
    <n v="91.004278206815414"/>
    <n v="310.89068199323685"/>
    <n v="8969.7498179990998"/>
    <x v="1"/>
    <x v="0"/>
    <n v="1"/>
  </r>
  <r>
    <n v="828"/>
    <x v="20"/>
    <n v="2.5"/>
    <n v="3"/>
    <n v="2.7508200000000005"/>
    <n v="2.9000000000000004"/>
    <n v="2.381956487506411"/>
    <n v="2.6281981922440303"/>
    <n v="65"/>
    <n v="78"/>
    <n v="0.2"/>
    <n v="0.2"/>
    <n v="1.3989229744649958"/>
    <n v="3"/>
    <n v="2.6"/>
    <n v="2.4171191422603142"/>
    <n v="1.127121166709026"/>
    <n v="15.007922656809424"/>
    <n v="0.56654923757650488"/>
    <n v="11.241443854220728"/>
    <n v="4.0271211667090263"/>
    <n v="34.144112777631058"/>
    <n v="42.842568776514703"/>
    <n v="76.986681554145761"/>
    <n v="0.55649325197090038"/>
    <n v="0.04"/>
    <n v="0.59649325197090042"/>
    <n v="0.98"/>
    <n v="0.5"/>
    <n v="0.5"/>
    <n v="65.067301360698536"/>
    <n v="24.757380000000005"/>
    <n v="89.824681360698548"/>
    <n v="0.27561890145298334"/>
    <n v="0.09"/>
    <n v="0.36561890145298337"/>
    <n v="0.9"/>
    <n v="10.621674345273075"/>
    <n v="2.7611612151021818"/>
    <n v="3.2327164380708533"/>
    <n v="78.590570753190477"/>
    <n v="4.2859172736852535"/>
    <n v="1.1141471826899585"/>
    <n v="1.3044228972261842"/>
    <x v="827"/>
    <n v="88.837596950141418"/>
    <n v="6.7381894395629969"/>
    <n v="1.7516284849019375"/>
    <n v="2.0507742052743865"/>
    <n v="147.44381226083797"/>
    <n v="0.85"/>
    <n v="0.6"/>
    <n v="0.55000000000000004"/>
    <n v="21"/>
    <n v="11.2"/>
    <n v="13.65"/>
    <n v="336.83268473988215"/>
    <n v="87.561462990663017"/>
    <n v="102.51533999653614"/>
    <n v="7370.5103689281468"/>
    <n v="598.60455760559682"/>
    <n v="155.61046534810518"/>
    <n v="182.18585228391254"/>
    <n v="13098.553966420643"/>
    <x v="1"/>
    <x v="0"/>
    <n v="1"/>
  </r>
  <r>
    <n v="829"/>
    <x v="20"/>
    <n v="2.5"/>
    <n v="3"/>
    <n v="2.7508200000000005"/>
    <n v="2.9000000000000004"/>
    <n v="2.1055795789943055"/>
    <n v="2.323250014080656"/>
    <n v="65"/>
    <n v="78"/>
    <n v="0.2"/>
    <n v="0.2"/>
    <n v="1.3989229744649958"/>
    <n v="3"/>
    <n v="2.6"/>
    <n v="1.7631556637921761"/>
    <n v="0.82217298854565168"/>
    <n v="15.007922656809424"/>
    <n v="2.5509865147853361"/>
    <n v="5.9814612469787116"/>
    <n v="3.722172988545652"/>
    <n v="41.063660206186171"/>
    <n v="48.301398527406306"/>
    <n v="89.365058733592477"/>
    <n v="0.54049534809123034"/>
    <n v="0.04"/>
    <n v="0.58049534809123038"/>
    <n v="0.98"/>
    <n v="0.5"/>
    <n v="0.5"/>
    <n v="57.517583433600151"/>
    <n v="24.757380000000005"/>
    <n v="82.274963433600163"/>
    <n v="0.30091025224192774"/>
    <n v="0.09"/>
    <n v="0.39091025224192777"/>
    <n v="0.9"/>
    <n v="7.0411829517335072"/>
    <n v="2.882595298850827"/>
    <n v="4.3201942098232422"/>
    <n v="91.226830790542323"/>
    <n v="2.9538090031929278"/>
    <n v="1.2092621374382719"/>
    <n v="1.8123415681701813"/>
    <x v="828"/>
    <n v="81.370842956307854"/>
    <n v="4.2887123479897999"/>
    <n v="1.755759243465655"/>
    <n v="2.6313860015271229"/>
    <n v="111.69918982625653"/>
    <n v="0.85"/>
    <n v="0.6"/>
    <n v="0.65"/>
    <n v="21"/>
    <n v="11.2"/>
    <n v="13.65"/>
    <n v="269.46663412186172"/>
    <n v="110.31715239349077"/>
    <n v="165.33417757412727"/>
    <n v="7018.2381736859325"/>
    <n v="348.97613895305631"/>
    <n v="142.86760966912971"/>
    <n v="214.11809708769039"/>
    <n v="9089.0572336991409"/>
    <x v="0"/>
    <x v="0"/>
    <n v="1"/>
  </r>
  <r>
    <n v="830"/>
    <x v="20"/>
    <n v="2.8503678608491052"/>
    <n v="3"/>
    <n v="2.7508200000000005"/>
    <n v="3.2503678608491056"/>
    <n v="2.8503678608491052"/>
    <n v="3.1450329585812549"/>
    <n v="65"/>
    <n v="78"/>
    <n v="0.2"/>
    <n v="0.2"/>
    <n v="1.3989229744649958"/>
    <n v="3"/>
    <n v="2.6"/>
    <n v="2.7741085731153956"/>
    <n v="1.2935880721971449"/>
    <n v="15.007922656809424"/>
    <n v="8.5089813334140396E-2"/>
    <n v="14.807198185919141"/>
    <n v="4.5439559330462505"/>
    <n v="37.13083915433031"/>
    <n v="41.518160563120325"/>
    <n v="78.648999717450636"/>
    <n v="0.52789178136118464"/>
    <n v="0.04"/>
    <n v="0.56789178136118468"/>
    <n v="0.98"/>
    <n v="0.5"/>
    <n v="0.5"/>
    <n v="77.862776068120411"/>
    <n v="24.757380000000005"/>
    <n v="102.62015606812042"/>
    <n v="0.24125260522470629"/>
    <n v="0.09"/>
    <n v="0.33125260522470629"/>
    <n v="0.9"/>
    <n v="8.801219545783761"/>
    <n v="2.0076477770838985"/>
    <n v="5.6731850133361412"/>
    <n v="80.287520544897518"/>
    <n v="3.8030792997777443"/>
    <n v="0.86752110460990084"/>
    <n v="2.4514298701211037"/>
    <x v="829"/>
    <n v="101.49246204539382"/>
    <n v="5.8857926420882842"/>
    <n v="1.342609220551267"/>
    <n v="3.7939276977467848"/>
    <n v="147.74535612163874"/>
    <n v="0.85"/>
    <n v="0.6"/>
    <n v="0.65"/>
    <n v="21"/>
    <n v="11.2"/>
    <n v="13.65"/>
    <n v="305.33980741478013"/>
    <n v="69.651118509499597"/>
    <n v="196.81922606172355"/>
    <n v="7664.6496619703048"/>
    <n v="597.36358633420343"/>
    <n v="136.26471535859525"/>
    <n v="385.05506286653394"/>
    <n v="14995.039948558613"/>
    <x v="1"/>
    <x v="0"/>
    <n v="1"/>
  </r>
  <r>
    <n v="831"/>
    <x v="20"/>
    <n v="2.5"/>
    <n v="3"/>
    <n v="2.7508200000000005"/>
    <n v="2.9000000000000004"/>
    <n v="1.8964099687778149"/>
    <n v="2.0924568848497893"/>
    <n v="65"/>
    <n v="78"/>
    <n v="0.2"/>
    <n v="0.2"/>
    <n v="1.3989229744649958"/>
    <n v="3"/>
    <n v="2.6"/>
    <n v="1.2682182009505245"/>
    <n v="0.59137985931478454"/>
    <n v="15.007922656809424"/>
    <n v="5.0010870645420438"/>
    <n v="3.0946671410941513"/>
    <n v="3.4913798593147849"/>
    <n v="43.29087796677787"/>
    <n v="55.041184121688055"/>
    <n v="98.332062088465932"/>
    <n v="0.55974809184993413"/>
    <n v="0.04"/>
    <n v="0.59974809184993416"/>
    <n v="0.98"/>
    <n v="0.5"/>
    <n v="0.5"/>
    <n v="51.803750231842486"/>
    <n v="24.757380000000005"/>
    <n v="76.561130231842498"/>
    <n v="0.32336748327812925"/>
    <n v="0.09"/>
    <n v="0.41336748327812922"/>
    <n v="0.9"/>
    <n v="9.0392362871550844"/>
    <n v="2.570625421000559"/>
    <n v="3.6959274907664343"/>
    <n v="100.38064671530898"/>
    <n v="3.6179715721531389"/>
    <n v="1.0288977298945401"/>
    <n v="1.4793020305635503"/>
    <x v="830"/>
    <n v="75.719799130393682"/>
    <n v="5.3027099323774465"/>
    <n v="1.5080124602707765"/>
    <n v="2.1681512455298622"/>
    <n v="124.02413795192072"/>
    <n v="0.85"/>
    <n v="0.6"/>
    <n v="0.65"/>
    <n v="21"/>
    <n v="11.2"/>
    <n v="13.65"/>
    <n v="363.17432621033527"/>
    <n v="103.28141953072723"/>
    <n v="148.49329451523894"/>
    <n v="8494.2196176874313"/>
    <n v="401.52013092636372"/>
    <n v="114.18640057783398"/>
    <n v="164.17197679583404"/>
    <n v="9391.0828130396731"/>
    <x v="1"/>
    <x v="0"/>
    <n v="1"/>
  </r>
  <r>
    <n v="832"/>
    <x v="20"/>
    <n v="3.3400225171785016"/>
    <n v="3"/>
    <n v="2.7508200000000005"/>
    <n v="3.740022517178502"/>
    <n v="3.3400225171785016"/>
    <n v="3.6853070942922783"/>
    <n v="65"/>
    <n v="78"/>
    <n v="0.2"/>
    <n v="0.2"/>
    <n v="1.3989229744649958"/>
    <n v="3"/>
    <n v="2.6"/>
    <n v="2.8826623969618868"/>
    <n v="1.3442075515787724"/>
    <n v="15.007922656809424"/>
    <n v="2.2958975148427551E-2"/>
    <n v="15.988714443696434"/>
    <n v="5.0842300687572743"/>
    <n v="47.256472684080734"/>
    <n v="41.347249810822305"/>
    <n v="88.603722494903039"/>
    <n v="0.46665364215595817"/>
    <n v="0.04"/>
    <n v="0.50665364215595821"/>
    <n v="0.98"/>
    <n v="0.5"/>
    <n v="0.5"/>
    <n v="91.23854815008977"/>
    <n v="24.757380000000005"/>
    <n v="115.99592815008978"/>
    <n v="0.21343318161966743"/>
    <n v="0.09"/>
    <n v="0.30343318161966742"/>
    <n v="0.9"/>
    <n v="7.6241129704516579"/>
    <n v="3.4852791481140937"/>
    <n v="3.5542441837743519"/>
    <n v="90.449633380213513"/>
    <n v="3.7613283657638439"/>
    <n v="1.7194497737918728"/>
    <n v="1.7534734229534457"/>
    <x v="831"/>
    <n v="114.72124762096792"/>
    <n v="5.310704114799738"/>
    <n v="2.4277298073691504"/>
    <n v="2.4757685628385024"/>
    <n v="133.07666932848062"/>
    <n v="0.85"/>
    <n v="0.6"/>
    <n v="0.65"/>
    <n v="21"/>
    <n v="11.2"/>
    <n v="13.65"/>
    <n v="340.2107717059373"/>
    <n v="155.52360165516595"/>
    <n v="158.60102824808723"/>
    <n v="8525.0685012048507"/>
    <n v="609.250601795634"/>
    <n v="278.51219238800104"/>
    <n v="284.02325834960368"/>
    <n v="15266.721534606291"/>
    <x v="1"/>
    <x v="0"/>
    <n v="1"/>
  </r>
  <r>
    <n v="833"/>
    <x v="20"/>
    <n v="2.5"/>
    <n v="3"/>
    <n v="2.7508200000000005"/>
    <n v="2.9000000000000004"/>
    <n v="2.2810052391859417"/>
    <n v="2.5168108139555248"/>
    <n v="65"/>
    <n v="78"/>
    <n v="0.2"/>
    <n v="0.2"/>
    <n v="1.3989229744649958"/>
    <n v="3"/>
    <n v="2.6"/>
    <n v="2.1782481386631969"/>
    <n v="1.01573378842052"/>
    <n v="15.007922656809424"/>
    <n v="1.1260546450134021"/>
    <n v="9.1293673651556269"/>
    <n v="3.9157337884205203"/>
    <n v="37.196395373788832"/>
    <n v="44.381667441400268"/>
    <n v="81.578062815189099"/>
    <n v="0.54403924179892149"/>
    <n v="0.04"/>
    <n v="0.58403924179892153"/>
    <n v="0.98"/>
    <n v="0.5"/>
    <n v="0.5"/>
    <n v="62.30964170920624"/>
    <n v="24.757380000000005"/>
    <n v="87.067021709206244"/>
    <n v="0.28434853419802025"/>
    <n v="0.09"/>
    <n v="0.37434853419802028"/>
    <n v="0.9"/>
    <n v="9.4163726407086656"/>
    <n v="3.3580763702553207"/>
    <n v="3.4745040559869369"/>
    <n v="83.277605790505532"/>
    <n v="3.9168415031330679"/>
    <n v="1.3968279930685288"/>
    <n v="1.4452573415010488"/>
    <x v="832"/>
    <n v="86.110241250863325"/>
    <n v="5.8913673451970352"/>
    <n v="2.1009854033252329"/>
    <n v="2.1738285555631509"/>
    <n v="135.59954690300299"/>
    <n v="0.85"/>
    <n v="0.6"/>
    <n v="0.55000000000000004"/>
    <n v="21"/>
    <n v="11.2"/>
    <n v="13.65"/>
    <n v="326.18518264180676"/>
    <n v="116.32449096390394"/>
    <n v="120.35757115135837"/>
    <n v="7507.6905548525074"/>
    <n v="507.30706339237491"/>
    <n v="180.9163599448782"/>
    <n v="187.18890135755868"/>
    <n v="11676.509697325344"/>
    <x v="1"/>
    <x v="0"/>
    <n v="1"/>
  </r>
  <r>
    <n v="834"/>
    <x v="20"/>
    <n v="2.5"/>
    <n v="3"/>
    <n v="2.7508200000000005"/>
    <n v="2.9000000000000004"/>
    <n v="1.6860096259374968"/>
    <n v="1.8603057924176443"/>
    <n v="65"/>
    <n v="78"/>
    <n v="0.2"/>
    <n v="0.2"/>
    <n v="1.3989229744649958"/>
    <n v="3"/>
    <n v="2.6"/>
    <n v="0.77036857662593627"/>
    <n v="0.35922876688263994"/>
    <n v="15.007922656809424"/>
    <n v="8.2898033132118236"/>
    <n v="1.1418869229553938"/>
    <n v="3.2592287668826403"/>
    <n v="42.915172033680591"/>
    <n v="64.087850552853865"/>
    <n v="107.00302258653446"/>
    <n v="0.59893495532825114"/>
    <n v="0.04"/>
    <n v="0.63893495532825118"/>
    <n v="0.98"/>
    <n v="0.5"/>
    <n v="0.5"/>
    <n v="46.056297419084743"/>
    <n v="24.757380000000005"/>
    <n v="70.81367741908474"/>
    <n v="0.34961296888286914"/>
    <n v="0.09"/>
    <n v="0.43961296888286916"/>
    <n v="0.9"/>
    <n v="7.7355097872059231"/>
    <n v="3.1998876757775325"/>
    <n v="4.7668359966634446"/>
    <n v="109.23225222375392"/>
    <n v="2.7930221868762568"/>
    <n v="1.1553675865991933"/>
    <n v="1.721137852078187"/>
    <x v="833"/>
    <n v="70.035505139754136"/>
    <n v="4.3348793638298355"/>
    <n v="1.7931755545372676"/>
    <n v="2.6712730719924971"/>
    <n v="113.12860670210642"/>
    <n v="0.85"/>
    <n v="0.6"/>
    <n v="0.65"/>
    <n v="21"/>
    <n v="11.2"/>
    <n v="13.65"/>
    <n v="305.08810398340802"/>
    <n v="126.20340363055293"/>
    <n v="188.00376397005459"/>
    <n v="7961.9729243254578"/>
    <n v="303.59546596571857"/>
    <n v="125.58595576627629"/>
    <n v="187.08395896321736"/>
    <n v="7923.0191161385983"/>
    <x v="0"/>
    <x v="0"/>
    <n v="1"/>
  </r>
  <r>
    <n v="835"/>
    <x v="20"/>
    <n v="2.5"/>
    <n v="3"/>
    <n v="2.7508200000000005"/>
    <n v="2.9000000000000004"/>
    <n v="1.6664418585369325"/>
    <n v="1.8387151499444676"/>
    <n v="65"/>
    <n v="78"/>
    <n v="0.2"/>
    <n v="0.2"/>
    <n v="1.3989229744649958"/>
    <n v="3"/>
    <n v="2.6"/>
    <n v="0.72406729442396134"/>
    <n v="0.33763812440946328"/>
    <n v="15.007922656809424"/>
    <n v="8.6376759482727401"/>
    <n v="1.0087506847961862"/>
    <n v="3.2376381244094636"/>
    <n v="42.746878120181123"/>
    <n v="65.044785554832131"/>
    <n v="107.79166367501325"/>
    <n v="0.60343057465871452"/>
    <n v="0.04"/>
    <n v="0.64343057465871456"/>
    <n v="0.98"/>
    <n v="0.5"/>
    <n v="0.5"/>
    <n v="45.521769678932174"/>
    <n v="24.757380000000005"/>
    <n v="70.279149678932185"/>
    <n v="0.35227204815515301"/>
    <n v="0.09"/>
    <n v="0.44227204815515297"/>
    <n v="0.9"/>
    <n v="9.6728418899046851"/>
    <n v="3.187094530805795"/>
    <n v="4.1781270946703399"/>
    <n v="110.03732333490937"/>
    <n v="3.449039674100427"/>
    <n v="1.1364204653577761"/>
    <n v="1.4897923771494577"/>
    <x v="834"/>
    <n v="69.506851330812054"/>
    <n v="5.3948142957755794"/>
    <n v="1.7775317050022297"/>
    <n v="2.3302582670579501"/>
    <n v="128.91766471168074"/>
    <n v="0.85"/>
    <n v="0.6"/>
    <n v="0.65"/>
    <n v="21"/>
    <n v="11.2"/>
    <n v="13.65"/>
    <n v="379.52309381391916"/>
    <n v="125.04866619098178"/>
    <n v="163.93276550627812"/>
    <n v="9069.3077233363056"/>
    <n v="374.97655521381273"/>
    <n v="123.55063195539485"/>
    <n v="161.96891493079266"/>
    <n v="8960.6609550302692"/>
    <x v="1"/>
    <x v="0"/>
    <n v="1"/>
  </r>
  <r>
    <n v="836"/>
    <x v="20"/>
    <n v="3.3737197678068727"/>
    <n v="3"/>
    <n v="2.7508200000000005"/>
    <n v="3.773719767806873"/>
    <n v="3.3737197678068727"/>
    <n v="3.7224878965653678"/>
    <n v="65"/>
    <n v="78"/>
    <n v="0.2"/>
    <n v="0.2"/>
    <n v="1.3989229744649958"/>
    <n v="3"/>
    <n v="2.6"/>
    <n v="2.8901328975719371"/>
    <n v="1.3476911032234904"/>
    <n v="15.007922656809424"/>
    <n v="2.0128592843110072E-2"/>
    <n v="16.07169222977744"/>
    <n v="5.1214108710303634"/>
    <n v="47.948714981153117"/>
    <n v="41.339463938569189"/>
    <n v="89.288178919722299"/>
    <n v="0.46298921580354885"/>
    <n v="0.04"/>
    <n v="0.50298921580354883"/>
    <n v="0.98"/>
    <n v="0.5"/>
    <n v="0.5"/>
    <n v="92.159047400669522"/>
    <n v="24.757380000000005"/>
    <n v="116.91642740066953"/>
    <n v="0.21175279257513671"/>
    <n v="0.09"/>
    <n v="0.30175279257513671"/>
    <n v="0.9"/>
    <n v="4.5947537712882909"/>
    <n v="3.0618561096509191"/>
    <n v="6.930061559992291"/>
    <n v="91.148349313883173"/>
    <n v="2.283642175057595"/>
    <n v="1.5217755061542986"/>
    <n v="3.4443153304614502"/>
    <x v="835"/>
    <n v="115.63163149516767"/>
    <n v="3.2082739896069086"/>
    <n v="2.1379324781005105"/>
    <n v="4.8388961315470089"/>
    <n v="114.56770289446959"/>
    <n v="0.85"/>
    <n v="0.6"/>
    <n v="0.65"/>
    <n v="21"/>
    <n v="11.2"/>
    <n v="13.65"/>
    <n v="208.15021468006563"/>
    <n v="138.70732541226337"/>
    <n v="313.94365688806323"/>
    <n v="7433.0596545489225"/>
    <n v="370.97795570175742"/>
    <n v="247.21262046926884"/>
    <n v="559.52945432643605"/>
    <n v="13247.650402341162"/>
    <x v="1"/>
    <x v="0"/>
    <n v="1"/>
  </r>
  <r>
    <n v="837"/>
    <x v="20"/>
    <n v="2.5"/>
    <n v="3"/>
    <n v="2.7508200000000005"/>
    <n v="2.9000000000000004"/>
    <n v="2.1133054116071923"/>
    <n v="2.3317745271913157"/>
    <n v="65"/>
    <n v="78"/>
    <n v="0.2"/>
    <n v="0.2"/>
    <n v="1.3989229744649958"/>
    <n v="3"/>
    <n v="2.6"/>
    <n v="1.7814365411519593"/>
    <n v="0.83069750165631095"/>
    <n v="15.007922656809424"/>
    <n v="2.476135319684138"/>
    <n v="6.1061390937959814"/>
    <n v="3.7306975016563113"/>
    <n v="40.931738501999874"/>
    <n v="48.095496362898025"/>
    <n v="89.027234864897906"/>
    <n v="0.5402335188314531"/>
    <n v="0.04"/>
    <n v="0.58023351883145313"/>
    <n v="0.98"/>
    <n v="0.5"/>
    <n v="0.5"/>
    <n v="57.728628043995748"/>
    <n v="24.757380000000005"/>
    <n v="82.486008043995753"/>
    <n v="0.30014035819014423"/>
    <n v="0.09"/>
    <n v="0.39014035819014425"/>
    <n v="0.9"/>
    <n v="7.3471454170296919"/>
    <n v="2.0247043471833717"/>
    <n v="5.0243526604822319"/>
    <n v="90.88196892458329"/>
    <n v="3.0840853783401694"/>
    <n v="0.84990301922382372"/>
    <n v="2.1090548364404533"/>
    <x v="836"/>
    <n v="81.579568395160635"/>
    <n v="4.4807274723546513"/>
    <n v="1.2347854679441088"/>
    <n v="3.0641499138480897"/>
    <n v="115.4654138367321"/>
    <n v="0.85"/>
    <n v="0.6"/>
    <n v="0.65"/>
    <n v="21"/>
    <n v="11.2"/>
    <n v="13.65"/>
    <n v="280.28775151507296"/>
    <n v="77.240859782009068"/>
    <n v="191.67505610562338"/>
    <n v="7222.8318775762955"/>
    <n v="365.5358132910315"/>
    <n v="100.73326553549686"/>
    <n v="249.97202746979579"/>
    <n v="9419.618625369214"/>
    <x v="1"/>
    <x v="0"/>
    <n v="1"/>
  </r>
  <r>
    <n v="838"/>
    <x v="20"/>
    <n v="2.5"/>
    <n v="3"/>
    <n v="2.7508200000000005"/>
    <n v="2.9000000000000004"/>
    <n v="1.2059962062307679"/>
    <n v="1.3306695843075647"/>
    <n v="65"/>
    <n v="78"/>
    <n v="0.2"/>
    <n v="0.2"/>
    <n v="1.3989229744649958"/>
    <n v="3"/>
    <n v="2.6"/>
    <n v="0"/>
    <n v="0"/>
    <n v="15.007922656809424"/>
    <n v="16.83608742697076"/>
    <n v="0"/>
    <n v="2.7295925587725605"/>
    <n v="32.943892553144423"/>
    <n v="33.67217485394152"/>
    <n v="66.61606740708595"/>
    <n v="0.50546626609123146"/>
    <n v="0.04"/>
    <n v="0.5454662660912315"/>
    <n v="0.98"/>
    <n v="0.5"/>
    <n v="0.5"/>
    <n v="32.943892553144423"/>
    <n v="24.757380000000005"/>
    <n v="57.701272553144427"/>
    <n v="0.42906124777746957"/>
    <n v="0.09"/>
    <n v="0.51906124777746954"/>
    <n v="0.9"/>
    <n v="5.8145110033278451"/>
    <n v="2.184599529573251"/>
    <n v="4.2110524898371064"/>
    <n v="68.003902144733573"/>
    <n v="2.6428913971962253"/>
    <n v="0.99297418127226889"/>
    <n v="1.9140654118914764"/>
    <x v="837"/>
    <n v="57.067192634977999"/>
    <n v="2.7964236667246674"/>
    <n v="1.0506585718588863"/>
    <n v="2.0252583300058382"/>
    <n v="74.945692586903817"/>
    <n v="0.85"/>
    <n v="0.6"/>
    <n v="0.65"/>
    <n v="21"/>
    <n v="11.2"/>
    <n v="13.65"/>
    <n v="179.72692795409029"/>
    <n v="67.526119055486305"/>
    <n v="130.16391696888712"/>
    <n v="4816.7805373398305"/>
    <n v="159.58404807798811"/>
    <n v="59.958135113861943"/>
    <n v="115.57580725403702"/>
    <n v="4276.9402760186831"/>
    <x v="0"/>
    <x v="0"/>
    <n v="1"/>
  </r>
  <r>
    <n v="839"/>
    <x v="20"/>
    <n v="2.5"/>
    <n v="3"/>
    <n v="2.7508200000000005"/>
    <n v="2.9000000000000004"/>
    <n v="2.1638407098263337"/>
    <n v="2.3875340593745009"/>
    <n v="65"/>
    <n v="78"/>
    <n v="0.2"/>
    <n v="0.2"/>
    <n v="1.3989229744649958"/>
    <n v="3"/>
    <n v="2.6"/>
    <n v="1.9010132438031764"/>
    <n v="0.88645703383949659"/>
    <n v="15.007922656809424"/>
    <n v="2.0140163462923488"/>
    <n v="6.9533848206098874"/>
    <n v="3.7864570338394969"/>
    <n v="39.981577938647"/>
    <n v="46.824290248512419"/>
    <n v="86.805868187159419"/>
    <n v="0.5394138809550989"/>
    <n v="0.04"/>
    <n v="0.57941388095509894"/>
    <n v="0.98"/>
    <n v="0.5"/>
    <n v="0.5"/>
    <n v="59.109087970877098"/>
    <n v="24.757380000000005"/>
    <n v="83.866467970877096"/>
    <n v="0.29519998396256636"/>
    <n v="0.09"/>
    <n v="0.38519998396256638"/>
    <n v="0.9"/>
    <n v="9.6288047790341018"/>
    <n v="3.3205053266096698"/>
    <n v="3.9265554886944254"/>
    <n v="88.614323774391906"/>
    <n v="4.0497416330549489"/>
    <n v="1.3965584485866827"/>
    <n v="1.6514547342044432"/>
    <x v="838"/>
    <n v="82.9448584327356"/>
    <n v="5.919789332571483"/>
    <n v="2.0414467280520086"/>
    <n v="2.4140463774212058"/>
    <n v="140.80538808258012"/>
    <n v="0.85"/>
    <n v="0.6"/>
    <n v="0.65"/>
    <n v="21"/>
    <n v="11.2"/>
    <n v="13.65"/>
    <n v="358.86511627416587"/>
    <n v="123.75508253292274"/>
    <n v="146.34254451554486"/>
    <n v="8535.8007063292735"/>
    <n v="491.01608814176001"/>
    <n v="169.32750985624514"/>
    <n v="200.23273502526013"/>
    <n v="11679.082981076004"/>
    <x v="1"/>
    <x v="0"/>
    <n v="1"/>
  </r>
  <r>
    <n v="840"/>
    <x v="21"/>
    <n v="2.5"/>
    <n v="3"/>
    <n v="2.7508200000000005"/>
    <n v="2.9000000000000004"/>
    <n v="2.1520758778350295"/>
    <n v="2.3745530035349924"/>
    <n v="65"/>
    <n v="78"/>
    <n v="0.2"/>
    <n v="0.2"/>
    <n v="1.3989229744649958"/>
    <n v="3"/>
    <n v="2.6"/>
    <n v="1.8731752797198284"/>
    <n v="0.87347597799998766"/>
    <n v="15.007922656809424"/>
    <n v="2.1173409910938084"/>
    <n v="6.7512286323916317"/>
    <n v="3.773475977999988"/>
    <n v="40.21629629210161"/>
    <n v="47.108517747925177"/>
    <n v="87.32481404002678"/>
    <n v="0.53946313273947777"/>
    <n v="0.04"/>
    <n v="0.5794631327394778"/>
    <n v="0.98"/>
    <n v="0.5"/>
    <n v="0.5"/>
    <n v="58.787711038657157"/>
    <n v="24.757380000000005"/>
    <n v="83.545091038657162"/>
    <n v="0.2963355439824048"/>
    <n v="0.09"/>
    <n v="0.38633554398240477"/>
    <n v="0.9"/>
    <n v="10.368428029143036"/>
    <n v="3.1676904703723325"/>
    <n v="6.6687605070990577"/>
    <n v="89.144080999194003"/>
    <n v="4.3603062417920029"/>
    <n v="1.3321306268613908"/>
    <n v="2.8044596521661291"/>
    <x v="839"/>
    <n v="82.627013115155435"/>
    <n v="6.3627357462616487"/>
    <n v="1.9438990493331578"/>
    <n v="4.0923812889005653"/>
    <n v="162.94748766805949"/>
    <n v="0.85"/>
    <n v="0.6"/>
    <n v="0.65"/>
    <n v="21"/>
    <n v="11.2"/>
    <n v="13.65"/>
    <n v="388.6954927995975"/>
    <n v="118.75156050243891"/>
    <n v="250.00097839166887"/>
    <n v="9954.358713829286"/>
    <n v="525.73384995462959"/>
    <n v="160.618572243789"/>
    <n v="338.1412424302037"/>
    <n v="13463.86420063038"/>
    <x v="1"/>
    <x v="0"/>
    <n v="1"/>
  </r>
  <r>
    <n v="841"/>
    <x v="21"/>
    <n v="2.5"/>
    <n v="3"/>
    <n v="2.7508200000000005"/>
    <n v="2.9000000000000004"/>
    <n v="1.6562472638422714"/>
    <n v="1.8274666592656064"/>
    <n v="65"/>
    <n v="78"/>
    <n v="0.2"/>
    <n v="0.2"/>
    <n v="1.3989229744649958"/>
    <n v="3"/>
    <n v="2.6"/>
    <n v="0.69994482831785609"/>
    <n v="0.32638963373060204"/>
    <n v="15.007922656809424"/>
    <n v="8.8217466396624022"/>
    <n v="0.94265678592892355"/>
    <n v="3.2263896337306024"/>
    <n v="42.650207380900149"/>
    <n v="65.551130894120647"/>
    <n v="108.20133827502079"/>
    <n v="0.60582550954689707"/>
    <n v="0.04"/>
    <n v="0.6458255095468971"/>
    <n v="0.98"/>
    <n v="0.5"/>
    <n v="0.5"/>
    <n v="45.243286520769139"/>
    <n v="24.757380000000005"/>
    <n v="70.000666520769144"/>
    <n v="0.3536734895610531"/>
    <n v="0.09"/>
    <n v="0.44367348956105312"/>
    <n v="0.9"/>
    <n v="10.443135218464576"/>
    <n v="2.6384445565778689"/>
    <n v="4.7846007949442164"/>
    <n v="110.45553282241706"/>
    <n v="3.6986920947325448"/>
    <n v="0.93446975641472974"/>
    <n v="1.6945835485708789"/>
    <x v="840"/>
    <n v="69.231428427134318"/>
    <n v="5.8097929741304668"/>
    <n v="1.4678366531476004"/>
    <n v="2.6618002640947269"/>
    <n v="137.18548974056117"/>
    <n v="0.85"/>
    <n v="0.6"/>
    <n v="0.65"/>
    <n v="21"/>
    <n v="11.2"/>
    <n v="13.65"/>
    <n v="408.54100606974509"/>
    <n v="103.21735485122325"/>
    <n v="187.17612876949869"/>
    <n v="9646.797785452547"/>
    <n v="402.22026646498125"/>
    <n v="101.62042819511248"/>
    <n v="184.28023447100131"/>
    <n v="9497.5474142150306"/>
    <x v="1"/>
    <x v="0"/>
    <n v="1"/>
  </r>
  <r>
    <n v="842"/>
    <x v="21"/>
    <n v="3.2525367773207279"/>
    <n v="3"/>
    <n v="2.7508200000000005"/>
    <n v="3.6525367773207282"/>
    <n v="3.2525367773207279"/>
    <n v="3.5887772607091142"/>
    <n v="65"/>
    <n v="78"/>
    <n v="0.2"/>
    <n v="0.2"/>
    <n v="1.3989229744649958"/>
    <n v="3"/>
    <n v="2.6"/>
    <n v="2.8632672753780493"/>
    <n v="1.3351634578533815"/>
    <n v="15.007922656809424"/>
    <n v="3.1176187827359217E-2"/>
    <n v="15.77428777782624"/>
    <n v="4.9877002351741098"/>
    <n v="45.456496073734648"/>
    <n v="41.369853883803763"/>
    <n v="86.826349957538412"/>
    <n v="0.47646657845268503"/>
    <n v="0.04"/>
    <n v="0.51646657845268507"/>
    <n v="0.98"/>
    <n v="0.5"/>
    <n v="0.5"/>
    <n v="88.848722378734621"/>
    <n v="24.757380000000005"/>
    <n v="113.60610237873462"/>
    <n v="0.21792297668539873"/>
    <n v="0.09"/>
    <n v="0.3079229766853987"/>
    <n v="0.9"/>
    <n v="10.30436501748769"/>
    <n v="3.1700697453767277"/>
    <n v="3.6543117584684408"/>
    <n v="88.635232248320463"/>
    <n v="4.9825048737782804"/>
    <n v="1.5328346705256346"/>
    <n v="1.7669818679728304"/>
    <x v="841"/>
    <n v="112.35768367127599"/>
    <n v="7.1314142684499906"/>
    <n v="2.1939324330800019"/>
    <n v="2.5290652040643846"/>
    <n v="164.47810166519119"/>
    <n v="0.85"/>
    <n v="0.6"/>
    <n v="0.65"/>
    <n v="21"/>
    <n v="11.2"/>
    <n v="13.65"/>
    <n v="441.62547666572652"/>
    <n v="135.8631570203174"/>
    <n v="156.61684824634295"/>
    <n v="10185.598159725429"/>
    <n v="801.26918850332811"/>
    <n v="246.50516631215572"/>
    <n v="284.15990818229722"/>
    <n v="18480.378517749527"/>
    <x v="1"/>
    <x v="0"/>
    <n v="1"/>
  </r>
  <r>
    <n v="843"/>
    <x v="21"/>
    <n v="3.3021032154185788"/>
    <n v="3"/>
    <n v="2.7508200000000005"/>
    <n v="3.7021032154185791"/>
    <n v="3.3021032154185788"/>
    <n v="3.6434677740279038"/>
    <n v="65"/>
    <n v="78"/>
    <n v="0.2"/>
    <n v="0.2"/>
    <n v="1.3989229744649958"/>
    <n v="3"/>
    <n v="2.6"/>
    <n v="2.8742558901505646"/>
    <n v="1.3402875330743207"/>
    <n v="15.007922656809424"/>
    <n v="2.6366554128729285E-2"/>
    <n v="15.895596877875038"/>
    <n v="5.0423907484928998"/>
    <n v="46.476790395766734"/>
    <n v="41.356623447232899"/>
    <n v="87.833413842999633"/>
    <n v="0.47085296628862666"/>
    <n v="0.04"/>
    <n v="0.51085296628862664"/>
    <n v="0.98"/>
    <n v="0.5"/>
    <n v="0.5"/>
    <n v="90.202716199362953"/>
    <n v="24.757380000000005"/>
    <n v="114.96009619936297"/>
    <n v="0.21535629160457501"/>
    <n v="0.09"/>
    <n v="0.305356291604575"/>
    <n v="0.9"/>
    <n v="5.1007613725703465"/>
    <n v="2.5588611663419729"/>
    <n v="4.1074055109902989"/>
    <n v="89.663276631395462"/>
    <n v="2.4950222950623382"/>
    <n v="1.2516593491954011"/>
    <n v="2.0091252219506526"/>
    <x v="842"/>
    <n v="113.6967984389304"/>
    <n v="3.5432117954824034"/>
    <n v="1.7774968098568305"/>
    <n v="2.8531833960381068"/>
    <n v="100.50597879294689"/>
    <n v="0.85"/>
    <n v="0.6"/>
    <n v="0.65"/>
    <n v="21"/>
    <n v="11.2"/>
    <n v="13.65"/>
    <n v="223.71187424367363"/>
    <n v="112.22787847517966"/>
    <n v="180.14475056287517"/>
    <n v="6345.7625979718914"/>
    <n v="402.85183733740348"/>
    <n v="202.09569651613384"/>
    <n v="324.39781748864755"/>
    <n v="11427.208012729096"/>
    <x v="0"/>
    <x v="0"/>
    <n v="1"/>
  </r>
  <r>
    <n v="844"/>
    <x v="21"/>
    <n v="3.0612410906521843"/>
    <n v="3"/>
    <n v="2.7508200000000005"/>
    <n v="3.4612410906521847"/>
    <n v="3.0612410906521843"/>
    <n v="3.3777058240462754"/>
    <n v="65"/>
    <n v="78"/>
    <n v="0.2"/>
    <n v="0.2"/>
    <n v="1.3989229744649958"/>
    <n v="3"/>
    <n v="2.6"/>
    <n v="2.820858042657016"/>
    <n v="1.3153877078590863"/>
    <n v="15.007922656809424"/>
    <n v="5.351465176131235E-2"/>
    <n v="15.310467171125497"/>
    <n v="4.776628798511271"/>
    <n v="41.506807310451343"/>
    <n v="41.431302977162559"/>
    <n v="82.93811028761391"/>
    <n v="0.49954481520601957"/>
    <n v="0.04"/>
    <n v="0.5395448152060196"/>
    <n v="0.98"/>
    <n v="0.5"/>
    <n v="0.5"/>
    <n v="83.623146614126796"/>
    <n v="24.757380000000005"/>
    <n v="108.38052661412681"/>
    <n v="0.22843015044709164"/>
    <n v="0.09"/>
    <n v="0.31843015044709166"/>
    <n v="0.9"/>
    <n v="8.1367847402038578"/>
    <n v="3.1072172217336034"/>
    <n v="4.0519847558897144"/>
    <n v="84.665987585272532"/>
    <n v="3.746624721179407"/>
    <n v="1.4307342800283847"/>
    <n v="1.8657573895555899"/>
    <x v="843"/>
    <n v="107.18953181616938"/>
    <n v="5.5457871512251433"/>
    <n v="2.1177855743451777"/>
    <n v="2.7617106404624305"/>
    <n v="137.7270973664713"/>
    <n v="0.85"/>
    <n v="0.6"/>
    <n v="0.65"/>
    <n v="21"/>
    <n v="11.2"/>
    <n v="13.65"/>
    <n v="317.21168213005086"/>
    <n v="121.13453079070705"/>
    <n v="157.96619198124407"/>
    <n v="7877.8076112885456"/>
    <n v="594.45032829195088"/>
    <n v="227.00444420109696"/>
    <n v="296.02647056290118"/>
    <n v="14762.903085112033"/>
    <x v="1"/>
    <x v="0"/>
    <n v="1"/>
  </r>
  <r>
    <n v="845"/>
    <x v="21"/>
    <n v="2.6813609522930166"/>
    <n v="3"/>
    <n v="2.7508200000000005"/>
    <n v="3.081360952293017"/>
    <n v="2.6813609522930166"/>
    <n v="2.9585544675283537"/>
    <n v="65"/>
    <n v="78"/>
    <n v="0.2"/>
    <n v="0.2"/>
    <n v="1.3989229744649958"/>
    <n v="3"/>
    <n v="2.6"/>
    <n v="2.7366406435387285"/>
    <n v="1.2761164897003328"/>
    <n v="15.007922656809424"/>
    <n v="0.11565797337331679"/>
    <n v="14.409918532735571"/>
    <n v="4.3574774419933497"/>
    <n v="33.606965105077464"/>
    <n v="41.602248069119291"/>
    <n v="75.209213174196748"/>
    <n v="0.55315361394303819"/>
    <n v="0.04"/>
    <n v="0.59315361394303823"/>
    <n v="0.98"/>
    <n v="0.5"/>
    <n v="0.5"/>
    <n v="73.246057203297127"/>
    <n v="24.757380000000005"/>
    <n v="98.003437203297125"/>
    <n v="0.2526174663511403"/>
    <n v="0.09"/>
    <n v="0.34261746635114032"/>
    <n v="0.9"/>
    <n v="9.5604568724850552"/>
    <n v="2.5498339898071558"/>
    <n v="3.6869490778217848"/>
    <n v="76.776071781992513"/>
    <n v="3.889637327623988"/>
    <n v="1.0373907437982453"/>
    <n v="1.500021907887841"/>
    <x v="844"/>
    <n v="96.926476354909241"/>
    <n v="6.2848773616748783"/>
    <n v="1.6762163286034086"/>
    <n v="2.4237359262128115"/>
    <n v="144.95383163943464"/>
    <n v="0.85"/>
    <n v="0.6"/>
    <n v="0.65"/>
    <n v="21"/>
    <n v="11.2"/>
    <n v="13.65"/>
    <n v="298.63107467157681"/>
    <n v="79.646786211828683"/>
    <n v="115.16578967455824"/>
    <n v="6887.5995551186543"/>
    <n v="609.17101698988449"/>
    <n v="162.46974234009107"/>
    <n v="234.92418294261012"/>
    <n v="14049.864134953157"/>
    <x v="1"/>
    <x v="0"/>
    <n v="1"/>
  </r>
  <r>
    <n v="846"/>
    <x v="21"/>
    <n v="2.8546403250324213"/>
    <n v="3"/>
    <n v="2.7508200000000005"/>
    <n v="3.2546403250324216"/>
    <n v="2.8546403250324213"/>
    <n v="3.1497471012206839"/>
    <n v="65"/>
    <n v="78"/>
    <n v="0.2"/>
    <n v="0.2"/>
    <n v="1.3989229744649958"/>
    <n v="3"/>
    <n v="2.6"/>
    <n v="2.7750557556211701"/>
    <n v="1.2940297506532579"/>
    <n v="15.007922656809424"/>
    <n v="8.4377731325928074E-2"/>
    <n v="14.817311354208545"/>
    <n v="4.5486700756856795"/>
    <n v="37.219729469435002"/>
    <n v="41.516201753690495"/>
    <n v="78.735931223125505"/>
    <n v="0.52728406343528178"/>
    <n v="0.04"/>
    <n v="0.56728406343528182"/>
    <n v="0.98"/>
    <n v="0.5"/>
    <n v="0.5"/>
    <n v="77.979485888818957"/>
    <n v="24.757380000000005"/>
    <n v="102.73686588881895"/>
    <n v="0.24097854052499762"/>
    <n v="0.09"/>
    <n v="0.33097854052499764"/>
    <n v="0.9"/>
    <n v="4.4070378426890899"/>
    <n v="3.2371839188625282"/>
    <n v="6.6894193862493569"/>
    <n v="80.376263123607288"/>
    <n v="1.9069955075753646"/>
    <n v="1.4007810712828437"/>
    <n v="2.8946183747950727"/>
    <x v="845"/>
    <n v="101.60788934059018"/>
    <n v="2.9484028894774208"/>
    <n v="2.165745509986416"/>
    <n v="4.4753651208289194"/>
    <n v="106.89047843883526"/>
    <n v="0.85"/>
    <n v="0.6"/>
    <n v="0.65"/>
    <n v="21"/>
    <n v="11.2"/>
    <n v="13.65"/>
    <n v="153.27717269241455"/>
    <n v="112.58954796399834"/>
    <n v="232.65860813495726"/>
    <n v="5556.8627955550774"/>
    <n v="299.58099452549811"/>
    <n v="220.0568301185798"/>
    <n v="454.73240395592182"/>
    <n v="10860.915904775913"/>
    <x v="0"/>
    <x v="0"/>
    <n v="1"/>
  </r>
  <r>
    <n v="847"/>
    <x v="21"/>
    <n v="2.5"/>
    <n v="3"/>
    <n v="2.7508200000000005"/>
    <n v="2.9000000000000004"/>
    <n v="1.516486153874667"/>
    <n v="1.6732573365976631"/>
    <n v="65"/>
    <n v="78"/>
    <n v="0.2"/>
    <n v="0.2"/>
    <n v="1.3989229744649958"/>
    <n v="3"/>
    <n v="2.6"/>
    <n v="0.36924186864935921"/>
    <n v="0.1721803110626583"/>
    <n v="15.007922656809424"/>
    <n v="11.54090633424353"/>
    <n v="0.26232994038194679"/>
    <n v="3.0721803110626587"/>
    <n v="40.703845273334792"/>
    <n v="73.031049765168305"/>
    <n v="113.7348950385031"/>
    <n v="0.64211647393216331"/>
    <n v="0.04"/>
    <n v="0.68211647393216335"/>
    <n v="0.98"/>
    <n v="0.5"/>
    <n v="0.5"/>
    <n v="41.425467719936258"/>
    <n v="24.757380000000005"/>
    <n v="66.182847719936262"/>
    <n v="0.37407547201300523"/>
    <n v="0.09"/>
    <n v="0.46407547201300525"/>
    <n v="0.9"/>
    <n v="10.580417807517495"/>
    <n v="2.9689398685207573"/>
    <n v="3.7043916630485509"/>
    <n v="116.10437201847191"/>
    <n v="3.3633405199245909"/>
    <n v="0.94377707408875766"/>
    <n v="1.1775650837861709"/>
    <x v="846"/>
    <n v="65.455563679057832"/>
    <n v="5.6703054193990079"/>
    <n v="1.5911276976587572"/>
    <n v="1.9852743534982531"/>
    <n v="129.52167656595239"/>
    <n v="0.85"/>
    <n v="0.6"/>
    <n v="0.65"/>
    <n v="21"/>
    <n v="11.2"/>
    <n v="13.65"/>
    <n v="390.49853895012541"/>
    <n v="109.57664451250604"/>
    <n v="136.72045456387264"/>
    <n v="8919.8062045017396"/>
    <n v="371.15303745917851"/>
    <n v="104.14816033561546"/>
    <n v="129.94725186580527"/>
    <n v="8477.9143482810287"/>
    <x v="0"/>
    <x v="0"/>
    <n v="1"/>
  </r>
  <r>
    <n v="848"/>
    <x v="21"/>
    <n v="2.5"/>
    <n v="3"/>
    <n v="2.7508200000000005"/>
    <n v="2.9000000000000004"/>
    <n v="2.236413490908733"/>
    <n v="2.4676092635385194"/>
    <n v="65"/>
    <n v="78"/>
    <n v="0.2"/>
    <n v="0.2"/>
    <n v="1.3989229744649958"/>
    <n v="3"/>
    <n v="2.6"/>
    <n v="2.0727350732941288"/>
    <n v="0.96653223800351462"/>
    <n v="15.007922656809424"/>
    <n v="1.4337906361328929"/>
    <n v="8.2663458746459231"/>
    <n v="3.866532238003515"/>
    <n v="38.352310670049782"/>
    <n v="45.228193760491592"/>
    <n v="83.580504430541367"/>
    <n v="0.54113329500275953"/>
    <n v="0.04"/>
    <n v="0.58113329500275956"/>
    <n v="0.98"/>
    <n v="0.5"/>
    <n v="0.5"/>
    <n v="61.091540228943273"/>
    <n v="24.757380000000005"/>
    <n v="85.848920228943285"/>
    <n v="0.28838312624057033"/>
    <n v="0.09"/>
    <n v="0.37838312624057036"/>
    <n v="0.9"/>
    <n v="10.372697415135153"/>
    <n v="2.3701194299325583"/>
    <n v="5.9857112499321996"/>
    <n v="85.32176493951097"/>
    <n v="4.3447775882110546"/>
    <n v="0.99276411606578863"/>
    <n v="2.5072151483240139"/>
    <x v="847"/>
    <n v="84.905525501152695"/>
    <n v="6.4478437396488308"/>
    <n v="1.4733062304711584"/>
    <n v="3.720819114409502"/>
    <n v="158.00759621409614"/>
    <n v="0.85"/>
    <n v="0.6"/>
    <n v="0.65"/>
    <n v="21"/>
    <n v="11.2"/>
    <n v="13.65"/>
    <n v="370.70409209579901"/>
    <n v="84.704386551346602"/>
    <n v="213.92002153808264"/>
    <n v="9084.2869126317"/>
    <n v="547.45756106420151"/>
    <n v="125.09183972227609"/>
    <n v="315.91810220367233"/>
    <n v="13415.717989731778"/>
    <x v="1"/>
    <x v="0"/>
    <n v="1"/>
  </r>
  <r>
    <n v="849"/>
    <x v="21"/>
    <n v="2.5"/>
    <n v="3"/>
    <n v="2.7508200000000005"/>
    <n v="2.9000000000000004"/>
    <n v="2.1858519428828806"/>
    <n v="2.4118207678982322"/>
    <n v="65"/>
    <n v="78"/>
    <n v="0.2"/>
    <n v="0.2"/>
    <n v="1.3989229744649958"/>
    <n v="3"/>
    <n v="2.6"/>
    <n v="1.9530962583087166"/>
    <n v="0.91074374236322786"/>
    <n v="15.007922656809424"/>
    <n v="1.827643884038938"/>
    <n v="7.3396149437272058"/>
    <n v="3.8107437423632282"/>
    <n v="39.520403663244664"/>
    <n v="46.311613151896502"/>
    <n v="85.832016815141174"/>
    <n v="0.53956105041361346"/>
    <n v="0.04"/>
    <n v="0.5795610504136135"/>
    <n v="0.98"/>
    <n v="0.5"/>
    <n v="0.5"/>
    <n v="59.710363242748343"/>
    <n v="24.757380000000005"/>
    <n v="84.467743242748355"/>
    <n v="0.29309863208788228"/>
    <n v="0.09"/>
    <n v="0.38309863208788231"/>
    <n v="0.9"/>
    <n v="10.849750587732746"/>
    <n v="2.1396973689305416"/>
    <n v="4.015310495962213"/>
    <n v="87.620183832123274"/>
    <n v="4.5616577403806353"/>
    <n v="0.89961211422591181"/>
    <n v="1.6881929271855454"/>
    <x v="848"/>
    <n v="83.539526284036825"/>
    <n v="6.6932259790776341"/>
    <n v="1.3199822338112104"/>
    <n v="2.4770505375509728"/>
    <n v="150.32199523216809"/>
    <n v="0.85"/>
    <n v="0.6"/>
    <n v="0.65"/>
    <n v="21"/>
    <n v="11.2"/>
    <n v="13.65"/>
    <n v="399.69328979137936"/>
    <n v="78.824178826079475"/>
    <n v="147.91977462408778"/>
    <n v="8976.6419048395928"/>
    <n v="559.1489276041541"/>
    <n v="110.27069051593325"/>
    <n v="206.93162848862704"/>
    <n v="12557.828271766564"/>
    <x v="1"/>
    <x v="0"/>
    <n v="1"/>
  </r>
  <r>
    <n v="850"/>
    <x v="21"/>
    <n v="3.3734545026297269"/>
    <n v="3"/>
    <n v="2.7508200000000005"/>
    <n v="3.7734545026297273"/>
    <n v="3.3734545026297269"/>
    <n v="3.7221952088262356"/>
    <n v="65"/>
    <n v="78"/>
    <n v="0.2"/>
    <n v="0.2"/>
    <n v="1.3989229744649958"/>
    <n v="3"/>
    <n v="2.6"/>
    <n v="2.8900740896979791"/>
    <n v="1.3476636806615039"/>
    <n v="15.007922656809424"/>
    <n v="2.0150146821067503E-2"/>
    <n v="16.071038188964334"/>
    <n v="5.1211181832912311"/>
    <n v="47.943267948123605"/>
    <n v="41.33952322968284"/>
    <n v="89.282791177806445"/>
    <n v="0.4630178188241818"/>
    <n v="0.04"/>
    <n v="0.50301781882418184"/>
    <n v="0.98"/>
    <n v="0.5"/>
    <n v="0.5"/>
    <n v="92.151801219090487"/>
    <n v="24.757380000000005"/>
    <n v="116.9091812190905"/>
    <n v="0.211765917285864"/>
    <n v="0.09"/>
    <n v="0.30176591728586399"/>
    <n v="0.9"/>
    <n v="11.22327208634913"/>
    <n v="3.2677401003075071"/>
    <n v="3.5223214681766257"/>
    <n v="91.142849327344081"/>
    <n v="5.5777662414034666"/>
    <n v="1.6240086025665117"/>
    <n v="1.7505310060568295"/>
    <x v="849"/>
    <n v="115.62446494195764"/>
    <n v="7.836471090263152"/>
    <n v="2.281647511486411"/>
    <n v="2.4594048993566151"/>
    <n v="177.03475020792752"/>
    <n v="0.85"/>
    <n v="0.6"/>
    <n v="0.65"/>
    <n v="21"/>
    <n v="11.2"/>
    <n v="13.65"/>
    <n v="508.37350812338246"/>
    <n v="148.0167713700302"/>
    <n v="159.54838372788166"/>
    <n v="11484.732858234609"/>
    <n v="906.08777684479639"/>
    <n v="263.81427270176545"/>
    <n v="284.36737556373782"/>
    <n v="20469.548268924744"/>
    <x v="1"/>
    <x v="0"/>
    <n v="1"/>
  </r>
  <r>
    <n v="851"/>
    <x v="21"/>
    <n v="2.5"/>
    <n v="3"/>
    <n v="2.7508200000000005"/>
    <n v="2.9000000000000004"/>
    <n v="1.7037549576135769"/>
    <n v="1.8798855995536967"/>
    <n v="65"/>
    <n v="78"/>
    <n v="0.2"/>
    <n v="0.2"/>
    <n v="1.3989229744649958"/>
    <n v="3"/>
    <n v="2.6"/>
    <n v="0.81235760853144323"/>
    <n v="0.37880857401869239"/>
    <n v="15.007922656809424"/>
    <n v="7.9805116200758146"/>
    <n v="1.2697566180078093"/>
    <n v="3.2788085740186927"/>
    <n v="43.048170244730464"/>
    <n v="63.237044777541456"/>
    <n v="106.28521502227193"/>
    <n v="0.59497499030594436"/>
    <n v="0.04"/>
    <n v="0.6349749903059444"/>
    <n v="0.98"/>
    <n v="0.5"/>
    <n v="0.5"/>
    <n v="46.541042144678705"/>
    <n v="24.757380000000005"/>
    <n v="71.29842214467871"/>
    <n v="0.34723601526219394"/>
    <n v="0.09"/>
    <n v="0.43723601526219391"/>
    <n v="0.9"/>
    <n v="11.771022809739375"/>
    <n v="3.4878266305895012"/>
    <n v="6.935181491023009"/>
    <n v="108.49949033523592"/>
    <n v="4.296717715234065"/>
    <n v="1.273143949642118"/>
    <n v="2.5315146909907087"/>
    <x v="850"/>
    <n v="70.51492300023169"/>
    <n v="6.6243077008485365"/>
    <n v="1.9628232127051837"/>
    <n v="3.9028703707679879"/>
    <n v="166.06228181416418"/>
    <n v="0.85"/>
    <n v="0.6"/>
    <n v="0.65"/>
    <n v="21"/>
    <n v="11.2"/>
    <n v="13.65"/>
    <n v="466.1916822172754"/>
    <n v="138.13546965955905"/>
    <n v="274.66805374865413"/>
    <n v="11686.784190575538"/>
    <n v="467.11254745517635"/>
    <n v="138.40832770697341"/>
    <n v="275.2106036745904"/>
    <n v="11709.869015368562"/>
    <x v="1"/>
    <x v="0"/>
    <n v="1"/>
  </r>
  <r>
    <n v="852"/>
    <x v="21"/>
    <n v="3.2088053795234504"/>
    <n v="3"/>
    <n v="2.7508200000000005"/>
    <n v="3.6088053795234507"/>
    <n v="3.2088053795234504"/>
    <n v="3.5405250020142329"/>
    <n v="65"/>
    <n v="78"/>
    <n v="0.2"/>
    <n v="0.2"/>
    <n v="1.3989229744649958"/>
    <n v="3"/>
    <n v="2.6"/>
    <n v="2.8535722578964768"/>
    <n v="1.3306425969557778"/>
    <n v="15.007922656809424"/>
    <n v="3.5754013912275354E-2"/>
    <n v="15.667645213678179"/>
    <n v="4.9394479764792285"/>
    <n v="44.555251067676942"/>
    <n v="41.38244665935467"/>
    <n v="85.937697727031605"/>
    <n v="0.48154008955185063"/>
    <n v="0.04"/>
    <n v="0.52154008955185061"/>
    <n v="0.98"/>
    <n v="0.5"/>
    <n v="0.5"/>
    <n v="87.654122874367147"/>
    <n v="24.757380000000005"/>
    <n v="112.41150287436716"/>
    <n v="0.22023884893407428"/>
    <n v="0.09"/>
    <n v="0.31023884893407427"/>
    <n v="0.9"/>
    <n v="9.0687601681036085"/>
    <n v="3.3270159382981772"/>
    <n v="4.9027961732075891"/>
    <n v="87.728066429678108"/>
    <n v="4.3390381779065965"/>
    <n v="1.5918437478977117"/>
    <n v="2.3457914179784325"/>
    <x v="851"/>
    <n v="111.1762116339895"/>
    <n v="6.2552784522919627"/>
    <n v="2.2948463432152315"/>
    <n v="3.3817583318732822"/>
    <n v="157.08273859936358"/>
    <n v="0.85"/>
    <n v="0.6"/>
    <n v="0.65"/>
    <n v="21"/>
    <n v="11.2"/>
    <n v="13.65"/>
    <n v="380.65542951229935"/>
    <n v="139.64937406123823"/>
    <n v="205.79174534658074"/>
    <n v="9559.0304710736018"/>
    <n v="695.43816104154553"/>
    <n v="255.13232272078346"/>
    <n v="375.97107999935133"/>
    <n v="17463.863790569496"/>
    <x v="1"/>
    <x v="0"/>
    <n v="1"/>
  </r>
  <r>
    <n v="853"/>
    <x v="21"/>
    <n v="2.5"/>
    <n v="3"/>
    <n v="2.7508200000000005"/>
    <n v="2.9000000000000004"/>
    <n v="1.8792539184175467"/>
    <n v="2.073527277705661"/>
    <n v="65"/>
    <n v="78"/>
    <n v="0.2"/>
    <n v="0.2"/>
    <n v="1.3989229744649958"/>
    <n v="3"/>
    <n v="2.6"/>
    <n v="1.2276235274274152"/>
    <n v="0.5724502521706567"/>
    <n v="15.007922656809424"/>
    <n v="5.238295888359132"/>
    <n v="2.8997221527959787"/>
    <n v="3.4724502521706571"/>
    <n v="43.358489062170349"/>
    <n v="55.693702898420575"/>
    <n v="99.052191960590932"/>
    <n v="0.56226623354866256"/>
    <n v="0.04"/>
    <n v="0.6022662335486626"/>
    <n v="0.98"/>
    <n v="0.5"/>
    <n v="0.5"/>
    <n v="51.335102754524584"/>
    <n v="24.757380000000005"/>
    <n v="76.092482754524582"/>
    <n v="0.32535907758283639"/>
    <n v="0.09"/>
    <n v="0.41535907758283641"/>
    <n v="0.9"/>
    <n v="7.1628757287874798"/>
    <n v="2.3612064763333516"/>
    <n v="6.8159261960982036"/>
    <n v="101.11577929310324"/>
    <n v="2.8489175422335125"/>
    <n v="0.93913154520135456"/>
    <n v="2.7109239978284756"/>
    <x v="852"/>
    <n v="75.256301625353984"/>
    <n v="4.1877102732378253"/>
    <n v="1.3804579323409112"/>
    <n v="3.9848693784141629"/>
    <n v="119.38305924260577"/>
    <n v="0.85"/>
    <n v="0.6"/>
    <n v="0.65"/>
    <n v="21"/>
    <n v="11.2"/>
    <n v="13.65"/>
    <n v="288.07051742473396"/>
    <n v="94.961018051771177"/>
    <n v="274.11719264480126"/>
    <n v="8212.3015690804023"/>
    <n v="315.15158744237931"/>
    <n v="103.88815853736011"/>
    <n v="299.88653187957311"/>
    <n v="8984.3275153190443"/>
    <x v="1"/>
    <x v="0"/>
    <n v="1"/>
  </r>
  <r>
    <n v="854"/>
    <x v="21"/>
    <n v="2.5"/>
    <n v="3"/>
    <n v="2.7508200000000005"/>
    <n v="2.9000000000000004"/>
    <n v="1.8917850469345456"/>
    <n v="2.0873538482109986"/>
    <n v="65"/>
    <n v="78"/>
    <n v="0.2"/>
    <n v="0.2"/>
    <n v="1.3989229744649958"/>
    <n v="3"/>
    <n v="2.6"/>
    <n v="1.2572747035630241"/>
    <n v="0.58627682267599379"/>
    <n v="15.007922656809424"/>
    <n v="5.0644926351052666"/>
    <n v="3.0414895976004828"/>
    <n v="3.4862768226759941"/>
    <n v="43.310821999750658"/>
    <n v="55.215601433304784"/>
    <n v="98.526423433055442"/>
    <n v="0.56041414586434735"/>
    <n v="0.04"/>
    <n v="0.60041414586434738"/>
    <n v="0.98"/>
    <n v="0.5"/>
    <n v="0.5"/>
    <n v="51.677412414622026"/>
    <n v="24.757380000000005"/>
    <n v="76.434792414622024"/>
    <n v="0.32390197209803506"/>
    <n v="0.09"/>
    <n v="0.41390197209803503"/>
    <n v="0.9"/>
    <n v="7.0146435788971324"/>
    <n v="3.3006466775888401"/>
    <n v="6.8500959425930059"/>
    <n v="100.57905725457744"/>
    <n v="2.8029523459307817"/>
    <n v="1.3188917218643408"/>
    <n v="2.7372014381321947"/>
    <x v="853"/>
    <n v="75.594849640834965"/>
    <n v="4.1112687680267905"/>
    <n v="1.9345025085359919"/>
    <n v="4.0148277228930125"/>
    <n v="122.00756333800831"/>
    <n v="0.85"/>
    <n v="0.6"/>
    <n v="0.65"/>
    <n v="21"/>
    <n v="11.2"/>
    <n v="13.65"/>
    <n v="281.91830448322423"/>
    <n v="132.65288600598174"/>
    <n v="275.30514016320973"/>
    <n v="8366.3139850838288"/>
    <n v="310.79074435204603"/>
    <n v="146.23842626259636"/>
    <n v="303.50029804595312"/>
    <n v="9223.1434055813861"/>
    <x v="1"/>
    <x v="0"/>
    <n v="1"/>
  </r>
  <r>
    <n v="855"/>
    <x v="21"/>
    <n v="2.5"/>
    <n v="3"/>
    <n v="2.7508200000000005"/>
    <n v="2.9000000000000004"/>
    <n v="1.2414587187592623"/>
    <n v="1.3697981375824362"/>
    <n v="65"/>
    <n v="78"/>
    <n v="0.2"/>
    <n v="0.2"/>
    <n v="1.3989229744649958"/>
    <n v="3"/>
    <n v="2.6"/>
    <n v="0"/>
    <n v="0"/>
    <n v="15.007922656809424"/>
    <n v="16.41630855998439"/>
    <n v="0"/>
    <n v="2.768721112047432"/>
    <n v="33.912613015420661"/>
    <n v="32.832617119968781"/>
    <n v="66.745230135389448"/>
    <n v="0.49190956497369798"/>
    <n v="0.04"/>
    <n v="0.53190956497369801"/>
    <n v="0.98"/>
    <n v="0.5"/>
    <n v="0.5"/>
    <n v="33.912613015420661"/>
    <n v="24.757380000000005"/>
    <n v="58.669993015420665"/>
    <n v="0.42197686973463316"/>
    <n v="0.09"/>
    <n v="0.51197686973463319"/>
    <n v="0.9"/>
    <n v="9.0028337232739712"/>
    <n v="2.3119666167554089"/>
    <n v="6.6037742034078493"/>
    <n v="68.135755763210071"/>
    <n v="4.2141403539967754"/>
    <n v="1.0822094594033269"/>
    <n v="3.091163539688651"/>
    <x v="854"/>
    <n v="58.025267817449006"/>
    <n v="4.3935910948907706"/>
    <n v="1.1282931853780043"/>
    <n v="3.2227945583127777"/>
    <n v="114.60197596817055"/>
    <n v="0.85"/>
    <n v="0.6"/>
    <n v="0.65"/>
    <n v="21"/>
    <n v="11.2"/>
    <n v="13.65"/>
    <n v="287.13363791181195"/>
    <n v="73.737159410540684"/>
    <n v="210.61876396436585"/>
    <n v="7489.5641312385114"/>
    <n v="254.93929996139596"/>
    <n v="65.46951425816134"/>
    <n v="187.00351736671621"/>
    <n v="6649.8103479619513"/>
    <x v="1"/>
    <x v="0"/>
    <n v="1"/>
  </r>
  <r>
    <n v="856"/>
    <x v="21"/>
    <n v="2.5"/>
    <n v="3"/>
    <n v="2.7508200000000005"/>
    <n v="2.9000000000000004"/>
    <n v="2.1737985579836847"/>
    <n v="2.3985213291517034"/>
    <n v="65"/>
    <n v="78"/>
    <n v="0.2"/>
    <n v="0.2"/>
    <n v="1.3989229744649958"/>
    <n v="3"/>
    <n v="2.6"/>
    <n v="1.9245755198778924"/>
    <n v="0.89744430361669902"/>
    <n v="15.007922656809424"/>
    <n v="1.9285811154293013"/>
    <n v="7.1268217211123179"/>
    <n v="3.7974443036166994"/>
    <n v="39.776500257043615"/>
    <n v="46.589273306749739"/>
    <n v="86.365773563793354"/>
    <n v="0.53944139425019988"/>
    <n v="0.04"/>
    <n v="0.57944139425019991"/>
    <n v="0.98"/>
    <n v="0.5"/>
    <n v="0.5"/>
    <n v="59.381103983913803"/>
    <n v="24.757380000000005"/>
    <n v="84.138483983913801"/>
    <n v="0.29424561541581018"/>
    <n v="0.09"/>
    <n v="0.38424561541581015"/>
    <n v="0.9"/>
    <n v="10.146708984248585"/>
    <n v="2.4893576019828831"/>
    <n v="6.5328754326517551"/>
    <n v="88.165060513039052"/>
    <n v="4.2672857833645548"/>
    <n v="1.0469207623025871"/>
    <n v="2.7474569834931439"/>
    <x v="855"/>
    <n v="83.21388525881585"/>
    <n v="6.2478805461508573"/>
    <n v="1.5328328582189448"/>
    <n v="4.0226466915976546"/>
    <n v="157.5162373272243"/>
    <n v="0.85"/>
    <n v="0.6"/>
    <n v="0.65"/>
    <n v="21"/>
    <n v="11.2"/>
    <n v="13.65"/>
    <n v="376.22550931676722"/>
    <n v="92.301832360764564"/>
    <n v="242.22971120664477"/>
    <n v="9485.0767674495874"/>
    <n v="519.91041487818518"/>
    <n v="127.55297758477401"/>
    <n v="334.74006023136241"/>
    <n v="13107.538099348048"/>
    <x v="1"/>
    <x v="0"/>
    <n v="1"/>
  </r>
  <r>
    <n v="857"/>
    <x v="21"/>
    <n v="2.5"/>
    <n v="3"/>
    <n v="2.7508200000000005"/>
    <n v="2.9000000000000004"/>
    <n v="1.6253481739908027"/>
    <n v="1.7933732858074578"/>
    <n v="65"/>
    <n v="78"/>
    <n v="0.2"/>
    <n v="0.2"/>
    <n v="1.3989229744649958"/>
    <n v="3"/>
    <n v="2.6"/>
    <n v="0.62683135299333914"/>
    <n v="0.29229626027245326"/>
    <n v="15.007922656809424"/>
    <n v="9.3915068056730515"/>
    <n v="0.75600975990975561"/>
    <n v="3.1922962602724536"/>
    <n v="42.319577150828898"/>
    <n v="67.118438553986053"/>
    <n v="109.43801570481494"/>
    <n v="0.61330094594389695"/>
    <n v="0.04"/>
    <n v="0.65330094594389698"/>
    <n v="0.98"/>
    <n v="0.5"/>
    <n v="0.5"/>
    <n v="44.39922391858385"/>
    <n v="24.757380000000005"/>
    <n v="69.156603918583855"/>
    <n v="0.35799010647119367"/>
    <n v="0.09"/>
    <n v="0.44799010647119364"/>
    <n v="0.9"/>
    <n v="6.7678106343835633"/>
    <n v="2.1991845139633521"/>
    <n v="3.6019337560050051"/>
    <n v="111.71797436533193"/>
    <n v="2.3463935449716158"/>
    <n v="0.76245519068592482"/>
    <n v="1.2487870259796814"/>
    <x v="856"/>
    <n v="68.396641238159859"/>
    <n v="3.7358984277091944"/>
    <n v="1.2139716094031097"/>
    <n v="1.9883030691501364"/>
    <n v="92.484895130832612"/>
    <n v="0.85"/>
    <n v="0.6"/>
    <n v="0.65"/>
    <n v="21"/>
    <n v="11.2"/>
    <n v="13.65"/>
    <n v="262.13433390811929"/>
    <n v="85.179949447764415"/>
    <n v="139.51195695615715"/>
    <n v="6489.3269586424103"/>
    <n v="255.52290446223125"/>
    <n v="83.031580641656021"/>
    <n v="135.99325169339403"/>
    <n v="6325.6561922123956"/>
    <x v="0"/>
    <x v="0"/>
    <n v="1"/>
  </r>
  <r>
    <n v="858"/>
    <x v="21"/>
    <n v="3.226537031375293"/>
    <n v="3"/>
    <n v="2.7508200000000005"/>
    <n v="3.6265370313752934"/>
    <n v="3.226537031375293"/>
    <n v="3.5600897151342865"/>
    <n v="65"/>
    <n v="78"/>
    <n v="0.2"/>
    <n v="0.2"/>
    <n v="1.3989229744649958"/>
    <n v="3"/>
    <n v="2.6"/>
    <n v="2.8575032704718732"/>
    <n v="1.3324756582239887"/>
    <n v="15.007922656809424"/>
    <n v="3.386007121761294E-2"/>
    <n v="15.710841689564718"/>
    <n v="4.9590126895992821"/>
    <n v="44.920796375182881"/>
    <n v="41.377236763911341"/>
    <n v="86.29803313909423"/>
    <n v="0.47946905924518535"/>
    <n v="0.04"/>
    <n v="0.51946905924518538"/>
    <n v="0.98"/>
    <n v="0.5"/>
    <n v="0.5"/>
    <n v="88.138493911671304"/>
    <n v="24.757380000000005"/>
    <n v="112.89587391167132"/>
    <n v="0.2192939311437542"/>
    <n v="0.09"/>
    <n v="0.3092939311437542"/>
    <n v="0.9"/>
    <n v="4.7251082613012558"/>
    <n v="3.4114143174206597"/>
    <n v="5.4389995425373669"/>
    <n v="88.095908829492018"/>
    <n v="2.2705607179714389"/>
    <n v="1.6392901312545933"/>
    <n v="2.6136075669404875"/>
    <x v="857"/>
    <n v="111.65525991264195"/>
    <n v="3.2636609520835616"/>
    <n v="2.3562845724255372"/>
    <n v="3.7567499925369043"/>
    <n v="107.42234463017486"/>
    <n v="0.85"/>
    <n v="0.6"/>
    <n v="0.65"/>
    <n v="21"/>
    <n v="11.2"/>
    <n v="13.65"/>
    <n v="200.02711000223781"/>
    <n v="144.41475394809066"/>
    <n v="230.24813393325965"/>
    <n v="6583.8276283939604"/>
    <n v="364.40491187163053"/>
    <n v="263.09156636232177"/>
    <n v="419.46089684352376"/>
    <n v="11994.269810107571"/>
    <x v="0"/>
    <x v="0"/>
    <n v="1"/>
  </r>
  <r>
    <n v="859"/>
    <x v="21"/>
    <n v="2.5"/>
    <n v="3"/>
    <n v="2.7508200000000005"/>
    <n v="2.9000000000000004"/>
    <n v="1.5839419374257462"/>
    <n v="1.7476865586742372"/>
    <n v="65"/>
    <n v="78"/>
    <n v="0.2"/>
    <n v="0.2"/>
    <n v="1.3989229744649958"/>
    <n v="3"/>
    <n v="2.6"/>
    <n v="0.52885585048071571"/>
    <n v="0.24660953313923262"/>
    <n v="15.007922656809424"/>
    <n v="10.182964582498716"/>
    <n v="0.53814660703822326"/>
    <n v="3.146609533139233"/>
    <n v="41.787795804417506"/>
    <n v="69.295596435633627"/>
    <n v="111.08339224005113"/>
    <n v="0.62381599119592868"/>
    <n v="0.04"/>
    <n v="0.66381599119592871"/>
    <n v="0.98"/>
    <n v="0.5"/>
    <n v="0.5"/>
    <n v="43.268140253990396"/>
    <n v="24.757380000000005"/>
    <n v="68.025520253990408"/>
    <n v="0.36394253079670824"/>
    <n v="0.09"/>
    <n v="0.45394253079670821"/>
    <n v="0.9"/>
    <n v="9.9874545305443618"/>
    <n v="2.3531944214499489"/>
    <n v="6.379974197361542"/>
    <n v="113.39762957838553"/>
    <n v="3.3576225018267873"/>
    <n v="0.79110633409842113"/>
    <n v="2.1448453017355402"/>
    <x v="858"/>
    <n v="67.27798706438611"/>
    <n v="5.4537241447320053"/>
    <n v="1.2849793903202635"/>
    <n v="3.4838325637935466"/>
    <n v="136.89434190867669"/>
    <n v="0.85"/>
    <n v="0.6"/>
    <n v="0.65"/>
    <n v="21"/>
    <n v="11.2"/>
    <n v="13.65"/>
    <n v="380.74643272620614"/>
    <n v="89.709583031207274"/>
    <n v="243.22037302914734"/>
    <n v="9557.1449818336005"/>
    <n v="366.91558246201004"/>
    <n v="86.450826799969434"/>
    <n v="234.38524216138933"/>
    <n v="9209.9757641195993"/>
    <x v="1"/>
    <x v="0"/>
    <n v="1"/>
  </r>
  <r>
    <n v="860"/>
    <x v="21"/>
    <n v="3.4546546277678876"/>
    <n v="3"/>
    <n v="2.7508200000000005"/>
    <n v="3.8546546277678879"/>
    <n v="3.4546546277678876"/>
    <n v="3.8117896339206734"/>
    <n v="65"/>
    <n v="78"/>
    <n v="0.2"/>
    <n v="0.2"/>
    <n v="1.3989229744649958"/>
    <n v="3"/>
    <n v="2.6"/>
    <n v="2.9080757240470483"/>
    <n v="1.356057980617781"/>
    <n v="15.007922656809424"/>
    <n v="1.4090892740735876E-2"/>
    <n v="16.271867615800101"/>
    <n v="5.210712608385669"/>
    <n v="49.608945572139781"/>
    <n v="41.322855312373576"/>
    <n v="90.931800884513365"/>
    <n v="0.45443788543080849"/>
    <n v="0.04"/>
    <n v="0.49443788543080847"/>
    <n v="0.98"/>
    <n v="0.5"/>
    <n v="0.5"/>
    <n v="94.369924447035018"/>
    <n v="24.757380000000005"/>
    <n v="119.12730444703502"/>
    <n v="0.20782288422388789"/>
    <n v="0.09"/>
    <n v="0.29782288422388792"/>
    <n v="0.9"/>
    <n v="11.785825713900007"/>
    <n v="2.4675930859136517"/>
    <n v="4.2397546724052866"/>
    <n v="92.826213402940738"/>
    <n v="5.9584669698632391"/>
    <n v="1.2475215784108225"/>
    <n v="2.1434593374358264"/>
    <x v="859"/>
    <n v="117.81821318937529"/>
    <n v="8.2757371068262433"/>
    <n v="1.7326873959759239"/>
    <n v="2.977058707467839"/>
    <n v="185.77952003981505"/>
    <n v="0.85"/>
    <n v="0.6"/>
    <n v="0.65"/>
    <n v="21"/>
    <n v="11.2"/>
    <n v="13.65"/>
    <n v="553.10192649889871"/>
    <n v="115.80270426233648"/>
    <n v="198.96921387734398"/>
    <n v="12416.417910774975"/>
    <n v="975.0325587512782"/>
    <n v="204.1421330096349"/>
    <n v="350.75173747373191"/>
    <n v="21888.211098270749"/>
    <x v="1"/>
    <x v="0"/>
    <n v="1"/>
  </r>
  <r>
    <n v="861"/>
    <x v="21"/>
    <n v="3.3042329103188584"/>
    <n v="3"/>
    <n v="2.7508200000000005"/>
    <n v="3.7042329103188587"/>
    <n v="3.3042329103188584"/>
    <n v="3.6458176323549996"/>
    <n v="65"/>
    <n v="78"/>
    <n v="0.2"/>
    <n v="0.2"/>
    <n v="1.3989229744649958"/>
    <n v="3"/>
    <n v="2.6"/>
    <n v="2.8747280321430142"/>
    <n v="1.3405076965011364"/>
    <n v="15.007922656809424"/>
    <n v="2.6168924415231297E-2"/>
    <n v="15.900819513210013"/>
    <n v="5.0447406068199951"/>
    <n v="46.520600201584656"/>
    <n v="41.356079803464411"/>
    <n v="87.876680005049067"/>
    <n v="0.47061495496971717"/>
    <n v="0.04"/>
    <n v="0.51061495496971721"/>
    <n v="0.98"/>
    <n v="0.5"/>
    <n v="0.5"/>
    <n v="90.26089253491304"/>
    <n v="24.757380000000005"/>
    <n v="115.01827253491305"/>
    <n v="0.21524736421758606"/>
    <n v="0.09"/>
    <n v="0.30524736421758603"/>
    <n v="0.9"/>
    <n v="11.695590799796348"/>
    <n v="2.8173722939455157"/>
    <n v="6.4039102671656742"/>
    <n v="89.707444171820924"/>
    <n v="5.7236472302140964"/>
    <n v="1.3787798669395974"/>
    <n v="3.1339779144667639"/>
    <x v="860"/>
    <n v="113.75433547408983"/>
    <n v="8.1255425351910642"/>
    <n v="1.9573768271989931"/>
    <n v="4.4491335374274152"/>
    <n v="197.66944384276246"/>
    <n v="0.85"/>
    <n v="0.6"/>
    <n v="0.65"/>
    <n v="21"/>
    <n v="11.2"/>
    <n v="13.65"/>
    <n v="513.45376436362847"/>
    <n v="123.68681793871461"/>
    <n v="281.14114879774701"/>
    <n v="12490.749953146942"/>
    <n v="924.31569145711069"/>
    <n v="222.66010025040381"/>
    <n v="506.10822898554221"/>
    <n v="22485.756227866361"/>
    <x v="1"/>
    <x v="0"/>
    <n v="1"/>
  </r>
  <r>
    <n v="862"/>
    <x v="21"/>
    <n v="2.5"/>
    <n v="3"/>
    <n v="2.7508200000000005"/>
    <n v="2.9000000000000004"/>
    <n v="1.0558603354147091"/>
    <n v="1.1650129796049202"/>
    <n v="65"/>
    <n v="78"/>
    <n v="0.2"/>
    <n v="0.2"/>
    <n v="1.3989229744649958"/>
    <n v="3"/>
    <n v="2.6"/>
    <n v="0"/>
    <n v="0"/>
    <n v="15.007922656809424"/>
    <n v="18.613284282228463"/>
    <n v="0"/>
    <n v="2.5639359540699163"/>
    <n v="28.842669041011266"/>
    <n v="37.226568564456926"/>
    <n v="66.069237605468189"/>
    <n v="0.56344783008932264"/>
    <n v="0.04"/>
    <n v="0.60344783008932268"/>
    <n v="0.98"/>
    <n v="0.5"/>
    <n v="0.5"/>
    <n v="28.842669041011266"/>
    <n v="24.757380000000005"/>
    <n v="53.600049041011275"/>
    <n v="0.46189099530594208"/>
    <n v="0.09"/>
    <n v="0.5518909953059421"/>
    <n v="0.9"/>
    <n v="6.754865590653603"/>
    <n v="3.456762741037005"/>
    <n v="5.7739536167663239"/>
    <n v="67.445680055582102"/>
    <n v="2.6786566074286555"/>
    <n v="1.3707867658246051"/>
    <n v="2.2896738356922892"/>
    <x v="861"/>
    <n v="53.011037513088077"/>
    <n v="3.0269160966699258"/>
    <n v="1.5490065113495957"/>
    <n v="2.5873606083588134"/>
    <n v="87.396133079491037"/>
    <n v="0.85"/>
    <n v="0.6"/>
    <n v="0.65"/>
    <n v="21"/>
    <n v="11.2"/>
    <n v="13.65"/>
    <n v="180.66381652340408"/>
    <n v="92.453645632232465"/>
    <n v="154.4286089537396"/>
    <n v="5216.3054565334196"/>
    <n v="160.45996274953959"/>
    <n v="82.114442281171108"/>
    <n v="137.15867026959543"/>
    <n v="4632.9596891757374"/>
    <x v="0"/>
    <x v="0"/>
    <n v="1"/>
  </r>
  <r>
    <n v="863"/>
    <x v="21"/>
    <n v="2.9780029554904983"/>
    <n v="3"/>
    <n v="2.7508200000000005"/>
    <n v="3.3780029554904987"/>
    <n v="2.9780029554904983"/>
    <n v="3.2858627036932559"/>
    <n v="65"/>
    <n v="78"/>
    <n v="0.2"/>
    <n v="0.2"/>
    <n v="1.3989229744649958"/>
    <n v="3"/>
    <n v="2.6"/>
    <n v="2.8024045923633203"/>
    <n v="1.3067827226677533"/>
    <n v="15.007922656809424"/>
    <n v="6.5107612062694525E-2"/>
    <n v="15.110806775504734"/>
    <n v="4.684785678158252"/>
    <n v="39.782242088967408"/>
    <n v="41.463193124218812"/>
    <n v="81.245435213186227"/>
    <n v="0.51034489525990367"/>
    <n v="0.04"/>
    <n v="0.55034489525990371"/>
    <n v="0.98"/>
    <n v="0.5"/>
    <n v="0.5"/>
    <n v="81.349351583161351"/>
    <n v="24.757380000000005"/>
    <n v="106.10673158316135"/>
    <n v="0.23332525307874893"/>
    <n v="0.09"/>
    <n v="0.32332525307874893"/>
    <n v="0.9"/>
    <n v="9.8004557940967789"/>
    <n v="2.0822076802628566"/>
    <n v="5.6426850945628013"/>
    <n v="82.938048446794284"/>
    <n v="4.4068249765952707"/>
    <n v="0.93627531255922769"/>
    <n v="2.5372621572110168"/>
    <x v="862"/>
    <n v="104.94072354378595"/>
    <n v="6.6317209441833462"/>
    <n v="1.4089773550793538"/>
    <n v="3.8182625083195991"/>
    <n v="161.72208078487165"/>
    <n v="0.85"/>
    <n v="0.6"/>
    <n v="0.65"/>
    <n v="21"/>
    <n v="11.2"/>
    <n v="13.65"/>
    <n v="365.49346340540166"/>
    <n v="77.652847232574686"/>
    <n v="210.43557171698509"/>
    <n v="8912.9750652482726"/>
    <n v="695.93759422307971"/>
    <n v="147.85910309883721"/>
    <n v="400.69123030316973"/>
    <n v="16971.232170571035"/>
    <x v="1"/>
    <x v="0"/>
    <n v="1"/>
  </r>
  <r>
    <n v="864"/>
    <x v="21"/>
    <n v="2.5"/>
    <n v="3"/>
    <n v="2.7508200000000005"/>
    <n v="2.9000000000000004"/>
    <n v="2.3307461018341078"/>
    <n v="2.5716937834716576"/>
    <n v="65"/>
    <n v="78"/>
    <n v="0.2"/>
    <n v="0.2"/>
    <n v="1.3989229744649958"/>
    <n v="3"/>
    <n v="2.6"/>
    <n v="2.2959450466086597"/>
    <n v="1.0706167579366532"/>
    <n v="15.007922656809424"/>
    <n v="0.82659198549278257"/>
    <n v="10.142592059086546"/>
    <n v="3.9706167579366536"/>
    <n v="35.767955153069103"/>
    <n v="43.55789956833776"/>
    <n v="79.32585472140687"/>
    <n v="0.54910091698745012"/>
    <n v="0.04"/>
    <n v="0.58910091698745015"/>
    <n v="0.98"/>
    <n v="0.5"/>
    <n v="0.5"/>
    <n v="63.668400241045561"/>
    <n v="24.757380000000005"/>
    <n v="88.425780241045572"/>
    <n v="0.27997920891975459"/>
    <n v="0.09"/>
    <n v="0.36997920891975455"/>
    <n v="0.9"/>
    <n v="8.3834001563691896"/>
    <n v="2.9075177911323138"/>
    <n v="4.3985221117977611"/>
    <n v="80.978476694769512"/>
    <n v="3.4447314367793669"/>
    <n v="1.1946963942189421"/>
    <n v="1.8073487023481243"/>
    <x v="863"/>
    <n v="87.454068370264849"/>
    <n v="5.28171639845797"/>
    <n v="1.8317966588490682"/>
    <n v="2.7711603804587774"/>
    <n v="131.17543173556101"/>
    <n v="0.85"/>
    <n v="0.6"/>
    <n v="0.65"/>
    <n v="21"/>
    <n v="11.2"/>
    <n v="13.65"/>
    <n v="278.94910437297784"/>
    <n v="96.744694116583773"/>
    <n v="146.3563447724195"/>
    <n v="6927.9125265143894"/>
    <n v="461.90758702309233"/>
    <n v="160.19807024340912"/>
    <n v="242.34924937761107"/>
    <n v="11471.825175500762"/>
    <x v="1"/>
    <x v="0"/>
    <n v="1"/>
  </r>
  <r>
    <n v="865"/>
    <x v="21"/>
    <n v="2.7017122726268283"/>
    <n v="3"/>
    <n v="2.7508200000000005"/>
    <n v="3.1017122726268287"/>
    <n v="2.7017122726268283"/>
    <n v="2.9810096650064137"/>
    <n v="65"/>
    <n v="78"/>
    <n v="0.2"/>
    <n v="0.2"/>
    <n v="1.3989229744649958"/>
    <n v="3"/>
    <n v="2.6"/>
    <n v="2.7411524226344697"/>
    <n v="1.2782203668445806"/>
    <n v="15.007922656809424"/>
    <n v="0.11172909544586515"/>
    <n v="14.457471697983507"/>
    <n v="4.3799326394714093"/>
    <n v="34.032086763989497"/>
    <n v="41.591440433138899"/>
    <n v="75.623527197128396"/>
    <n v="0.54998017118035492"/>
    <n v="0.04"/>
    <n v="0.58998017118035495"/>
    <n v="0.98"/>
    <n v="0.5"/>
    <n v="0.5"/>
    <n v="73.801989060236494"/>
    <n v="24.757380000000005"/>
    <n v="98.559369060236492"/>
    <n v="0.25119255770467691"/>
    <n v="0.09"/>
    <n v="0.34119255770467694"/>
    <n v="0.9"/>
    <n v="7.0239350362729045"/>
    <n v="2.3875992352786963"/>
    <n v="3.3768750309765503"/>
    <n v="77.199017347068576"/>
    <n v="2.8799526412129235"/>
    <n v="0.97896302973888649"/>
    <n v="1.3845857221463387"/>
    <x v="864"/>
    <n v="97.476299070563556"/>
    <n v="4.6274206760954595"/>
    <n v="1.5729681454202271"/>
    <n v="2.224710402108601"/>
    <n v="109.87181834935821"/>
    <n v="0.85"/>
    <n v="0.6"/>
    <n v="0.55000000000000004"/>
    <n v="21"/>
    <n v="11.2"/>
    <n v="13.65"/>
    <n v="222.32951390773243"/>
    <n v="75.574983914951105"/>
    <n v="106.88865718247867"/>
    <n v="5278.9123089589539"/>
    <n v="451.06384174839042"/>
    <n v="153.32711337145176"/>
    <n v="216.8565365013317"/>
    <n v="10709.898224848674"/>
    <x v="0"/>
    <x v="0"/>
    <n v="1"/>
  </r>
  <r>
    <n v="866"/>
    <x v="21"/>
    <n v="2.5"/>
    <n v="3"/>
    <n v="2.7508200000000005"/>
    <n v="2.9000000000000004"/>
    <n v="1.980143819231365"/>
    <n v="2.1848469665099439"/>
    <n v="65"/>
    <n v="78"/>
    <n v="0.2"/>
    <n v="0.2"/>
    <n v="1.3989229744649958"/>
    <n v="3"/>
    <n v="2.6"/>
    <n v="1.4663493704571704"/>
    <n v="0.68376994097493959"/>
    <n v="15.007922656809424"/>
    <n v="3.9222109509760088"/>
    <n v="4.1371464468709833"/>
    <n v="3.5837699409749399"/>
    <n v="42.71054140275232"/>
    <n v="52.073390130968335"/>
    <n v="94.783931533720647"/>
    <n v="0.54939048516301026"/>
    <n v="0.04"/>
    <n v="0.58939048516301029"/>
    <n v="0.98"/>
    <n v="0.5"/>
    <n v="0.5"/>
    <n v="54.091086591733955"/>
    <n v="24.757380000000005"/>
    <n v="78.848466591733967"/>
    <n v="0.3139868290424741"/>
    <n v="0.09"/>
    <n v="0.40398682904247407"/>
    <n v="0.9"/>
    <n v="11.480736114490096"/>
    <n v="2.4686219770298901"/>
    <n v="5.2166948465200953"/>
    <n v="96.758596774006506"/>
    <n v="4.7140994859422847"/>
    <n v="1.0136396723041734"/>
    <n v="2.1420245399822408"/>
    <x v="865"/>
    <n v="77.981999925890747"/>
    <n v="6.8426699365238273"/>
    <n v="1.4713312124250215"/>
    <n v="3.109218837392226"/>
    <n v="159.61554824920901"/>
    <n v="0.85"/>
    <n v="0.6"/>
    <n v="0.65"/>
    <n v="21"/>
    <n v="11.2"/>
    <n v="13.65"/>
    <n v="456.12965131284085"/>
    <n v="98.078352326615601"/>
    <n v="207.25928874416843"/>
    <n v="10639.908842951701"/>
    <n v="533.6050864828959"/>
    <n v="114.73735049828878"/>
    <n v="242.46310314709868"/>
    <n v="12447.139671740828"/>
    <x v="1"/>
    <x v="0"/>
    <n v="1"/>
  </r>
  <r>
    <n v="867"/>
    <x v="21"/>
    <n v="3.3580952120538283"/>
    <n v="3"/>
    <n v="2.7508200000000005"/>
    <n v="3.7580952120538287"/>
    <n v="3.3580952120538283"/>
    <n v="3.7052481067538605"/>
    <n v="65"/>
    <n v="78"/>
    <n v="0.2"/>
    <n v="0.2"/>
    <n v="1.3989229744649958"/>
    <n v="3"/>
    <n v="2.6"/>
    <n v="2.8866690169553215"/>
    <n v="1.3460758691650279"/>
    <n v="15.007922656809424"/>
    <n v="2.1417825963636703E-2"/>
    <n v="16.033190843080671"/>
    <n v="5.1041710812188565"/>
    <n v="47.62781333822273"/>
    <n v="41.343010386821796"/>
    <n v="88.970823725044525"/>
    <n v="0.46468053970803119"/>
    <n v="0.04"/>
    <n v="0.50468053970803117"/>
    <n v="0.98"/>
    <n v="0.5"/>
    <n v="0.5"/>
    <n v="91.732235373185915"/>
    <n v="24.757380000000005"/>
    <n v="116.48961537318593"/>
    <n v="0.21252864403996274"/>
    <n v="0.09"/>
    <n v="0.30252864403996271"/>
    <n v="0.9"/>
    <n v="9.6018615429231229"/>
    <n v="2.4389812032049334"/>
    <n v="6.8991697121775655"/>
    <n v="90.824382552649624"/>
    <n v="4.7559888772388925"/>
    <n v="1.2080748532337244"/>
    <n v="3.4172930182984897"/>
    <x v="866"/>
    <n v="115.20950970974434"/>
    <n v="6.6970233900831264"/>
    <n v="1.701119526960388"/>
    <n v="4.8119732541509066"/>
    <n v="173.66762343161153"/>
    <n v="0.85"/>
    <n v="0.6"/>
    <n v="0.65"/>
    <n v="21"/>
    <n v="11.2"/>
    <n v="13.65"/>
    <n v="431.95975320249175"/>
    <n v="109.72265262233584"/>
    <n v="310.37352838844072"/>
    <n v="11201.606950913014"/>
    <n v="771.56078128616684"/>
    <n v="195.98514665877852"/>
    <n v="554.38507934712891"/>
    <n v="20008.161748012473"/>
    <x v="1"/>
    <x v="0"/>
    <n v="1"/>
  </r>
  <r>
    <n v="868"/>
    <x v="21"/>
    <n v="2.5"/>
    <n v="3"/>
    <n v="2.7508200000000005"/>
    <n v="2.9000000000000004"/>
    <n v="1.6384614109615103"/>
    <n v="1.8078421419270592"/>
    <n v="65"/>
    <n v="78"/>
    <n v="0.2"/>
    <n v="0.2"/>
    <n v="1.3989229744649958"/>
    <n v="3"/>
    <n v="2.6"/>
    <n v="0.65785991507368136"/>
    <n v="0.30676511639205462"/>
    <n v="15.007922656809424"/>
    <n v="9.1475292608147196"/>
    <n v="0.83270817726843904"/>
    <n v="3.206765116392055"/>
    <n v="42.466804579508576"/>
    <n v="66.447300244038857"/>
    <n v="108.91410482354743"/>
    <n v="0.61008902705201162"/>
    <n v="0.04"/>
    <n v="0.65008902705201166"/>
    <n v="0.98"/>
    <n v="0.5"/>
    <n v="0.5"/>
    <n v="44.757434887702146"/>
    <n v="24.757380000000005"/>
    <n v="69.514814887702158"/>
    <n v="0.35614537764351906"/>
    <n v="0.09"/>
    <n v="0.44614537764351903"/>
    <n v="0.9"/>
    <n v="8.7011704085619304"/>
    <n v="3.4773338373064981"/>
    <n v="4.2651120119122412"/>
    <n v="111.18314867403801"/>
    <n v="3.0446350034461505"/>
    <n v="1.2167572662768786"/>
    <n v="1.4924094938203643"/>
    <x v="867"/>
    <n v="68.750915823002131"/>
    <n v="4.8191834506934548"/>
    <n v="1.9259374192688035"/>
    <n v="2.3622520026657452"/>
    <n v="119.92380494601635"/>
    <n v="0.85"/>
    <n v="0.6"/>
    <n v="0.65"/>
    <n v="21"/>
    <n v="11.2"/>
    <n v="13.65"/>
    <n v="338.51210624633359"/>
    <n v="135.28290403667825"/>
    <n v="165.93078663397537"/>
    <n v="8423.7631160334786"/>
    <n v="331.32327575423068"/>
    <n v="132.40996139251948"/>
    <n v="162.40698858799087"/>
    <n v="8244.8714190176961"/>
    <x v="0"/>
    <x v="0"/>
    <n v="1"/>
  </r>
  <r>
    <n v="869"/>
    <x v="21"/>
    <n v="2.5"/>
    <n v="3"/>
    <n v="2.7508200000000005"/>
    <n v="2.9000000000000004"/>
    <n v="2.2396597284995576"/>
    <n v="2.4711910904159411"/>
    <n v="65"/>
    <n v="78"/>
    <n v="0.2"/>
    <n v="0.2"/>
    <n v="1.3989229744649958"/>
    <n v="3"/>
    <n v="2.6"/>
    <n v="2.0804163258208277"/>
    <n v="0.97011406488093677"/>
    <n v="15.007922656809424"/>
    <n v="1.4101346306979512"/>
    <n v="8.3277271328580067"/>
    <n v="3.8701140648809371"/>
    <n v="38.272138526433359"/>
    <n v="45.163120347621039"/>
    <n v="83.435258874054398"/>
    <n v="0.54129538227711149"/>
    <n v="0.04"/>
    <n v="0.58129538227711153"/>
    <n v="0.98"/>
    <n v="0.5"/>
    <n v="0.5"/>
    <n v="61.180216878041819"/>
    <n v="24.757380000000005"/>
    <n v="85.93759687804183"/>
    <n v="0.28808555160245397"/>
    <n v="0.09"/>
    <n v="0.37808555160245394"/>
    <n v="0.9"/>
    <n v="7.2890272378802345"/>
    <n v="2.2852255484719275"/>
    <n v="6.4598389283886926"/>
    <n v="85.173493433930531"/>
    <n v="3.0519493632083652"/>
    <n v="0.95683448968351659"/>
    <n v="2.7047643890624209"/>
    <x v="868"/>
    <n v="84.993227681579839"/>
    <n v="4.5331513540009745"/>
    <n v="1.4212147864418985"/>
    <n v="4.0174671638858488"/>
    <n v="126.11229244538413"/>
    <n v="0.85"/>
    <n v="0.6"/>
    <n v="0.65"/>
    <n v="21"/>
    <n v="11.2"/>
    <n v="13.65"/>
    <n v="259.94518904791613"/>
    <n v="81.496936124417275"/>
    <n v="230.37423193213723"/>
    <n v="7231.6764080792755"/>
    <n v="385.28716514566673"/>
    <n v="120.79363192848415"/>
    <n v="341.45750136342076"/>
    <n v="10718.690785256515"/>
    <x v="1"/>
    <x v="0"/>
    <n v="1"/>
  </r>
  <r>
    <n v="870"/>
    <x v="21"/>
    <n v="2.5755954977343931"/>
    <n v="3"/>
    <n v="2.7508200000000005"/>
    <n v="2.9755954977343935"/>
    <n v="2.5755954977343931"/>
    <n v="2.8418552003793378"/>
    <n v="65"/>
    <n v="78"/>
    <n v="0.2"/>
    <n v="0.2"/>
    <n v="1.3989229744649958"/>
    <n v="3"/>
    <n v="2.6"/>
    <n v="2.7131930067710766"/>
    <n v="1.2651826771099399"/>
    <n v="15.007922656809424"/>
    <n v="0.13716949715228252"/>
    <n v="14.164046968562159"/>
    <n v="4.2407781748443334"/>
    <n v="31.39414541870725"/>
    <n v="41.661422398960944"/>
    <n v="73.055567817668191"/>
    <n v="0.57027032495236185"/>
    <n v="0.04"/>
    <n v="0.61027032495236189"/>
    <n v="0.98"/>
    <n v="0.5"/>
    <n v="0.5"/>
    <n v="70.356889100767418"/>
    <n v="24.757380000000005"/>
    <n v="95.114269100767416"/>
    <n v="0.26029091359332385"/>
    <n v="0.09"/>
    <n v="0.35029091359332387"/>
    <n v="0.9"/>
    <n v="11.089314679388288"/>
    <n v="2.1207990160205994"/>
    <n v="6.2227915207284923"/>
    <n v="74.577558813869615"/>
    <n v="4.3218350064990005"/>
    <n v="0.82653831135505884"/>
    <n v="2.4252065172627133"/>
    <x v="869"/>
    <n v="94.069057352407327"/>
    <n v="7.2048285092215067"/>
    <n v="1.3779023911509214"/>
    <n v="4.0430041938317194"/>
    <n v="173.73724766791003"/>
    <n v="0.85"/>
    <n v="0.6"/>
    <n v="0.65"/>
    <n v="21"/>
    <n v="11.2"/>
    <n v="13.65"/>
    <n v="322.31190438101976"/>
    <n v="61.641209526998374"/>
    <n v="180.8659816769399"/>
    <n v="7772.229843651282"/>
    <n v="677.75142624821729"/>
    <n v="129.61797905919522"/>
    <n v="380.32159338557938"/>
    <n v="16343.299115122025"/>
    <x v="1"/>
    <x v="0"/>
    <n v="1"/>
  </r>
  <r>
    <n v="871"/>
    <x v="21"/>
    <n v="3.4928438302432072"/>
    <n v="3"/>
    <n v="2.7508200000000005"/>
    <n v="3.8928438302432076"/>
    <n v="3.4928438302432072"/>
    <n v="3.8539267566747286"/>
    <n v="65"/>
    <n v="78"/>
    <n v="0.2"/>
    <n v="0.2"/>
    <n v="1.3989229744649958"/>
    <n v="3"/>
    <n v="2.6"/>
    <n v="2.916542066406417"/>
    <n v="1.3600059008965166"/>
    <n v="15.007922656809424"/>
    <n v="1.1614842588471834E-2"/>
    <n v="16.366750797405544"/>
    <n v="5.2528497311397242"/>
    <n v="50.39114377864469"/>
    <n v="41.316044144093723"/>
    <n v="91.707187922738413"/>
    <n v="0.45052132858878757"/>
    <n v="0.04"/>
    <n v="0.49052132858878755"/>
    <n v="0.98"/>
    <n v="0.5"/>
    <n v="0.5"/>
    <n v="95.41312920716382"/>
    <n v="24.757380000000005"/>
    <n v="120.17050920716383"/>
    <n v="0.20601876586309847"/>
    <n v="0.09"/>
    <n v="0.2960187658630985"/>
    <n v="0.9"/>
    <n v="11.089325493429586"/>
    <n v="3.0609604933219261"/>
    <n v="6.7014772057390939"/>
    <n v="93.617754337795475"/>
    <n v="5.6497748192389938"/>
    <n v="1.5594940853798644"/>
    <n v="3.4142597032724784"/>
    <x v="870"/>
    <n v="118.84995416093126"/>
    <n v="7.8066770466103641"/>
    <n v="2.1548587457330686"/>
    <n v="4.7177141938365219"/>
    <n v="195.68775523813576"/>
    <n v="0.85"/>
    <n v="0.6"/>
    <n v="0.65"/>
    <n v="21"/>
    <n v="11.2"/>
    <n v="13.65"/>
    <n v="528.91923109137895"/>
    <n v="145.9963341763372"/>
    <n v="319.63532614639735"/>
    <n v="13258.268071880013"/>
    <n v="927.82320913883598"/>
    <n v="256.10486315365705"/>
    <n v="560.70011568184543"/>
    <n v="23257.480739907973"/>
    <x v="1"/>
    <x v="0"/>
    <n v="1"/>
  </r>
  <r>
    <n v="872"/>
    <x v="21"/>
    <n v="3.0253090357385624"/>
    <n v="3"/>
    <n v="2.7508200000000005"/>
    <n v="3.4253090357385627"/>
    <n v="3.0253090357385624"/>
    <n v="3.3380591880716373"/>
    <n v="65"/>
    <n v="78"/>
    <n v="0.2"/>
    <n v="0.2"/>
    <n v="1.3989229744649958"/>
    <n v="3"/>
    <n v="2.6"/>
    <n v="2.8128920978648742"/>
    <n v="1.3116731267980706"/>
    <n v="15.007922656809424"/>
    <n v="5.8379763646811474E-2"/>
    <n v="15.22411746689424"/>
    <n v="4.7369821625366333"/>
    <n v="40.762792971298978"/>
    <n v="41.444686024239431"/>
    <n v="82.207478995538409"/>
    <n v="0.50414739061015035"/>
    <n v="0.04"/>
    <n v="0.54414739061015038"/>
    <n v="0.98"/>
    <n v="0.5"/>
    <n v="0.5"/>
    <n v="82.641599781580993"/>
    <n v="24.757380000000005"/>
    <n v="107.398979781581"/>
    <n v="0.23051783220240527"/>
    <n v="0.09"/>
    <n v="0.32051783220240526"/>
    <n v="0.9"/>
    <n v="5.4652162906592325"/>
    <n v="2.0739506223574113"/>
    <n v="3.6078280162514251"/>
    <n v="83.920134807945459"/>
    <n v="2.491333106976926"/>
    <n v="0.94541580294732852"/>
    <n v="1.644637815438017"/>
    <x v="871"/>
    <n v="106.21877121255265"/>
    <n v="3.7135170126598651"/>
    <n v="1.4092124647845845"/>
    <n v="2.4514548015234143"/>
    <n v="97.5067191658475"/>
    <n v="0.85"/>
    <n v="0.6"/>
    <n v="0.65"/>
    <n v="21"/>
    <n v="11.2"/>
    <n v="13.65"/>
    <n v="209.07301018900122"/>
    <n v="79.339421632901804"/>
    <n v="138.0182271818033"/>
    <n v="5489.6808659173221"/>
    <n v="394.44521396164021"/>
    <n v="149.68481638683119"/>
    <n v="260.3905167009292"/>
    <n v="10357.043894763778"/>
    <x v="0"/>
    <x v="0"/>
    <n v="1"/>
  </r>
  <r>
    <n v="873"/>
    <x v="21"/>
    <n v="2.9792718062615635"/>
    <n v="3"/>
    <n v="2.7508200000000005"/>
    <n v="3.3792718062615639"/>
    <n v="2.9792718062615635"/>
    <n v="3.2872627256165079"/>
    <n v="65"/>
    <n v="78"/>
    <n v="0.2"/>
    <n v="0.2"/>
    <n v="1.3989229744649958"/>
    <n v="3"/>
    <n v="2.6"/>
    <n v="2.802685889806956"/>
    <n v="1.3069138938199401"/>
    <n v="15.007922656809424"/>
    <n v="6.4922369210253364E-2"/>
    <n v="15.113840487811641"/>
    <n v="4.6861857000815039"/>
    <n v="39.808557767241616"/>
    <n v="41.462683554475454"/>
    <n v="81.271241321717071"/>
    <n v="0.51017657513489845"/>
    <n v="0.04"/>
    <n v="0.55017657513489848"/>
    <n v="0.98"/>
    <n v="0.5"/>
    <n v="0.5"/>
    <n v="81.384012457923646"/>
    <n v="24.757380000000005"/>
    <n v="106.14139245792364"/>
    <n v="0.23324905983134031"/>
    <n v="0.09"/>
    <n v="0.32324905983134034"/>
    <n v="0.9"/>
    <n v="10.5731051406361"/>
    <n v="2.5951211560253928"/>
    <n v="5.3878003107160737"/>
    <n v="82.964392182586181"/>
    <n v="4.7560303658197416"/>
    <n v="1.1673462863432238"/>
    <n v="2.4235587882555625"/>
    <x v="872"/>
    <n v="104.9750035298146"/>
    <n v="7.1553588444275693"/>
    <n v="1.7562506821917636"/>
    <n v="3.6461989257180996"/>
    <n v="171.87605992579461"/>
    <n v="0.85"/>
    <n v="0.6"/>
    <n v="0.65"/>
    <n v="21"/>
    <n v="11.2"/>
    <n v="13.65"/>
    <n v="394.58116850215788"/>
    <n v="96.848175113064769"/>
    <n v="201.06908178638781"/>
    <n v="9478.0790226730387"/>
    <n v="751.13381995087423"/>
    <n v="184.3624215623197"/>
    <n v="382.75974509766371"/>
    <n v="18042.689997400914"/>
    <x v="1"/>
    <x v="0"/>
    <n v="1"/>
  </r>
  <r>
    <n v="874"/>
    <x v="21"/>
    <n v="2.5"/>
    <n v="3"/>
    <n v="2.7508200000000005"/>
    <n v="2.9000000000000004"/>
    <n v="1.6308821627875629"/>
    <n v="1.7994793668495888"/>
    <n v="65"/>
    <n v="78"/>
    <n v="0.2"/>
    <n v="0.2"/>
    <n v="1.3989229744649958"/>
    <n v="3"/>
    <n v="2.6"/>
    <n v="0.6399258860453807"/>
    <n v="0.29840234131458399"/>
    <n v="15.007922656809424"/>
    <n v="9.2881529056973751"/>
    <n v="0.78792582860865057"/>
    <n v="3.1984023413145843"/>
    <n v="42.382952359401436"/>
    <n v="66.834130578854968"/>
    <n v="109.2170829382564"/>
    <n v="0.61193843289733574"/>
    <n v="0.04"/>
    <n v="0.65193843289733577"/>
    <n v="0.98"/>
    <n v="0.5"/>
    <n v="0.5"/>
    <n v="44.550394487254678"/>
    <n v="24.757380000000005"/>
    <n v="69.307774487254676"/>
    <n v="0.35720927678254555"/>
    <n v="0.09"/>
    <n v="0.44720927678254552"/>
    <n v="0.9"/>
    <n v="9.4481982731662661"/>
    <n v="3.2252866148069086"/>
    <n v="3.0227913663759636"/>
    <n v="111.49243883280342"/>
    <n v="3.2885546972549364"/>
    <n v="1.1225983135049395"/>
    <n v="1.0521175000052216"/>
    <x v="873"/>
    <n v="68.546150591790337"/>
    <n v="5.222876356525485"/>
    <n v="1.7829085203826864"/>
    <n v="1.6709710255544463"/>
    <n v="117.75430319530156"/>
    <n v="0.85"/>
    <n v="0.6"/>
    <n v="0.55000000000000004"/>
    <n v="21"/>
    <n v="11.2"/>
    <n v="13.65"/>
    <n v="366.64898343202435"/>
    <n v="125.16122380225775"/>
    <n v="117.30314601425422"/>
    <n v="8266.4211469148195"/>
    <n v="358.00806925669713"/>
    <n v="122.21151592953771"/>
    <n v="114.53863155217341"/>
    <n v="8071.6041996564791"/>
    <x v="0"/>
    <x v="0"/>
    <n v="1"/>
  </r>
  <r>
    <n v="875"/>
    <x v="21"/>
    <n v="2.8329120772591052"/>
    <n v="3"/>
    <n v="2.7508200000000005"/>
    <n v="3.2329120772591056"/>
    <n v="2.8329120772591052"/>
    <n v="3.1257726324098609"/>
    <n v="65"/>
    <n v="78"/>
    <n v="0.2"/>
    <n v="0.2"/>
    <n v="1.3989229744649958"/>
    <n v="3"/>
    <n v="2.6"/>
    <n v="2.7702387190612421"/>
    <n v="1.2917835296157509"/>
    <n v="15.007922656809424"/>
    <n v="8.8030214698106179E-2"/>
    <n v="14.765915210309965"/>
    <n v="4.5246956068748565"/>
    <n v="36.7675659753464"/>
    <n v="41.526249078000347"/>
    <n v="78.293815053346748"/>
    <n v="0.53038990435841926"/>
    <n v="0.04"/>
    <n v="0.5703899043584193"/>
    <n v="0.98"/>
    <n v="0.5"/>
    <n v="0.5"/>
    <n v="77.385940854171253"/>
    <n v="24.757380000000005"/>
    <n v="102.14332085417126"/>
    <n v="0.24237884369694426"/>
    <n v="0.09"/>
    <n v="0.33237884369694426"/>
    <n v="0.9"/>
    <n v="8.5711407189171034"/>
    <n v="2.4070178355533365"/>
    <n v="6.9864768772903378"/>
    <n v="79.924936200291484"/>
    <n v="3.6822485840114236"/>
    <n v="1.0340791625430594"/>
    <n v="3.0014609994503942"/>
    <x v="874"/>
    <n v="101.0208667788507"/>
    <n v="5.7222748775996406"/>
    <n v="1.6069760306141969"/>
    <n v="4.6643197713011375"/>
    <n v="154.32566266175033"/>
    <n v="0.85"/>
    <n v="0.6"/>
    <n v="0.65"/>
    <n v="21"/>
    <n v="11.2"/>
    <n v="13.65"/>
    <n v="294.30348315072666"/>
    <n v="82.648711092304865"/>
    <n v="239.89157888873586"/>
    <n v="7937.1545464710698"/>
    <n v="578.06916808195751"/>
    <n v="162.33811150548308"/>
    <n v="471.19362623057157"/>
    <n v="15590.112208310535"/>
    <x v="1"/>
    <x v="0"/>
    <n v="1"/>
  </r>
  <r>
    <n v="876"/>
    <x v="21"/>
    <n v="2.5"/>
    <n v="3"/>
    <n v="2.7508200000000005"/>
    <n v="2.9000000000000004"/>
    <n v="1.3100465134594967"/>
    <n v="1.4454763957650074"/>
    <n v="65"/>
    <n v="78"/>
    <n v="0.2"/>
    <n v="0.2"/>
    <n v="1.3989229744649958"/>
    <n v="3"/>
    <n v="2.6"/>
    <n v="0"/>
    <n v="0"/>
    <n v="15.007922656809424"/>
    <n v="15.604417221906647"/>
    <n v="0"/>
    <n v="2.8443993702300032"/>
    <n v="35.786208410984685"/>
    <n v="31.208834443813295"/>
    <n v="66.995042854797987"/>
    <n v="0.4658379652275752"/>
    <n v="0.04"/>
    <n v="0.50583796522757518"/>
    <n v="0.98"/>
    <n v="0.5"/>
    <n v="0.5"/>
    <n v="35.786208410984685"/>
    <n v="24.757380000000005"/>
    <n v="60.54358841098469"/>
    <n v="0.40891827937156372"/>
    <n v="0.09"/>
    <n v="0.49891827937156374"/>
    <n v="0.9"/>
    <n v="10.612108792042388"/>
    <n v="2.8680952573704737"/>
    <n v="6.8836759365115388"/>
    <n v="68.390772914272944"/>
    <n v="5.2441012739020056"/>
    <n v="1.4173037883033348"/>
    <n v="3.401651307500519"/>
    <x v="875"/>
    <n v="59.878274252622219"/>
    <n v="5.3175337330127563"/>
    <n v="1.4371501064894547"/>
    <n v="3.4492841825157643"/>
    <n v="135.17939975925796"/>
    <n v="0.85"/>
    <n v="0.6"/>
    <n v="0.65"/>
    <n v="21"/>
    <n v="11.2"/>
    <n v="13.65"/>
    <n v="358.64813936288152"/>
    <n v="96.930501536392143"/>
    <n v="232.64156210480763"/>
    <n v="9117.3545177268952"/>
    <n v="318.40474321290782"/>
    <n v="86.054068218560801"/>
    <n v="206.53718425591077"/>
    <n v="8094.3091720897019"/>
    <x v="1"/>
    <x v="0"/>
    <n v="1"/>
  </r>
  <r>
    <n v="877"/>
    <x v="21"/>
    <n v="2.5"/>
    <n v="3"/>
    <n v="2.7508200000000005"/>
    <n v="2.9000000000000004"/>
    <n v="1.8087314214489438"/>
    <n v="1.9957143117604053"/>
    <n v="65"/>
    <n v="78"/>
    <n v="0.2"/>
    <n v="0.2"/>
    <n v="1.3989229744649958"/>
    <n v="3"/>
    <n v="2.6"/>
    <n v="1.0607530834524392"/>
    <n v="0.49463728622540071"/>
    <n v="15.007922656809424"/>
    <n v="6.2711081795592367"/>
    <n v="2.164983475808492"/>
    <n v="3.3946372862254011"/>
    <n v="43.453177742767309"/>
    <n v="58.534783605299651"/>
    <n v="101.98796134806696"/>
    <n v="0.57393816712867451"/>
    <n v="0.04"/>
    <n v="0.61393816712867455"/>
    <n v="0.98"/>
    <n v="0.5"/>
    <n v="0.5"/>
    <n v="49.408657587690833"/>
    <n v="24.757380000000005"/>
    <n v="74.166037587690838"/>
    <n v="0.33381020215254065"/>
    <n v="0.09"/>
    <n v="0.42381020215254062"/>
    <n v="0.9"/>
    <n v="8.0829248361966961"/>
    <n v="3.4947545295394034"/>
    <n v="4.0579634699411988"/>
    <n v="104.11271054281835"/>
    <n v="3.1205087772232547"/>
    <n v="1.3491913391093486"/>
    <n v="1.566624814930383"/>
    <x v="876"/>
    <n v="73.351026185628299"/>
    <n v="4.6572988273843832"/>
    <n v="2.0136419059018018"/>
    <n v="2.3381571514177941"/>
    <n v="117.40975700242572"/>
    <n v="0.85"/>
    <n v="0.6"/>
    <n v="0.65"/>
    <n v="21"/>
    <n v="11.2"/>
    <n v="13.65"/>
    <n v="324.88462706936872"/>
    <n v="140.46796735556907"/>
    <n v="163.10555588604333"/>
    <n v="8190.2893784165753"/>
    <n v="341.61764824176788"/>
    <n v="147.70270016828155"/>
    <n v="171.5062264397607"/>
    <n v="8612.1261603331841"/>
    <x v="1"/>
    <x v="0"/>
    <n v="1"/>
  </r>
  <r>
    <n v="878"/>
    <x v="21"/>
    <n v="2.5"/>
    <n v="3"/>
    <n v="2.7508200000000005"/>
    <n v="2.9000000000000004"/>
    <n v="1.051248577584009"/>
    <n v="1.1599244678469234"/>
    <n v="65"/>
    <n v="78"/>
    <n v="0.2"/>
    <n v="0.2"/>
    <n v="1.3989229744649958"/>
    <n v="3"/>
    <n v="2.6"/>
    <n v="0"/>
    <n v="0"/>
    <n v="15.007922656809424"/>
    <n v="18.667874843893578"/>
    <n v="0"/>
    <n v="2.5588474423119192"/>
    <n v="28.71669082178407"/>
    <n v="37.335749687787157"/>
    <n v="66.052440509571227"/>
    <n v="0.56524406062448329"/>
    <n v="0.04"/>
    <n v="0.60524406062448333"/>
    <n v="0.98"/>
    <n v="0.5"/>
    <n v="0.5"/>
    <n v="28.716690821784074"/>
    <n v="24.757380000000005"/>
    <n v="53.474070821784082"/>
    <n v="0.46297915269084822"/>
    <n v="0.09"/>
    <n v="0.55297915269084819"/>
    <n v="0.9"/>
    <n v="5.0641607226658252"/>
    <n v="2.0424197410550993"/>
    <n v="3.3514654057596225"/>
    <n v="67.428533020187288"/>
    <n v="1.9991075232245432"/>
    <n v="0.80625732347930523"/>
    <n v="1.323010874535187"/>
    <x v="877"/>
    <n v="52.886443669896344"/>
    <n v="2.2637854171558036"/>
    <n v="0.91300420320738895"/>
    <n v="1.4981749054099767"/>
    <n v="57.791506044150154"/>
    <n v="0.85"/>
    <n v="0.6"/>
    <n v="0.55000000000000004"/>
    <n v="21"/>
    <n v="11.2"/>
    <n v="13.65"/>
    <n v="134.79688764065094"/>
    <n v="54.364748558992154"/>
    <n v="89.208682439662709"/>
    <n v="3441.1897381178146"/>
    <n v="119.72355994514321"/>
    <n v="48.28554536330617"/>
    <n v="79.233142742617019"/>
    <n v="3056.387229002421"/>
    <x v="0"/>
    <x v="1"/>
    <n v="1"/>
  </r>
  <r>
    <n v="879"/>
    <x v="21"/>
    <n v="2.5"/>
    <n v="3"/>
    <n v="2.7508200000000005"/>
    <n v="2.9000000000000004"/>
    <n v="1.4063322689058648"/>
    <n v="1.5517159722351523"/>
    <n v="65"/>
    <n v="78"/>
    <n v="0.2"/>
    <n v="0.2"/>
    <n v="1.3989229744649958"/>
    <n v="3"/>
    <n v="2.6"/>
    <n v="0.10859557164578161"/>
    <n v="5.0638946700147791E-2"/>
    <n v="15.007922656809424"/>
    <n v="13.941058741676319"/>
    <n v="2.2690821101724882E-2"/>
    <n v="2.9506389467001481"/>
    <n v="38.354003612192081"/>
    <n v="79.633437010582568"/>
    <n v="117.98744062277464"/>
    <n v="0.6749314722842733"/>
    <n v="0.04"/>
    <n v="0.71493147228427334"/>
    <n v="0.98"/>
    <n v="0.5"/>
    <n v="0.5"/>
    <n v="38.416421976695119"/>
    <n v="24.757380000000005"/>
    <n v="63.173801976695124"/>
    <n v="0.39189314597739466"/>
    <n v="0.09"/>
    <n v="0.48189314597739463"/>
    <n v="0.9"/>
    <n v="10.61509796515147"/>
    <n v="3.470788365190558"/>
    <n v="6.7874607019503799"/>
    <n v="120.44551230241579"/>
    <n v="3.0260303484839355"/>
    <n v="0.98941252927774626"/>
    <n v="1.9348914292333474"/>
    <x v="878"/>
    <n v="62.479584372555614"/>
    <n v="5.4997550118663883"/>
    <n v="1.7982392408671415"/>
    <n v="3.5166299110895762"/>
    <n v="141.4560935465845"/>
    <n v="0.85"/>
    <n v="0.6"/>
    <n v="0.65"/>
    <n v="21"/>
    <n v="11.2"/>
    <n v="13.65"/>
    <n v="364.47177556580539"/>
    <n v="119.17029896728711"/>
    <n v="233.04898944356404"/>
    <n v="9374.372761747818"/>
    <n v="343.6224072922916"/>
    <n v="112.35324037179892"/>
    <n v="219.71757523697391"/>
    <n v="8838.1179317559454"/>
    <x v="0"/>
    <x v="0"/>
    <n v="1"/>
  </r>
  <r>
    <n v="880"/>
    <x v="22"/>
    <n v="2.9755624250021335"/>
    <n v="3"/>
    <n v="2.7508200000000005"/>
    <n v="3.3755624250021339"/>
    <n v="2.9755624250021335"/>
    <n v="3.2831698762418395"/>
    <n v="65"/>
    <n v="78"/>
    <n v="0.2"/>
    <n v="0.2"/>
    <n v="1.3989229744649958"/>
    <n v="3"/>
    <n v="2.6"/>
    <n v="2.8018635397800327"/>
    <n v="1.3065304257047017"/>
    <n v="15.007922656809424"/>
    <n v="6.5464653459895175E-2"/>
    <n v="15.104972534560543"/>
    <n v="4.6820928507068356"/>
    <n v="39.731623683152364"/>
    <n v="41.46417528083505"/>
    <n v="81.195798963987414"/>
    <n v="0.51066897314755855"/>
    <n v="0.04"/>
    <n v="0.55066897314755858"/>
    <n v="0.98"/>
    <n v="0.5"/>
    <n v="0.5"/>
    <n v="81.282684230672203"/>
    <n v="24.757380000000005"/>
    <n v="106.04006423067221"/>
    <n v="0.23347194458638307"/>
    <n v="0.09"/>
    <n v="0.32347194458638306"/>
    <n v="0.9"/>
    <n v="7.5900895485739417"/>
    <n v="3.064550754447779"/>
    <n v="5.475321380905136"/>
    <n v="82.887378109070497"/>
    <n v="3.4104627307627129"/>
    <n v="1.3769977373374447"/>
    <n v="2.4602317784292325"/>
    <x v="879"/>
    <n v="104.87478879956592"/>
    <n v="5.134908522711946"/>
    <n v="2.0732545626228887"/>
    <n v="3.7042085265883515"/>
    <n v="138.4559779433892"/>
    <n v="0.85"/>
    <n v="0.6"/>
    <n v="0.65"/>
    <n v="21"/>
    <n v="11.2"/>
    <n v="13.65"/>
    <n v="282.68431389162208"/>
    <n v="114.13573211002331"/>
    <n v="203.92216165461474"/>
    <n v="7622.2065020253795"/>
    <n v="538.52244682450635"/>
    <n v="217.43213438281185"/>
    <n v="388.47808689550465"/>
    <n v="14520.5414448503"/>
    <x v="1"/>
    <x v="0"/>
    <n v="1"/>
  </r>
  <r>
    <n v="881"/>
    <x v="22"/>
    <n v="2.6069265298675095"/>
    <n v="3"/>
    <n v="2.7508200000000005"/>
    <n v="3.0069265298675099"/>
    <n v="2.6069265298675095"/>
    <n v="2.8764251694133227"/>
    <n v="65"/>
    <n v="78"/>
    <n v="0.2"/>
    <n v="0.2"/>
    <n v="1.3989229744649958"/>
    <n v="3"/>
    <n v="2.6"/>
    <n v="2.7201389293700826"/>
    <n v="1.2684216140108084"/>
    <n v="15.007922656809424"/>
    <n v="0.13060597809693167"/>
    <n v="14.23666126899527"/>
    <n v="4.2753481438783183"/>
    <n v="32.050258408752434"/>
    <n v="41.643367339473109"/>
    <n v="73.693625748225543"/>
    <n v="0.56508777952855482"/>
    <n v="0.04"/>
    <n v="0.60508777952855486"/>
    <n v="0.98"/>
    <n v="0.5"/>
    <n v="0.5"/>
    <n v="71.212750960730006"/>
    <n v="24.757380000000005"/>
    <n v="95.970130960730017"/>
    <n v="0.25796963859651778"/>
    <n v="0.09"/>
    <n v="0.34796963859651775"/>
    <n v="0.9"/>
    <n v="5.8572739688035318"/>
    <n v="2.6398224281062332"/>
    <n v="5.4464804384473666"/>
    <n v="75.228909617980236"/>
    <n v="2.3131090689297968"/>
    <n v="1.0424981367337545"/>
    <n v="2.1508816837015394"/>
    <x v="880"/>
    <n v="94.915514136985735"/>
    <n v="3.8191204627181756"/>
    <n v="1.7212443718391253"/>
    <n v="3.5512706086578327"/>
    <n v="111.24671091359497"/>
    <n v="0.85"/>
    <n v="0.6"/>
    <n v="0.65"/>
    <n v="21"/>
    <n v="11.2"/>
    <n v="13.65"/>
    <n v="174.01267308305009"/>
    <n v="78.425998105256411"/>
    <n v="161.80848378215225"/>
    <n v="5068.7946941569135"/>
    <n v="362.49378226997851"/>
    <n v="163.37279450850363"/>
    <n v="337.07067566032447"/>
    <n v="10559.038762412489"/>
    <x v="0"/>
    <x v="0"/>
    <n v="1"/>
  </r>
  <r>
    <n v="882"/>
    <x v="22"/>
    <n v="3.0227225309976959"/>
    <n v="3"/>
    <n v="2.7508200000000005"/>
    <n v="3.4227225309976963"/>
    <n v="3.0227225309976959"/>
    <n v="3.3352052958532736"/>
    <n v="65"/>
    <n v="78"/>
    <n v="0.2"/>
    <n v="0.2"/>
    <n v="1.3989229744649958"/>
    <n v="3"/>
    <n v="2.6"/>
    <n v="2.8123186835689227"/>
    <n v="1.3114057393205729"/>
    <n v="15.007922656809424"/>
    <n v="5.8738135323766261E-2"/>
    <n v="15.217911159287691"/>
    <n v="4.7341282703182692"/>
    <n v="40.70921051226015"/>
    <n v="41.44567184021583"/>
    <n v="82.15488235247598"/>
    <n v="0.50448215192370416"/>
    <n v="0.04"/>
    <n v="0.54448215192370419"/>
    <n v="0.98"/>
    <n v="0.5"/>
    <n v="0.5"/>
    <n v="82.57094488745193"/>
    <n v="24.757380000000005"/>
    <n v="107.32832488745194"/>
    <n v="0.23066958350427455"/>
    <n v="0.09"/>
    <n v="0.32066958350427455"/>
    <n v="0.9"/>
    <n v="6.4933973328058414"/>
    <n v="3.1334504322728609"/>
    <n v="6.948385816796903"/>
    <n v="83.866442401485898"/>
    <n v="2.9578583797440756"/>
    <n v="1.4273425979626724"/>
    <n v="3.1651137548711801"/>
    <x v="881"/>
    <n v="106.14889274583159"/>
    <n v="4.4111623145672247"/>
    <n v="2.1286481872246337"/>
    <n v="4.7202498308976315"/>
    <n v="134.92417975781373"/>
    <n v="0.85"/>
    <n v="0.6"/>
    <n v="0.65"/>
    <n v="21"/>
    <n v="11.2"/>
    <n v="13.65"/>
    <n v="248.06505943655893"/>
    <n v="119.7061457792237"/>
    <n v="265.44683041705457"/>
    <n v="7587.5636134542765"/>
    <n v="468.23999541345057"/>
    <n v="225.95364811931648"/>
    <n v="501.0492930334824"/>
    <n v="14322.052285931471"/>
    <x v="1"/>
    <x v="0"/>
    <n v="1"/>
  </r>
  <r>
    <n v="883"/>
    <x v="22"/>
    <n v="2.5"/>
    <n v="3"/>
    <n v="2.7508200000000005"/>
    <n v="2.9000000000000004"/>
    <n v="1.1640192510694156"/>
    <n v="1.28435313887725"/>
    <n v="65"/>
    <n v="78"/>
    <n v="0.2"/>
    <n v="0.2"/>
    <n v="1.3989229744649958"/>
    <n v="3"/>
    <n v="2.6"/>
    <n v="0"/>
    <n v="0"/>
    <n v="15.007922656809424"/>
    <n v="17.332979424203373"/>
    <n v="0"/>
    <n v="2.683276113342246"/>
    <n v="31.797218713376857"/>
    <n v="34.665958848406746"/>
    <n v="66.463177561783596"/>
    <n v="0.52158142478489788"/>
    <n v="0.04"/>
    <n v="0.56158142478489792"/>
    <n v="0.98"/>
    <n v="0.5"/>
    <n v="0.5"/>
    <n v="31.797218713376857"/>
    <n v="24.757380000000005"/>
    <n v="56.554598713376862"/>
    <n v="0.43776068725148853"/>
    <n v="0.09"/>
    <n v="0.5277606872514885"/>
    <n v="0.9"/>
    <n v="10.778901835480186"/>
    <n v="2.937248664984049"/>
    <n v="4.5587186755911571"/>
    <n v="67.847827094320763"/>
    <n v="4.725670785094672"/>
    <n v="1.2877443747547674"/>
    <n v="1.9986269465591522"/>
    <x v="882"/>
    <n v="55.933119606636453"/>
    <n v="5.090221194970832"/>
    <n v="1.3870842909235501"/>
    <n v="2.1528061743749727"/>
    <n v="119.28242754737755"/>
    <n v="0.85"/>
    <n v="0.6"/>
    <n v="0.65"/>
    <n v="21"/>
    <n v="11.2"/>
    <n v="13.65"/>
    <n v="320.62649433178638"/>
    <n v="87.370657680045667"/>
    <n v="135.60249549619562"/>
    <n v="7513.4468847222888"/>
    <n v="284.71195092253947"/>
    <n v="77.583951548713443"/>
    <n v="120.4131652412208"/>
    <n v="6671.838286977415"/>
    <x v="1"/>
    <x v="0"/>
    <n v="1"/>
  </r>
  <r>
    <n v="884"/>
    <x v="22"/>
    <n v="2.5"/>
    <n v="3"/>
    <n v="2.7508200000000005"/>
    <n v="2.9000000000000004"/>
    <n v="2.4632489032751943"/>
    <n v="2.7178944487824239"/>
    <n v="65"/>
    <n v="78"/>
    <n v="0.2"/>
    <n v="0.2"/>
    <n v="1.3989229744649958"/>
    <n v="3"/>
    <n v="2.6"/>
    <n v="2.6094733851506988"/>
    <n v="1.2168174232474191"/>
    <n v="15.007922656809424"/>
    <n v="0.25431931624331833"/>
    <n v="13.10182286807323"/>
    <n v="4.1168174232474195"/>
    <n v="31.24718928644381"/>
    <n v="41.983680464312954"/>
    <n v="73.230869750756767"/>
    <n v="0.5733057740158698"/>
    <n v="0.04"/>
    <n v="0.61330577401586983"/>
    <n v="0.98"/>
    <n v="0.5"/>
    <n v="0.5"/>
    <n v="67.287945668397015"/>
    <n v="24.757380000000005"/>
    <n v="92.045325668397027"/>
    <n v="0.26896944326310573"/>
    <n v="0.09"/>
    <n v="0.35896944326310576"/>
    <n v="0.9"/>
    <n v="4.1202432846347188"/>
    <n v="2.4023706450533777"/>
    <n v="3.4383413607653242"/>
    <n v="74.756512870564194"/>
    <n v="1.5932742878181327"/>
    <n v="0.92898285711591144"/>
    <n v="1.3295867511703678"/>
    <x v="883"/>
    <n v="91.033838573139917"/>
    <n v="2.6412018466408438"/>
    <n v="1.5399929920869384"/>
    <n v="2.2040818767428862"/>
    <n v="74.04135055901051"/>
    <n v="0.85"/>
    <n v="0.6"/>
    <n v="0.55000000000000004"/>
    <n v="21"/>
    <n v="11.2"/>
    <n v="13.65"/>
    <n v="119.10762980361524"/>
    <n v="69.447518914519137"/>
    <n v="99.395269076399231"/>
    <n v="3338.9685016911681"/>
    <n v="240.43874254618163"/>
    <n v="140.19147344540909"/>
    <n v="200.64603376939519"/>
    <n v="6740.2683545262262"/>
    <x v="0"/>
    <x v="0"/>
    <n v="1"/>
  </r>
  <r>
    <n v="885"/>
    <x v="22"/>
    <n v="3.3733325957579705"/>
    <n v="3"/>
    <n v="2.7508200000000005"/>
    <n v="3.7733325957579709"/>
    <n v="3.3733325957579705"/>
    <n v="3.7220606994757697"/>
    <n v="65"/>
    <n v="78"/>
    <n v="0.2"/>
    <n v="0.2"/>
    <n v="1.3989229744649958"/>
    <n v="3"/>
    <n v="2.6"/>
    <n v="2.8900470635951709"/>
    <n v="1.3476510781827944"/>
    <n v="15.007922656809424"/>
    <n v="2.0160056166054558E-2"/>
    <n v="16.070737618469579"/>
    <n v="5.1209836739407653"/>
    <n v="47.940764664348947"/>
    <n v="41.339550488507207"/>
    <n v="89.280315152856161"/>
    <n v="0.46303096508709757"/>
    <n v="0.04"/>
    <n v="0.50303096508709755"/>
    <n v="0.98"/>
    <n v="0.5"/>
    <n v="0.5"/>
    <n v="92.148471119987448"/>
    <n v="24.757380000000005"/>
    <n v="116.90585111998746"/>
    <n v="0.21177194950310935"/>
    <n v="0.09"/>
    <n v="0.30177194950310937"/>
    <n v="0.9"/>
    <n v="8.7413857588317772"/>
    <n v="2.1666627440604809"/>
    <n v="4.4199134466023828"/>
    <n v="91.140321718540676"/>
    <n v="4.3441980443680182"/>
    <n v="1.0767642928974781"/>
    <n v="2.1965601199565468"/>
    <x v="884"/>
    <n v="115.62117143735023"/>
    <n v="6.1034807370303943"/>
    <n v="1.512824703869593"/>
    <n v="3.0861075491861745"/>
    <n v="146.49480239615053"/>
    <n v="0.85"/>
    <n v="0.6"/>
    <n v="0.65"/>
    <n v="21"/>
    <n v="11.2"/>
    <n v="13.65"/>
    <n v="395.93160737275639"/>
    <n v="98.136644069713114"/>
    <n v="200.19519600695597"/>
    <n v="9503.0893163238907"/>
    <n v="705.69159266075599"/>
    <n v="174.91456444076479"/>
    <n v="356.81937001855545"/>
    <n v="16937.900662526066"/>
    <x v="1"/>
    <x v="0"/>
    <n v="1"/>
  </r>
  <r>
    <n v="886"/>
    <x v="22"/>
    <n v="3.0577307578272364"/>
    <n v="3"/>
    <n v="2.7508200000000005"/>
    <n v="3.4577307578272367"/>
    <n v="3.0577307578272364"/>
    <n v="3.3738326003190187"/>
    <n v="65"/>
    <n v="78"/>
    <n v="0.2"/>
    <n v="0.2"/>
    <n v="1.3989229744649958"/>
    <n v="3"/>
    <n v="2.6"/>
    <n v="2.820079820605625"/>
    <n v="1.3150248169567775"/>
    <n v="15.007922656809424"/>
    <n v="5.3980614529978668E-2"/>
    <n v="15.302020592506956"/>
    <n v="4.7727555747840142"/>
    <n v="41.434151456206081"/>
    <n v="41.432584756865857"/>
    <n v="82.866736213071931"/>
    <n v="0.49999054687434419"/>
    <n v="0.04"/>
    <n v="0.53999054687434422"/>
    <n v="0.98"/>
    <n v="0.5"/>
    <n v="0.5"/>
    <n v="83.527255742486076"/>
    <n v="24.757380000000005"/>
    <n v="108.28463574248607"/>
    <n v="0.22863243552738213"/>
    <n v="0.09"/>
    <n v="0.31863243552738213"/>
    <n v="0.9"/>
    <n v="4.604771116765952"/>
    <n v="2.5123940481223359"/>
    <n v="4.3800206971534674"/>
    <n v="84.593126550844275"/>
    <n v="2.1182382431923208"/>
    <n v="1.1557250121129083"/>
    <n v="2.0148509255766203"/>
    <x v="885"/>
    <n v="107.09469469037083"/>
    <n v="3.1375416807846732"/>
    <n v="1.7118638135646169"/>
    <n v="2.9844040347591156"/>
    <n v="93.987968627560889"/>
    <n v="0.85"/>
    <n v="0.6"/>
    <n v="0.65"/>
    <n v="21"/>
    <n v="11.2"/>
    <n v="13.65"/>
    <n v="179.18839577120605"/>
    <n v="97.766392207643293"/>
    <n v="170.44253932838876"/>
    <n v="5367.7544503425206"/>
    <n v="336.01406838194754"/>
    <n v="183.33153246519655"/>
    <n v="319.61383893523833"/>
    <n v="10065.612804736786"/>
    <x v="0"/>
    <x v="0"/>
    <n v="1"/>
  </r>
  <r>
    <n v="887"/>
    <x v="22"/>
    <n v="2.9589723701164092"/>
    <n v="3"/>
    <n v="2.7508200000000005"/>
    <n v="3.3589723701164096"/>
    <n v="2.9589723701164092"/>
    <n v="3.2648647760065552"/>
    <n v="65"/>
    <n v="78"/>
    <n v="0.2"/>
    <n v="0.2"/>
    <n v="1.3989229744649958"/>
    <n v="3"/>
    <n v="2.6"/>
    <n v="2.7981856131589122"/>
    <n v="1.3048153803551412"/>
    <n v="15.007922656809424"/>
    <n v="6.7917598144458483E-2"/>
    <n v="15.06534282591412"/>
    <n v="4.6637877504715508"/>
    <n v="39.3874515558281"/>
    <n v="41.470922890132243"/>
    <n v="80.858374445960351"/>
    <n v="0.51288346042435329"/>
    <n v="0.04"/>
    <n v="0.55288346042435332"/>
    <n v="0.98"/>
    <n v="0.5"/>
    <n v="0.5"/>
    <n v="80.829497908209191"/>
    <n v="24.757380000000005"/>
    <n v="105.5868779082092"/>
    <n v="0.23447402262923772"/>
    <n v="0.09"/>
    <n v="0.32447402262923775"/>
    <n v="0.9"/>
    <n v="6.0690496610310074"/>
    <n v="3.0739036567218454"/>
    <n v="3.3965188080326878"/>
    <n v="82.542923913584517"/>
    <n v="2.7135724829529355"/>
    <n v="1.374393165982398"/>
    <n v="1.5186397360511756"/>
    <x v="886"/>
    <n v="104.42658254658053"/>
    <n v="4.0998007039796649"/>
    <n v="2.0765017720505847"/>
    <n v="2.2944366874544579"/>
    <n v="104.3610179052813"/>
    <n v="0.85"/>
    <n v="0.6"/>
    <n v="0.55000000000000004"/>
    <n v="21"/>
    <n v="11.2"/>
    <n v="13.65"/>
    <n v="223.98620699438078"/>
    <n v="113.44643052703562"/>
    <n v="125.35296418501827"/>
    <n v="5701.6011866104"/>
    <n v="428.12817663866144"/>
    <n v="216.84198370716115"/>
    <n v="239.60018214036575"/>
    <n v="10898.064450931028"/>
    <x v="0"/>
    <x v="0"/>
    <n v="1"/>
  </r>
  <r>
    <n v="888"/>
    <x v="22"/>
    <n v="2.9005544594810928"/>
    <n v="3"/>
    <n v="2.7508200000000005"/>
    <n v="3.3005544594810932"/>
    <n v="2.9005544594810928"/>
    <n v="3.200407743339623"/>
    <n v="65"/>
    <n v="78"/>
    <n v="0.2"/>
    <n v="0.2"/>
    <n v="1.3989229744649958"/>
    <n v="3"/>
    <n v="2.6"/>
    <n v="2.7852346741683105"/>
    <n v="1.2987762583235254"/>
    <n v="15.007922656809424"/>
    <n v="7.6914178162973454E-2"/>
    <n v="14.926210656163169"/>
    <n v="4.5993307178046186"/>
    <n v="38.174391859614758"/>
    <n v="41.495670862378773"/>
    <n v="79.670062721993531"/>
    <n v="0.52084395875495626"/>
    <n v="0.04"/>
    <n v="0.5608439587549563"/>
    <n v="0.98"/>
    <n v="0.5"/>
    <n v="0.5"/>
    <n v="79.23371065680152"/>
    <n v="24.757380000000005"/>
    <n v="103.99109065680153"/>
    <n v="0.23807212563724323"/>
    <n v="0.09"/>
    <n v="0.32807212563724319"/>
    <n v="0.9"/>
    <n v="8.8569154232431515"/>
    <n v="2.8315015745847321"/>
    <n v="6.1930979638025168"/>
    <n v="81.329855695368408"/>
    <n v="3.8895679149136333"/>
    <n v="1.2434710222737388"/>
    <n v="2.7197363848262541"/>
    <x v="887"/>
    <n v="102.84833141881469"/>
    <n v="5.951208353750487"/>
    <n v="1.9025648342655179"/>
    <n v="4.161315150538142"/>
    <n v="155.93557347386013"/>
    <n v="0.85"/>
    <n v="0.6"/>
    <n v="0.65"/>
    <n v="21"/>
    <n v="11.2"/>
    <n v="13.65"/>
    <n v="316.33799723726077"/>
    <n v="101.13131880289542"/>
    <n v="221.19576770736222"/>
    <n v="8288.7951620241329"/>
    <n v="612.07184910894864"/>
    <n v="195.67561862032224"/>
    <n v="427.9843197406816"/>
    <n v="16037.713540622497"/>
    <x v="1"/>
    <x v="0"/>
    <n v="1"/>
  </r>
  <r>
    <n v="889"/>
    <x v="22"/>
    <n v="3.1039145045955969"/>
    <n v="3"/>
    <n v="2.7508200000000005"/>
    <n v="3.5039145045955973"/>
    <n v="3.1039145045955969"/>
    <n v="3.4247907267181832"/>
    <n v="65"/>
    <n v="78"/>
    <n v="0.2"/>
    <n v="0.2"/>
    <n v="1.3989229744649958"/>
    <n v="3"/>
    <n v="2.6"/>
    <n v="2.8303185107650237"/>
    <n v="1.3197991965875815"/>
    <n v="15.007922656809424"/>
    <n v="4.8011691605224893E-2"/>
    <n v="15.413334504531697"/>
    <n v="4.8237137011831788"/>
    <n v="42.389536620082346"/>
    <n v="41.416165324305993"/>
    <n v="83.805701944388346"/>
    <n v="0.49419269051393266"/>
    <n v="0.04"/>
    <n v="0.5341926905139327"/>
    <n v="0.98"/>
    <n v="0.5"/>
    <n v="0.5"/>
    <n v="84.788845441838234"/>
    <n v="24.757380000000005"/>
    <n v="109.54622544183823"/>
    <n v="0.22599938884379481"/>
    <n v="0.09"/>
    <n v="0.3159993888437948"/>
    <n v="0.9"/>
    <n v="4.6817500073224005"/>
    <n v="3.3942468660586247"/>
    <n v="5.5709869700090104"/>
    <n v="85.55165406822978"/>
    <n v="2.1807933745972234"/>
    <n v="1.5810650004102837"/>
    <n v="2.5950064516818356"/>
    <x v="888"/>
    <n v="108.34242076665319"/>
    <n v="3.2023198662890899"/>
    <n v="2.3216669307991333"/>
    <n v="3.8105584922294184"/>
    <n v="106.57219161053595"/>
    <n v="0.85"/>
    <n v="0.6"/>
    <n v="0.65"/>
    <n v="21"/>
    <n v="11.2"/>
    <n v="13.65"/>
    <n v="186.57048037782911"/>
    <n v="135.26272597448616"/>
    <n v="222.00709425910884"/>
    <n v="6209.0065371067385"/>
    <n v="346.94708638290518"/>
    <n v="251.53501549666399"/>
    <n v="412.84513152106319"/>
    <n v="11546.289225493074"/>
    <x v="0"/>
    <x v="0"/>
    <n v="1"/>
  </r>
  <r>
    <n v="890"/>
    <x v="22"/>
    <n v="2.5"/>
    <n v="3"/>
    <n v="2.7508200000000005"/>
    <n v="2.9000000000000004"/>
    <n v="1.8902230647438738"/>
    <n v="2.0856303915519989"/>
    <n v="65"/>
    <n v="78"/>
    <n v="0.2"/>
    <n v="0.2"/>
    <n v="1.3989229744649958"/>
    <n v="3"/>
    <n v="2.6"/>
    <n v="1.253578738830601"/>
    <n v="0.58455336601699415"/>
    <n v="15.007922656809424"/>
    <n v="5.0859969248884989"/>
    <n v="3.0236339682376725"/>
    <n v="3.4845533660169945"/>
    <n v="43.317271350694078"/>
    <n v="55.274755863726284"/>
    <n v="98.592027214420369"/>
    <n v="0.5606412346458135"/>
    <n v="0.04"/>
    <n v="0.60064123464581354"/>
    <n v="0.98"/>
    <n v="0.5"/>
    <n v="0.5"/>
    <n v="51.634744143201637"/>
    <n v="24.757380000000005"/>
    <n v="76.392124143201642"/>
    <n v="0.324082885214591"/>
    <n v="0.09"/>
    <n v="0.41408288521459102"/>
    <n v="0.9"/>
    <n v="9.3552496395236666"/>
    <n v="2.1023448024235507"/>
    <n v="4.5470426512900533"/>
    <n v="100.64602778138746"/>
    <n v="3.7361009456203695"/>
    <n v="0.83958982464466025"/>
    <n v="1.8159013392320222"/>
    <x v="889"/>
    <n v="75.552650251518116"/>
    <n v="5.4814008768869442"/>
    <n v="1.2317998009201074"/>
    <n v="2.6641901110500643"/>
    <n v="129.75872707490677"/>
    <n v="0.85"/>
    <n v="0.6"/>
    <n v="0.65"/>
    <n v="21"/>
    <n v="11.2"/>
    <n v="13.65"/>
    <n v="376.02371956697567"/>
    <n v="84.501380816156697"/>
    <n v="182.76325663660481"/>
    <n v="8901.4396678633657"/>
    <n v="414.134363339804"/>
    <n v="93.065739538806525"/>
    <n v="201.28662366371873"/>
    <n v="9803.6157237726256"/>
    <x v="1"/>
    <x v="0"/>
    <n v="1"/>
  </r>
  <r>
    <n v="891"/>
    <x v="22"/>
    <n v="2.7222777378481071"/>
    <n v="3"/>
    <n v="2.7508200000000005"/>
    <n v="3.1222777378481075"/>
    <n v="2.7222777378481071"/>
    <n v="3.0037011452247642"/>
    <n v="65"/>
    <n v="78"/>
    <n v="0.2"/>
    <n v="0.2"/>
    <n v="1.3989229744649958"/>
    <n v="3"/>
    <n v="2.6"/>
    <n v="2.745711676508797"/>
    <n v="1.2803463818416523"/>
    <n v="15.007922656809424"/>
    <n v="0.10782784124035209"/>
    <n v="14.505604811991502"/>
    <n v="4.4026241196897598"/>
    <n v="34.461462829842226"/>
    <n v="41.580708785045289"/>
    <n v="76.042171614887508"/>
    <n v="0.5468111694078005"/>
    <n v="0.04"/>
    <n v="0.58681116940780054"/>
    <n v="0.98"/>
    <n v="0.5"/>
    <n v="0.5"/>
    <n v="74.363770658764693"/>
    <n v="24.757380000000005"/>
    <n v="99.121150658764691"/>
    <n v="0.24976889226427537"/>
    <n v="0.09"/>
    <n v="0.33976889226427537"/>
    <n v="0.9"/>
    <n v="5.7701514888028003"/>
    <n v="2.3856259940784716"/>
    <n v="5.7287966964358272"/>
    <n v="77.62638352353099"/>
    <n v="2.3841621459982676"/>
    <n v="0.98571401472363707"/>
    <n v="2.3670748077007748"/>
    <x v="890"/>
    <n v="98.031907244932114"/>
    <n v="3.8096335092552134"/>
    <n v="1.5750644927135684"/>
    <n v="3.7823297888805856"/>
    <n v="112.14511258308373"/>
    <n v="0.85"/>
    <n v="0.6"/>
    <n v="0.65"/>
    <n v="21"/>
    <n v="11.2"/>
    <n v="13.65"/>
    <n v="185.07388512754622"/>
    <n v="76.517414151456521"/>
    <n v="183.74745685146871"/>
    <n v="5448.0651835391445"/>
    <n v="373.46563881649229"/>
    <n v="154.40657625448259"/>
    <n v="370.78900303328521"/>
    <n v="10993.799274717334"/>
    <x v="0"/>
    <x v="0"/>
    <n v="1"/>
  </r>
  <r>
    <n v="892"/>
    <x v="22"/>
    <n v="2.5"/>
    <n v="3"/>
    <n v="2.7508200000000005"/>
    <n v="2.9000000000000004"/>
    <n v="1.1269623237976256"/>
    <n v="1.2434653435809579"/>
    <n v="65"/>
    <n v="78"/>
    <n v="0.2"/>
    <n v="0.2"/>
    <n v="1.3989229744649958"/>
    <n v="3"/>
    <n v="2.6"/>
    <n v="0"/>
    <n v="0"/>
    <n v="15.007922656809424"/>
    <n v="17.771631787925461"/>
    <n v="0"/>
    <n v="2.6423883180459535"/>
    <n v="30.784944027864341"/>
    <n v="35.543263575850922"/>
    <n v="66.328207603715271"/>
    <n v="0.53586950198033123"/>
    <n v="0.04"/>
    <n v="0.57586950198033127"/>
    <n v="0.98"/>
    <n v="0.5"/>
    <n v="0.5"/>
    <n v="30.784944027864341"/>
    <n v="24.757380000000005"/>
    <n v="55.542324027864346"/>
    <n v="0.44573900054271726"/>
    <n v="0.09"/>
    <n v="0.53573900054271728"/>
    <n v="0.9"/>
    <n v="10.823693036646112"/>
    <n v="2.7624456266121911"/>
    <n v="4.4295331536675508"/>
    <n v="67.710045262126016"/>
    <n v="4.5906583180447358"/>
    <n v="1.1716374393672844"/>
    <n v="1.8787001024596521"/>
    <x v="891"/>
    <n v="54.931968818766933"/>
    <n v="5.0250185470121558"/>
    <n v="1.2824957675573754"/>
    <n v="2.0564594890508667"/>
    <n v="116.56088943875635"/>
    <n v="0.85"/>
    <n v="0.6"/>
    <n v="0.65"/>
    <n v="21"/>
    <n v="11.2"/>
    <n v="13.65"/>
    <n v="310.83368249776436"/>
    <n v="79.331624050360247"/>
    <n v="127.20686897150382"/>
    <n v="7210.1326911531833"/>
    <n v="276.03416213819725"/>
    <n v="70.450017513662303"/>
    <n v="112.96536852959959"/>
    <n v="6402.9191441375033"/>
    <x v="1"/>
    <x v="0"/>
    <n v="1"/>
  </r>
  <r>
    <n v="893"/>
    <x v="22"/>
    <n v="2.5"/>
    <n v="3"/>
    <n v="2.7508200000000005"/>
    <n v="2.9000000000000004"/>
    <n v="1.9265104641492066"/>
    <n v="2.1256691067924156"/>
    <n v="65"/>
    <n v="78"/>
    <n v="0.2"/>
    <n v="0.2"/>
    <n v="1.3989229744649958"/>
    <n v="3"/>
    <n v="2.6"/>
    <n v="1.3394420407519871"/>
    <n v="0.62459208125741128"/>
    <n v="15.007922656809424"/>
    <n v="4.5981819324471767"/>
    <n v="3.4520242033395592"/>
    <n v="3.5245920812574116"/>
    <n v="43.130100612089905"/>
    <n v="53.932864626218851"/>
    <n v="97.062965238308749"/>
    <n v="0.55564822786737478"/>
    <n v="0.04"/>
    <n v="0.59564822786737481"/>
    <n v="0.98"/>
    <n v="0.5"/>
    <n v="0.5"/>
    <n v="52.625997831120422"/>
    <n v="24.757380000000005"/>
    <n v="77.383377831120427"/>
    <n v="0.31993149813167759"/>
    <n v="0.09"/>
    <n v="0.40993149813167762"/>
    <n v="0.9"/>
    <n v="9.4451623783834151"/>
    <n v="3.0394072030141448"/>
    <n v="4.5395762342162529"/>
    <n v="99.085110347440192"/>
    <n v="3.8191681457797348"/>
    <n v="1.2289896887714351"/>
    <n v="1.835585695036491"/>
    <x v="892"/>
    <n v="76.533011041767466"/>
    <n v="5.5732928145157423"/>
    <n v="1.7934584548503445"/>
    <n v="2.678660947641025"/>
    <n v="135.30173681364531"/>
    <n v="0.85"/>
    <n v="0.6"/>
    <n v="0.65"/>
    <n v="21"/>
    <n v="11.2"/>
    <n v="13.65"/>
    <n v="378.42269716001357"/>
    <n v="121.77457892778382"/>
    <n v="181.87921114487341"/>
    <n v="9186.8936155838401"/>
    <n v="426.54088051233657"/>
    <n v="137.25877572801264"/>
    <n v="205.00598788296188"/>
    <n v="10355.049317529032"/>
    <x v="1"/>
    <x v="0"/>
    <n v="1"/>
  </r>
  <r>
    <n v="894"/>
    <x v="22"/>
    <n v="3.3575134562764264"/>
    <n v="3"/>
    <n v="2.7508200000000005"/>
    <n v="3.7575134562764267"/>
    <n v="3.3575134562764264"/>
    <n v="3.704606210274846"/>
    <n v="65"/>
    <n v="78"/>
    <n v="0.2"/>
    <n v="0.2"/>
    <n v="1.3989229744649958"/>
    <n v="3"/>
    <n v="2.6"/>
    <n v="2.8865400448045091"/>
    <n v="1.3460157284634153"/>
    <n v="15.007922656809424"/>
    <n v="2.1466601237169852E-2"/>
    <n v="16.031758196039149"/>
    <n v="5.1035291847398421"/>
    <n v="47.615862617305858"/>
    <n v="41.343144558819738"/>
    <n v="88.959007176125596"/>
    <n v="0.46474377211704337"/>
    <n v="0.04"/>
    <n v="0.50474377211704335"/>
    <n v="0.98"/>
    <n v="0.5"/>
    <n v="0.5"/>
    <n v="91.716343698134281"/>
    <n v="24.757380000000005"/>
    <n v="116.47372369813428"/>
    <n v="0.21255764144850275"/>
    <n v="0.09"/>
    <n v="0.30255764144850272"/>
    <n v="0.9"/>
    <n v="11.958251101619705"/>
    <n v="2.8021722078941256"/>
    <n v="4.1109984631659948"/>
    <n v="90.812319825628222"/>
    <n v="5.9223983326653862"/>
    <n v="1.3877932375601008"/>
    <n v="2.0359975917002227"/>
    <x v="893"/>
    <n v="115.19379266848446"/>
    <n v="8.3401908524646871"/>
    <n v="1.9543535937411356"/>
    <n v="2.8671844641520718"/>
    <n v="187.44475702462432"/>
    <n v="0.85"/>
    <n v="0.6"/>
    <n v="0.65"/>
    <n v="21"/>
    <n v="11.2"/>
    <n v="13.65"/>
    <n v="537.82673152077632"/>
    <n v="126.02872334115192"/>
    <n v="184.89366446168944"/>
    <n v="12087.589216434737"/>
    <n v="960.73821587440784"/>
    <n v="225.12940267832388"/>
    <n v="330.2818527058335"/>
    <n v="21592.47247748902"/>
    <x v="1"/>
    <x v="0"/>
    <n v="1"/>
  </r>
  <r>
    <n v="895"/>
    <x v="22"/>
    <n v="2.5"/>
    <n v="3"/>
    <n v="2.7508200000000005"/>
    <n v="2.9000000000000004"/>
    <n v="1.1341221999945741"/>
    <n v="1.2513653928791759"/>
    <n v="65"/>
    <n v="78"/>
    <n v="0.2"/>
    <n v="0.2"/>
    <n v="1.3989229744649958"/>
    <n v="3"/>
    <n v="2.6"/>
    <n v="0"/>
    <n v="0"/>
    <n v="15.007922656809424"/>
    <n v="17.686878494844418"/>
    <n v="0"/>
    <n v="2.6502883673441717"/>
    <n v="30.980528550359054"/>
    <n v="35.373756989688836"/>
    <n v="66.354285540047897"/>
    <n v="0.53310433081732345"/>
    <n v="0.04"/>
    <n v="0.57310433081732348"/>
    <n v="0.98"/>
    <n v="0.5"/>
    <n v="0.5"/>
    <n v="30.980528550359058"/>
    <n v="24.757380000000005"/>
    <n v="55.737908550359066"/>
    <n v="0.44417490077927435"/>
    <n v="0.09"/>
    <n v="0.53417490077927432"/>
    <n v="0.9"/>
    <n v="7.8921815933233601"/>
    <n v="2.3253572188582785"/>
    <n v="5.1973057782808656"/>
    <n v="67.736666488798889"/>
    <n v="3.3691381425929778"/>
    <n v="0.99268492603327241"/>
    <n v="2.2187073281662015"/>
    <x v="894"/>
    <n v="55.125404060794679"/>
    <n v="3.6763762737778389"/>
    <n v="1.0832097571982884"/>
    <n v="2.4210354798481353"/>
    <n v="94.38312335025951"/>
    <n v="0.85"/>
    <n v="0.6"/>
    <n v="0.65"/>
    <n v="21"/>
    <n v="11.2"/>
    <n v="13.65"/>
    <n v="228.2141867195119"/>
    <n v="67.241167763173763"/>
    <n v="150.28783832424807"/>
    <n v="5858.9127258437056"/>
    <n v="202.66172757152211"/>
    <n v="59.712375548150945"/>
    <n v="133.46055907214838"/>
    <n v="5202.907811202881"/>
    <x v="1"/>
    <x v="0"/>
    <n v="1"/>
  </r>
  <r>
    <n v="896"/>
    <x v="22"/>
    <n v="2.5"/>
    <n v="3"/>
    <n v="2.7508200000000005"/>
    <n v="2.9000000000000004"/>
    <n v="2.4878864799380618"/>
    <n v="2.7450790068489774"/>
    <n v="65"/>
    <n v="78"/>
    <n v="0.2"/>
    <n v="0.2"/>
    <n v="1.3989229744649958"/>
    <n v="3"/>
    <n v="2.6"/>
    <n v="2.6677708580554178"/>
    <n v="1.2440019813139731"/>
    <n v="15.007922656809424"/>
    <n v="0.18405750157031944"/>
    <n v="13.693769977636281"/>
    <n v="4.1440019813139735"/>
    <n v="30.291867772701313"/>
    <n v="41.790402859274167"/>
    <n v="72.082270631975476"/>
    <n v="0.57975980075100564"/>
    <n v="0.04"/>
    <n v="0.61975980075100567"/>
    <n v="0.98"/>
    <n v="0.5"/>
    <n v="0.5"/>
    <n v="67.96096410258275"/>
    <n v="24.757380000000005"/>
    <n v="92.718344102582762"/>
    <n v="0.26701706377120643"/>
    <n v="0.09"/>
    <n v="0.35701706377120646"/>
    <n v="0.9"/>
    <n v="5.0671305565910165"/>
    <n v="3.4303864899869998"/>
    <n v="3.0506477774530434"/>
    <n v="73.583984603474974"/>
    <n v="1.9267267324588357"/>
    <n v="1.304370842453715"/>
    <n v="1.1599789187372469"/>
    <x v="895"/>
    <n v="91.699461200356581"/>
    <n v="3.2580784835315328"/>
    <n v="2.205679977731426"/>
    <n v="1.961514465346601"/>
    <n v="87.70494022998264"/>
    <n v="0.85"/>
    <n v="0.6"/>
    <n v="0.55000000000000004"/>
    <n v="21"/>
    <n v="11.2"/>
    <n v="13.65"/>
    <n v="141.77623021635461"/>
    <n v="95.98080398833585"/>
    <n v="85.355870896717121"/>
    <n v="3816.5059129206502"/>
    <n v="298.76404148831642"/>
    <n v="202.25966553838626"/>
    <n v="179.86981960898882"/>
    <n v="8042.4957636988856"/>
    <x v="0"/>
    <x v="0"/>
    <n v="1"/>
  </r>
  <r>
    <n v="897"/>
    <x v="22"/>
    <n v="2.5"/>
    <n v="3"/>
    <n v="2.7508200000000005"/>
    <n v="2.9000000000000004"/>
    <n v="1.5809648289176141"/>
    <n v="1.7444016828840088"/>
    <n v="65"/>
    <n v="78"/>
    <n v="0.2"/>
    <n v="0.2"/>
    <n v="1.3989229744649958"/>
    <n v="3"/>
    <n v="2.6"/>
    <n v="0.52181141161555611"/>
    <n v="0.24332465734900399"/>
    <n v="15.007922656809424"/>
    <n v="10.241104060722739"/>
    <n v="0.52390570218214716"/>
    <n v="3.1433246573490043"/>
    <n v="41.745645052122214"/>
    <n v="69.455527675121829"/>
    <n v="111.20117272724404"/>
    <n v="0.62459348199036913"/>
    <n v="0.04"/>
    <n v="0.66459348199036916"/>
    <n v="0.98"/>
    <n v="0.5"/>
    <n v="0.5"/>
    <n v="43.186815335798912"/>
    <n v="24.757380000000005"/>
    <n v="67.944195335798923"/>
    <n v="0.36437814706086685"/>
    <n v="0.09"/>
    <n v="0.45437814706086688"/>
    <n v="0.9"/>
    <n v="7.7434619322634921"/>
    <n v="2.0663149620278776"/>
    <n v="3.333549737599466"/>
    <n v="113.5178638257283"/>
    <n v="2.5972076040406256"/>
    <n v="0.69305550652497294"/>
    <n v="1.1180943101001555"/>
    <x v="896"/>
    <n v="67.19755582661432"/>
    <n v="4.2250020476452468"/>
    <n v="1.1274265983375051"/>
    <n v="1.8188575846937818"/>
    <n v="96.647666608384242"/>
    <n v="0.85"/>
    <n v="0.6"/>
    <n v="0.55000000000000004"/>
    <n v="21"/>
    <n v="11.2"/>
    <n v="13.65"/>
    <n v="294.82945912262977"/>
    <n v="78.674180613373025"/>
    <n v="126.92367763827107"/>
    <n v="6744.2758489301286"/>
    <n v="283.90981096420126"/>
    <n v="75.760311782194378"/>
    <n v="122.22278408812129"/>
    <n v="6494.4869724289083"/>
    <x v="0"/>
    <x v="0"/>
    <n v="1"/>
  </r>
  <r>
    <n v="898"/>
    <x v="22"/>
    <n v="2.5"/>
    <n v="3"/>
    <n v="2.7508200000000005"/>
    <n v="2.9000000000000004"/>
    <n v="1.8051411265678274"/>
    <n v="1.9917528596660172"/>
    <n v="65"/>
    <n v="78"/>
    <n v="0.2"/>
    <n v="0.2"/>
    <n v="1.3989229744649958"/>
    <n v="3"/>
    <n v="2.6"/>
    <n v="1.052257722020757"/>
    <n v="0.49067583413101268"/>
    <n v="15.007922656809424"/>
    <n v="6.3261728782674806"/>
    <n v="2.1304444917731362"/>
    <n v="3.390675834131013"/>
    <n v="43.450113095978885"/>
    <n v="58.686256679800259"/>
    <n v="102.13636977577914"/>
    <n v="0.5745872582767011"/>
    <n v="0.04"/>
    <n v="0.61458725827670113"/>
    <n v="0.98"/>
    <n v="0.5"/>
    <n v="0.5"/>
    <n v="49.310582412838272"/>
    <n v="24.757380000000005"/>
    <n v="74.067962412838284"/>
    <n v="0.3342522082895692"/>
    <n v="0.09"/>
    <n v="0.42425220828956922"/>
    <n v="0.9"/>
    <n v="5.6196038068184047"/>
    <n v="2.2967528329444478"/>
    <n v="5.7097973932090911"/>
    <n v="104.26421081277454"/>
    <n v="2.1658669105845689"/>
    <n v="0.88519780640587342"/>
    <n v="2.2006286680012606"/>
    <x v="897"/>
    <n v="73.254028759949961"/>
    <n v="3.2354744820632266"/>
    <n v="1.3223503716724416"/>
    <n v="3.2874032402541085"/>
    <n v="95.806899251621985"/>
    <n v="0.85"/>
    <n v="0.6"/>
    <n v="0.65"/>
    <n v="21"/>
    <n v="11.2"/>
    <n v="13.65"/>
    <n v="225.82240415760219"/>
    <n v="92.294450698107568"/>
    <n v="229.44681136111865"/>
    <n v="6686.9154567060068"/>
    <n v="237.01154076114381"/>
    <n v="96.867492157223552"/>
    <n v="240.81553150712716"/>
    <n v="7018.2413531799457"/>
    <x v="0"/>
    <x v="0"/>
    <n v="1"/>
  </r>
  <r>
    <n v="899"/>
    <x v="22"/>
    <n v="2.5"/>
    <n v="3"/>
    <n v="2.7508200000000005"/>
    <n v="2.9000000000000004"/>
    <n v="2.3355920417392619"/>
    <n v="2.577040686559624"/>
    <n v="65"/>
    <n v="78"/>
    <n v="0.2"/>
    <n v="0.2"/>
    <n v="1.3989229744649958"/>
    <n v="3"/>
    <n v="2.6"/>
    <n v="2.3074115172840979"/>
    <n v="1.0759636610246197"/>
    <n v="15.007922656809424"/>
    <n v="0.7998869362691694"/>
    <n v="10.244153852323567"/>
    <n v="3.9759636610246201"/>
    <n v="35.620952252568792"/>
    <n v="43.484438784832463"/>
    <n v="79.105391037401262"/>
    <n v="0.54970259567104462"/>
    <n v="0.04"/>
    <n v="0.58970259567104466"/>
    <n v="0.98"/>
    <n v="0.5"/>
    <n v="0.5"/>
    <n v="63.800775552617516"/>
    <n v="24.757380000000005"/>
    <n v="88.558155552617521"/>
    <n v="0.27956070048557202"/>
    <n v="0.09"/>
    <n v="0.36956070048557199"/>
    <n v="0.9"/>
    <n v="11.548016562027346"/>
    <n v="2.2825422045021013"/>
    <n v="6.7665991625240363"/>
    <n v="80.753420017347125"/>
    <n v="4.7381212205476064"/>
    <n v="0.93652114177850376"/>
    <n v="2.7763180725180949"/>
    <x v="898"/>
    <n v="87.584989008083255"/>
    <n v="7.2803234721455334"/>
    <n v="1.439004308518423"/>
    <n v="4.2659300361165684"/>
    <n v="177.47334717648585"/>
    <n v="0.85"/>
    <n v="0.6"/>
    <n v="0.65"/>
    <n v="21"/>
    <n v="11.2"/>
    <n v="13.65"/>
    <n v="382.61949301598628"/>
    <n v="75.627285117165016"/>
    <n v="224.19717941180531"/>
    <n v="9327.1627806539454"/>
    <n v="637.64705128315711"/>
    <n v="126.03517654417053"/>
    <n v="373.63143532252184"/>
    <n v="15544.001161680257"/>
    <x v="1"/>
    <x v="0"/>
    <n v="1"/>
  </r>
  <r>
    <n v="900"/>
    <x v="22"/>
    <n v="2.5"/>
    <n v="3"/>
    <n v="2.7508200000000005"/>
    <n v="2.9000000000000004"/>
    <n v="2.1514783445974608"/>
    <n v="2.3738936985548129"/>
    <n v="65"/>
    <n v="78"/>
    <n v="0.2"/>
    <n v="0.2"/>
    <n v="1.3989229744649958"/>
    <n v="3"/>
    <n v="2.6"/>
    <n v="1.8717613956271071"/>
    <n v="0.87281667301980814"/>
    <n v="15.007922656809424"/>
    <n v="2.1226577947634206"/>
    <n v="6.7410407419263718"/>
    <n v="3.7728166730198085"/>
    <n v="40.227998681021056"/>
    <n v="47.123143317795616"/>
    <n v="87.351141998816672"/>
    <n v="0.53946797076143527"/>
    <n v="0.04"/>
    <n v="0.5794679707614353"/>
    <n v="0.98"/>
    <n v="0.5"/>
    <n v="0.5"/>
    <n v="58.771388374726961"/>
    <n v="24.757380000000005"/>
    <n v="83.528768374726965"/>
    <n v="0.29639345200127204"/>
    <n v="0.09"/>
    <n v="0.38639345200127206"/>
    <n v="0.9"/>
    <n v="8.7300265820686427"/>
    <n v="3.2995422906933167"/>
    <n v="5.4398866533191672"/>
    <n v="89.170957457125354"/>
    <n v="3.6712557938639376"/>
    <n v="1.3875632150637227"/>
    <n v="2.2876465731480939"/>
    <x v="899"/>
    <n v="82.610869821158545"/>
    <n v="5.3568014749602737"/>
    <n v="2.0246207549681414"/>
    <n v="3.3379500708475272"/>
    <n v="138.84031980502147"/>
    <n v="0.85"/>
    <n v="0.6"/>
    <n v="0.65"/>
    <n v="21"/>
    <n v="11.2"/>
    <n v="13.65"/>
    <n v="327.36939420886614"/>
    <n v="123.73034041951929"/>
    <n v="203.99163525112729"/>
    <n v="8484.9273580130575"/>
    <n v="442.53002930573325"/>
    <n v="167.25568162588885"/>
    <n v="275.750958772312"/>
    <n v="11469.719585340648"/>
    <x v="1"/>
    <x v="0"/>
    <n v="1"/>
  </r>
  <r>
    <n v="901"/>
    <x v="22"/>
    <n v="2.5"/>
    <n v="3"/>
    <n v="2.7508200000000005"/>
    <n v="2.9000000000000004"/>
    <n v="1.8204604920912777"/>
    <n v="2.0086559093171075"/>
    <n v="65"/>
    <n v="78"/>
    <n v="0.2"/>
    <n v="0.2"/>
    <n v="1.3989229744649958"/>
    <n v="3"/>
    <n v="2.6"/>
    <n v="1.0885064289752371"/>
    <n v="0.50757888378210314"/>
    <n v="15.007922656809424"/>
    <n v="6.0928958828076061"/>
    <n v="2.2797539511518847"/>
    <n v="3.4075788837821035"/>
    <n v="43.457864872301542"/>
    <n v="58.044553655149329"/>
    <n v="101.50241852745087"/>
    <n v="0.57185389764334971"/>
    <n v="0.04"/>
    <n v="0.61185389764334974"/>
    <n v="0.98"/>
    <n v="0.5"/>
    <n v="0.5"/>
    <n v="49.729057636209177"/>
    <n v="24.757380000000005"/>
    <n v="74.486437636209189"/>
    <n v="0.33237433263911387"/>
    <n v="0.09"/>
    <n v="0.42237433263911384"/>
    <n v="0.9"/>
    <n v="6.2292706600253664"/>
    <n v="2.1760028489217111"/>
    <n v="3.7906506332790904"/>
    <n v="103.61705224677276"/>
    <n v="2.4178671272134844"/>
    <n v="0.84460702452592906"/>
    <n v="1.4713262687030468"/>
    <x v="900"/>
    <n v="73.667905354492603"/>
    <n v="3.5981866221687402"/>
    <n v="1.2569150977875929"/>
    <n v="2.1895771017798005"/>
    <n v="92.101123498385917"/>
    <n v="0.85"/>
    <n v="0.6"/>
    <n v="0.65"/>
    <n v="21"/>
    <n v="11.2"/>
    <n v="13.65"/>
    <n v="250.53226444623397"/>
    <n v="87.515690188294471"/>
    <n v="152.45449085625282"/>
    <n v="6412.7588285527181"/>
    <n v="265.07087152972821"/>
    <n v="92.594302462449207"/>
    <n v="161.30155870027855"/>
    <n v="6784.8968489215285"/>
    <x v="0"/>
    <x v="0"/>
    <n v="1"/>
  </r>
  <r>
    <n v="902"/>
    <x v="22"/>
    <n v="2.5"/>
    <n v="3"/>
    <n v="2.7508200000000005"/>
    <n v="2.9000000000000004"/>
    <n v="2.1222978685591452"/>
    <n v="2.3416966056293211"/>
    <n v="65"/>
    <n v="78"/>
    <n v="0.2"/>
    <n v="0.2"/>
    <n v="1.3989229744649958"/>
    <n v="3"/>
    <n v="2.6"/>
    <n v="1.8027145070281017"/>
    <n v="0.84061958009431681"/>
    <n v="15.007922656809424"/>
    <n v="2.3904161494155849"/>
    <n v="6.2528770251502435"/>
    <n v="3.7406195800943172"/>
    <n v="40.77373353195145"/>
    <n v="47.859698354939887"/>
    <n v="88.633431886891344"/>
    <n v="0.53997343142501308"/>
    <n v="0.04"/>
    <n v="0.57997343142501312"/>
    <n v="0.98"/>
    <n v="0.5"/>
    <n v="0.5"/>
    <n v="57.974272710275244"/>
    <n v="24.757380000000005"/>
    <n v="82.731652710275256"/>
    <n v="0.2992491892637501"/>
    <n v="0.09"/>
    <n v="0.38924918926375007"/>
    <n v="0.9"/>
    <n v="8.2092192930747707"/>
    <n v="2.2910481031100924"/>
    <n v="3.9648086897268215"/>
    <n v="90.47996171786825"/>
    <n v="3.4480902103497755"/>
    <n v="0.96230107318956482"/>
    <n v="1.6653249890022468"/>
    <x v="901"/>
    <n v="81.822513669502996"/>
    <n v="5.0137873387570808"/>
    <n v="1.3992594864102366"/>
    <n v="2.421510121664785"/>
    <n v="120.38397629996149"/>
    <n v="0.85"/>
    <n v="0.6"/>
    <n v="0.65"/>
    <n v="21"/>
    <n v="11.2"/>
    <n v="13.65"/>
    <n v="311.98307023220394"/>
    <n v="87.068964263255353"/>
    <n v="150.67854125273266"/>
    <n v="7490.896600758786"/>
    <n v="410.24068306143232"/>
    <n v="114.49092845398333"/>
    <n v="198.13404503075674"/>
    <n v="9850.1195463927234"/>
    <x v="1"/>
    <x v="0"/>
    <n v="1"/>
  </r>
  <r>
    <n v="903"/>
    <x v="22"/>
    <n v="3.1628885971767455"/>
    <n v="3"/>
    <n v="2.7508200000000005"/>
    <n v="3.5628885971767459"/>
    <n v="3.1628885971767455"/>
    <n v="3.4898614382630724"/>
    <n v="65"/>
    <n v="78"/>
    <n v="0.2"/>
    <n v="0.2"/>
    <n v="1.3989229744649958"/>
    <n v="3"/>
    <n v="2.6"/>
    <n v="2.8433927523244753"/>
    <n v="1.3258958155513221"/>
    <n v="15.007922656809424"/>
    <n v="4.0897973344644005E-2"/>
    <n v="15.556062680477714"/>
    <n v="4.888784412728068"/>
    <n v="43.607897431713717"/>
    <n v="41.396596765840414"/>
    <n v="85.004494197554124"/>
    <n v="0.48699303674030375"/>
    <n v="0.04"/>
    <n v="0.52699303674030373"/>
    <n v="0.98"/>
    <n v="0.5"/>
    <n v="0.5"/>
    <n v="86.399825774425423"/>
    <n v="24.757380000000005"/>
    <n v="111.15720577442542"/>
    <n v="0.22272402250053749"/>
    <n v="0.09"/>
    <n v="0.31272402250053749"/>
    <n v="0.9"/>
    <n v="7.909224677407475"/>
    <n v="3.3335520058799339"/>
    <n v="5.2505514351292781"/>
    <n v="86.775421160003177"/>
    <n v="3.7411183463991606"/>
    <n v="1.5767933111695367"/>
    <n v="2.4835473897693401"/>
    <x v="902"/>
    <n v="109.93569801866251"/>
    <n v="5.4358201214280939"/>
    <n v="2.2910702133864258"/>
    <n v="3.6085778699896807"/>
    <n v="144.4424881529317"/>
    <n v="0.85"/>
    <n v="0.6"/>
    <n v="0.65"/>
    <n v="21"/>
    <n v="11.2"/>
    <n v="13.65"/>
    <n v="324.63712011820184"/>
    <n v="136.82690365901249"/>
    <n v="215.51087071806106"/>
    <n v="8626.3695871444634"/>
    <n v="597.59067935308826"/>
    <n v="251.87040311840278"/>
    <n v="396.71152699201389"/>
    <n v="15879.385758644936"/>
    <x v="1"/>
    <x v="0"/>
    <n v="1"/>
  </r>
  <r>
    <n v="904"/>
    <x v="22"/>
    <n v="3.303564805387424"/>
    <n v="3"/>
    <n v="2.7508200000000005"/>
    <n v="3.7035648053874244"/>
    <n v="3.303564805387424"/>
    <n v="3.6450804601261049"/>
    <n v="65"/>
    <n v="78"/>
    <n v="0.2"/>
    <n v="0.2"/>
    <n v="1.3989229744649958"/>
    <n v="3"/>
    <n v="2.6"/>
    <n v="2.8745799168456303"/>
    <n v="1.3404386292036765"/>
    <n v="15.007922656809424"/>
    <n v="2.6230842647906569E-2"/>
    <n v="15.899181031995848"/>
    <n v="5.0440034345911009"/>
    <n v="46.506856915482018"/>
    <n v="41.356250129377223"/>
    <n v="87.863107044859248"/>
    <n v="0.47068959339512589"/>
    <n v="0.04"/>
    <n v="0.51068959339512587"/>
    <n v="0.98"/>
    <n v="0.5"/>
    <n v="0.5"/>
    <n v="90.242642081916841"/>
    <n v="24.757380000000005"/>
    <n v="115.00002208191685"/>
    <n v="0.21528152387975039"/>
    <n v="0.09"/>
    <n v="0.30528152387975038"/>
    <n v="0.9"/>
    <n v="4.34624112734455"/>
    <n v="3.337404671442104"/>
    <n v="6.412324066394814"/>
    <n v="89.693588441627142"/>
    <n v="2.1266610132237882"/>
    <n v="1.6330268367883423"/>
    <n v="3.1376168962098663"/>
    <x v="903"/>
    <n v="113.73628557552216"/>
    <n v="3.0194140128399614"/>
    <n v="2.3185566875408608"/>
    <n v="4.4547600037950073"/>
    <n v="109.0020992031391"/>
    <n v="0.85"/>
    <n v="0.6"/>
    <n v="0.65"/>
    <n v="21"/>
    <n v="11.2"/>
    <n v="13.65"/>
    <n v="190.74785767494825"/>
    <n v="146.47203701302578"/>
    <n v="281.42411857614331"/>
    <n v="6886.0768402921904"/>
    <n v="343.41693443509917"/>
    <n v="263.70402553718407"/>
    <n v="506.66785596204312"/>
    <n v="12397.493883299625"/>
    <x v="0"/>
    <x v="0"/>
    <n v="1"/>
  </r>
  <r>
    <n v="905"/>
    <x v="22"/>
    <n v="2.5"/>
    <n v="3"/>
    <n v="2.7508200000000005"/>
    <n v="2.9000000000000004"/>
    <n v="1.6767185168868868"/>
    <n v="1.8500541878485286"/>
    <n v="65"/>
    <n v="78"/>
    <n v="0.2"/>
    <n v="0.2"/>
    <n v="1.3989229744649958"/>
    <n v="3"/>
    <n v="2.6"/>
    <n v="0.74838393968113981"/>
    <n v="0.34897716231352405"/>
    <n v="15.007922656809424"/>
    <n v="8.4540877036430118"/>
    <n v="1.0776429650640433"/>
    <n v="3.2489771623135244"/>
    <n v="42.838092727999943"/>
    <n v="64.539767339739782"/>
    <n v="107.37786006773973"/>
    <n v="0.6010528362087364"/>
    <n v="0.04"/>
    <n v="0.64105283620873643"/>
    <n v="0.98"/>
    <n v="0.5"/>
    <n v="0.5"/>
    <n v="45.802494549157416"/>
    <n v="24.757380000000005"/>
    <n v="70.559874549157428"/>
    <n v="0.35087052178291661"/>
    <n v="0.09"/>
    <n v="0.44087052178291664"/>
    <n v="0.9"/>
    <n v="5.7159857715440374"/>
    <n v="2.6971567866396544"/>
    <n v="5.8061189819160113"/>
    <n v="109.61489881915098"/>
    <n v="2.0517368809669496"/>
    <n v="0.96813677886466221"/>
    <n v="2.0840899411933709"/>
    <x v="904"/>
    <n v="69.784491312353509"/>
    <n v="3.1959761419396902"/>
    <n v="1.5080598667834952"/>
    <n v="3.2463722768250025"/>
    <n v="95.985774464538395"/>
    <n v="0.85"/>
    <n v="0.6"/>
    <n v="0.65"/>
    <n v="21"/>
    <n v="11.2"/>
    <n v="13.65"/>
    <n v="224.90093061071261"/>
    <n v="106.1222150583487"/>
    <n v="228.44730803392167"/>
    <n v="6754.5216371242932"/>
    <n v="223.02956931167938"/>
    <n v="105.23919067206181"/>
    <n v="226.54643794875966"/>
    <n v="6698.3184442301026"/>
    <x v="0"/>
    <x v="0"/>
    <n v="1"/>
  </r>
  <r>
    <n v="906"/>
    <x v="22"/>
    <n v="2.9125872048269863"/>
    <n v="3"/>
    <n v="2.7508200000000005"/>
    <n v="3.3125872048269867"/>
    <n v="2.9125872048269863"/>
    <n v="3.2136844088587808"/>
    <n v="65"/>
    <n v="78"/>
    <n v="0.2"/>
    <n v="0.2"/>
    <n v="1.3989229744649958"/>
    <n v="3"/>
    <n v="2.6"/>
    <n v="2.7879022695884381"/>
    <n v="1.3000201784967902"/>
    <n v="15.007922656809424"/>
    <n v="7.5015345882886816E-2"/>
    <n v="14.954815900259174"/>
    <n v="4.6126073833237768"/>
    <n v="38.424399435441273"/>
    <n v="41.490447516566071"/>
    <n v="79.914846952007338"/>
    <n v="0.51918321937703338"/>
    <n v="0.04"/>
    <n v="0.55918321937703341"/>
    <n v="0.98"/>
    <n v="0.5"/>
    <n v="0.5"/>
    <n v="79.562406110192214"/>
    <n v="24.757380000000005"/>
    <n v="104.31978611019221"/>
    <n v="0.23732199732320164"/>
    <n v="0.09"/>
    <n v="0.32732199732320166"/>
    <n v="0.9"/>
    <n v="11.187485750435364"/>
    <n v="2.3024357686972277"/>
    <n v="5.0371242496639894"/>
    <n v="81.579739596840824"/>
    <n v="4.9316314517722306"/>
    <n v="1.0149523231482773"/>
    <n v="2.2204488953347559"/>
    <x v="905"/>
    <n v="103.17341483425602"/>
    <n v="7.5255755695780033"/>
    <n v="1.54879789417887"/>
    <n v="3.3883626794988388"/>
    <n v="174.80269363970282"/>
    <n v="0.85"/>
    <n v="0.6"/>
    <n v="0.65"/>
    <n v="21"/>
    <n v="11.2"/>
    <n v="13.65"/>
    <n v="402.32120962316861"/>
    <n v="82.799546225645102"/>
    <n v="181.14364266950224"/>
    <n v="9345.0435119950544"/>
    <n v="776.43933010661385"/>
    <n v="159.79476763053873"/>
    <n v="349.58894834084498"/>
    <n v="18034.990825034427"/>
    <x v="1"/>
    <x v="0"/>
    <n v="1"/>
  </r>
  <r>
    <n v="907"/>
    <x v="22"/>
    <n v="2.7610366714424863"/>
    <n v="3"/>
    <n v="2.7508200000000005"/>
    <n v="3.1610366714424867"/>
    <n v="2.7610366714424863"/>
    <n v="3.0464668967153354"/>
    <n v="65"/>
    <n v="78"/>
    <n v="0.2"/>
    <n v="0.2"/>
    <n v="1.3989229744649958"/>
    <n v="3"/>
    <n v="2.6"/>
    <n v="2.7543043252164026"/>
    <n v="1.2843531997378443"/>
    <n v="15.007922656809424"/>
    <n v="0.10066374790001378"/>
    <n v="14.596536863691787"/>
    <n v="4.445389871180331"/>
    <n v="35.270093084021681"/>
    <n v="41.561001653802819"/>
    <n v="76.8310947378245"/>
    <n v="0.54093986029515784"/>
    <n v="0.04"/>
    <n v="0.58093986029515787"/>
    <n v="0.98"/>
    <n v="0.5"/>
    <n v="0.5"/>
    <n v="75.422538619402317"/>
    <n v="24.757380000000005"/>
    <n v="100.17991861940232"/>
    <n v="0.24712916861169348"/>
    <n v="0.09"/>
    <n v="0.33712916861169351"/>
    <n v="0.9"/>
    <n v="11.632805563495026"/>
    <n v="2.6535248917304433"/>
    <n v="6.2605923255851383"/>
    <n v="78.431742544862502"/>
    <n v="4.8748451245974902"/>
    <n v="1.1119865118388357"/>
    <n v="2.6235646945947706"/>
    <x v="906"/>
    <n v="99.079040392815472"/>
    <n v="7.7110474952524655"/>
    <n v="1.7589442510909248"/>
    <n v="4.149964039843872"/>
    <n v="186.2828591011023"/>
    <n v="0.85"/>
    <n v="0.6"/>
    <n v="0.65"/>
    <n v="21"/>
    <n v="11.2"/>
    <n v="13.65"/>
    <n v="382.34259775850853"/>
    <n v="87.21503980990326"/>
    <n v="205.77075067624787"/>
    <n v="9236.6014228869371"/>
    <n v="764.0031862530376"/>
    <n v="174.27450850254829"/>
    <n v="411.17445473242265"/>
    <n v="18456.72692136727"/>
    <x v="1"/>
    <x v="0"/>
    <n v="1"/>
  </r>
  <r>
    <n v="908"/>
    <x v="22"/>
    <n v="3.2710423880819572"/>
    <n v="3"/>
    <n v="2.7508200000000005"/>
    <n v="3.6710423880819576"/>
    <n v="3.2710423880819572"/>
    <n v="3.6091959429999694"/>
    <n v="65"/>
    <n v="78"/>
    <n v="0.2"/>
    <n v="0.2"/>
    <n v="1.3989229744649958"/>
    <n v="3"/>
    <n v="2.6"/>
    <n v="2.8673698705127615"/>
    <n v="1.3370765293830074"/>
    <n v="15.007922656809424"/>
    <n v="2.9333403800242248E-2"/>
    <n v="15.819524127390308"/>
    <n v="5.008118917464965"/>
    <n v="45.837572095200777"/>
    <n v="41.364784716646291"/>
    <n v="87.202356811847068"/>
    <n v="0.47435397653181993"/>
    <n v="0.04"/>
    <n v="0.51435397653181991"/>
    <n v="0.98"/>
    <n v="0.5"/>
    <n v="0.5"/>
    <n v="89.354235455308597"/>
    <n v="24.757380000000005"/>
    <n v="114.11161545530859"/>
    <n v="0.21695758053391281"/>
    <n v="0.09"/>
    <n v="0.30695758053391281"/>
    <n v="0.9"/>
    <n v="9.4500980979794633"/>
    <n v="3.3735990121441937"/>
    <n v="6.9761960875337303"/>
    <n v="89.019072578760557"/>
    <n v="4.5894025626679387"/>
    <n v="1.6383749450240082"/>
    <n v="3.387961888845032"/>
    <x v="907"/>
    <n v="112.85764165909642"/>
    <n v="6.5493188500155552"/>
    <n v="2.3380472216848136"/>
    <n v="4.8347998151742271"/>
    <n v="175.51378016263294"/>
    <n v="0.85"/>
    <n v="0.6"/>
    <n v="0.65"/>
    <n v="21"/>
    <n v="11.2"/>
    <n v="13.65"/>
    <n v="408.54435981928691"/>
    <n v="145.84661814231501"/>
    <n v="301.59322527717063"/>
    <n v="10948.491987962325"/>
    <n v="739.14067988622094"/>
    <n v="263.86649552695064"/>
    <n v="545.64410503439854"/>
    <n v="19808.071307827853"/>
    <x v="1"/>
    <x v="0"/>
    <n v="1"/>
  </r>
  <r>
    <n v="909"/>
    <x v="22"/>
    <n v="2.5"/>
    <n v="3"/>
    <n v="2.7508200000000005"/>
    <n v="2.9000000000000004"/>
    <n v="1.1926839166259371"/>
    <n v="1.3159810979067605"/>
    <n v="65"/>
    <n v="78"/>
    <n v="0.2"/>
    <n v="0.2"/>
    <n v="1.3989229744649958"/>
    <n v="3"/>
    <n v="2.6"/>
    <n v="0"/>
    <n v="0"/>
    <n v="15.007922656809424"/>
    <n v="16.993668417398894"/>
    <n v="0"/>
    <n v="2.7149040723717563"/>
    <n v="32.580244113694874"/>
    <n v="33.987336834797787"/>
    <n v="66.567580948492662"/>
    <n v="0.51056890381965103"/>
    <n v="0.04"/>
    <n v="0.55056890381965107"/>
    <n v="0.98"/>
    <n v="0.5"/>
    <n v="0.5"/>
    <n v="32.580244113694874"/>
    <n v="24.757380000000005"/>
    <n v="57.337624113694879"/>
    <n v="0.43178245319179165"/>
    <n v="0.09"/>
    <n v="0.52178245319179162"/>
    <n v="0.9"/>
    <n v="10.951745779800969"/>
    <n v="2.6666154939685756"/>
    <n v="3.1900970836750857"/>
    <n v="67.954405551586262"/>
    <n v="4.9220551109044601"/>
    <n v="1.1984599245457996"/>
    <n v="1.4337288292378281"/>
    <x v="908"/>
    <n v="56.707540332225697"/>
    <n v="5.2373170000835687"/>
    <n v="1.275222319806411"/>
    <n v="1.5255604014351194"/>
    <n v="113.50874715436495"/>
    <n v="0.85"/>
    <n v="0.6"/>
    <n v="0.55000000000000004"/>
    <n v="21"/>
    <n v="11.2"/>
    <n v="13.65"/>
    <n v="334.47532915365957"/>
    <n v="81.440631749908746"/>
    <n v="97.428190313028338"/>
    <n v="7249.1078095272696"/>
    <n v="296.9953650148903"/>
    <n v="72.314721132976473"/>
    <n v="86.510777993628466"/>
    <n v="6436.8018573165591"/>
    <x v="1"/>
    <x v="0"/>
    <n v="1"/>
  </r>
  <r>
    <n v="910"/>
    <x v="22"/>
    <n v="2.5"/>
    <n v="3"/>
    <n v="2.7508200000000005"/>
    <n v="2.9000000000000004"/>
    <n v="1.0134176821641416"/>
    <n v="1.1181826931860623"/>
    <n v="65"/>
    <n v="78"/>
    <n v="0.2"/>
    <n v="0.2"/>
    <n v="1.3989229744649958"/>
    <n v="3"/>
    <n v="2.6"/>
    <n v="0"/>
    <n v="0"/>
    <n v="15.007922656809424"/>
    <n v="19.115688867326678"/>
    <n v="0"/>
    <n v="2.5171056676510579"/>
    <n v="27.683273844630762"/>
    <n v="38.231377734653357"/>
    <n v="65.914651579284111"/>
    <n v="0.58001334784676084"/>
    <n v="0.04"/>
    <n v="0.62001334784676088"/>
    <n v="0.98"/>
    <n v="0.5"/>
    <n v="0.5"/>
    <n v="27.683273844630762"/>
    <n v="24.757380000000005"/>
    <n v="52.440653844630766"/>
    <n v="0.47210280926988929"/>
    <n v="0.09"/>
    <n v="0.56210280926988931"/>
    <n v="0.9"/>
    <n v="6.3238830620924542"/>
    <n v="2.2794174722784764"/>
    <n v="5.6126704739597946"/>
    <n v="67.287873487185863"/>
    <n v="2.4029911533730859"/>
    <n v="0.86614821415069698"/>
    <n v="2.1327398630393164"/>
    <x v="909"/>
    <n v="51.864382923261196"/>
    <n v="2.7692106273960158"/>
    <n v="0.99815050761187474"/>
    <n v="2.4577726330408329"/>
    <n v="77.944568796825465"/>
    <n v="0.85"/>
    <n v="0.6"/>
    <n v="0.65"/>
    <n v="21"/>
    <n v="11.2"/>
    <n v="13.65"/>
    <n v="161.69216471899503"/>
    <n v="58.281271454924067"/>
    <n v="143.50753008526763"/>
    <n v="4551.125845092688"/>
    <n v="143.62340037443136"/>
    <n v="51.768460141829813"/>
    <n v="127.47086097834168"/>
    <n v="4042.5469628670321"/>
    <x v="0"/>
    <x v="0"/>
    <n v="1"/>
  </r>
  <r>
    <n v="911"/>
    <x v="22"/>
    <n v="2.5"/>
    <n v="3"/>
    <n v="2.7508200000000005"/>
    <n v="2.9000000000000004"/>
    <n v="2.2705470987068734"/>
    <n v="2.5052715326775132"/>
    <n v="65"/>
    <n v="78"/>
    <n v="0.2"/>
    <n v="0.2"/>
    <n v="1.3989229744649958"/>
    <n v="3"/>
    <n v="2.6"/>
    <n v="2.1535020701047949"/>
    <n v="1.0041945071425085"/>
    <n v="15.007922656809424"/>
    <n v="1.1948953587528828"/>
    <n v="8.9231165864053335"/>
    <n v="3.9041945071425088"/>
    <n v="37.478071769464094"/>
    <n v="44.571035853569114"/>
    <n v="82.049107623033208"/>
    <n v="0.54322389535723514"/>
    <n v="0.04"/>
    <n v="0.58322389535723518"/>
    <n v="0.98"/>
    <n v="0.5"/>
    <n v="0.5"/>
    <n v="62.023959337679621"/>
    <n v="24.757380000000005"/>
    <n v="86.781339337679626"/>
    <n v="0.28528460368265585"/>
    <n v="0.09"/>
    <n v="0.37528460368265582"/>
    <n v="0.9"/>
    <n v="10.768414204846941"/>
    <n v="2.4261765911269291"/>
    <n v="4.1461731311896228"/>
    <n v="83.758464031846401"/>
    <n v="4.4880177254759239"/>
    <n v="1.0111724288253434"/>
    <n v="1.7280258867917062"/>
    <x v="910"/>
    <n v="85.827698246056769"/>
    <n v="6.7271941476902759"/>
    <n v="1.5156698706617227"/>
    <n v="2.5901781908514492"/>
    <n v="153.24707306544769"/>
    <n v="0.85"/>
    <n v="0.6"/>
    <n v="0.65"/>
    <n v="21"/>
    <n v="11.2"/>
    <n v="13.65"/>
    <n v="375.90947123356426"/>
    <n v="84.694249509762287"/>
    <n v="144.7367940849426"/>
    <n v="8563.3066237433777"/>
    <n v="577.3795893506001"/>
    <n v="130.08645629979424"/>
    <n v="222.30903216791543"/>
    <n v="13152.843544152658"/>
    <x v="1"/>
    <x v="0"/>
    <n v="1"/>
  </r>
  <r>
    <n v="912"/>
    <x v="22"/>
    <n v="2.5"/>
    <n v="3"/>
    <n v="2.7508200000000005"/>
    <n v="2.9000000000000004"/>
    <n v="1.7268260044814177"/>
    <n v="1.905341683235021"/>
    <n v="65"/>
    <n v="78"/>
    <n v="0.2"/>
    <n v="0.2"/>
    <n v="1.3989229744649958"/>
    <n v="3"/>
    <n v="2.6"/>
    <n v="0.86694835615511345"/>
    <n v="0.40426465770001663"/>
    <n v="15.007922656809424"/>
    <n v="7.5871874555177552"/>
    <n v="1.4461469805280831"/>
    <n v="3.304264657700017"/>
    <n v="43.193178044712795"/>
    <n v="62.155080799191857"/>
    <n v="105.34825884390466"/>
    <n v="0.58999627977988256"/>
    <n v="0.04"/>
    <n v="0.6299962797798826"/>
    <n v="0.98"/>
    <n v="0.5"/>
    <n v="0.5"/>
    <n v="47.171268081689057"/>
    <n v="24.757380000000005"/>
    <n v="71.928648081689062"/>
    <n v="0.34419359546259165"/>
    <n v="0.09"/>
    <n v="0.43419359546259162"/>
    <n v="0.9"/>
    <n v="6.8491035466390127"/>
    <n v="2.831617726223203"/>
    <n v="5.0972856809779348"/>
    <n v="107.54301423648602"/>
    <n v="2.5341937924292353"/>
    <n v="1.0477090929438151"/>
    <n v="1.8860146649865703"/>
    <x v="911"/>
    <n v="71.138223377494683"/>
    <n v="3.8752666520282317"/>
    <n v="1.602147444698742"/>
    <n v="2.8840768840541404"/>
    <n v="105.52891272084985"/>
    <n v="0.85"/>
    <n v="0.6"/>
    <n v="0.65"/>
    <n v="21"/>
    <n v="11.2"/>
    <n v="13.65"/>
    <n v="272.53483909723172"/>
    <n v="112.67379389815255"/>
    <n v="202.82770196687213"/>
    <n v="7421.5035585822443"/>
    <n v="275.67958473934033"/>
    <n v="113.97392280466143"/>
    <n v="205.16810561571228"/>
    <n v="7507.1393659199566"/>
    <x v="0"/>
    <x v="0"/>
    <n v="1"/>
  </r>
  <r>
    <n v="913"/>
    <x v="22"/>
    <n v="2.5"/>
    <n v="3"/>
    <n v="2.7508200000000005"/>
    <n v="2.9000000000000004"/>
    <n v="1.5578938776918816"/>
    <n v="1.7189457047320749"/>
    <n v="65"/>
    <n v="78"/>
    <n v="0.2"/>
    <n v="0.2"/>
    <n v="1.3989229744649958"/>
    <n v="3"/>
    <n v="2.6"/>
    <n v="0.46722089030039421"/>
    <n v="0.21786867919707031"/>
    <n v="15.007922656809424"/>
    <n v="10.697263764873385"/>
    <n v="0.42002049797684654"/>
    <n v="3.1178686791970707"/>
    <n v="41.401191225175111"/>
    <n v="70.710340912493521"/>
    <n v="112.11153213766863"/>
    <n v="0.63071425003508075"/>
    <n v="0.04"/>
    <n v="0.67071425003508078"/>
    <n v="0.98"/>
    <n v="0.5"/>
    <n v="0.5"/>
    <n v="42.556592011419781"/>
    <n v="24.757380000000005"/>
    <n v="67.313972011419793"/>
    <n v="0.36778961722537967"/>
    <n v="0.09"/>
    <n v="0.4577896172253797"/>
    <n v="0.9"/>
    <n v="10.949195246781221"/>
    <n v="2.1140271680634504"/>
    <n v="5.7735955053104195"/>
    <n v="114.44718905720339"/>
    <n v="3.605413968348683"/>
    <n v="0.69611902148198757"/>
    <n v="1.9011627259602282"/>
    <x v="912"/>
    <n v="66.574258033272315"/>
    <n v="5.9367673458312993"/>
    <n v="1.14624747999163"/>
    <n v="3.1305034289201901"/>
    <n v="141.44947186172683"/>
    <n v="0.85"/>
    <n v="0.6"/>
    <n v="0.65"/>
    <n v="21"/>
    <n v="11.2"/>
    <n v="13.65"/>
    <n v="412.62949406508363"/>
    <n v="79.668865257864454"/>
    <n v="217.58272992647838"/>
    <n v="9831.3140148672719"/>
    <n v="395.23588116487815"/>
    <n v="76.310575502950925"/>
    <n v="208.4109430509765"/>
    <n v="9416.8936383926939"/>
    <x v="1"/>
    <x v="0"/>
    <n v="1"/>
  </r>
  <r>
    <n v="914"/>
    <x v="22"/>
    <n v="2.9411915825142092"/>
    <n v="3"/>
    <n v="2.7508200000000005"/>
    <n v="3.3411915825142096"/>
    <n v="2.9411915825142092"/>
    <n v="3.2452458475845258"/>
    <n v="65"/>
    <n v="78"/>
    <n v="0.2"/>
    <n v="0.2"/>
    <n v="1.3989229744649958"/>
    <n v="3"/>
    <n v="2.6"/>
    <n v="2.7942437074499171"/>
    <n v="1.3029772395353119"/>
    <n v="15.007922656809424"/>
    <n v="7.059668774448051E-2"/>
    <n v="15.022926532374889"/>
    <n v="4.6441688220495214"/>
    <n v="39.018417878284708"/>
    <n v="41.478292583385773"/>
    <n v="80.496710461670489"/>
    <n v="0.5152793492491371"/>
    <n v="0.04"/>
    <n v="0.55527934924913713"/>
    <n v="0.98"/>
    <n v="0.5"/>
    <n v="0.5"/>
    <n v="80.343784642072194"/>
    <n v="24.757380000000005"/>
    <n v="105.10116464207221"/>
    <n v="0.23555761807504821"/>
    <n v="0.09"/>
    <n v="0.32555761807504824"/>
    <n v="0.9"/>
    <n v="7.0707691807838202"/>
    <n v="2.681909189656551"/>
    <n v="5.8631907510684567"/>
    <n v="82.173725262955301"/>
    <n v="3.1445170713873258"/>
    <n v="1.1927004000787806"/>
    <n v="2.6074820062916046"/>
    <x v="913"/>
    <n v="103.94620678886261"/>
    <n v="4.7688264083293799"/>
    <n v="1.8087932219783815"/>
    <n v="3.9543843358309569"/>
    <n v="132.36391686003432"/>
    <n v="0.85"/>
    <n v="0.6"/>
    <n v="0.65"/>
    <n v="21"/>
    <n v="11.2"/>
    <n v="13.65"/>
    <n v="258.39668190885493"/>
    <n v="98.008634997090596"/>
    <n v="214.2665100131058"/>
    <n v="7172.0784093447901"/>
    <n v="495.7014159803947"/>
    <n v="188.01719429005792"/>
    <n v="411.0432518949238"/>
    <n v="13758.727073316946"/>
    <x v="1"/>
    <x v="0"/>
    <n v="1"/>
  </r>
  <r>
    <n v="915"/>
    <x v="22"/>
    <n v="2.5"/>
    <n v="3"/>
    <n v="2.7508200000000005"/>
    <n v="2.9000000000000004"/>
    <n v="1.6932700926162694"/>
    <n v="1.868316831032365"/>
    <n v="65"/>
    <n v="78"/>
    <n v="0.2"/>
    <n v="0.2"/>
    <n v="1.3989229744649958"/>
    <n v="3"/>
    <n v="2.6"/>
    <n v="0.7875483043756738"/>
    <n v="0.36723980549736046"/>
    <n v="15.007922656809424"/>
    <n v="8.1625465035152285"/>
    <n v="1.1933844697155573"/>
    <n v="3.2672398054973608"/>
    <n v="42.97184387928111"/>
    <n v="63.737789975604265"/>
    <n v="106.70963385488537"/>
    <n v="0.59730117772010549"/>
    <n v="0.04"/>
    <n v="0.63730117772010553"/>
    <n v="0.98"/>
    <n v="0.5"/>
    <n v="0.5"/>
    <n v="46.254629746264058"/>
    <n v="24.757380000000005"/>
    <n v="71.012009746264056"/>
    <n v="0.34863652061759159"/>
    <n v="0.09"/>
    <n v="0.43863652061759162"/>
    <n v="0.9"/>
    <n v="10.773142838582515"/>
    <n v="3.2993931648520367"/>
    <n v="3.434696167297659"/>
    <n v="108.93275122686215"/>
    <n v="3.9074062198069575"/>
    <n v="1.1966860151301675"/>
    <n v="1.2457602547681284"/>
    <x v="914"/>
    <n v="70.231657990810604"/>
    <n v="6.0476489477503561"/>
    <n v="1.8521588268718754"/>
    <n v="1.9281129910956365"/>
    <n v="134.87234931457334"/>
    <n v="0.85"/>
    <n v="0.6"/>
    <n v="0.55000000000000004"/>
    <n v="21"/>
    <n v="11.2"/>
    <n v="13.65"/>
    <n v="425.64450968452513"/>
    <n v="130.35829998283953"/>
    <n v="135.70409192096895"/>
    <n v="9492.5607438501283"/>
    <n v="424.73641254688863"/>
    <n v="130.08018527352655"/>
    <n v="135.41457215826759"/>
    <n v="9472.3087094782531"/>
    <x v="1"/>
    <x v="0"/>
    <n v="1"/>
  </r>
  <r>
    <n v="916"/>
    <x v="22"/>
    <n v="2.9227724484079811"/>
    <n v="3"/>
    <n v="2.7508200000000005"/>
    <n v="3.3227724484079815"/>
    <n v="2.9227724484079811"/>
    <n v="3.2249225817253047"/>
    <n v="65"/>
    <n v="78"/>
    <n v="0.2"/>
    <n v="0.2"/>
    <n v="1.3989229744649958"/>
    <n v="3"/>
    <n v="2.6"/>
    <n v="2.7901602837280612"/>
    <n v="1.3010731077823188"/>
    <n v="15.007922656809424"/>
    <n v="7.3426605988722513E-2"/>
    <n v="14.979050509277791"/>
    <n v="4.6238455561903002"/>
    <n v="38.635962104422887"/>
    <n v="41.486077179090401"/>
    <n v="80.122039283513288"/>
    <n v="0.5177860867007037"/>
    <n v="0.04"/>
    <n v="0.55778608670070373"/>
    <n v="0.98"/>
    <n v="0.5"/>
    <n v="0.5"/>
    <n v="79.840633826354434"/>
    <n v="24.757380000000005"/>
    <n v="104.59801382635445"/>
    <n v="0.23669072761840676"/>
    <n v="0.09"/>
    <n v="0.32669072761840678"/>
    <n v="0.9"/>
    <n v="4.4545525309565264"/>
    <n v="2.6709382068082679"/>
    <n v="5.0694671526955659"/>
    <n v="81.791248435253152"/>
    <n v="1.96986510671157"/>
    <n v="1.1811260366132892"/>
    <n v="2.2417889079357471"/>
    <x v="915"/>
    <n v="103.44858510298792"/>
    <n v="2.9992915234039232"/>
    <n v="1.7983674606022721"/>
    <n v="3.4133192399438386"/>
    <n v="95.907057984408993"/>
    <n v="0.85"/>
    <n v="0.6"/>
    <n v="0.65"/>
    <n v="21"/>
    <n v="11.2"/>
    <n v="13.65"/>
    <n v="161.11772632698248"/>
    <n v="96.605773093983444"/>
    <n v="183.35871350836754"/>
    <n v="5151.9923957311976"/>
    <n v="310.27246440752106"/>
    <n v="186.03856929455841"/>
    <n v="353.10304587699625"/>
    <n v="9921.4494498773311"/>
    <x v="0"/>
    <x v="0"/>
    <n v="1"/>
  </r>
  <r>
    <n v="917"/>
    <x v="22"/>
    <n v="3.2599991012714971"/>
    <n v="3"/>
    <n v="2.7508200000000005"/>
    <n v="3.6599991012714974"/>
    <n v="3.2599991012714971"/>
    <n v="3.5970110241805378"/>
    <n v="65"/>
    <n v="78"/>
    <n v="0.2"/>
    <n v="0.2"/>
    <n v="1.3989229744649958"/>
    <n v="3"/>
    <n v="2.6"/>
    <n v="2.8649216327688469"/>
    <n v="1.3359348973740359"/>
    <n v="15.007922656809424"/>
    <n v="3.0426337501469308E-2"/>
    <n v="15.792521387271609"/>
    <n v="4.9959339986455333"/>
    <n v="45.610185107292281"/>
    <n v="41.367791180530297"/>
    <n v="86.977976287822571"/>
    <n v="0.47561225204456764"/>
    <n v="0.04"/>
    <n v="0.51561225204456762"/>
    <n v="0.98"/>
    <n v="0.5"/>
    <n v="0.5"/>
    <n v="89.052568789826779"/>
    <n v="24.757380000000005"/>
    <n v="113.80994878982679"/>
    <n v="0.21753265213851858"/>
    <n v="0.09"/>
    <n v="0.30753265213851855"/>
    <n v="0.9"/>
    <n v="10.033805062322614"/>
    <n v="2.4802232157729609"/>
    <n v="6.0703376173914361"/>
    <n v="88.790017460485544"/>
    <n v="4.8602522375622677"/>
    <n v="1.2013897379150449"/>
    <n v="2.940397167817383"/>
    <x v="916"/>
    <n v="112.5592900119166"/>
    <n v="6.9480823804656469"/>
    <n v="1.7174735923307771"/>
    <n v="4.2035105905388317"/>
    <n v="172.86034074633039"/>
    <n v="0.85"/>
    <n v="0.6"/>
    <n v="0.65"/>
    <n v="21"/>
    <n v="11.2"/>
    <n v="13.65"/>
    <n v="431.54188103551769"/>
    <n v="106.67141580632499"/>
    <n v="261.07791587126769"/>
    <n v="10736.268299270318"/>
    <n v="782.0712196895206"/>
    <n v="193.31760816696817"/>
    <n v="473.14416762862317"/>
    <n v="19457.037225624928"/>
    <x v="1"/>
    <x v="0"/>
    <n v="1"/>
  </r>
  <r>
    <n v="918"/>
    <x v="22"/>
    <n v="3.1340211894004519"/>
    <n v="3"/>
    <n v="2.7508200000000005"/>
    <n v="3.5340211894004523"/>
    <n v="3.1340211894004519"/>
    <n v="3.4580097779450236"/>
    <n v="65"/>
    <n v="78"/>
    <n v="0.2"/>
    <n v="0.2"/>
    <n v="1.3989229744649958"/>
    <n v="3"/>
    <n v="2.6"/>
    <n v="2.8369930020961331"/>
    <n v="1.3229115630095669"/>
    <n v="15.007922656809424"/>
    <n v="4.4308859514190439E-2"/>
    <n v="15.486116044173453"/>
    <n v="4.8569327524100192"/>
    <n v="43.011744379667363"/>
    <n v="41.405979499733334"/>
    <n v="84.417723879400697"/>
    <n v="0.49048917214216753"/>
    <n v="0.04"/>
    <n v="0.53048917214216751"/>
    <n v="0.98"/>
    <n v="0.5"/>
    <n v="0.5"/>
    <n v="85.611262116300594"/>
    <n v="24.757380000000005"/>
    <n v="110.36864211630061"/>
    <n v="0.22431534469647632"/>
    <n v="0.09"/>
    <n v="0.31431534469647632"/>
    <n v="0.9"/>
    <n v="7.5722048933760924"/>
    <n v="2.8225551271368783"/>
    <n v="4.7742896308488234"/>
    <n v="86.176426460221549"/>
    <n v="3.5552321881981395"/>
    <n v="1.3252201944164053"/>
    <n v="2.2415806770128968"/>
    <x v="917"/>
    <n v="109.15579989524235"/>
    <n v="5.1921447022022411"/>
    <n v="1.9353827394260437"/>
    <n v="3.2736571398477627"/>
    <n v="134.73107791655229"/>
    <n v="0.85"/>
    <n v="0.6"/>
    <n v="0.65"/>
    <n v="21"/>
    <n v="11.2"/>
    <n v="13.65"/>
    <n v="306.3772052152695"/>
    <n v="114.20274062772585"/>
    <n v="193.17141236725553"/>
    <n v="7950.1888863393542"/>
    <n v="566.75270814073053"/>
    <n v="211.25825102549518"/>
    <n v="357.33866368285379"/>
    <n v="14706.678580729489"/>
    <x v="1"/>
    <x v="0"/>
    <n v="1"/>
  </r>
  <r>
    <n v="919"/>
    <x v="22"/>
    <n v="2.5"/>
    <n v="3"/>
    <n v="2.7508200000000005"/>
    <n v="2.9000000000000004"/>
    <n v="2.0536836370675111"/>
    <n v="2.2659891776748715"/>
    <n v="65"/>
    <n v="78"/>
    <n v="0.2"/>
    <n v="0.2"/>
    <n v="1.3989229744649958"/>
    <n v="3"/>
    <n v="2.6"/>
    <n v="1.6403594038458047"/>
    <n v="0.76491215213986674"/>
    <n v="15.007922656809424"/>
    <n v="3.0826649180774961"/>
    <n v="5.1773080416845847"/>
    <n v="3.6649121521398671"/>
    <n v="41.858112640357525"/>
    <n v="49.763950112750443"/>
    <n v="91.622062753107969"/>
    <n v="0.54314374308345692"/>
    <n v="0.04"/>
    <n v="0.58314374308345696"/>
    <n v="0.98"/>
    <n v="0.5"/>
    <n v="0.5"/>
    <n v="56.099955147584318"/>
    <n v="24.757380000000005"/>
    <n v="80.857335147584322"/>
    <n v="0.30618595028900913"/>
    <n v="0.09"/>
    <n v="0.39618595028900916"/>
    <n v="0.9"/>
    <n v="11.136171386959496"/>
    <n v="3.1485459506089279"/>
    <n v="5.9946845008795879"/>
    <n v="93.530855727131055"/>
    <n v="4.6421827207490436"/>
    <n v="1.3124910797005764"/>
    <n v="2.4989217424322803"/>
    <x v="918"/>
    <n v="79.968793003105375"/>
    <n v="6.7241767434356756"/>
    <n v="1.9011362811383181"/>
    <n v="3.6196747252158139"/>
    <n v="164.91775467905362"/>
    <n v="0.85"/>
    <n v="0.6"/>
    <n v="0.65"/>
    <n v="21"/>
    <n v="11.2"/>
    <n v="13.65"/>
    <n v="434.18732231335952"/>
    <n v="122.75841381862108"/>
    <n v="233.72628896482456"/>
    <n v="10648.916742995007"/>
    <n v="537.7242981121027"/>
    <n v="152.03157373704371"/>
    <n v="289.46101883935575"/>
    <n v="13188.273786466152"/>
    <x v="1"/>
    <x v="0"/>
    <n v="1"/>
  </r>
  <r>
    <n v="920"/>
    <x v="23"/>
    <n v="2.5"/>
    <n v="3"/>
    <n v="2.7508200000000005"/>
    <n v="2.9000000000000004"/>
    <n v="2.3409439076632852"/>
    <n v="2.5829458172454389"/>
    <n v="65"/>
    <n v="78"/>
    <n v="0.2"/>
    <n v="0.2"/>
    <n v="1.3989229744649958"/>
    <n v="3"/>
    <n v="2.6"/>
    <n v="2.3200751109063402"/>
    <n v="1.0818687917104342"/>
    <n v="15.007922656809424"/>
    <n v="0.77090338326475139"/>
    <n v="10.356906855502992"/>
    <n v="3.9818687917104345"/>
    <n v="35.456984600701148"/>
    <n v="43.404710247556849"/>
    <n v="78.861694848257997"/>
    <n v="0.5503902792233184"/>
    <n v="0.04"/>
    <n v="0.59039027922331844"/>
    <n v="0.98"/>
    <n v="0.5"/>
    <n v="0.5"/>
    <n v="63.946971116955901"/>
    <n v="24.757380000000005"/>
    <n v="88.704351116955905"/>
    <n v="0.27909995043374614"/>
    <n v="0.09"/>
    <n v="0.3690999504337461"/>
    <n v="0.9"/>
    <n v="8.6848855541738974"/>
    <n v="2.3310969795082253"/>
    <n v="3.6022968031445122"/>
    <n v="80.504646824263375"/>
    <n v="3.5574135468226054"/>
    <n v="0.95483998287972993"/>
    <n v="1.4755357876907562"/>
    <x v="919"/>
    <n v="87.729578027758578"/>
    <n v="5.4792947266055547"/>
    <n v="1.4706891999154841"/>
    <n v="2.2726892316562308"/>
    <n v="127.85287750121111"/>
    <n v="0.85"/>
    <n v="0.6"/>
    <n v="0.65"/>
    <n v="21"/>
    <n v="11.2"/>
    <n v="13.65"/>
    <n v="286.38832119480395"/>
    <n v="76.869055595418345"/>
    <n v="118.78748746460559"/>
    <n v="6682.5335694581754"/>
    <n v="480.69621425482813"/>
    <n v="129.02294291856728"/>
    <n v="199.382067281432"/>
    <n v="11216.478992815959"/>
    <x v="1"/>
    <x v="0"/>
    <n v="1"/>
  </r>
  <r>
    <n v="921"/>
    <x v="23"/>
    <n v="2.5"/>
    <n v="3"/>
    <n v="2.7508200000000005"/>
    <n v="2.9000000000000004"/>
    <n v="1.5798566301657406"/>
    <n v="1.7431789208513697"/>
    <n v="65"/>
    <n v="78"/>
    <n v="0.2"/>
    <n v="0.2"/>
    <n v="1.3989229744649958"/>
    <n v="3"/>
    <n v="2.6"/>
    <n v="0.51918918997442531"/>
    <n v="0.24210189531636495"/>
    <n v="15.007922656809424"/>
    <n v="10.262788166960267"/>
    <n v="0.51865344047229089"/>
    <n v="3.1421018953163653"/>
    <n v="41.729820694387307"/>
    <n v="69.515176748242155"/>
    <n v="111.24499744262945"/>
    <n v="0.62488362035418332"/>
    <n v="0.04"/>
    <n v="0.66488362035418336"/>
    <n v="0.98"/>
    <n v="0.5"/>
    <n v="0.5"/>
    <n v="43.156542951507291"/>
    <n v="24.757380000000005"/>
    <n v="67.913922951507288"/>
    <n v="0.36454056729542139"/>
    <n v="0.09"/>
    <n v="0.45454056729542136"/>
    <n v="0.9"/>
    <n v="6.6466385848152436"/>
    <n v="2.7450542691716384"/>
    <n v="6.6966572782440474"/>
    <n v="113.56260155601757"/>
    <n v="2.2273974593574786"/>
    <n v="0.91991264861609257"/>
    <n v="2.2441595428139536"/>
    <x v="920"/>
    <n v="67.167616105886339"/>
    <n v="3.6254717118656861"/>
    <n v="1.4973157444056435"/>
    <n v="3.6527548800079859"/>
    <n v="107.18569953207927"/>
    <n v="0.85"/>
    <n v="0.6"/>
    <n v="0.65"/>
    <n v="21"/>
    <n v="11.2"/>
    <n v="13.65"/>
    <n v="252.94905018389917"/>
    <n v="104.46767358113011"/>
    <n v="254.85259598871556"/>
    <n v="7478.3429701576733"/>
    <n v="243.51429214534497"/>
    <n v="100.57112910953769"/>
    <n v="245.34683750927931"/>
    <n v="7199.4079182115811"/>
    <x v="0"/>
    <x v="0"/>
    <n v="1"/>
  </r>
  <r>
    <n v="922"/>
    <x v="23"/>
    <n v="2.502044926428618"/>
    <n v="3"/>
    <n v="2.7508200000000005"/>
    <n v="2.9020449264286183"/>
    <n v="2.502044926428618"/>
    <n v="2.7607011240734693"/>
    <n v="65"/>
    <n v="78"/>
    <n v="0.2"/>
    <n v="0.2"/>
    <n v="1.3989229744649958"/>
    <n v="3"/>
    <n v="2.6"/>
    <n v="2.6968872376782485"/>
    <n v="1.257579172109847"/>
    <n v="15.007922656809424"/>
    <n v="0.15320979032457413"/>
    <n v="13.994312136526375"/>
    <n v="4.1596240985384654"/>
    <n v="29.851893083714554"/>
    <n v="41.705546358225149"/>
    <n v="71.557439441939707"/>
    <n v="0.5828261419564098"/>
    <n v="0.04"/>
    <n v="0.62282614195640984"/>
    <n v="0.98"/>
    <n v="0.5"/>
    <n v="0.5"/>
    <n v="68.347726795114042"/>
    <n v="24.757380000000005"/>
    <n v="93.10510679511404"/>
    <n v="0.26590786319037035"/>
    <n v="0.09"/>
    <n v="0.35590786319037038"/>
    <n v="0.9"/>
    <n v="7.481734737337538"/>
    <n v="3.1154539088587456"/>
    <n v="5.1127008810758579"/>
    <n v="73.048219430313452"/>
    <n v="2.8219147557403459"/>
    <n v="1.1750677703612367"/>
    <n v="1.9283771163382439"/>
    <x v="921"/>
    <n v="92.081973753409486"/>
    <n v="4.8189265140145681"/>
    <n v="2.0066393652887426"/>
    <n v="3.2930504353606254"/>
    <n v="128.72004479763754"/>
    <n v="0.85"/>
    <n v="0.6"/>
    <n v="0.65"/>
    <n v="21"/>
    <n v="11.2"/>
    <n v="13.65"/>
    <n v="206.13584829096018"/>
    <n v="85.836608334836797"/>
    <n v="140.86451473867115"/>
    <n v="5506.1673070226007"/>
    <n v="443.73626478309853"/>
    <n v="184.77531336707628"/>
    <n v="303.23058375753078"/>
    <n v="11852.795786593753"/>
    <x v="0"/>
    <x v="0"/>
    <n v="1"/>
  </r>
  <r>
    <n v="923"/>
    <x v="23"/>
    <n v="2.9876119959169185"/>
    <n v="3"/>
    <n v="2.7508200000000005"/>
    <n v="3.3876119959169189"/>
    <n v="2.9876119959169185"/>
    <n v="3.2964651067221857"/>
    <n v="65"/>
    <n v="78"/>
    <n v="0.2"/>
    <n v="0.2"/>
    <n v="1.3989229744649958"/>
    <n v="3"/>
    <n v="2.6"/>
    <n v="2.8045348653389772"/>
    <n v="1.3077760852702629"/>
    <n v="15.007922656809424"/>
    <n v="6.3711331216657494E-2"/>
    <n v="15.133788737648963"/>
    <n v="4.6953880811871818"/>
    <n v="39.981510568562186"/>
    <n v="41.459352206941908"/>
    <n v="81.440862775504087"/>
    <n v="0.50907309664961109"/>
    <n v="0.04"/>
    <n v="0.54907309664961113"/>
    <n v="0.98"/>
    <n v="0.5"/>
    <n v="0.5"/>
    <n v="81.611839303861714"/>
    <n v="24.757380000000005"/>
    <n v="106.36921930386171"/>
    <n v="0.23274947547820532"/>
    <n v="0.09"/>
    <n v="0.32274947547820532"/>
    <n v="0.9"/>
    <n v="10.16940352901743"/>
    <n v="2.5812113956322271"/>
    <n v="6.9876428193139795"/>
    <n v="83.137547416660425"/>
    <n v="4.5856576422603466"/>
    <n v="1.1639376615251757"/>
    <n v="3.1509161382318336"/>
    <x v="922"/>
    <n v="105.20032678403906"/>
    <n v="6.8872338741008443"/>
    <n v="1.7481267715935596"/>
    <n v="4.7323847645513446"/>
    <n v="176.67262038129059"/>
    <n v="0.85"/>
    <n v="0.6"/>
    <n v="0.65"/>
    <n v="21"/>
    <n v="11.2"/>
    <n v="13.65"/>
    <n v="381.24032966999079"/>
    <n v="96.766922525086144"/>
    <n v="261.95943984816961"/>
    <n v="9779.6487340307995"/>
    <n v="724.53925419351219"/>
    <n v="183.90350763156968"/>
    <n v="497.84842369860922"/>
    <n v="18586.017397904248"/>
    <x v="1"/>
    <x v="0"/>
    <n v="1"/>
  </r>
  <r>
    <n v="924"/>
    <x v="23"/>
    <n v="2.5"/>
    <n v="3"/>
    <n v="2.7508200000000005"/>
    <n v="2.9000000000000004"/>
    <n v="1.8831257995848696"/>
    <n v="2.0777994258905315"/>
    <n v="65"/>
    <n v="78"/>
    <n v="0.2"/>
    <n v="0.2"/>
    <n v="1.3989229744649958"/>
    <n v="3"/>
    <n v="2.6"/>
    <n v="1.2367851787753112"/>
    <n v="0.57672240035552669"/>
    <n v="15.007922656809424"/>
    <n v="5.1842809493941351"/>
    <n v="2.9431644192501203"/>
    <n v="3.476722400355527"/>
    <n v="43.34475440279212"/>
    <n v="55.545117524016888"/>
    <n v="98.889871926809008"/>
    <n v="0.5616866160482773"/>
    <n v="0.04"/>
    <n v="0.60168661604827733"/>
    <n v="0.98"/>
    <n v="0.5"/>
    <n v="0.5"/>
    <n v="51.440869950553733"/>
    <n v="24.757380000000005"/>
    <n v="76.198249950553731"/>
    <n v="0.32490746199637743"/>
    <n v="0.09"/>
    <n v="0.4149074619963774"/>
    <n v="0.9"/>
    <n v="11.220592178258393"/>
    <n v="2.9804988885249042"/>
    <n v="4.7380485732275943"/>
    <n v="100.95007759195087"/>
    <n v="4.4693120404643318"/>
    <n v="1.1871725981527028"/>
    <n v="1.8872281605299146"/>
    <x v="923"/>
    <n v="75.360906544503692"/>
    <n v="6.5650847554807994"/>
    <n v="1.7438676592040123"/>
    <n v="2.7721968648941759"/>
    <n v="153.5018702389568"/>
    <n v="0.85"/>
    <n v="0.6"/>
    <n v="0.65"/>
    <n v="21"/>
    <n v="11.2"/>
    <n v="13.65"/>
    <n v="451.17739726751455"/>
    <n v="119.84516589855326"/>
    <n v="190.51582923920961"/>
    <n v="10549.227750988299"/>
    <n v="494.75073871453441"/>
    <n v="131.41944769125598"/>
    <n v="208.91526885825613"/>
    <n v="11568.040097484556"/>
    <x v="1"/>
    <x v="0"/>
    <n v="1"/>
  </r>
  <r>
    <n v="925"/>
    <x v="23"/>
    <n v="2.5"/>
    <n v="3"/>
    <n v="2.7508200000000005"/>
    <n v="2.9000000000000004"/>
    <n v="1.0996781231850488"/>
    <n v="1.2133605590884977"/>
    <n v="65"/>
    <n v="78"/>
    <n v="0.2"/>
    <n v="0.2"/>
    <n v="1.3989229744649958"/>
    <n v="3"/>
    <n v="2.6"/>
    <n v="0"/>
    <n v="0"/>
    <n v="15.007922656809424"/>
    <n v="18.094601876707905"/>
    <n v="0"/>
    <n v="2.6122835335534935"/>
    <n v="30.039628438366396"/>
    <n v="36.189203753415811"/>
    <n v="66.228832191782203"/>
    <n v="0.54642672316221563"/>
    <n v="0.04"/>
    <n v="0.58642672316221567"/>
    <n v="0.98"/>
    <n v="0.5"/>
    <n v="0.5"/>
    <n v="30.039628438366396"/>
    <n v="24.757380000000005"/>
    <n v="54.797008438366404"/>
    <n v="0.45180167139682753"/>
    <n v="0.09"/>
    <n v="0.54180167139682756"/>
    <n v="0.9"/>
    <n v="10.372226913100974"/>
    <n v="3.0747661222110407"/>
    <n v="6.6926912728069761"/>
    <n v="67.608599529111004"/>
    <n v="4.2896758725562263"/>
    <n v="1.2716411006726274"/>
    <n v="2.7679182605584227"/>
    <x v="924"/>
    <n v="54.194843510472268"/>
    <n v="4.7525370354757088"/>
    <n v="1.4088526980427567"/>
    <n v="3.0665799550571951"/>
    <n v="121.50850686533369"/>
    <n v="0.85"/>
    <n v="0.6"/>
    <n v="0.65"/>
    <n v="21"/>
    <n v="11.2"/>
    <n v="13.65"/>
    <n v="290.01897817734374"/>
    <n v="85.973873920133599"/>
    <n v="187.13507720740793"/>
    <n v="7414.9391657316091"/>
    <n v="257.56300091532984"/>
    <n v="76.352551499733835"/>
    <n v="166.19282077667577"/>
    <n v="6585.1345147579041"/>
    <x v="1"/>
    <x v="0"/>
    <n v="1"/>
  </r>
  <r>
    <n v="926"/>
    <x v="23"/>
    <n v="2.5"/>
    <n v="3"/>
    <n v="2.7508200000000005"/>
    <n v="2.9000000000000004"/>
    <n v="1.2821387535856845"/>
    <n v="1.4146835897525356"/>
    <n v="65"/>
    <n v="78"/>
    <n v="0.2"/>
    <n v="0.2"/>
    <n v="1.3989229744649958"/>
    <n v="3"/>
    <n v="2.6"/>
    <n v="0"/>
    <n v="0"/>
    <n v="15.007922656809424"/>
    <n v="15.934768541784035"/>
    <n v="0"/>
    <n v="2.8136065642175314"/>
    <n v="35.023859211267634"/>
    <n v="31.869537083568069"/>
    <n v="66.893396294835696"/>
    <n v="0.47642276889487911"/>
    <n v="0.04"/>
    <n v="0.51642276889487915"/>
    <n v="0.98"/>
    <n v="0.5"/>
    <n v="0.5"/>
    <n v="35.023859211267634"/>
    <n v="24.757380000000005"/>
    <n v="59.781239211267639"/>
    <n v="0.41413293412180896"/>
    <n v="0.09"/>
    <n v="0.50413293412180893"/>
    <n v="0.9"/>
    <n v="7.3533986598189376"/>
    <n v="3.0035061399841068"/>
    <n v="4.7892143536881768"/>
    <n v="68.287008717644767"/>
    <n v="3.5559361631273485"/>
    <n v="1.4524271827807438"/>
    <n v="2.3159550163254297"/>
    <x v="925"/>
    <n v="59.124302516638323"/>
    <n v="3.6463082176770389"/>
    <n v="1.4893397769810504"/>
    <n v="2.3748136694250737"/>
    <n v="96.165499268821776"/>
    <n v="0.85"/>
    <n v="0.6"/>
    <n v="0.65"/>
    <n v="21"/>
    <n v="11.2"/>
    <n v="13.65"/>
    <n v="242.82424377086554"/>
    <n v="99.181907692292882"/>
    <n v="158.14964038948776"/>
    <n v="6404.097855357888"/>
    <n v="215.58543013084156"/>
    <n v="88.056175524290268"/>
    <n v="140.40920181173598"/>
    <n v="5685.7180704333805"/>
    <x v="1"/>
    <x v="0"/>
    <n v="1"/>
  </r>
  <r>
    <n v="927"/>
    <x v="23"/>
    <n v="2.5"/>
    <n v="3"/>
    <n v="2.7508200000000005"/>
    <n v="2.9000000000000004"/>
    <n v="1.207533322479136"/>
    <n v="1.3323656044348926"/>
    <n v="65"/>
    <n v="78"/>
    <n v="0.2"/>
    <n v="0.2"/>
    <n v="1.3989229744649958"/>
    <n v="3"/>
    <n v="2.6"/>
    <n v="0"/>
    <n v="0"/>
    <n v="15.007922656809424"/>
    <n v="16.8178921872328"/>
    <n v="0"/>
    <n v="2.7312885788998882"/>
    <n v="32.985881567924331"/>
    <n v="33.635784374465601"/>
    <n v="66.621665942389939"/>
    <n v="0.50487756345738377"/>
    <n v="0.04"/>
    <n v="0.54487756345738381"/>
    <n v="0.98"/>
    <n v="0.5"/>
    <n v="0.5"/>
    <n v="32.985881567924324"/>
    <n v="24.757380000000005"/>
    <n v="57.743261567924328"/>
    <n v="0.42874924844481638"/>
    <n v="0.09"/>
    <n v="0.5187492484448164"/>
    <n v="0.9"/>
    <n v="6.7307662650525524"/>
    <n v="2.5189293366044634"/>
    <n v="4.0672722918588509"/>
    <n v="68.009617316189733"/>
    <n v="3.0633227423495621"/>
    <n v="1.1464212571540993"/>
    <n v="1.8511068755530711"/>
    <x v="926"/>
    <n v="57.10872023201307"/>
    <n v="3.2391863235988168"/>
    <n v="1.2122366363552981"/>
    <n v="1.9573778472366461"/>
    <n v="83.33254102215362"/>
    <n v="0.85"/>
    <n v="0.6"/>
    <n v="0.65"/>
    <n v="21"/>
    <n v="11.2"/>
    <n v="13.65"/>
    <n v="208.33540742317459"/>
    <n v="77.967670982195429"/>
    <n v="125.89307021773202"/>
    <n v="5359.7160370108468"/>
    <n v="184.98578553376777"/>
    <n v="69.229282920611283"/>
    <n v="111.78334386617765"/>
    <n v="4759.0147714569239"/>
    <x v="1"/>
    <x v="0"/>
    <n v="1"/>
  </r>
  <r>
    <n v="928"/>
    <x v="23"/>
    <n v="2.5"/>
    <n v="3"/>
    <n v="2.7508200000000005"/>
    <n v="2.9000000000000004"/>
    <n v="2.4886817808578359"/>
    <n v="2.7459565243227866"/>
    <n v="65"/>
    <n v="78"/>
    <n v="0.2"/>
    <n v="0.2"/>
    <n v="1.3989229744649958"/>
    <n v="3"/>
    <n v="2.6"/>
    <n v="2.6696527003508685"/>
    <n v="1.2448794987877818"/>
    <n v="15.007922656809424"/>
    <n v="0.18197829667532889"/>
    <n v="13.713095928620858"/>
    <n v="4.1448794987877822"/>
    <n v="30.260430593769655"/>
    <n v="41.78468334086493"/>
    <n v="72.045113934634585"/>
    <n v="0.57997941926742635"/>
    <n v="0.04"/>
    <n v="0.61997941926742639"/>
    <n v="0.98"/>
    <n v="0.5"/>
    <n v="0.5"/>
    <n v="67.98268913613849"/>
    <n v="24.757380000000005"/>
    <n v="92.740069136138487"/>
    <n v="0.26695451308815848"/>
    <n v="0.09"/>
    <n v="0.35695451308815851"/>
    <n v="0.9"/>
    <n v="9.6937097700212771"/>
    <n v="2.236494351283246"/>
    <n v="5.265469282444398"/>
    <n v="73.546053808272816"/>
    <n v="3.6838092162565084"/>
    <n v="0.84991388217977959"/>
    <n v="2.0009866945440478"/>
    <x v="927"/>
    <n v="91.720947497279823"/>
    <n v="6.2334963190454067"/>
    <n v="1.4381675990965179"/>
    <n v="3.3859362585488024"/>
    <n v="150.97411501486334"/>
    <n v="0.85"/>
    <n v="0.6"/>
    <n v="0.65"/>
    <n v="21"/>
    <n v="11.2"/>
    <n v="13.65"/>
    <n v="270.92963083821246"/>
    <n v="62.507812111192109"/>
    <n v="147.16467510657449"/>
    <n v="6561.8649877323851"/>
    <n v="571.74218860365079"/>
    <n v="131.91009484902071"/>
    <n v="310.56128179949081"/>
    <n v="13847.488876726566"/>
    <x v="1"/>
    <x v="0"/>
    <n v="1"/>
  </r>
  <r>
    <n v="929"/>
    <x v="23"/>
    <n v="2.5"/>
    <n v="3"/>
    <n v="2.7508200000000005"/>
    <n v="2.9000000000000004"/>
    <n v="1.7980891740813412"/>
    <n v="1.9839718910068558"/>
    <n v="65"/>
    <n v="78"/>
    <n v="0.2"/>
    <n v="0.2"/>
    <n v="1.3989229744649958"/>
    <n v="3"/>
    <n v="2.6"/>
    <n v="1.0355713808829177"/>
    <n v="0.48289486547185145"/>
    <n v="15.007922656809424"/>
    <n v="6.4350300407422765"/>
    <n v="2.0634125121503382"/>
    <n v="3.3828948654718518"/>
    <n v="43.441869608301928"/>
    <n v="58.985703139479178"/>
    <n v="102.42757274778111"/>
    <n v="0.57587719358269163"/>
    <n v="0.04"/>
    <n v="0.61587719358269166"/>
    <n v="0.98"/>
    <n v="0.5"/>
    <n v="0.5"/>
    <n v="49.117946014975317"/>
    <n v="24.757380000000005"/>
    <n v="73.875326014975315"/>
    <n v="0.33512380026561805"/>
    <n v="0.09"/>
    <n v="0.42512380026561802"/>
    <n v="0.9"/>
    <n v="8.0087252704625733"/>
    <n v="2.9245663065795413"/>
    <n v="3.1928922940888511"/>
    <n v="104.5614805133599"/>
    <n v="3.0763340267153003"/>
    <n v="1.1233926172368356"/>
    <n v="1.2264627485936073"/>
    <x v="928"/>
    <n v="73.063509245579979"/>
    <n v="4.6040255482002346"/>
    <n v="1.6812635641976641"/>
    <n v="1.8355177881869915"/>
    <n v="107.26009698159632"/>
    <n v="0.85"/>
    <n v="0.6"/>
    <n v="0.55000000000000004"/>
    <n v="21"/>
    <n v="11.2"/>
    <n v="13.65"/>
    <n v="321.66604038697784"/>
    <n v="117.46359525606175"/>
    <n v="128.24076078743229"/>
    <n v="7493.8616926399382"/>
    <n v="336.3862632078143"/>
    <n v="122.83901596701278"/>
    <n v="134.10937088762677"/>
    <n v="7836.7990874966681"/>
    <x v="0"/>
    <x v="0"/>
    <n v="1"/>
  </r>
  <r>
    <n v="930"/>
    <x v="23"/>
    <n v="2.5"/>
    <n v="3"/>
    <n v="2.7508200000000005"/>
    <n v="2.9000000000000004"/>
    <n v="2.4831327289450416"/>
    <n v="2.7398338229710331"/>
    <n v="65"/>
    <n v="78"/>
    <n v="0.2"/>
    <n v="0.2"/>
    <n v="1.3989229744649958"/>
    <n v="3"/>
    <n v="2.6"/>
    <n v="2.6565225249298212"/>
    <n v="1.2387567974360287"/>
    <n v="15.007922656809424"/>
    <n v="0.19673181419061853"/>
    <n v="13.578537174069716"/>
    <n v="4.1387567974360291"/>
    <n v="30.478995462972144"/>
    <n v="41.825267611916345"/>
    <n v="72.304263074888496"/>
    <n v="0.57846198596334764"/>
    <n v="0.04"/>
    <n v="0.61846198596334767"/>
    <n v="0.98"/>
    <n v="0.5"/>
    <n v="0.5"/>
    <n v="67.83110709214661"/>
    <n v="24.757380000000005"/>
    <n v="92.588487092146607"/>
    <n v="0.26739155998262265"/>
    <n v="0.09"/>
    <n v="0.35739155998262262"/>
    <n v="0.9"/>
    <n v="10.8251765565177"/>
    <n v="3.2574564884008224"/>
    <n v="3.1334506002975751"/>
    <n v="73.810601888948682"/>
    <n v="4.1302163649698898"/>
    <n v="1.2428434793952572"/>
    <n v="1.1955305191194929"/>
    <x v="929"/>
    <n v="91.5710311900351"/>
    <n v="6.9563498198965243"/>
    <n v="2.0932690324357366"/>
    <n v="2.0135818021287393"/>
    <n v="153.35457756260263"/>
    <n v="0.85"/>
    <n v="0.6"/>
    <n v="0.55000000000000004"/>
    <n v="21"/>
    <n v="11.2"/>
    <n v="13.65"/>
    <n v="304.85375583001331"/>
    <n v="91.735025267919127"/>
    <n v="88.242827192817046"/>
    <n v="6720.5819365162288"/>
    <n v="637.00012632653966"/>
    <n v="191.68280385830744"/>
    <n v="184.38576200641788"/>
    <n v="14042.836805119743"/>
    <x v="1"/>
    <x v="0"/>
    <n v="1"/>
  </r>
  <r>
    <n v="931"/>
    <x v="23"/>
    <n v="2.5"/>
    <n v="3"/>
    <n v="2.7508200000000005"/>
    <n v="2.9000000000000004"/>
    <n v="2.0804898455059271"/>
    <n v="2.2955665561569258"/>
    <n v="65"/>
    <n v="78"/>
    <n v="0.2"/>
    <n v="0.2"/>
    <n v="1.3989229744649958"/>
    <n v="3"/>
    <n v="2.6"/>
    <n v="1.7037882966911007"/>
    <n v="0.79448953062192107"/>
    <n v="15.007922656809424"/>
    <n v="2.8017536739842175"/>
    <n v="5.5854380815994586"/>
    <n v="3.6944895306219214"/>
    <n v="41.467678762442937"/>
    <n v="48.99121384427378"/>
    <n v="90.458892606716717"/>
    <n v="0.54158538129877687"/>
    <n v="0.04"/>
    <n v="0.5815853812987769"/>
    <n v="0.98"/>
    <n v="0.5"/>
    <n v="0.5"/>
    <n v="56.832213546068367"/>
    <n v="24.757380000000005"/>
    <n v="81.589593546068372"/>
    <n v="0.30343796217125546"/>
    <n v="0.09"/>
    <n v="0.39343796217125548"/>
    <n v="0.9"/>
    <n v="10.707698378772244"/>
    <n v="3.2132141370321277"/>
    <n v="6.885533162711158"/>
    <n v="92.343452869356639"/>
    <n v="4.4802575343216935"/>
    <n v="1.3444557679516773"/>
    <n v="2.8810077328304158"/>
    <x v="930"/>
    <n v="80.693004606001679"/>
    <n v="6.4948833490836364"/>
    <n v="1.949013714938338"/>
    <n v="4.1765030267114804"/>
    <n v="166.08706305002613"/>
    <n v="0.85"/>
    <n v="0.6"/>
    <n v="0.65"/>
    <n v="21"/>
    <n v="11.2"/>
    <n v="13.65"/>
    <n v="413.7224504632153"/>
    <n v="124.1516878427804"/>
    <n v="266.04220179287751"/>
    <n v="10579.704518479182"/>
    <n v="524.09165200304949"/>
    <n v="157.27177267667975"/>
    <n v="337.01457797140944"/>
    <n v="13402.064143693049"/>
    <x v="1"/>
    <x v="0"/>
    <n v="1"/>
  </r>
  <r>
    <n v="932"/>
    <x v="23"/>
    <n v="3.4942747487355326"/>
    <n v="3"/>
    <n v="2.7508200000000005"/>
    <n v="3.8942747487355329"/>
    <n v="3.4942747487355326"/>
    <n v="3.8555056005429957"/>
    <n v="65"/>
    <n v="78"/>
    <n v="0.2"/>
    <n v="0.2"/>
    <n v="1.3989229744649958"/>
    <n v="3"/>
    <n v="2.6"/>
    <n v="2.9168592933988431"/>
    <n v="1.3601538262724584"/>
    <n v="15.007922656809424"/>
    <n v="1.1526713422616519E-2"/>
    <n v="16.370311354650312"/>
    <n v="5.2544285750079913"/>
    <n v="50.420437364171995"/>
    <n v="41.315801716621706"/>
    <n v="91.736239080793695"/>
    <n v="0.4503760142187011"/>
    <n v="0.04"/>
    <n v="0.49037601421870108"/>
    <n v="0.98"/>
    <n v="0.5"/>
    <n v="0.5"/>
    <n v="95.452217244771163"/>
    <n v="24.757380000000005"/>
    <n v="120.20959724477117"/>
    <n v="0.20595177562727332"/>
    <n v="0.09"/>
    <n v="0.29595177562727332"/>
    <n v="0.9"/>
    <n v="5.2919333824110062"/>
    <n v="2.4085771858021841"/>
    <n v="4.8775176269350506"/>
    <n v="93.647410728310234"/>
    <n v="2.6968961828334082"/>
    <n v="1.2274687054904134"/>
    <n v="2.4856999737571832"/>
    <x v="931"/>
    <n v="118.88861265966379"/>
    <n v="3.7257763013852263"/>
    <n v="1.6957544909286866"/>
    <n v="3.4340076245902975"/>
    <n v="108.36880980794449"/>
    <n v="0.85"/>
    <n v="0.6"/>
    <n v="0.65"/>
    <n v="21"/>
    <n v="11.2"/>
    <n v="13.65"/>
    <n v="252.55734452541222"/>
    <n v="114.94926601920801"/>
    <n v="232.77936638978892"/>
    <n v="7345.9425957210879"/>
    <n v="442.95237555194296"/>
    <n v="201.60589883790598"/>
    <n v="408.26440235024802"/>
    <n v="12883.817453645486"/>
    <x v="1"/>
    <x v="0"/>
    <n v="1"/>
  </r>
  <r>
    <n v="933"/>
    <x v="23"/>
    <n v="2.7977930543074061"/>
    <n v="3"/>
    <n v="2.7508200000000005"/>
    <n v="3.1977930543074065"/>
    <n v="2.7977930543074061"/>
    <n v="3.0870230779494192"/>
    <n v="65"/>
    <n v="78"/>
    <n v="0.2"/>
    <n v="0.2"/>
    <n v="1.3989229744649958"/>
    <n v="3"/>
    <n v="2.6"/>
    <n v="2.7624530191156165"/>
    <n v="1.2881529981070088"/>
    <n v="15.007922656809424"/>
    <n v="9.4097287343200636E-2"/>
    <n v="14.683033230582707"/>
    <n v="4.4859460524144152"/>
    <n v="36.036221938211874"/>
    <n v="41.542938502773929"/>
    <n v="77.579160440985802"/>
    <n v="0.53549095229479182"/>
    <n v="0.04"/>
    <n v="0.57549095229479186"/>
    <n v="0.98"/>
    <n v="0.5"/>
    <n v="0.5"/>
    <n v="76.426603409563398"/>
    <n v="24.757380000000005"/>
    <n v="101.18398340956341"/>
    <n v="0.24467686649367532"/>
    <n v="0.09"/>
    <n v="0.33467686649367534"/>
    <n v="0.9"/>
    <n v="5.6616792845705461"/>
    <n v="3.0766373154829152"/>
    <n v="6.3985028358698841"/>
    <n v="79.195392950173016"/>
    <n v="2.4034340815053468"/>
    <n v="1.3060603769299604"/>
    <n v="2.7162223455941983"/>
    <x v="932"/>
    <n v="100.07207150396381"/>
    <n v="3.7668462025183223"/>
    <n v="2.04695797939958"/>
    <n v="4.2570719565100559"/>
    <n v="118.76463327065271"/>
    <n v="0.85"/>
    <n v="0.6"/>
    <n v="0.65"/>
    <n v="21"/>
    <n v="11.2"/>
    <n v="13.65"/>
    <n v="190.34090651465411"/>
    <n v="103.4339647676193"/>
    <n v="215.11229599937317"/>
    <n v="6001.2452707794164"/>
    <n v="376.95610252284808"/>
    <n v="204.84332528008406"/>
    <n v="426.01400922939342"/>
    <n v="11885.022872802798"/>
    <x v="0"/>
    <x v="0"/>
    <n v="1"/>
  </r>
  <r>
    <n v="934"/>
    <x v="23"/>
    <n v="2.5"/>
    <n v="3"/>
    <n v="2.7508200000000005"/>
    <n v="2.9000000000000004"/>
    <n v="2.4454832167547149"/>
    <n v="2.6982921825605173"/>
    <n v="65"/>
    <n v="78"/>
    <n v="0.2"/>
    <n v="0.2"/>
    <n v="1.3989229744649958"/>
    <n v="3"/>
    <n v="2.6"/>
    <n v="2.5674361895801496"/>
    <n v="1.1972151570255125"/>
    <n v="15.007922656809424"/>
    <n v="0.31201713011980425"/>
    <n v="12.683096514983038"/>
    <n v="4.0972151570255129"/>
    <n v="31.913729359334457"/>
    <n v="42.142396764680662"/>
    <n v="74.056126124015123"/>
    <n v="0.5690602380970966"/>
    <n v="0.04"/>
    <n v="0.60906023809709664"/>
    <n v="0.98"/>
    <n v="0.5"/>
    <n v="0.5"/>
    <n v="66.802644914680101"/>
    <n v="24.757380000000005"/>
    <n v="91.560024914680099"/>
    <n v="0.27039507714278244"/>
    <n v="0.09"/>
    <n v="0.36039507714278241"/>
    <n v="0.9"/>
    <n v="11.394660301074943"/>
    <n v="3.3210389552507511"/>
    <n v="3.0841372553444448"/>
    <n v="75.598962084932097"/>
    <n v="4.4546257850667033"/>
    <n v="1.2983261784359956"/>
    <n v="1.205711884280231"/>
    <x v="933"/>
    <n v="90.553870794738557"/>
    <n v="7.2880808228532388"/>
    <n v="2.1241528647789711"/>
    <n v="1.9726293712856544"/>
    <n v="159.17606494417205"/>
    <n v="0.85"/>
    <n v="0.6"/>
    <n v="0.55000000000000004"/>
    <n v="21"/>
    <n v="11.2"/>
    <n v="13.65"/>
    <n v="336.76508582781855"/>
    <n v="98.152111537457614"/>
    <n v="91.150567025053221"/>
    <n v="7355.1518534988636"/>
    <n v="659.96392917426408"/>
    <n v="192.35026406546871"/>
    <n v="178.62922521330751"/>
    <n v="14414.008818569469"/>
    <x v="1"/>
    <x v="0"/>
    <n v="1"/>
  </r>
  <r>
    <n v="935"/>
    <x v="23"/>
    <n v="2.5"/>
    <n v="3"/>
    <n v="2.7508200000000005"/>
    <n v="2.9000000000000004"/>
    <n v="2.0662512470018823"/>
    <n v="2.2798560009705904"/>
    <n v="65"/>
    <n v="78"/>
    <n v="0.2"/>
    <n v="0.2"/>
    <n v="1.3989229744649958"/>
    <n v="3"/>
    <n v="2.6"/>
    <n v="1.6700969023689569"/>
    <n v="0.77877897543558561"/>
    <n v="15.007922656809424"/>
    <n v="2.9492940090986468"/>
    <n v="5.3667247450493383"/>
    <n v="3.678778975435586"/>
    <n v="41.680367598132655"/>
    <n v="49.397070748913251"/>
    <n v="91.077438347045899"/>
    <n v="0.54236341782789554"/>
    <n v="0.04"/>
    <n v="0.58236341782789558"/>
    <n v="0.98"/>
    <n v="0.5"/>
    <n v="0.5"/>
    <n v="56.44326136130929"/>
    <n v="24.757380000000005"/>
    <n v="81.200641361309295"/>
    <n v="0.30489143416786446"/>
    <n v="0.09"/>
    <n v="0.39489143416786443"/>
    <n v="0.9"/>
    <n v="11.709834802748709"/>
    <n v="2.1217983409518264"/>
    <n v="3.1583180423332222"/>
    <n v="92.974884979276013"/>
    <n v="4.890455384819929"/>
    <n v="0.88614060717356224"/>
    <n v="1.3190291526125388"/>
    <x v="934"/>
    <n v="80.308326621075125"/>
    <n v="7.0857213436224997"/>
    <n v="1.2839183510783643"/>
    <n v="1.911125301038014"/>
    <n v="149.45583050045113"/>
    <n v="0.85"/>
    <n v="0.6"/>
    <n v="0.55000000000000004"/>
    <n v="21"/>
    <n v="11.2"/>
    <n v="13.65"/>
    <n v="454.68952689991391"/>
    <n v="82.388821027427753"/>
    <n v="122.6365837484627"/>
    <n v="9590.5550849593619"/>
    <n v="569.042424009559"/>
    <n v="103.10933429319348"/>
    <n v="153.47927488956137"/>
    <n v="12002.54765125427"/>
    <x v="1"/>
    <x v="0"/>
    <n v="1"/>
  </r>
  <r>
    <n v="936"/>
    <x v="23"/>
    <n v="2.6072832644890056"/>
    <n v="3"/>
    <n v="2.7508200000000005"/>
    <n v="3.007283264489006"/>
    <n v="2.6072832644890056"/>
    <n v="2.8768187825176108"/>
    <n v="65"/>
    <n v="78"/>
    <n v="0.2"/>
    <n v="0.2"/>
    <n v="1.3989229744649958"/>
    <n v="3"/>
    <n v="2.6"/>
    <n v="2.720218015531648"/>
    <n v="1.2684584924936004"/>
    <n v="15.007922656809424"/>
    <n v="0.13053217243325682"/>
    <n v="14.237489123226412"/>
    <n v="4.2757417569826064"/>
    <n v="32.057725959972181"/>
    <n v="41.643164313377362"/>
    <n v="73.700890273349543"/>
    <n v="0.56502932541149575"/>
    <n v="0.04"/>
    <n v="0.60502932541149579"/>
    <n v="0.98"/>
    <n v="0.5"/>
    <n v="0.5"/>
    <n v="71.222495789925873"/>
    <n v="24.757380000000005"/>
    <n v="95.97987578992587"/>
    <n v="0.25794344695951943"/>
    <n v="0.09"/>
    <n v="0.3479434469595194"/>
    <n v="0.9"/>
    <n v="10.467917163684316"/>
    <n v="2.8861562456643215"/>
    <n v="3.3718507762758883"/>
    <n v="75.23632548737767"/>
    <n v="4.1345203036769762"/>
    <n v="1.1399470793178617"/>
    <n v="1.3317821757174593"/>
    <x v="935"/>
    <n v="94.925151880146458"/>
    <n v="6.8256739832652791"/>
    <n v="1.8819370930841319"/>
    <n v="2.1986373945453246"/>
    <n v="150.99116810635962"/>
    <n v="0.85"/>
    <n v="0.6"/>
    <n v="0.55000000000000004"/>
    <n v="21"/>
    <n v="11.2"/>
    <n v="13.65"/>
    <n v="311.06611530161257"/>
    <n v="85.765429497944169"/>
    <n v="100.19839725056677"/>
    <n v="6881.1133117185991"/>
    <n v="647.92813954582084"/>
    <n v="178.64316438989255"/>
    <n v="208.70598860658444"/>
    <n v="14332.859565056913"/>
    <x v="1"/>
    <x v="0"/>
    <n v="1"/>
  </r>
  <r>
    <n v="937"/>
    <x v="23"/>
    <n v="2.5"/>
    <n v="3"/>
    <n v="2.7508200000000005"/>
    <n v="2.9000000000000004"/>
    <n v="1.6822978270251716"/>
    <n v="1.8562102754581558"/>
    <n v="65"/>
    <n v="78"/>
    <n v="0.2"/>
    <n v="0.2"/>
    <n v="1.3989229744649958"/>
    <n v="3"/>
    <n v="2.6"/>
    <n v="0.761585712163248"/>
    <n v="0.35513324992315098"/>
    <n v="15.007922656809424"/>
    <n v="8.3552415911250435"/>
    <n v="1.1159983585773716"/>
    <n v="3.2551332499231513"/>
    <n v="42.884992544680443"/>
    <n v="64.267859476503105"/>
    <n v="107.15285202118355"/>
    <n v="0.5997774045603349"/>
    <n v="0.04"/>
    <n v="0.63977740456033494"/>
    <n v="0.98"/>
    <n v="0.5"/>
    <n v="0.5"/>
    <n v="45.954903149422243"/>
    <n v="24.757380000000005"/>
    <n v="70.712283149422248"/>
    <n v="0.35011427855730726"/>
    <n v="0.09"/>
    <n v="0.44011427855730723"/>
    <n v="0.9"/>
    <n v="9.6111338852463231"/>
    <n v="2.8624308273217762"/>
    <n v="4.2350971295027549"/>
    <n v="109.38520310495821"/>
    <n v="3.4621475932615424"/>
    <n v="1.031112261884358"/>
    <n v="1.5255776799285576"/>
    <x v="936"/>
    <n v="69.935225092835196"/>
    <n v="5.3811366292234482"/>
    <n v="1.6026341488348566"/>
    <n v="2.3711704117315273"/>
    <n v="127.86119978989676"/>
    <n v="0.85"/>
    <n v="0.6"/>
    <n v="0.65"/>
    <n v="21"/>
    <n v="11.2"/>
    <n v="13.65"/>
    <n v="378.70771766825607"/>
    <n v="112.78842419023336"/>
    <n v="166.8756243713762"/>
    <n v="8998.4749481717736"/>
    <n v="376.3310014200423"/>
    <n v="112.08057994023004"/>
    <n v="165.82833647791509"/>
    <n v="8942.0017879464012"/>
    <x v="1"/>
    <x v="0"/>
    <n v="1"/>
  </r>
  <r>
    <n v="938"/>
    <x v="23"/>
    <n v="2.5"/>
    <n v="3"/>
    <n v="2.7508200000000005"/>
    <n v="2.9000000000000004"/>
    <n v="1.3246091086408367"/>
    <n v="1.4615444417308876"/>
    <n v="65"/>
    <n v="78"/>
    <n v="0.2"/>
    <n v="0.2"/>
    <n v="1.3989229744649958"/>
    <n v="3"/>
    <n v="2.6"/>
    <n v="0"/>
    <n v="0"/>
    <n v="15.007922656809424"/>
    <n v="15.432036043311582"/>
    <n v="0"/>
    <n v="2.8604674161958834"/>
    <n v="36.184011130819449"/>
    <n v="30.864072086623164"/>
    <n v="67.04808321744261"/>
    <n v="0.46032743376911112"/>
    <n v="0.04"/>
    <n v="0.50032743376911115"/>
    <n v="0.98"/>
    <n v="0.5"/>
    <n v="0.5"/>
    <n v="36.184011130819449"/>
    <n v="24.757380000000005"/>
    <n v="60.941391130819454"/>
    <n v="0.40624901303704619"/>
    <n v="0.09"/>
    <n v="0.49624901303704616"/>
    <n v="0.9"/>
    <n v="9.1943969160956165"/>
    <n v="3.3670824770490917"/>
    <n v="5.2880367584495511"/>
    <n v="68.444918284472664"/>
    <n v="4.5941879020108667"/>
    <n v="1.6824387420181774"/>
    <n v="2.6422868974177582"/>
    <x v="937"/>
    <n v="60.271705513997262"/>
    <n v="4.6316865210123055"/>
    <n v="1.6961711209991472"/>
    <n v="2.6638537361653407"/>
    <n v="117.7089166073109"/>
    <n v="0.85"/>
    <n v="0.6"/>
    <n v="0.65"/>
    <n v="21"/>
    <n v="11.2"/>
    <n v="13.65"/>
    <n v="314.44881553664669"/>
    <n v="115.15438221606514"/>
    <n v="180.85111077789128"/>
    <n v="7991.3502861979414"/>
    <n v="279.15964602760414"/>
    <n v="102.23112630620722"/>
    <n v="160.55500791851878"/>
    <n v="7094.5171581275044"/>
    <x v="1"/>
    <x v="0"/>
    <n v="1"/>
  </r>
  <r>
    <n v="939"/>
    <x v="23"/>
    <n v="2.5"/>
    <n v="3"/>
    <n v="2.7508200000000005"/>
    <n v="2.9000000000000004"/>
    <n v="1.3970702424570853"/>
    <n v="1.5414964567667226"/>
    <n v="65"/>
    <n v="78"/>
    <n v="0.2"/>
    <n v="0.2"/>
    <n v="1.3989229744649958"/>
    <n v="3"/>
    <n v="2.6"/>
    <n v="8.6679749999479166E-2"/>
    <n v="4.0419431231717873E-2"/>
    <n v="15.007922656809424"/>
    <n v="14.15319624663173"/>
    <n v="1.4456437413250563E-2"/>
    <n v="2.9404194312317182"/>
    <n v="38.123646491662207"/>
    <n v="80.216989101964003"/>
    <n v="118.34063559362622"/>
    <n v="0.67784821924925054"/>
    <n v="0.04"/>
    <n v="0.71784821924925057"/>
    <n v="0.98"/>
    <n v="0.5"/>
    <n v="0.5"/>
    <n v="38.163413548827336"/>
    <n v="24.757380000000005"/>
    <n v="62.920793548827341"/>
    <n v="0.39346897271389247"/>
    <n v="0.09"/>
    <n v="0.48346897271389244"/>
    <n v="0.9"/>
    <n v="5.4335898373825167"/>
    <n v="3.0475311891111723"/>
    <n v="5.8936462102970602"/>
    <n v="120.80606550182677"/>
    <n v="1.533097048486652"/>
    <n v="0.85986635190116611"/>
    <n v="1.6629027733502213"/>
    <x v="938"/>
    <n v="62.229356257081982"/>
    <n v="2.8066177405545454"/>
    <n v="1.5741444157980466"/>
    <n v="3.0442511314656153"/>
    <n v="87.686495306990167"/>
    <n v="0.85"/>
    <n v="0.6"/>
    <n v="0.65"/>
    <n v="21"/>
    <n v="11.2"/>
    <n v="13.65"/>
    <n v="185.20742246013577"/>
    <n v="103.87707083058909"/>
    <n v="200.88874136051624"/>
    <n v="5786.3917646161626"/>
    <n v="174.6540152544153"/>
    <n v="97.957993650792829"/>
    <n v="189.4417881959987"/>
    <n v="5456.6741553936381"/>
    <x v="0"/>
    <x v="0"/>
    <n v="1"/>
  </r>
  <r>
    <n v="940"/>
    <x v="23"/>
    <n v="3.293728000692592"/>
    <n v="3"/>
    <n v="2.7508200000000005"/>
    <n v="3.6937280006925923"/>
    <n v="3.293728000692592"/>
    <n v="3.6342267470326806"/>
    <n v="65"/>
    <n v="78"/>
    <n v="0.2"/>
    <n v="0.2"/>
    <n v="1.3989229744649958"/>
    <n v="3"/>
    <n v="2.6"/>
    <n v="2.8723991497473249"/>
    <n v="1.3394217208050843"/>
    <n v="15.007922656809424"/>
    <n v="2.715096125487974E-2"/>
    <n v="15.875066719662451"/>
    <n v="5.0331497214976766"/>
    <n v="46.304481548670097"/>
    <n v="41.358781210043652"/>
    <n v="87.663262758713756"/>
    <n v="0.47179148834421608"/>
    <n v="0.04"/>
    <n v="0.51179148834421606"/>
    <n v="0.98"/>
    <n v="0.5"/>
    <n v="0.5"/>
    <n v="89.973932582451951"/>
    <n v="24.757380000000005"/>
    <n v="114.73131258245195"/>
    <n v="0.21578572965604356"/>
    <n v="0.09"/>
    <n v="0.30578572965604356"/>
    <n v="0.9"/>
    <n v="5.6990426235870615"/>
    <n v="2.8815441288747898"/>
    <n v="4.4771973059883896"/>
    <n v="89.489580732853625"/>
    <n v="2.7823211171243134"/>
    <n v="1.4067943704284236"/>
    <n v="2.185805833145877"/>
    <x v="939"/>
    <n v="113.47052892769973"/>
    <n v="3.956356716592599"/>
    <n v="2.0004090548907238"/>
    <n v="3.1081342609626574"/>
    <n v="111.64063747043474"/>
    <n v="0.85"/>
    <n v="0.6"/>
    <n v="0.65"/>
    <n v="21"/>
    <n v="11.2"/>
    <n v="13.65"/>
    <n v="248.98875023561973"/>
    <n v="125.8934383869784"/>
    <n v="195.60684757165035"/>
    <n v="7025.974852745775"/>
    <n v="448.92988925841962"/>
    <n v="226.98747353021037"/>
    <n v="352.68163856973786"/>
    <n v="12667.922183595803"/>
    <x v="1"/>
    <x v="0"/>
    <n v="1"/>
  </r>
  <r>
    <n v="941"/>
    <x v="23"/>
    <n v="2.5"/>
    <n v="3"/>
    <n v="2.7508200000000005"/>
    <n v="2.9000000000000004"/>
    <n v="1.3264130766294984"/>
    <n v="1.463534900176092"/>
    <n v="65"/>
    <n v="78"/>
    <n v="0.2"/>
    <n v="0.2"/>
    <n v="1.3989229744649958"/>
    <n v="3"/>
    <n v="2.6"/>
    <n v="0"/>
    <n v="0"/>
    <n v="15.007922656809424"/>
    <n v="15.410682011000656"/>
    <n v="0"/>
    <n v="2.8624578746410876"/>
    <n v="36.233289666921586"/>
    <n v="30.821364022001312"/>
    <n v="67.054653688922897"/>
    <n v="0.45964541350085075"/>
    <n v="0.04"/>
    <n v="0.49964541350085073"/>
    <n v="0.98"/>
    <n v="0.5"/>
    <n v="0.5"/>
    <n v="36.233289666921578"/>
    <n v="24.757380000000005"/>
    <n v="60.990669666921583"/>
    <n v="0.4059207766565518"/>
    <n v="0.09"/>
    <n v="0.49592077665655176"/>
    <n v="0.9"/>
    <n v="9.3240973786893484"/>
    <n v="3.3419111749101713"/>
    <n v="5.7927181565820955"/>
    <n v="68.451625640775461"/>
    <n v="4.66535488839191"/>
    <n v="1.6721405840390646"/>
    <n v="2.8984130979427483"/>
    <x v="940"/>
    <n v="60.320442527724637"/>
    <n v="4.700083765028408"/>
    <n v="1.6845879895315097"/>
    <n v="2.9199888694173941"/>
    <n v="121.12452773931464"/>
    <n v="0.85"/>
    <n v="0.6"/>
    <n v="0.65"/>
    <n v="21"/>
    <n v="11.2"/>
    <n v="13.65"/>
    <n v="319.35112630156482"/>
    <n v="114.46074127738969"/>
    <n v="198.40108833269727"/>
    <n v="8229.9074420988472"/>
    <n v="283.5111326238877"/>
    <n v="101.61509300543062"/>
    <n v="176.13502077928757"/>
    <n v="7306.2851141971178"/>
    <x v="1"/>
    <x v="0"/>
    <n v="1"/>
  </r>
  <r>
    <n v="942"/>
    <x v="23"/>
    <n v="2.5"/>
    <n v="3"/>
    <n v="2.7508200000000005"/>
    <n v="2.9000000000000004"/>
    <n v="1.2934839404358589"/>
    <n v="1.4272016184095215"/>
    <n v="65"/>
    <n v="78"/>
    <n v="0.2"/>
    <n v="0.2"/>
    <n v="1.3989229744649958"/>
    <n v="3"/>
    <n v="2.6"/>
    <n v="0"/>
    <n v="0"/>
    <n v="15.007922656809424"/>
    <n v="15.800472651782213"/>
    <n v="0"/>
    <n v="2.8261245928745176"/>
    <n v="35.333772803579528"/>
    <n v="31.600945303564426"/>
    <n v="66.934718107143951"/>
    <n v="0.47211590931002445"/>
    <n v="0.04"/>
    <n v="0.51211590931002449"/>
    <n v="0.98"/>
    <n v="0.5"/>
    <n v="0.5"/>
    <n v="35.333772803579528"/>
    <n v="24.757380000000005"/>
    <n v="60.091152803579533"/>
    <n v="0.41199708850526906"/>
    <n v="0.09"/>
    <n v="0.50199708850526903"/>
    <n v="0.9"/>
    <n v="5.4630746198794808"/>
    <n v="2.4928661418544431"/>
    <n v="4.5470261024961953"/>
    <n v="68.329191401042792"/>
    <n v="2.6653471932913839"/>
    <n v="1.2162297308304826"/>
    <n v="2.2184216953599396"/>
    <x v="941"/>
    <n v="59.430810465078665"/>
    <n v="2.7206270664129519"/>
    <n v="1.2414545966101498"/>
    <n v="2.2644322376856443"/>
    <n v="76.996943053557274"/>
    <n v="0.85"/>
    <n v="0.6"/>
    <n v="0.65"/>
    <n v="21"/>
    <n v="11.2"/>
    <n v="13.65"/>
    <n v="182.12101852063918"/>
    <n v="83.103994065554801"/>
    <n v="151.58296063047516"/>
    <n v="5154.2388389078278"/>
    <n v="161.68907153015112"/>
    <n v="73.7806528321385"/>
    <n v="134.57704312890948"/>
    <n v="4575.9907290064175"/>
    <x v="0"/>
    <x v="0"/>
    <n v="1"/>
  </r>
  <r>
    <n v="943"/>
    <x v="23"/>
    <n v="2.8595023293982251"/>
    <n v="3"/>
    <n v="2.7508200000000005"/>
    <n v="3.2595023293982255"/>
    <n v="2.8595023293982251"/>
    <n v="3.155111729479811"/>
    <n v="65"/>
    <n v="78"/>
    <n v="0.2"/>
    <n v="0.2"/>
    <n v="1.3989229744649958"/>
    <n v="3"/>
    <n v="2.6"/>
    <n v="2.776133636038816"/>
    <n v="1.2945323745465815"/>
    <n v="15.007922656809424"/>
    <n v="8.3571031860718903E-2"/>
    <n v="14.828824197857394"/>
    <n v="4.554034703944807"/>
    <n v="37.320873849238808"/>
    <n v="41.513982668667609"/>
    <n v="78.834856517906417"/>
    <n v="0.52659425668185489"/>
    <n v="0.04"/>
    <n v="0.56659425668185492"/>
    <n v="0.98"/>
    <n v="0.5"/>
    <n v="0.5"/>
    <n v="78.112300029188901"/>
    <n v="24.757380000000005"/>
    <n v="102.86968002918891"/>
    <n v="0.24066741524786686"/>
    <n v="0.09"/>
    <n v="0.33066741524786686"/>
    <n v="0.9"/>
    <n v="7.7789835467713599"/>
    <n v="3.2878535567936615"/>
    <n v="4.8632278151864821"/>
    <n v="80.477249362029468"/>
    <n v="3.3714561463480619"/>
    <n v="1.424974614703364"/>
    <n v="2.1077508661663757"/>
    <x v="942"/>
    <n v="101.73924398491211"/>
    <n v="5.206727164104791"/>
    <n v="2.2006675194551959"/>
    <n v="3.2551168437772375"/>
    <n v="136.60958980642297"/>
    <n v="0.85"/>
    <n v="0.6"/>
    <n v="0.65"/>
    <n v="21"/>
    <n v="11.2"/>
    <n v="13.65"/>
    <n v="271.32551700279987"/>
    <n v="114.67803740204448"/>
    <n v="169.62599204950502"/>
    <n v="7118.8035043009495"/>
    <n v="529.72848531172679"/>
    <n v="223.8942496915235"/>
    <n v="331.17312676844938"/>
    <n v="13898.556387994429"/>
    <x v="1"/>
    <x v="0"/>
    <n v="1"/>
  </r>
  <r>
    <n v="944"/>
    <x v="23"/>
    <n v="2.9062381918988227"/>
    <n v="3"/>
    <n v="2.7508200000000005"/>
    <n v="3.3062381918988231"/>
    <n v="2.9062381918988227"/>
    <n v="3.2066790481866376"/>
    <n v="65"/>
    <n v="78"/>
    <n v="0.2"/>
    <n v="0.2"/>
    <n v="1.3989229744649958"/>
    <n v="3"/>
    <n v="2.6"/>
    <n v="2.7864947273092131"/>
    <n v="1.2993638307528106"/>
    <n v="15.007922656809424"/>
    <n v="7.601429692916227E-2"/>
    <n v="14.939719085571955"/>
    <n v="4.6056020226516337"/>
    <n v="38.29249367902186"/>
    <n v="41.493195451083189"/>
    <n v="79.785689130105055"/>
    <n v="0.52005811948833325"/>
    <n v="0.04"/>
    <n v="0.56005811948833328"/>
    <n v="0.98"/>
    <n v="0.5"/>
    <n v="0.5"/>
    <n v="79.388971733994907"/>
    <n v="24.757380000000005"/>
    <n v="104.14635173399492"/>
    <n v="0.23771720840720365"/>
    <n v="0.09"/>
    <n v="0.32771720840720364"/>
    <n v="0.9"/>
    <n v="6.9503859234078158"/>
    <n v="3.4335890693848516"/>
    <n v="5.3096241195709695"/>
    <n v="81.447890986982244"/>
    <n v="3.0577658534258516"/>
    <n v="1.5105796320894753"/>
    <n v="2.3359260199741549"/>
    <x v="943"/>
    <n v="103.00188633032465"/>
    <n v="4.6726248512358817"/>
    <n v="2.3083428447485597"/>
    <n v="3.5695689254136149"/>
    <n v="130.58941780200311"/>
    <n v="0.85"/>
    <n v="0.6"/>
    <n v="0.65"/>
    <n v="21"/>
    <n v="11.2"/>
    <n v="13.65"/>
    <n v="249.04857989354548"/>
    <n v="123.03352520157934"/>
    <n v="190.25624782851028"/>
    <n v="6960.3509993128582"/>
    <n v="481.2891737912484"/>
    <n v="237.76366730620938"/>
    <n v="367.6723327037123"/>
    <n v="13450.956368385199"/>
    <x v="1"/>
    <x v="0"/>
    <n v="1"/>
  </r>
  <r>
    <n v="945"/>
    <x v="23"/>
    <n v="2.5"/>
    <n v="3"/>
    <n v="2.7508200000000005"/>
    <n v="2.9000000000000004"/>
    <n v="1.0582681987572522"/>
    <n v="1.1676697628489614"/>
    <n v="65"/>
    <n v="78"/>
    <n v="0.2"/>
    <n v="0.2"/>
    <n v="1.3989229744649958"/>
    <n v="3"/>
    <n v="2.6"/>
    <n v="0"/>
    <n v="0"/>
    <n v="15.007922656809424"/>
    <n v="18.584781785543303"/>
    <n v="0"/>
    <n v="2.5665927373139574"/>
    <n v="28.908444033361622"/>
    <n v="37.169563571086606"/>
    <n v="66.078007604448231"/>
    <n v="0.56251035584469455"/>
    <n v="0.04"/>
    <n v="0.60251035584469459"/>
    <n v="0.98"/>
    <n v="0.5"/>
    <n v="0.5"/>
    <n v="28.908444033361626"/>
    <n v="24.757380000000005"/>
    <n v="53.665824033361631"/>
    <n v="0.4613248831250491"/>
    <n v="0.09"/>
    <n v="0.55132488312504913"/>
    <n v="0.9"/>
    <n v="8.9556510928185382"/>
    <n v="2.6940445439619154"/>
    <n v="5.8566636039691709"/>
    <n v="67.45463276287424"/>
    <n v="3.5597785660635126"/>
    <n v="1.0708548071179638"/>
    <n v="2.3279631318790344"/>
    <x v="944"/>
    <n v="53.076089703324691"/>
    <n v="4.0181778007616389"/>
    <n v="1.2087507506284361"/>
    <n v="2.6277392270081386"/>
    <n v="103.16189507944804"/>
    <n v="0.85"/>
    <n v="0.6"/>
    <n v="0.65"/>
    <n v="21"/>
    <n v="11.2"/>
    <n v="13.65"/>
    <n v="240.12355589096529"/>
    <n v="72.23411775650078"/>
    <n v="157.03189814641084"/>
    <n v="6164.8842602814457"/>
    <n v="213.26916539713267"/>
    <n v="64.155763269315926"/>
    <n v="139.47012292962904"/>
    <n v="5475.4299972017543"/>
    <x v="1"/>
    <x v="0"/>
    <n v="1"/>
  </r>
  <r>
    <n v="946"/>
    <x v="23"/>
    <n v="2.558552062449936"/>
    <n v="3"/>
    <n v="2.7508200000000005"/>
    <n v="2.9585520624499364"/>
    <n v="2.558552062449936"/>
    <n v="2.8230498502232018"/>
    <n v="65"/>
    <n v="78"/>
    <n v="0.2"/>
    <n v="0.2"/>
    <n v="1.3989229744649958"/>
    <n v="3"/>
    <n v="2.6"/>
    <n v="2.7094145681354131"/>
    <n v="1.2634207622382614"/>
    <n v="15.007922656809424"/>
    <n v="0.1408074873859857"/>
    <n v="14.124624253595252"/>
    <n v="4.2219728246881978"/>
    <n v="31.037019011644009"/>
    <n v="41.671429855255624"/>
    <n v="72.70844886689963"/>
    <n v="0.57313050277746269"/>
    <n v="0.04"/>
    <n v="0.61313050277746273"/>
    <n v="0.98"/>
    <n v="0.5"/>
    <n v="0.5"/>
    <n v="69.891317900918907"/>
    <n v="24.757380000000005"/>
    <n v="94.648697900918904"/>
    <n v="0.26157126879776804"/>
    <n v="0.09"/>
    <n v="0.35157126879776801"/>
    <n v="0.9"/>
    <n v="6.4374096697219816"/>
    <n v="3.0989074424878704"/>
    <n v="6.5350382509533151"/>
    <n v="74.223208218293365"/>
    <n v="2.4904374423408426"/>
    <n v="1.1988727642144612"/>
    <n v="2.5282069624763586"/>
    <x v="945"/>
    <n v="93.608602319590119"/>
    <n v="4.1742013843668042"/>
    <n v="2.0094206210455634"/>
    <n v="4.2375065614237117"/>
    <n v="125.61007825060553"/>
    <n v="0.85"/>
    <n v="0.6"/>
    <n v="0.65"/>
    <n v="21"/>
    <n v="11.2"/>
    <n v="13.65"/>
    <n v="184.84825683749833"/>
    <n v="88.984182805530878"/>
    <n v="187.65163179482175"/>
    <n v="5562.4541961020695"/>
    <n v="390.74115739107469"/>
    <n v="188.09905580823795"/>
    <n v="396.66706653496601"/>
    <n v="11758.183862293528"/>
    <x v="0"/>
    <x v="0"/>
    <n v="1"/>
  </r>
  <r>
    <n v="947"/>
    <x v="23"/>
    <n v="2.5"/>
    <n v="3"/>
    <n v="2.7508200000000005"/>
    <n v="2.9000000000000004"/>
    <n v="1.3368643362771531"/>
    <n v="1.4750665892966579"/>
    <n v="65"/>
    <n v="78"/>
    <n v="0.2"/>
    <n v="0.2"/>
    <n v="1.3989229744649958"/>
    <n v="3"/>
    <n v="2.6"/>
    <n v="0"/>
    <n v="0"/>
    <n v="15.007922656809424"/>
    <n v="15.286967766840778"/>
    <n v="0"/>
    <n v="2.8739895637616537"/>
    <n v="36.5187840765213"/>
    <n v="30.573935533681556"/>
    <n v="67.092719610202863"/>
    <n v="0.45569676875987219"/>
    <n v="0.04"/>
    <n v="0.49569676875987218"/>
    <n v="0.98"/>
    <n v="0.5"/>
    <n v="0.5"/>
    <n v="36.5187840765213"/>
    <n v="24.757380000000005"/>
    <n v="61.276164076521304"/>
    <n v="0.40402953372021033"/>
    <n v="0.09"/>
    <n v="0.4940295337202103"/>
    <n v="0.9"/>
    <n v="9.0924930133519339"/>
    <n v="3.035079006411225"/>
    <n v="5.1007387134847413"/>
    <n v="68.490484602082091"/>
    <n v="4.5853736066616673"/>
    <n v="1.5306001500022575"/>
    <n v="2.5723190149219679"/>
    <x v="946"/>
    <n v="60.602799636119975"/>
    <n v="4.6005329296114077"/>
    <n v="1.5356603400698883"/>
    <n v="2.5808231452332491"/>
    <n v="115.33750363491527"/>
    <n v="0.85"/>
    <n v="0.6"/>
    <n v="0.65"/>
    <n v="21"/>
    <n v="11.2"/>
    <n v="13.65"/>
    <n v="314.05446040185456"/>
    <n v="104.83154600567416"/>
    <n v="176.17937588315601"/>
    <n v="7873.4916198545352"/>
    <n v="278.8051753526122"/>
    <n v="93.065315898391304"/>
    <n v="156.40510796683157"/>
    <n v="6989.7756233170294"/>
    <x v="1"/>
    <x v="0"/>
    <n v="1"/>
  </r>
  <r>
    <n v="948"/>
    <x v="23"/>
    <n v="2.6246545138735544"/>
    <n v="3"/>
    <n v="2.7508200000000005"/>
    <n v="3.0246545138735548"/>
    <n v="2.6246545138735544"/>
    <n v="2.8959858355133128"/>
    <n v="65"/>
    <n v="78"/>
    <n v="0.2"/>
    <n v="0.2"/>
    <n v="1.3989229744649958"/>
    <n v="3"/>
    <n v="2.6"/>
    <n v="2.7240691288036429"/>
    <n v="1.270254296104754"/>
    <n v="15.007922656809424"/>
    <n v="0.12696343324547057"/>
    <n v="14.277830739647207"/>
    <n v="4.2949088099783088"/>
    <n v="32.421279449184254"/>
    <n v="41.633347354244812"/>
    <n v="74.054626803429073"/>
    <n v="0.56219778765149342"/>
    <n v="0.04"/>
    <n v="0.60219778765149345"/>
    <n v="0.98"/>
    <n v="0.5"/>
    <n v="0.5"/>
    <n v="71.697021804420586"/>
    <n v="24.757380000000005"/>
    <n v="96.454401804420598"/>
    <n v="0.25667444447170218"/>
    <n v="0.09"/>
    <n v="0.34667444447170215"/>
    <n v="0.9"/>
    <n v="10.097046857455544"/>
    <n v="2.7327119745152562"/>
    <n v="5.1449301248349721"/>
    <n v="75.597431528500522"/>
    <n v="4.0166275780823506"/>
    <n v="1.0870788691734246"/>
    <n v="2.0466645860378301"/>
    <x v="947"/>
    <n v="95.394463323053344"/>
    <n v="6.5966587473423974"/>
    <n v="1.7853505688490114"/>
    <n v="3.3613143319620828"/>
    <n v="159.57117587306072"/>
    <n v="0.85"/>
    <n v="0.6"/>
    <n v="0.65"/>
    <n v="21"/>
    <n v="11.2"/>
    <n v="13.65"/>
    <n v="303.64672830956738"/>
    <n v="82.180370378417734"/>
    <n v="154.72258590480172"/>
    <n v="7345.1223327090975"/>
    <n v="629.28472092805339"/>
    <n v="170.31255935885946"/>
    <n v="320.65077675761046"/>
    <n v="15222.206684239185"/>
    <x v="1"/>
    <x v="0"/>
    <n v="1"/>
  </r>
  <r>
    <n v="949"/>
    <x v="23"/>
    <n v="2.5"/>
    <n v="3"/>
    <n v="2.7508200000000005"/>
    <n v="2.9000000000000004"/>
    <n v="1.7117379018955234"/>
    <n v="1.8886938040027044"/>
    <n v="65"/>
    <n v="78"/>
    <n v="0.2"/>
    <n v="0.2"/>
    <n v="1.3989229744649958"/>
    <n v="3"/>
    <n v="2.6"/>
    <n v="0.83124686392960223"/>
    <n v="0.3876167784676996"/>
    <n v="15.007922656809424"/>
    <n v="7.8432907351792513"/>
    <n v="1.3294928924043088"/>
    <n v="3.2876167784677"/>
    <n v="43.101914571056867"/>
    <n v="62.8595748229503"/>
    <n v="105.96148939400717"/>
    <n v="0.59323038192878996"/>
    <n v="0.04"/>
    <n v="0.63323038192879"/>
    <n v="0.98"/>
    <n v="0.5"/>
    <n v="0.5"/>
    <n v="46.759110209340484"/>
    <n v="24.757380000000005"/>
    <n v="71.516490209340489"/>
    <n v="0.34617722328837858"/>
    <n v="0.09"/>
    <n v="0.4361772232883786"/>
    <n v="0.9"/>
    <n v="10.974529733343006"/>
    <n v="3.094856608102575"/>
    <n v="6.1166476996984116"/>
    <n v="108.16902042304899"/>
    <n v="4.0251240788093527"/>
    <n v="1.1350993761389419"/>
    <n v="2.2434005406945317"/>
    <x v="948"/>
    <n v="70.730594712534554"/>
    <n v="6.1876898273577039"/>
    <n v="1.7449506463047042"/>
    <n v="3.44870529021071"/>
    <n v="152.77496944889714"/>
    <n v="0.85"/>
    <n v="0.6"/>
    <n v="0.65"/>
    <n v="21"/>
    <n v="11.2"/>
    <n v="13.65"/>
    <n v="435.39372868603516"/>
    <n v="122.78258759976337"/>
    <n v="242.66643890346595"/>
    <n v="10749.935024887138"/>
    <n v="437.65898138571066"/>
    <n v="123.42139695715326"/>
    <n v="243.92897616486761"/>
    <n v="10805.864446309792"/>
    <x v="1"/>
    <x v="0"/>
    <n v="1"/>
  </r>
  <r>
    <n v="950"/>
    <x v="23"/>
    <n v="2.5"/>
    <n v="3"/>
    <n v="2.7508200000000005"/>
    <n v="2.9000000000000004"/>
    <n v="2.0679936883168679"/>
    <n v="2.2817785722426334"/>
    <n v="65"/>
    <n v="78"/>
    <n v="0.2"/>
    <n v="0.2"/>
    <n v="1.3989229744649958"/>
    <n v="3"/>
    <n v="2.6"/>
    <n v="1.674219869767027"/>
    <n v="0.78070154670762903"/>
    <n v="15.007922656809424"/>
    <n v="2.9310355448730072"/>
    <n v="5.3932551138865064"/>
    <n v="3.6807015467076294"/>
    <n v="41.654985156487051"/>
    <n v="49.346845000352076"/>
    <n v="91.001830156839134"/>
    <n v="0.54226211621573051"/>
    <n v="0.04"/>
    <n v="0.58226211621573054"/>
    <n v="0.98"/>
    <n v="0.5"/>
    <n v="0.5"/>
    <n v="56.490859188868342"/>
    <n v="24.757380000000005"/>
    <n v="81.248239188868354"/>
    <n v="0.30471281897505981"/>
    <n v="0.09"/>
    <n v="0.39471281897505983"/>
    <n v="0.9"/>
    <n v="5.3095109089254064"/>
    <n v="3.1036253015668605"/>
    <n v="4.4492616984008162"/>
    <n v="92.897701618439953"/>
    <n v="2.2179838510239924"/>
    <n v="1.2965018655358553"/>
    <n v="1.8586251662923614"/>
    <x v="949"/>
    <n v="80.355401395584082"/>
    <n v="3.213778890684627"/>
    <n v="1.8785846097430847"/>
    <n v="2.6930810710672675"/>
    <n v="93.884403579238452"/>
    <n v="0.85"/>
    <n v="0.6"/>
    <n v="0.65"/>
    <n v="21"/>
    <n v="11.2"/>
    <n v="13.65"/>
    <n v="206.04560198694523"/>
    <n v="120.44204345230065"/>
    <n v="172.66200611875112"/>
    <n v="6019.2281767550512"/>
    <n v="258.24449275761816"/>
    <n v="150.95442037147225"/>
    <n v="216.40361045645977"/>
    <n v="7544.1189343947162"/>
    <x v="0"/>
    <x v="0"/>
    <n v="1"/>
  </r>
  <r>
    <n v="951"/>
    <x v="23"/>
    <n v="2.5551505988555592"/>
    <n v="3"/>
    <n v="2.7508200000000005"/>
    <n v="2.9551505988555595"/>
    <n v="2.5551505988555592"/>
    <n v="2.8192967504010111"/>
    <n v="65"/>
    <n v="78"/>
    <n v="0.2"/>
    <n v="0.2"/>
    <n v="1.3989229744649958"/>
    <n v="3"/>
    <n v="2.6"/>
    <n v="2.7086604818113638"/>
    <n v="1.2630691260104472"/>
    <n v="15.007922656809424"/>
    <n v="0.14153924308933852"/>
    <n v="14.116762995385358"/>
    <n v="4.2182197248660067"/>
    <n v="30.965726999477035"/>
    <n v="41.673442783479523"/>
    <n v="72.639169782956557"/>
    <n v="0.57370483319121623"/>
    <n v="0.04"/>
    <n v="0.61370483319121627"/>
    <n v="0.98"/>
    <n v="0.5"/>
    <n v="0.5"/>
    <n v="69.798400982442985"/>
    <n v="24.757380000000005"/>
    <n v="94.555780982442997"/>
    <n v="0.26182830645327676"/>
    <n v="0.09"/>
    <n v="0.35182830645327678"/>
    <n v="0.9"/>
    <n v="4.387912686451517"/>
    <n v="2.7140046439766468"/>
    <n v="6.4889406218946899"/>
    <n v="74.152485820101489"/>
    <n v="1.695029463155167"/>
    <n v="1.0484068766647725"/>
    <n v="2.506646399947102"/>
    <x v="950"/>
    <n v="93.516706466152414"/>
    <n v="2.8441207971124318"/>
    <n v="1.7591409863800147"/>
    <n v="4.2059476322176081"/>
    <n v="99.906254023781344"/>
    <n v="0.85"/>
    <n v="0.6"/>
    <n v="0.65"/>
    <n v="21"/>
    <n v="11.2"/>
    <n v="13.65"/>
    <n v="125.69064823126776"/>
    <n v="77.741976055581432"/>
    <n v="185.87406162808594"/>
    <n v="4415.1717618168286"/>
    <n v="265.97280973784274"/>
    <n v="164.50907125587764"/>
    <n v="393.32637013410283"/>
    <n v="9342.9038316748192"/>
    <x v="0"/>
    <x v="0"/>
    <n v="1"/>
  </r>
  <r>
    <n v="952"/>
    <x v="23"/>
    <n v="3.2726424945371573"/>
    <n v="3"/>
    <n v="2.7508200000000005"/>
    <n v="3.6726424945371576"/>
    <n v="3.2726424945371573"/>
    <n v="3.6109614651306261"/>
    <n v="65"/>
    <n v="78"/>
    <n v="0.2"/>
    <n v="0.2"/>
    <n v="1.3989229744649958"/>
    <n v="3"/>
    <n v="2.6"/>
    <n v="2.8677246055735393"/>
    <n v="1.3372419450584641"/>
    <n v="15.007922656809424"/>
    <n v="2.9176702282568162E-2"/>
    <n v="15.823438576682078"/>
    <n v="5.0098844395956217"/>
    <n v="45.870513852087079"/>
    <n v="41.364353658977436"/>
    <n v="87.234867511064522"/>
    <n v="0.47417225289797049"/>
    <n v="0.04"/>
    <n v="0.51417225289797053"/>
    <n v="0.98"/>
    <n v="0.5"/>
    <n v="0.5"/>
    <n v="89.397945157595686"/>
    <n v="24.757380000000005"/>
    <n v="114.15532515759568"/>
    <n v="0.21687450818278969"/>
    <n v="0.09"/>
    <n v="0.30687450818278972"/>
    <n v="0.9"/>
    <n v="8.0197460861885794"/>
    <n v="2.7602939753894922"/>
    <n v="6.4140252385650669"/>
    <n v="89.052260584211709"/>
    <n v="3.8962151733833159"/>
    <n v="1.3410274034027818"/>
    <n v="3.1161114315076235"/>
    <x v="951"/>
    <n v="112.90087103498473"/>
    <n v="5.5586904502386068"/>
    <n v="1.9132301192519243"/>
    <n v="4.4457243980084113"/>
    <n v="151.52422065946169"/>
    <n v="0.85"/>
    <n v="0.6"/>
    <n v="0.65"/>
    <n v="21"/>
    <n v="11.2"/>
    <n v="13.65"/>
    <n v="346.96676891229066"/>
    <n v="119.42152177839333"/>
    <n v="277.49676720805786"/>
    <n v="9457.9595184886857"/>
    <n v="627.58099364579016"/>
    <n v="216.00534695390996"/>
    <n v="501.92615691663281"/>
    <n v="17107.216495350454"/>
    <x v="1"/>
    <x v="0"/>
    <n v="1"/>
  </r>
  <r>
    <n v="953"/>
    <x v="23"/>
    <n v="2.5"/>
    <n v="3"/>
    <n v="2.7508200000000005"/>
    <n v="2.9000000000000004"/>
    <n v="1.8238883440039975"/>
    <n v="2.0124381254270758"/>
    <n v="65"/>
    <n v="78"/>
    <n v="0.2"/>
    <n v="0.2"/>
    <n v="1.3989229744649958"/>
    <n v="3"/>
    <n v="2.6"/>
    <n v="1.0966174175979269"/>
    <n v="0.51136109989207146"/>
    <n v="15.007922656809424"/>
    <n v="6.0412979492173173"/>
    <n v="2.3138556354089288"/>
    <n v="3.4113610998920718"/>
    <n v="43.45769503869019"/>
    <n v="57.902617027470484"/>
    <n v="101.36031206616067"/>
    <n v="0.57125531529220086"/>
    <n v="0.04"/>
    <n v="0.6112553152922009"/>
    <n v="0.98"/>
    <n v="0.5"/>
    <n v="0.5"/>
    <n v="49.822695397685777"/>
    <n v="24.757380000000005"/>
    <n v="74.580075397685789"/>
    <n v="0.33195702562628709"/>
    <n v="0.09"/>
    <n v="0.42195702562628712"/>
    <n v="0.9"/>
    <n v="10.921379152595133"/>
    <n v="2.0425970306708656"/>
    <n v="6.2063432921912458"/>
    <n v="103.47198523420569"/>
    <n v="4.2456280952499252"/>
    <n v="0.79404873867323233"/>
    <n v="2.4126829663112499"/>
    <x v="952"/>
    <n v="73.760514129579349"/>
    <n v="6.3130264896291504"/>
    <n v="1.1807088630559013"/>
    <n v="3.5875331366025693"/>
    <n v="152.45227415412228"/>
    <n v="0.85"/>
    <n v="0.6"/>
    <n v="0.65"/>
    <n v="21"/>
    <n v="11.2"/>
    <n v="13.65"/>
    <n v="439.30356758162907"/>
    <n v="82.161799363236355"/>
    <n v="249.64509626497724"/>
    <n v="10608.672089664038"/>
    <n v="465.65207958869968"/>
    <n v="87.089692776354369"/>
    <n v="264.61828861270794"/>
    <n v="11244.958121831642"/>
    <x v="1"/>
    <x v="0"/>
    <n v="1"/>
  </r>
  <r>
    <n v="954"/>
    <x v="23"/>
    <n v="3.2430041529150095"/>
    <n v="3"/>
    <n v="2.7508200000000005"/>
    <n v="3.6430041529150099"/>
    <n v="3.2430041529150095"/>
    <n v="3.5782591734300815"/>
    <n v="65"/>
    <n v="78"/>
    <n v="0.2"/>
    <n v="0.2"/>
    <n v="1.3989229744649958"/>
    <n v="3"/>
    <n v="2.6"/>
    <n v="2.8611539434263222"/>
    <n v="1.3341779949800676"/>
    <n v="15.007922656809424"/>
    <n v="3.2147349574522872E-2"/>
    <n v="15.751010870242441"/>
    <n v="4.9771821478950775"/>
    <n v="45.260126373014131"/>
    <n v="41.372525374961093"/>
    <n v="86.632651747975217"/>
    <n v="0.47756272652623788"/>
    <n v="0.04"/>
    <n v="0.51756272652623792"/>
    <n v="0.98"/>
    <n v="0.5"/>
    <n v="0.5"/>
    <n v="88.588322095094441"/>
    <n v="24.757380000000005"/>
    <n v="113.34570209509445"/>
    <n v="0.2184236326775684"/>
    <n v="0.09"/>
    <n v="0.30842363267756839"/>
    <n v="0.9"/>
    <n v="11.577338992997269"/>
    <n v="2.9389101209552511"/>
    <n v="3.4527658850976644"/>
    <n v="88.437498659391366"/>
    <n v="5.5853398578630733"/>
    <n v="1.4178397857380958"/>
    <n v="1.6657429595497382"/>
    <x v="953"/>
    <n v="112.1001449292143"/>
    <n v="8.0066140440373896"/>
    <n v="2.0324807853373605"/>
    <n v="2.3878512880306628"/>
    <n v="174.50312510842468"/>
    <n v="0.85"/>
    <n v="0.6"/>
    <n v="0.55000000000000004"/>
    <n v="21"/>
    <n v="11.2"/>
    <n v="13.65"/>
    <n v="493.9534861920107"/>
    <n v="125.39020415044459"/>
    <n v="147.31414075207059"/>
    <n v="10765.652812114551"/>
    <n v="897.54259472887395"/>
    <n v="227.8413906021614"/>
    <n v="267.67847545764835"/>
    <n v="19561.82561525522"/>
    <x v="1"/>
    <x v="0"/>
    <n v="1"/>
  </r>
  <r>
    <n v="955"/>
    <x v="23"/>
    <n v="2.5"/>
    <n v="3"/>
    <n v="2.7508200000000005"/>
    <n v="2.9000000000000004"/>
    <n v="1.8851278948207693"/>
    <n v="2.0800084935654835"/>
    <n v="65"/>
    <n v="78"/>
    <n v="0.2"/>
    <n v="0.2"/>
    <n v="1.3989229744649958"/>
    <n v="3"/>
    <n v="2.6"/>
    <n v="1.2415225396921208"/>
    <n v="0.57893146803047912"/>
    <n v="15.007922656809424"/>
    <n v="5.1564603840057828"/>
    <n v="2.965754494753456"/>
    <n v="3.4789314680304795"/>
    <n v="43.337303899170529"/>
    <n v="55.468588156335294"/>
    <n v="98.805892055505822"/>
    <n v="0.56138947791873495"/>
    <n v="0.04"/>
    <n v="0.60138947791873498"/>
    <n v="0.98"/>
    <n v="0.5"/>
    <n v="0.5"/>
    <n v="51.495560678428234"/>
    <n v="24.757380000000005"/>
    <n v="76.252940678428246"/>
    <n v="0.32467442933651741"/>
    <n v="0.09"/>
    <n v="0.41467442933651744"/>
    <n v="0.9"/>
    <n v="4.0367094367845429"/>
    <n v="2.0454969641731569"/>
    <n v="5.9912170685177912"/>
    <n v="100.86434813999553"/>
    <n v="1.6090748560870558"/>
    <n v="0.81535661280470473"/>
    <n v="2.3881621635840631"/>
    <x v="954"/>
    <n v="75.414996275368594"/>
    <n v="2.362789254688578"/>
    <n v="1.1972816778450741"/>
    <n v="3.5068125495989735"/>
    <n v="81.335715417626901"/>
    <n v="0.85"/>
    <n v="0.6"/>
    <n v="0.65"/>
    <n v="21"/>
    <n v="11.2"/>
    <n v="13.65"/>
    <n v="162.298286467678"/>
    <n v="82.24041325218127"/>
    <n v="240.88041988250788"/>
    <n v="5586.8915159102626"/>
    <n v="178.18974284182005"/>
    <n v="90.292993275253323"/>
    <n v="264.46625536642244"/>
    <n v="6133.9326752747729"/>
    <x v="0"/>
    <x v="0"/>
    <n v="1"/>
  </r>
  <r>
    <n v="956"/>
    <x v="23"/>
    <n v="2.5"/>
    <n v="3"/>
    <n v="2.7508200000000005"/>
    <n v="2.9000000000000004"/>
    <n v="1.3427801852528414"/>
    <n v="1.4815940064283493"/>
    <n v="65"/>
    <n v="78"/>
    <n v="0.2"/>
    <n v="0.2"/>
    <n v="1.3989229744649958"/>
    <n v="3"/>
    <n v="2.6"/>
    <n v="0"/>
    <n v="0"/>
    <n v="15.007922656809424"/>
    <n v="15.216940343423401"/>
    <n v="0"/>
    <n v="2.8805169808933453"/>
    <n v="36.680385822869098"/>
    <n v="30.433880686846802"/>
    <n v="67.114266509715904"/>
    <n v="0.45346365638132979"/>
    <n v="0.04"/>
    <n v="0.49346365638132977"/>
    <n v="0.98"/>
    <n v="0.5"/>
    <n v="0.5"/>
    <n v="36.680385822869091"/>
    <n v="24.757380000000005"/>
    <n v="61.437765822869096"/>
    <n v="0.40296680174500288"/>
    <n v="0.09"/>
    <n v="0.49296680174500285"/>
    <n v="0.9"/>
    <n v="4.908151270726627"/>
    <n v="3.2616341594781404"/>
    <n v="4.9813778859832709"/>
    <n v="68.51248039533499"/>
    <n v="2.4861569986011958"/>
    <n v="1.6521362413638121"/>
    <n v="2.5232489405488674"/>
    <x v="955"/>
    <n v="60.7626255391013"/>
    <n v="2.4885956363158499"/>
    <n v="1.653756799417951"/>
    <n v="2.5257239612468143"/>
    <n v="77.944163646488903"/>
    <n v="0.85"/>
    <n v="0.6"/>
    <n v="0.65"/>
    <n v="21"/>
    <n v="11.2"/>
    <n v="13.65"/>
    <n v="170.3327826263893"/>
    <n v="113.19195184686062"/>
    <n v="172.87404357190405"/>
    <n v="5334.9150378836712"/>
    <n v="151.21360476770153"/>
    <n v="100.48660513577562"/>
    <n v="153.46961927237578"/>
    <n v="4736.0920286100381"/>
    <x v="0"/>
    <x v="0"/>
    <n v="1"/>
  </r>
  <r>
    <n v="957"/>
    <x v="23"/>
    <n v="2.5"/>
    <n v="3"/>
    <n v="2.7508200000000005"/>
    <n v="2.9000000000000004"/>
    <n v="1.4396505036646678"/>
    <n v="1.5884785767668244"/>
    <n v="65"/>
    <n v="78"/>
    <n v="0.2"/>
    <n v="0.2"/>
    <n v="1.3989229744649958"/>
    <n v="3"/>
    <n v="2.6"/>
    <n v="0.18743323147990879"/>
    <n v="8.7401551231820029E-2"/>
    <n v="15.007922656809424"/>
    <n v="13.191183315511291"/>
    <n v="6.759571493779043E-2"/>
    <n v="2.9874015512318204"/>
    <n v="39.140624102310277"/>
    <n v="77.570664690779282"/>
    <n v="116.71128879308955"/>
    <n v="0.66463720427506945"/>
    <n v="0.04"/>
    <n v="0.70463720427506948"/>
    <n v="0.98"/>
    <n v="0.5"/>
    <n v="0.5"/>
    <n v="39.326567746875448"/>
    <n v="24.757380000000005"/>
    <n v="64.083947746875452"/>
    <n v="0.38632732330706177"/>
    <n v="0.09"/>
    <n v="0.47632732330706173"/>
    <n v="0.9"/>
    <n v="11.66530261992423"/>
    <n v="3.0702308912910947"/>
    <n v="5.5802614232514349"/>
    <n v="119.14277397627892"/>
    <n v="3.4454963947981772"/>
    <n v="0.90683197957278294"/>
    <n v="1.6482016148475236"/>
    <x v="956"/>
    <n v="63.379728540865834"/>
    <n v="6.1088002474088672"/>
    <n v="1.6077960289077531"/>
    <n v="2.9222304361604241"/>
    <n v="145.77396327534177"/>
    <n v="0.85"/>
    <n v="0.6"/>
    <n v="0.65"/>
    <n v="21"/>
    <n v="11.2"/>
    <n v="13.65"/>
    <n v="410.50599820152308"/>
    <n v="108.04247757670166"/>
    <n v="196.37131246511643"/>
    <n v="9795.8819870593652"/>
    <n v="387.17410139114804"/>
    <n v="101.90167586125547"/>
    <n v="185.21017177770364"/>
    <n v="9239.114220717307"/>
    <x v="1"/>
    <x v="0"/>
    <n v="1"/>
  </r>
  <r>
    <n v="958"/>
    <x v="23"/>
    <n v="2.7416392713423958"/>
    <n v="3"/>
    <n v="2.7508200000000005"/>
    <n v="3.1416392713423962"/>
    <n v="2.7416392713423958"/>
    <n v="3.0250642337596148"/>
    <n v="65"/>
    <n v="78"/>
    <n v="0.2"/>
    <n v="0.2"/>
    <n v="1.3989229744649958"/>
    <n v="3"/>
    <n v="2.6"/>
    <n v="2.750004025145063"/>
    <n v="1.2823479368822142"/>
    <n v="15.007922656809424"/>
    <n v="0.10421832908453875"/>
    <n v="14.550993249003364"/>
    <n v="4.4239872082246103"/>
    <n v="34.865501510372184"/>
    <n v="41.570779666816833"/>
    <n v="76.436281177189016"/>
    <n v="0.54386188111965417"/>
    <n v="0.04"/>
    <n v="0.5838618811196542"/>
    <n v="0.98"/>
    <n v="0.5"/>
    <n v="0.5"/>
    <n v="74.892664759595618"/>
    <n v="24.757380000000005"/>
    <n v="99.65004475959563"/>
    <n v="0.24844324013829441"/>
    <n v="0.09"/>
    <n v="0.33844324013829441"/>
    <n v="0.9"/>
    <n v="9.4430620607477902"/>
    <n v="2.3396305672812336"/>
    <n v="4.3446484554093079"/>
    <n v="78.028703701713781"/>
    <n v="3.9296180824299469"/>
    <n v="0.97360946314336894"/>
    <n v="1.8079738354304293"/>
    <x v="957"/>
    <n v="98.554989322676988"/>
    <n v="6.2471215400813085"/>
    <n v="1.5477984173639772"/>
    <n v="2.8742315548987456"/>
    <n v="147.41394432597642"/>
    <n v="0.85"/>
    <n v="0.6"/>
    <n v="0.65"/>
    <n v="21"/>
    <n v="11.2"/>
    <n v="13.65"/>
    <n v="306.62300501482298"/>
    <n v="75.969484320798557"/>
    <n v="141.07385470525199"/>
    <n v="7235.4133500227044"/>
    <n v="615.68499668017876"/>
    <n v="152.5432564969631"/>
    <n v="283.26986020394713"/>
    <n v="14528.379709060306"/>
    <x v="1"/>
    <x v="0"/>
    <n v="1"/>
  </r>
  <r>
    <n v="959"/>
    <x v="23"/>
    <n v="2.5"/>
    <n v="3"/>
    <n v="2.7508200000000005"/>
    <n v="2.9000000000000004"/>
    <n v="1.7020345043743164"/>
    <n v="1.8779872894388892"/>
    <n v="65"/>
    <n v="78"/>
    <n v="0.2"/>
    <n v="0.2"/>
    <n v="1.3989229744649958"/>
    <n v="3"/>
    <n v="2.6"/>
    <n v="0.80828666935296456"/>
    <n v="0.3769102639038846"/>
    <n v="15.007922656809424"/>
    <n v="8.010240798701334"/>
    <n v="1.2570623315517313"/>
    <n v="3.276910263903885"/>
    <n v="43.036092756929442"/>
    <n v="63.318824396688115"/>
    <n v="106.35491715361755"/>
    <n v="0.59535399106400777"/>
    <n v="0.04"/>
    <n v="0.63535399106400781"/>
    <n v="0.98"/>
    <n v="0.5"/>
    <n v="0.5"/>
    <n v="46.494044959808576"/>
    <n v="24.757380000000005"/>
    <n v="71.251424959808588"/>
    <n v="0.34746505089498375"/>
    <n v="0.09"/>
    <n v="0.43746505089498378"/>
    <n v="0.9"/>
    <n v="8.7740396436119568"/>
    <n v="2.3945416603746406"/>
    <n v="4.7332720909265689"/>
    <n v="108.57064459431793"/>
    <n v="3.1994185382892755"/>
    <n v="0.87316005968657673"/>
    <n v="1.725968777164492"/>
    <x v="958"/>
    <n v="70.46844226794255"/>
    <n v="4.9357039443646471"/>
    <n v="1.3470133710486896"/>
    <n v="2.6626309747695713"/>
    <n v="120.77843858399918"/>
    <n v="0.85"/>
    <n v="0.6"/>
    <n v="0.65"/>
    <n v="21"/>
    <n v="11.2"/>
    <n v="13.65"/>
    <n v="347.36293302907711"/>
    <n v="94.799550514184745"/>
    <n v="187.38954268641558"/>
    <n v="8500.0950515095701"/>
    <n v="347.81136845511645"/>
    <n v="94.921933971891264"/>
    <n v="187.63145712638513"/>
    <n v="8511.0684265687905"/>
    <x v="1"/>
    <x v="0"/>
    <n v="1"/>
  </r>
  <r>
    <n v="960"/>
    <x v="24"/>
    <n v="2.9802578171062972"/>
    <n v="3"/>
    <n v="2.7508200000000005"/>
    <n v="3.3802578171062976"/>
    <n v="2.9802578171062972"/>
    <n v="3.2883506682104446"/>
    <n v="65"/>
    <n v="78"/>
    <n v="0.2"/>
    <n v="0.2"/>
    <n v="1.3989229744649958"/>
    <n v="3"/>
    <n v="2.6"/>
    <n v="2.8029044831485406"/>
    <n v="1.3070158255691426"/>
    <n v="15.007922656809424"/>
    <n v="6.4778601118107418E-2"/>
    <n v="15.116198164600547"/>
    <n v="4.6872736426754402"/>
    <n v="39.829006830993428"/>
    <n v="41.462288074332214"/>
    <n v="81.291294905325643"/>
    <n v="0.5100458557416323"/>
    <n v="0.04"/>
    <n v="0.55004585574163234"/>
    <n v="0.98"/>
    <n v="0.5"/>
    <n v="0.5"/>
    <n v="81.410947066139911"/>
    <n v="24.757380000000005"/>
    <n v="106.16832706613991"/>
    <n v="0.23318988519595724"/>
    <n v="0.09"/>
    <n v="0.32318988519595726"/>
    <n v="0.9"/>
    <n v="11.44740422720154"/>
    <n v="3.0716047819607466"/>
    <n v="3.5566565181826264"/>
    <n v="82.984863549186585"/>
    <n v="5.1508069730300896"/>
    <n v="1.3820813011670576"/>
    <n v="1.6003323400598091"/>
    <x v="959"/>
    <n v="105.00164215332519"/>
    <n v="7.7477189692205588"/>
    <n v="2.0788931851114998"/>
    <n v="2.4071811063897304"/>
    <n v="173.62466017097913"/>
    <n v="0.85"/>
    <n v="0.6"/>
    <n v="0.65"/>
    <n v="21"/>
    <n v="11.2"/>
    <n v="13.65"/>
    <n v="427.43901382510074"/>
    <n v="114.69182819123053"/>
    <n v="132.80336087321373"/>
    <n v="9578.8133015707044"/>
    <n v="813.52321471062669"/>
    <n v="218.28719829806414"/>
    <n v="252.75796913137989"/>
    <n v="18230.874436265844"/>
    <x v="1"/>
    <x v="0"/>
    <n v="1"/>
  </r>
  <r>
    <n v="961"/>
    <x v="24"/>
    <n v="2.5"/>
    <n v="3"/>
    <n v="2.7508200000000005"/>
    <n v="2.9000000000000004"/>
    <n v="1.0800741528682911"/>
    <n v="1.1917299711169913"/>
    <n v="65"/>
    <n v="78"/>
    <n v="0.2"/>
    <n v="0.2"/>
    <n v="1.3989229744649958"/>
    <n v="3"/>
    <n v="2.6"/>
    <n v="0"/>
    <n v="0"/>
    <n v="15.007922656809424"/>
    <n v="18.326659107322644"/>
    <n v="0"/>
    <n v="2.5906529455819873"/>
    <n v="29.504111752332385"/>
    <n v="36.653318214645289"/>
    <n v="66.157429966977674"/>
    <n v="0.55403177289294203"/>
    <n v="0.04"/>
    <n v="0.59403177289294207"/>
    <n v="0.98"/>
    <n v="0.5"/>
    <n v="0.5"/>
    <n v="29.504111752332381"/>
    <n v="24.757380000000005"/>
    <n v="54.26149175233239"/>
    <n v="0.45626058555487148"/>
    <n v="0.09"/>
    <n v="0.54626058555487145"/>
    <n v="0.9"/>
    <n v="11.448170641410163"/>
    <n v="3.3947944256278451"/>
    <n v="3.8179600035908141"/>
    <n v="67.535709757956369"/>
    <n v="4.6475935389123544"/>
    <n v="1.3781786743650593"/>
    <n v="1.5499704538234194"/>
    <x v="960"/>
    <n v="53.665211623185876"/>
    <n v="5.194486243301359"/>
    <n v="1.5403520348459649"/>
    <n v="1.7323589364042169"/>
    <n v="118.44309978034056"/>
    <n v="0.85"/>
    <n v="0.6"/>
    <n v="0.65"/>
    <n v="21"/>
    <n v="11.2"/>
    <n v="13.65"/>
    <n v="313.87852831693806"/>
    <n v="93.076274946523711"/>
    <n v="104.67835470282637"/>
    <n v="7156.9630001988107"/>
    <n v="278.76320352049521"/>
    <n v="82.663317924213686"/>
    <n v="92.967408929449505"/>
    <n v="6356.2740150180971"/>
    <x v="1"/>
    <x v="0"/>
    <n v="1"/>
  </r>
  <r>
    <n v="962"/>
    <x v="24"/>
    <n v="2.5"/>
    <n v="3"/>
    <n v="2.7508200000000005"/>
    <n v="2.9000000000000004"/>
    <n v="2.163995481699728"/>
    <n v="2.3877048312420808"/>
    <n v="65"/>
    <n v="78"/>
    <n v="0.2"/>
    <n v="0.2"/>
    <n v="1.3989229744649958"/>
    <n v="3"/>
    <n v="2.6"/>
    <n v="1.9013794652550289"/>
    <n v="0.886627805707076"/>
    <n v="15.007922656809424"/>
    <n v="2.0126742862666616"/>
    <n v="6.9560641538299928"/>
    <n v="3.7866278057070764"/>
    <n v="39.97843543925746"/>
    <n v="46.820598482952569"/>
    <n v="86.799033922210029"/>
    <n v="0.53941382026110518"/>
    <n v="0.04"/>
    <n v="0.57941382026110522"/>
    <n v="0.98"/>
    <n v="0.5"/>
    <n v="0.5"/>
    <n v="59.113315834896071"/>
    <n v="24.757380000000005"/>
    <n v="83.870695834896082"/>
    <n v="0.295185103134666"/>
    <n v="0.09"/>
    <n v="0.38518510313466603"/>
    <n v="0.9"/>
    <n v="7.4349478556439443"/>
    <n v="2.7199671500086327"/>
    <n v="5.1132653728679198"/>
    <n v="88.60734712892274"/>
    <n v="3.1270363151631742"/>
    <n v="1.1439805926374202"/>
    <n v="2.1505687491656937"/>
    <x v="961"/>
    <n v="82.949039836710412"/>
    <n v="4.5711166990668675"/>
    <n v="1.6722763228096538"/>
    <n v="3.1437117228648734"/>
    <n v="120.72471222874304"/>
    <n v="0.85"/>
    <n v="0.6"/>
    <n v="0.65"/>
    <n v="21"/>
    <n v="11.2"/>
    <n v="13.65"/>
    <n v="277.07839226241083"/>
    <n v="101.36508548057465"/>
    <n v="190.5561916819378"/>
    <n v="7317.732487011488"/>
    <n v="379.1697411691498"/>
    <n v="138.71371531872558"/>
    <n v="260.76786893505192"/>
    <n v="10013.998963937407"/>
    <x v="1"/>
    <x v="0"/>
    <n v="1"/>
  </r>
  <r>
    <n v="963"/>
    <x v="24"/>
    <n v="2.5"/>
    <n v="3"/>
    <n v="2.7508200000000005"/>
    <n v="2.9000000000000004"/>
    <n v="1.1256568499674235"/>
    <n v="1.2420249125829295"/>
    <n v="65"/>
    <n v="78"/>
    <n v="0.2"/>
    <n v="0.2"/>
    <n v="1.3989229744649958"/>
    <n v="3"/>
    <n v="2.6"/>
    <n v="0"/>
    <n v="0"/>
    <n v="15.007922656809424"/>
    <n v="17.787085016877647"/>
    <n v="0"/>
    <n v="2.6409478870479255"/>
    <n v="30.749282730282371"/>
    <n v="35.574170033755294"/>
    <n v="66.323452764037668"/>
    <n v="0.53637391527729017"/>
    <n v="0.04"/>
    <n v="0.57637391527729021"/>
    <n v="0.98"/>
    <n v="0.5"/>
    <n v="0.5"/>
    <n v="30.749282730282374"/>
    <n v="24.757380000000005"/>
    <n v="55.506662730282379"/>
    <n v="0.4460253739321513"/>
    <n v="0.09"/>
    <n v="0.53602537393215133"/>
    <n v="0.9"/>
    <n v="5.4421244561654216"/>
    <n v="3.3678007833548875"/>
    <n v="4.0977157746197683"/>
    <n v="67.705191363288463"/>
    <n v="2.305425875939064"/>
    <n v="1.4266882599787061"/>
    <n v="1.7358992899086583"/>
    <x v="962"/>
    <n v="54.89669940357598"/>
    <n v="2.5250076595640456"/>
    <n v="1.5625741091280918"/>
    <n v="1.901236144261532"/>
    <n v="72.440602426519433"/>
    <n v="0.85"/>
    <n v="0.6"/>
    <n v="0.65"/>
    <n v="21"/>
    <n v="11.2"/>
    <n v="13.65"/>
    <n v="156.08930010433124"/>
    <n v="96.594201657615343"/>
    <n v="117.52939361066227"/>
    <n v="4478.0865868120882"/>
    <n v="138.61458647881432"/>
    <n v="85.780161164615379"/>
    <n v="104.37158910673914"/>
    <n v="3976.7499760225942"/>
    <x v="0"/>
    <x v="0"/>
    <n v="1"/>
  </r>
  <r>
    <n v="964"/>
    <x v="24"/>
    <n v="2.5"/>
    <n v="3"/>
    <n v="2.7508200000000005"/>
    <n v="2.9000000000000004"/>
    <n v="2.4864175555231576"/>
    <n v="2.7434582280849473"/>
    <n v="65"/>
    <n v="78"/>
    <n v="0.2"/>
    <n v="0.2"/>
    <n v="1.3989229744649958"/>
    <n v="3"/>
    <n v="2.6"/>
    <n v="2.6642950867793402"/>
    <n v="1.242381202549943"/>
    <n v="15.007922656809424"/>
    <n v="0.18792885525676578"/>
    <n v="13.658110688440539"/>
    <n v="4.1423812025499434"/>
    <n v="30.349833822849725"/>
    <n v="41.801052256421926"/>
    <n v="72.150886079271658"/>
    <n v="0.57935604852441325"/>
    <n v="0.04"/>
    <n v="0.61935604852441328"/>
    <n v="0.98"/>
    <n v="0.5"/>
    <n v="0.5"/>
    <n v="67.920837866825721"/>
    <n v="24.757380000000005"/>
    <n v="92.678217866825719"/>
    <n v="0.26713267227014664"/>
    <n v="0.09"/>
    <n v="0.35713267227014667"/>
    <n v="0.9"/>
    <n v="8.3916422114058253"/>
    <n v="2.8555414199527358"/>
    <n v="5.4846019584347374"/>
    <n v="73.654029539256484"/>
    <n v="3.1942278507188444"/>
    <n v="1.0869445696930171"/>
    <n v="2.0876805617293401"/>
    <x v="963"/>
    <n v="91.659775912245209"/>
    <n v="5.3947126037114996"/>
    <n v="1.8357342818669262"/>
    <n v="3.5258714046808599"/>
    <n v="139.91504838842695"/>
    <n v="0.85"/>
    <n v="0.6"/>
    <n v="0.65"/>
    <n v="21"/>
    <n v="11.2"/>
    <n v="13.65"/>
    <n v="235.26775247196153"/>
    <n v="80.057847443703906"/>
    <n v="153.7660857621444"/>
    <n v="6101.807712370829"/>
    <n v="494.47814836716094"/>
    <n v="168.26299291034883"/>
    <n v="323.18058284844085"/>
    <n v="12824.58198203416"/>
    <x v="1"/>
    <x v="0"/>
    <n v="1"/>
  </r>
  <r>
    <n v="965"/>
    <x v="24"/>
    <n v="2.5"/>
    <n v="3"/>
    <n v="2.7508200000000005"/>
    <n v="2.9000000000000004"/>
    <n v="1.3767380754238263"/>
    <n v="1.5190623926175675"/>
    <n v="65"/>
    <n v="78"/>
    <n v="0.2"/>
    <n v="0.2"/>
    <n v="1.3989229744649958"/>
    <n v="3"/>
    <n v="2.6"/>
    <n v="3.8569744176461015E-2"/>
    <n v="1.7985367082562931E-2"/>
    <n v="15.007922656809424"/>
    <n v="14.62450218330628"/>
    <n v="2.8623286450275278E-3"/>
    <n v="2.9179853670825633"/>
    <n v="37.600131146858999"/>
    <n v="81.513466898687099"/>
    <n v="119.1135980455461"/>
    <n v="0.68433384799205177"/>
    <n v="0.04"/>
    <n v="0.7243338479920518"/>
    <n v="0.98"/>
    <n v="0.5"/>
    <n v="0.5"/>
    <n v="37.608004897742319"/>
    <n v="24.757380000000005"/>
    <n v="62.365384897742324"/>
    <n v="0.39697309718513807"/>
    <n v="0.09"/>
    <n v="0.48697309718513804"/>
    <n v="0.9"/>
    <n v="7.6077503473687864"/>
    <n v="3.2062125054105137"/>
    <n v="3.3181092882026522"/>
    <n v="121.59513133816164"/>
    <n v="2.0971992636962846"/>
    <n v="0.88384426388627912"/>
    <n v="0.9146904194206571"/>
    <x v="964"/>
    <n v="61.680050997767133"/>
    <n v="3.9029805980992989"/>
    <n v="1.6448732714170347"/>
    <n v="1.7022793313278328"/>
    <n v="93.501614139938667"/>
    <n v="0.85"/>
    <n v="0.6"/>
    <n v="0.55000000000000004"/>
    <n v="21"/>
    <n v="11.2"/>
    <n v="13.65"/>
    <n v="255.0092199114456"/>
    <n v="107.4711593497329"/>
    <n v="111.22190168321295"/>
    <n v="6109.11919313623"/>
    <n v="240.73604233406041"/>
    <n v="101.45586726586676"/>
    <n v="104.99667596874566"/>
    <n v="5767.1843285249615"/>
    <x v="0"/>
    <x v="0"/>
    <n v="1"/>
  </r>
  <r>
    <n v="966"/>
    <x v="24"/>
    <n v="2.5"/>
    <n v="3"/>
    <n v="2.7508200000000005"/>
    <n v="2.9000000000000004"/>
    <n v="1.7378094550150471"/>
    <n v="1.9174605800278446"/>
    <n v="65"/>
    <n v="78"/>
    <n v="0.2"/>
    <n v="0.2"/>
    <n v="1.3989229744649958"/>
    <n v="3"/>
    <n v="2.6"/>
    <n v="0.89293741419626393"/>
    <n v="0.41638355449283981"/>
    <n v="15.007922656809424"/>
    <n v="7.4034294919760262"/>
    <n v="1.5341506941375673"/>
    <n v="3.3163835544928402"/>
    <n v="43.251127802322259"/>
    <n v="61.649595717922004"/>
    <n v="104.90072352024427"/>
    <n v="0.58769466643406476"/>
    <n v="0.04"/>
    <n v="0.6276946664340648"/>
    <n v="0.98"/>
    <n v="0.5"/>
    <n v="0.5"/>
    <n v="47.471300214769769"/>
    <n v="24.757380000000005"/>
    <n v="72.228680214769781"/>
    <n v="0.3427638429275558"/>
    <n v="0.09"/>
    <n v="0.43276384292755576"/>
    <n v="0.9"/>
    <n v="11.420454995714682"/>
    <n v="2.4829088463030962"/>
    <n v="3.4805039390285888"/>
    <n v="107.08615526024937"/>
    <n v="4.2518963066543058"/>
    <n v="0.92440020623668551"/>
    <n v="1.2958101799975901"/>
    <x v="965"/>
    <n v="71.434958454167926"/>
    <n v="6.4780950037879936"/>
    <n v="1.4083956723381443"/>
    <n v="1.9742676790500815"/>
    <n v="139.92022933619648"/>
    <n v="0.85"/>
    <n v="0.6"/>
    <n v="0.55000000000000004"/>
    <n v="21"/>
    <n v="11.2"/>
    <n v="13.65"/>
    <n v="455.31922804486385"/>
    <n v="98.990464007668237"/>
    <n v="138.76333012303363"/>
    <n v="9834.429839631026"/>
    <n v="462.76244745774812"/>
    <n v="100.60868634050524"/>
    <n v="141.0317296303491"/>
    <n v="9995.1957695288438"/>
    <x v="1"/>
    <x v="0"/>
    <n v="1"/>
  </r>
  <r>
    <n v="967"/>
    <x v="24"/>
    <n v="3.3220911988724553"/>
    <n v="3"/>
    <n v="2.7508200000000005"/>
    <n v="3.7220911988724557"/>
    <n v="3.3220911988724553"/>
    <n v="3.6655220736154988"/>
    <n v="65"/>
    <n v="78"/>
    <n v="0.2"/>
    <n v="0.2"/>
    <n v="1.3989229744649958"/>
    <n v="3"/>
    <n v="2.6"/>
    <n v="2.8786871193992836"/>
    <n v="1.3423538492080387"/>
    <n v="15.007922656809424"/>
    <n v="2.4540980141024956E-2"/>
    <n v="15.944647020073354"/>
    <n v="5.0644450480804943"/>
    <n v="46.887868959128703"/>
    <n v="41.351601621796036"/>
    <n v="88.239470580924745"/>
    <n v="0.46862930329882624"/>
    <n v="0.04"/>
    <n v="0.50862930329882627"/>
    <n v="0.98"/>
    <n v="0.5"/>
    <n v="0.5"/>
    <n v="90.748722874886894"/>
    <n v="24.757380000000005"/>
    <n v="115.50610287488689"/>
    <n v="0.21433828502392235"/>
    <n v="0.09"/>
    <n v="0.30433828502392235"/>
    <n v="0.9"/>
    <n v="5.0094491234122023"/>
    <n v="2.7361108739086744"/>
    <n v="3.0570761128323358"/>
    <n v="90.07779288469402"/>
    <n v="2.4614965058601377"/>
    <n v="1.3444447063641627"/>
    <n v="1.5021576194309407"/>
    <x v="966"/>
    <n v="114.23680504109691"/>
    <n v="3.4848819682783416"/>
    <n v="1.903407582908003"/>
    <n v="2.1266908114653438"/>
    <n v="90.962173357986245"/>
    <n v="0.85"/>
    <n v="0.6"/>
    <n v="0.55000000000000004"/>
    <n v="21"/>
    <n v="11.2"/>
    <n v="13.65"/>
    <n v="221.72617244126749"/>
    <n v="121.10461180479432"/>
    <n v="135.31104292326529"/>
    <n v="5787.4828241512578"/>
    <n v="398.10178200144702"/>
    <n v="217.43920096240706"/>
    <n v="242.94636361205866"/>
    <n v="10391.228064010735"/>
    <x v="0"/>
    <x v="0"/>
    <n v="1"/>
  </r>
  <r>
    <n v="968"/>
    <x v="24"/>
    <n v="2.5"/>
    <n v="3"/>
    <n v="2.7508200000000005"/>
    <n v="2.9000000000000004"/>
    <n v="2.3181916026666629"/>
    <n v="2.5578414263066658"/>
    <n v="65"/>
    <n v="78"/>
    <n v="0.2"/>
    <n v="0.2"/>
    <n v="1.3989229744649958"/>
    <n v="3"/>
    <n v="2.6"/>
    <n v="2.2662385708029649"/>
    <n v="1.0567644007716614"/>
    <n v="15.007922656809424"/>
    <n v="0.89781701436820627"/>
    <n v="9.8818267144826102"/>
    <n v="3.9567644007716618"/>
    <n v="36.142325608083063"/>
    <n v="43.753826802268854"/>
    <n v="79.896152410351917"/>
    <n v="0.54763371554547846"/>
    <n v="0.04"/>
    <n v="0.5876337155454785"/>
    <n v="0.98"/>
    <n v="0.5"/>
    <n v="0.5"/>
    <n v="63.325452170816135"/>
    <n v="24.757380000000005"/>
    <n v="88.082832170816147"/>
    <n v="0.28106930022400767"/>
    <n v="0.09"/>
    <n v="0.37106930022400764"/>
    <n v="0.9"/>
    <n v="11.516145429029891"/>
    <n v="3.0250504141067278"/>
    <n v="5.964956573159192"/>
    <n v="81.560655585567574"/>
    <n v="4.7488701018069772"/>
    <n v="1.2474287995528031"/>
    <n v="2.4597469790062312"/>
    <x v="967"/>
    <n v="87.114888960147837"/>
    <n v="7.2428574034018647"/>
    <n v="1.9025470738017998"/>
    <n v="3.7515443116904161"/>
    <n v="175.35569789214458"/>
    <n v="0.85"/>
    <n v="0.6"/>
    <n v="0.65"/>
    <n v="21"/>
    <n v="11.2"/>
    <n v="13.65"/>
    <n v="387.32095879407808"/>
    <n v="101.74111068784418"/>
    <n v="200.61857618236755"/>
    <n v="9377.3676954746606"/>
    <n v="630.96071845153813"/>
    <n v="165.74017707569797"/>
    <n v="326.81536614198484"/>
    <n v="15276.092150403405"/>
    <x v="1"/>
    <x v="0"/>
    <n v="1"/>
  </r>
  <r>
    <n v="969"/>
    <x v="24"/>
    <n v="2.5"/>
    <n v="3"/>
    <n v="2.7508200000000005"/>
    <n v="2.9000000000000004"/>
    <n v="1.7087722757504697"/>
    <n v="1.8854215975983544"/>
    <n v="65"/>
    <n v="78"/>
    <n v="0.2"/>
    <n v="0.2"/>
    <n v="1.3989229744649958"/>
    <n v="3"/>
    <n v="2.6"/>
    <n v="0.8242295946501389"/>
    <n v="0.38434457206335004"/>
    <n v="15.007922656809424"/>
    <n v="7.894128725102739"/>
    <n v="1.3071408541558747"/>
    <n v="3.2843445720633504"/>
    <n v="43.082389747520494"/>
    <n v="62.999420982391626"/>
    <n v="106.08181072991212"/>
    <n v="0.59387580725587619"/>
    <n v="0.04"/>
    <n v="0.63387580725587622"/>
    <n v="0.98"/>
    <n v="0.5"/>
    <n v="0.5"/>
    <n v="46.678098951949558"/>
    <n v="24.757380000000005"/>
    <n v="71.435478951949563"/>
    <n v="0.34656980485359151"/>
    <n v="0.09"/>
    <n v="0.43656980485359154"/>
    <n v="0.9"/>
    <n v="4.8242455602831358"/>
    <n v="2.2187688344190435"/>
    <n v="4.2559197582026904"/>
    <n v="108.29184845345196"/>
    <n v="1.7662730113580862"/>
    <n v="0.81234494838749272"/>
    <n v="1.5581951858557266"/>
    <x v="968"/>
    <n v="70.650473688741329"/>
    <n v="2.7181256174645219"/>
    <n v="1.2501213573614909"/>
    <n v="2.3979136998915975"/>
    <n v="78.194847095499128"/>
    <n v="0.85"/>
    <n v="0.6"/>
    <n v="0.65"/>
    <n v="21"/>
    <n v="11.2"/>
    <n v="13.65"/>
    <n v="191.27296927341212"/>
    <n v="87.970336042705611"/>
    <n v="168.73983692758677"/>
    <n v="5502.5273628774012"/>
    <n v="192.03686241937098"/>
    <n v="88.321666066001612"/>
    <n v="169.41373876206367"/>
    <n v="5524.5029873157127"/>
    <x v="0"/>
    <x v="0"/>
    <n v="1"/>
  </r>
  <r>
    <n v="970"/>
    <x v="24"/>
    <n v="2.5"/>
    <n v="3"/>
    <n v="2.7508200000000005"/>
    <n v="2.9000000000000004"/>
    <n v="1.811849644527967"/>
    <n v="1.9991548902521987"/>
    <n v="65"/>
    <n v="78"/>
    <n v="0.2"/>
    <n v="0.2"/>
    <n v="1.3989229744649958"/>
    <n v="3"/>
    <n v="2.6"/>
    <n v="1.0681314278386467"/>
    <n v="0.49807786471719417"/>
    <n v="15.007922656809424"/>
    <n v="6.2234789974710054"/>
    <n v="2.1952064363863069"/>
    <n v="3.3980778647171945"/>
    <n v="43.455219527491806"/>
    <n v="58.403764298627699"/>
    <n v="101.8589838261195"/>
    <n v="0.57337862704704634"/>
    <n v="0.04"/>
    <n v="0.61337862704704638"/>
    <n v="0.98"/>
    <n v="0.5"/>
    <n v="0.5"/>
    <n v="49.493837296831984"/>
    <n v="24.757380000000005"/>
    <n v="74.251217296831982"/>
    <n v="0.3334272608761164"/>
    <n v="0.09"/>
    <n v="0.42342726087611637"/>
    <n v="0.9"/>
    <n v="8.5032295720827094"/>
    <n v="3.3270238383542239"/>
    <n v="6.6420220883710552"/>
    <n v="103.98104598916365"/>
    <n v="3.2875302916927733"/>
    <n v="1.2862985242317158"/>
    <n v="2.5679476989898617"/>
    <x v="969"/>
    <n v="73.435269854009647"/>
    <n v="4.9027303657749366"/>
    <n v="1.9182712476103518"/>
    <n v="3.8296088688134371"/>
    <n v="134.3827245015714"/>
    <n v="0.85"/>
    <n v="0.6"/>
    <n v="0.65"/>
    <n v="21"/>
    <n v="11.2"/>
    <n v="13.65"/>
    <n v="341.84083845127486"/>
    <n v="133.75066600393137"/>
    <n v="267.0178877864318"/>
    <n v="9369.7796512867899"/>
    <n v="360.03332743212991"/>
    <n v="140.86876672145394"/>
    <n v="281.2283607166234"/>
    <n v="9868.4316374899299"/>
    <x v="1"/>
    <x v="0"/>
    <n v="1"/>
  </r>
  <r>
    <n v="971"/>
    <x v="24"/>
    <n v="2.5388753808852198"/>
    <n v="3"/>
    <n v="2.7508200000000005"/>
    <n v="2.9388753808852202"/>
    <n v="2.5388753808852198"/>
    <n v="2.8013390342662374"/>
    <n v="65"/>
    <n v="78"/>
    <n v="0.2"/>
    <n v="0.2"/>
    <n v="1.3989229744649958"/>
    <n v="3"/>
    <n v="2.6"/>
    <n v="2.7050523528539898"/>
    <n v="1.2613866278460129"/>
    <n v="15.007922656809424"/>
    <n v="0.14506677142984256"/>
    <n v="14.07917897398743"/>
    <n v="4.200262008731233"/>
    <n v="30.624527874938156"/>
    <n v="41.683146378989143"/>
    <n v="72.307674253927303"/>
    <n v="0.57646918959954208"/>
    <n v="0.04"/>
    <n v="0.61646918959954211"/>
    <n v="0.98"/>
    <n v="0.5"/>
    <n v="0.5"/>
    <n v="69.353814980162269"/>
    <n v="24.757380000000005"/>
    <n v="94.111194980162281"/>
    <n v="0.26306519649674642"/>
    <n v="0.09"/>
    <n v="0.35306519649674639"/>
    <n v="0.9"/>
    <n v="9.5668645590667545"/>
    <n v="3.2512058818441441"/>
    <n v="5.2928812673962167"/>
    <n v="73.814084134217467"/>
    <n v="3.6691873173302914"/>
    <n v="1.2469376266424199"/>
    <n v="2.0299830418378737"/>
    <x v="970"/>
    <n v="93.077006024336313"/>
    <n v="6.1891376436620922"/>
    <n v="2.1033182383194635"/>
    <n v="3.4241491026890234"/>
    <n v="154.9911684144835"/>
    <n v="0.85"/>
    <n v="0.6"/>
    <n v="0.65"/>
    <n v="21"/>
    <n v="11.2"/>
    <n v="13.65"/>
    <n v="270.83770134562178"/>
    <n v="92.041558883105026"/>
    <n v="149.84133904125551"/>
    <n v="6782.4395253573539"/>
    <n v="576.06640174458323"/>
    <n v="195.77056433915715"/>
    <n v="318.70954665921204"/>
    <n v="14426.113916233804"/>
    <x v="1"/>
    <x v="0"/>
    <n v="1"/>
  </r>
  <r>
    <n v="972"/>
    <x v="24"/>
    <n v="2.5"/>
    <n v="3"/>
    <n v="2.7508200000000005"/>
    <n v="2.9000000000000004"/>
    <n v="1.8427844727710925"/>
    <n v="2.0332876966625606"/>
    <n v="65"/>
    <n v="78"/>
    <n v="0.2"/>
    <n v="0.2"/>
    <n v="1.3989229744649958"/>
    <n v="3"/>
    <n v="2.6"/>
    <n v="1.1413294674020811"/>
    <n v="0.53221067112755627"/>
    <n v="15.007922656809424"/>
    <n v="5.7608013651420649"/>
    <n v="2.5063864886206799"/>
    <n v="3.4322106711275566"/>
    <n v="43.444258074972211"/>
    <n v="57.131021414064605"/>
    <n v="100.57527948903682"/>
    <n v="0.56804238282322805"/>
    <n v="0.04"/>
    <n v="0.60804238282322809"/>
    <n v="0.98"/>
    <n v="0.5"/>
    <n v="0.5"/>
    <n v="50.338876155599749"/>
    <n v="24.757380000000005"/>
    <n v="75.096256155599747"/>
    <n v="0.32967528965362286"/>
    <n v="0.09"/>
    <n v="0.41967528965362288"/>
    <n v="0.9"/>
    <n v="6.7186862266108109"/>
    <n v="2.1869555527182243"/>
    <n v="4.8217346677379318"/>
    <n v="102.67059781172509"/>
    <n v="2.6334402439407705"/>
    <n v="0.85719388731494539"/>
    <n v="1.8899156310251939"/>
    <x v="971"/>
    <n v="74.271022571472272"/>
    <n v="3.8990196383661124"/>
    <n v="1.2691443476716047"/>
    <n v="2.7981717744221002"/>
    <n v="102.95292962974838"/>
    <n v="0.85"/>
    <n v="0.6"/>
    <n v="0.65"/>
    <n v="21"/>
    <n v="11.2"/>
    <n v="13.65"/>
    <n v="270.37688414685402"/>
    <n v="88.008608851181947"/>
    <n v="194.03876765108032"/>
    <n v="7139.2541994854982"/>
    <n v="289.5841755677032"/>
    <n v="94.260648492374202"/>
    <n v="207.82307901696043"/>
    <n v="7646.4193603302383"/>
    <x v="0"/>
    <x v="0"/>
    <n v="1"/>
  </r>
  <r>
    <n v="973"/>
    <x v="24"/>
    <n v="2.5"/>
    <n v="3"/>
    <n v="2.7508200000000005"/>
    <n v="2.9000000000000004"/>
    <n v="1.3117547219031425"/>
    <n v="1.4473611952427115"/>
    <n v="65"/>
    <n v="78"/>
    <n v="0.2"/>
    <n v="0.2"/>
    <n v="1.3989229744649958"/>
    <n v="3"/>
    <n v="2.6"/>
    <n v="0"/>
    <n v="0"/>
    <n v="15.007922656809424"/>
    <n v="15.584196719919541"/>
    <n v="0"/>
    <n v="2.8462841697077073"/>
    <n v="35.832871107878006"/>
    <n v="31.168393439839083"/>
    <n v="67.001264547717085"/>
    <n v="0.46519112214130703"/>
    <n v="0.04"/>
    <n v="0.50519112214130701"/>
    <n v="0.98"/>
    <n v="0.5"/>
    <n v="0.5"/>
    <n v="35.832871107878006"/>
    <n v="24.757380000000005"/>
    <n v="60.590251107878011"/>
    <n v="0.40860335693147543"/>
    <n v="0.09"/>
    <n v="0.49860335693147539"/>
    <n v="0.9"/>
    <n v="10.761029772967891"/>
    <n v="3.0295494069589268"/>
    <n v="5.6471638587696305"/>
    <n v="68.397124225794528"/>
    <n v="5.3246530665662277"/>
    <n v="1.4990479424748153"/>
    <n v="2.7942668120419674"/>
    <x v="972"/>
    <n v="59.924424172626601"/>
    <n v="5.3955442041265478"/>
    <n v="1.5190059026594454"/>
    <n v="2.8314690016449884"/>
    <n v="131.64039242662551"/>
    <n v="0.85"/>
    <n v="0.6"/>
    <n v="0.65"/>
    <n v="21"/>
    <n v="11.2"/>
    <n v="13.65"/>
    <n v="364.19095725318806"/>
    <n v="102.53056834187163"/>
    <n v="191.11981426324928"/>
    <n v="8885.5245582774623"/>
    <n v="323.32487953023627"/>
    <n v="91.025554031688159"/>
    <n v="169.67414948621786"/>
    <n v="7888.4747140241298"/>
    <x v="1"/>
    <x v="0"/>
    <n v="1"/>
  </r>
  <r>
    <n v="974"/>
    <x v="24"/>
    <n v="3.2007287835327989"/>
    <n v="3"/>
    <n v="2.7508200000000005"/>
    <n v="3.6007287835327992"/>
    <n v="3.2007287835327989"/>
    <n v="3.531613464337767"/>
    <n v="65"/>
    <n v="78"/>
    <n v="0.2"/>
    <n v="0.2"/>
    <n v="1.3989229744649958"/>
    <n v="3"/>
    <n v="2.6"/>
    <n v="2.8517817196730268"/>
    <n v="1.3298076552699638"/>
    <n v="15.007922656809424"/>
    <n v="3.6633769943234806E-2"/>
    <n v="15.647989348197287"/>
    <n v="4.930536438802763"/>
    <n v="44.38869449091851"/>
    <n v="41.384866709839756"/>
    <n v="85.773561200758266"/>
    <n v="0.48248978042285018"/>
    <n v="0.04"/>
    <n v="0.52248978042285021"/>
    <n v="0.98"/>
    <n v="0.5"/>
    <n v="0.5"/>
    <n v="87.43349654972657"/>
    <n v="24.757380000000005"/>
    <n v="112.19087654972657"/>
    <n v="0.22067195445279142"/>
    <n v="0.09"/>
    <n v="0.31067195445279139"/>
    <n v="0.9"/>
    <n v="6.9546230289309054"/>
    <n v="2.3118797931249171"/>
    <n v="3.0194223708353398"/>
    <n v="87.560510392440733"/>
    <n v="3.3209035696210991"/>
    <n v="1.1039462276510548"/>
    <n v="1.4418050392937414"/>
    <x v="973"/>
    <n v="110.95800977445484"/>
    <n v="4.7940167000505491"/>
    <n v="1.593643579334884"/>
    <n v="2.0813725215694436"/>
    <n v="111.90838715471533"/>
    <n v="0.85"/>
    <n v="0.6"/>
    <n v="0.55000000000000004"/>
    <n v="21"/>
    <n v="11.2"/>
    <n v="13.65"/>
    <n v="290.78001152010177"/>
    <n v="96.662095138935925"/>
    <n v="126.24518512695306"/>
    <n v="6787.7782123080669"/>
    <n v="531.9345518631086"/>
    <n v="176.82751985283724"/>
    <n v="230.94495259258403"/>
    <n v="12417.131915756379"/>
    <x v="0"/>
    <x v="0"/>
    <n v="1"/>
  </r>
  <r>
    <n v="975"/>
    <x v="24"/>
    <n v="2.5"/>
    <n v="3"/>
    <n v="2.7508200000000005"/>
    <n v="2.9000000000000004"/>
    <n v="1.5070993786324354"/>
    <n v="1.662900176065121"/>
    <n v="65"/>
    <n v="78"/>
    <n v="0.2"/>
    <n v="0.2"/>
    <n v="1.3989229744649958"/>
    <n v="3"/>
    <n v="2.6"/>
    <n v="0.34703086621049473"/>
    <n v="0.16182315053011642"/>
    <n v="15.007922656809424"/>
    <n v="11.736604441561614"/>
    <n v="0.23171928980074724"/>
    <n v="3.0618231505301168"/>
    <n v="40.531633504141418"/>
    <n v="73.569380032741023"/>
    <n v="114.10101353688245"/>
    <n v="0.6447741150779539"/>
    <n v="0.04"/>
    <n v="0.68477411507795394"/>
    <n v="0.98"/>
    <n v="0.5"/>
    <n v="0.5"/>
    <n v="41.169051560911115"/>
    <n v="24.757380000000005"/>
    <n v="65.926431560911112"/>
    <n v="0.37553041191264885"/>
    <n v="0.09"/>
    <n v="0.46553041191264888"/>
    <n v="0.9"/>
    <n v="10.438915512167908"/>
    <n v="3.4102827598238861"/>
    <n v="4.6871539102703812"/>
    <n v="116.47811798556749"/>
    <n v="3.2906163799496024"/>
    <n v="1.0750094007998821"/>
    <n v="1.4775122391308093"/>
    <x v="974"/>
    <n v="65.20196528002198"/>
    <n v="5.5792828738670419"/>
    <n v="1.8226924219044673"/>
    <n v="2.5051412197242278"/>
    <n v="134.06555784572791"/>
    <n v="0.85"/>
    <n v="0.6"/>
    <n v="0.65"/>
    <n v="21"/>
    <n v="11.2"/>
    <n v="13.65"/>
    <n v="383.28480294901078"/>
    <n v="125.21507182196288"/>
    <n v="172.09784491459843"/>
    <n v="9210.0171442882074"/>
    <n v="363.78020822930011"/>
    <n v="118.84312800917425"/>
    <n v="163.34013083001102"/>
    <n v="8741.3378479039293"/>
    <x v="1"/>
    <x v="0"/>
    <n v="1"/>
  </r>
  <r>
    <n v="976"/>
    <x v="24"/>
    <n v="2.5"/>
    <n v="3"/>
    <n v="2.7508200000000005"/>
    <n v="2.9000000000000004"/>
    <n v="2.0414200346259697"/>
    <n v="2.2524577895339402"/>
    <n v="65"/>
    <n v="78"/>
    <n v="0.2"/>
    <n v="0.2"/>
    <n v="1.3989229744649958"/>
    <n v="3"/>
    <n v="2.6"/>
    <n v="1.6113412483334764"/>
    <n v="0.75138076399893539"/>
    <n v="15.007922656809424"/>
    <n v="3.2156527519109623"/>
    <n v="4.9957538241291291"/>
    <n v="3.6513807639989357"/>
    <n v="42.022533894960901"/>
    <n v="50.129775705816222"/>
    <n v="92.15230960077713"/>
    <n v="0.5439882724913655"/>
    <n v="0.04"/>
    <n v="0.58398827249136553"/>
    <n v="0.98"/>
    <n v="0.5"/>
    <n v="0.5"/>
    <n v="55.764953429451786"/>
    <n v="24.757380000000005"/>
    <n v="80.522333429451791"/>
    <n v="0.30745979339621027"/>
    <n v="0.09"/>
    <n v="0.39745979339621029"/>
    <n v="0.9"/>
    <n v="5.6289502417478374"/>
    <n v="3.0466693388896284"/>
    <n v="5.5858818028582853"/>
    <n v="94.072149384126647"/>
    <n v="2.3417093141296634"/>
    <n v="1.2674501748190636"/>
    <n v="2.323792338466121"/>
    <x v="975"/>
    <n v="79.637472622534744"/>
    <n v="3.3916688416251941"/>
    <n v="1.8357407729079882"/>
    <n v="3.3657183755585804"/>
    <n v="102.7398031040949"/>
    <n v="0.85"/>
    <n v="0.6"/>
    <n v="0.65"/>
    <n v="21"/>
    <n v="11.2"/>
    <n v="13.65"/>
    <n v="220.28962841300645"/>
    <n v="119.23176218251639"/>
    <n v="218.60414000187393"/>
    <n v="6672.9725412053012"/>
    <n v="270.10393451963051"/>
    <n v="146.19375554453069"/>
    <n v="268.03730498870857"/>
    <n v="8181.9382569469681"/>
    <x v="0"/>
    <x v="0"/>
    <n v="1"/>
  </r>
  <r>
    <n v="977"/>
    <x v="24"/>
    <n v="2.5"/>
    <n v="3"/>
    <n v="2.7508200000000005"/>
    <n v="2.9000000000000004"/>
    <n v="2.1998211420734828"/>
    <n v="2.4272340738307312"/>
    <n v="65"/>
    <n v="78"/>
    <n v="0.2"/>
    <n v="0.2"/>
    <n v="1.3989229744649958"/>
    <n v="3"/>
    <n v="2.6"/>
    <n v="1.9861501995488908"/>
    <n v="0.92615704829572643"/>
    <n v="15.007922656809424"/>
    <n v="1.7140572110069416"/>
    <n v="7.5901464699481789"/>
    <n v="3.8261570482957268"/>
    <n v="39.212829602312631"/>
    <n v="45.999156659986625"/>
    <n v="85.211986262299263"/>
    <n v="0.53982026094770486"/>
    <n v="0.04"/>
    <n v="0.57982026094770489"/>
    <n v="0.98"/>
    <n v="0.5"/>
    <n v="0.5"/>
    <n v="60.09195631477548"/>
    <n v="24.757380000000005"/>
    <n v="84.849336314775485"/>
    <n v="0.29178047908535976"/>
    <n v="0.09"/>
    <n v="0.38178047908535973"/>
    <n v="0.9"/>
    <n v="10.446501124944573"/>
    <n v="2.255326942995687"/>
    <n v="4.9634887058583761"/>
    <n v="86.987235976097168"/>
    <n v="4.3894081166887178"/>
    <n v="0.94764268638553828"/>
    <n v="2.0855573892165866"/>
    <x v="976"/>
    <n v="83.916926025602123"/>
    <n v="6.4582309206974848"/>
    <n v="1.3942871422046739"/>
    <n v="3.068525609800993"/>
    <n v="151.87452500302481"/>
    <n v="0.85"/>
    <n v="0.6"/>
    <n v="0.65"/>
    <n v="21"/>
    <n v="11.2"/>
    <n v="13.65"/>
    <n v="381.82247964179777"/>
    <n v="82.432817981641463"/>
    <n v="181.41687275747634"/>
    <n v="8979.1010019834284"/>
    <n v="541.95488642842713"/>
    <n v="117.0042909708378"/>
    <n v="257.50123660533558"/>
    <n v="12744.843279852294"/>
    <x v="1"/>
    <x v="0"/>
    <n v="1"/>
  </r>
  <r>
    <n v="978"/>
    <x v="24"/>
    <n v="2.8017238907492916"/>
    <n v="3"/>
    <n v="2.7508200000000005"/>
    <n v="3.201723890749292"/>
    <n v="2.8017238907492916"/>
    <n v="3.0913602760824488"/>
    <n v="65"/>
    <n v="78"/>
    <n v="0.2"/>
    <n v="0.2"/>
    <n v="1.3989229744649958"/>
    <n v="3"/>
    <n v="2.6"/>
    <n v="2.763324464574505"/>
    <n v="1.2885593597981528"/>
    <n v="15.007922656809424"/>
    <n v="9.3408158455999979E-2"/>
    <n v="14.692298532671805"/>
    <n v="4.4902832505474448"/>
    <n v="36.118112422233843"/>
    <n v="41.54104283324844"/>
    <n v="77.65915525548229"/>
    <n v="0.53491494591445332"/>
    <n v="0.04"/>
    <n v="0.57491494591445336"/>
    <n v="0.98"/>
    <n v="0.5"/>
    <n v="0.5"/>
    <n v="76.533981071878102"/>
    <n v="24.757380000000005"/>
    <n v="101.2913610718781"/>
    <n v="0.24441748771083982"/>
    <n v="0.09"/>
    <n v="0.33441748771083979"/>
    <n v="0.9"/>
    <n v="5.4856701416252989"/>
    <n v="2.832599059251343"/>
    <n v="4.9494768199346701"/>
    <n v="79.277054323304839"/>
    <n v="2.3318763888482583"/>
    <n v="1.2040955243045257"/>
    <n v="2.1039486216970888"/>
    <x v="977"/>
    <n v="100.17826919196736"/>
    <n v="3.6511661144525998"/>
    <n v="1.8853283981644207"/>
    <n v="3.2942852163290812"/>
    <n v="107.07126756052358"/>
    <n v="0.85"/>
    <n v="0.6"/>
    <n v="0.65"/>
    <n v="21"/>
    <n v="11.2"/>
    <n v="13.65"/>
    <n v="184.86429115395529"/>
    <n v="95.457146290738109"/>
    <n v="166.79484917572245"/>
    <n v="5421.186919483459"/>
    <n v="365.76750187822205"/>
    <n v="188.86893578657595"/>
    <n v="330.01579119653314"/>
    <n v="10726.214264403294"/>
    <x v="0"/>
    <x v="0"/>
    <n v="1"/>
  </r>
  <r>
    <n v="979"/>
    <x v="24"/>
    <n v="2.5"/>
    <n v="3"/>
    <n v="2.7508200000000005"/>
    <n v="2.9000000000000004"/>
    <n v="1.4024030944306614"/>
    <n v="1.5473806078794619"/>
    <n v="65"/>
    <n v="78"/>
    <n v="0.2"/>
    <n v="0.2"/>
    <n v="1.3989229744649958"/>
    <n v="3"/>
    <n v="2.6"/>
    <n v="9.9298352782072427E-2"/>
    <n v="4.6303582344457084E-2"/>
    <n v="15.007922656809424"/>
    <n v="14.03085694243758"/>
    <n v="1.8971866880123069E-2"/>
    <n v="2.9463035823444574"/>
    <n v="38.256901523051653"/>
    <n v="79.880455697200659"/>
    <n v="118.13735722025231"/>
    <n v="0.676165927330451"/>
    <n v="0.04"/>
    <n v="0.71616592733045104"/>
    <n v="0.98"/>
    <n v="0.5"/>
    <n v="0.5"/>
    <n v="38.309089713902836"/>
    <n v="24.757380000000005"/>
    <n v="63.066469713902841"/>
    <n v="0.3925601054301967"/>
    <n v="0.09"/>
    <n v="0.48256010543019667"/>
    <n v="0.9"/>
    <n v="9.5296111923160929"/>
    <n v="2.2814660799939821"/>
    <n v="5.4131066221794004"/>
    <n v="120.59855216234089"/>
    <n v="2.7048283556723929"/>
    <n v="0.64755780914212291"/>
    <n v="1.5364240983676847"/>
    <x v="978"/>
    <n v="62.373431585178636"/>
    <n v="4.9310010106432571"/>
    <n v="1.1805215678966685"/>
    <n v="2.800957319875613"/>
    <n v="120.80296679684413"/>
    <n v="0.85"/>
    <n v="0.6"/>
    <n v="0.65"/>
    <n v="21"/>
    <n v="11.2"/>
    <n v="13.65"/>
    <n v="326.19838354173584"/>
    <n v="78.094534223957496"/>
    <n v="185.29052177047279"/>
    <n v="7991.4265706134984"/>
    <n v="307.56345418380391"/>
    <n v="73.633181250030674"/>
    <n v="174.70531976426687"/>
    <n v="7534.8955847895641"/>
    <x v="0"/>
    <x v="0"/>
    <n v="1"/>
  </r>
  <r>
    <n v="980"/>
    <x v="24"/>
    <n v="2.9180956463126"/>
    <n v="3"/>
    <n v="2.7508200000000005"/>
    <n v="3.3180956463126003"/>
    <n v="2.9180956463126"/>
    <n v="3.2197623015619037"/>
    <n v="65"/>
    <n v="78"/>
    <n v="0.2"/>
    <n v="0.2"/>
    <n v="1.3989229744649958"/>
    <n v="3"/>
    <n v="2.6"/>
    <n v="2.7891234616652785"/>
    <n v="1.3005896297142989"/>
    <n v="15.007922656809424"/>
    <n v="7.4154003138685101E-2"/>
    <n v="14.967920163429962"/>
    <n v="4.6186852760268993"/>
    <n v="38.538824665476241"/>
    <n v="41.488078117718466"/>
    <n v="80.026902783194714"/>
    <n v="0.51842663747860018"/>
    <n v="0.04"/>
    <n v="0.55842663747860022"/>
    <n v="0.98"/>
    <n v="0.5"/>
    <n v="0.5"/>
    <n v="79.712878809442657"/>
    <n v="24.757380000000005"/>
    <n v="104.47025880944267"/>
    <n v="0.23698017294240953"/>
    <n v="0.09"/>
    <n v="0.32698017294240955"/>
    <n v="0.9"/>
    <n v="9.330223586431897"/>
    <n v="2.3336606935800086"/>
    <n v="6.4620896194150781"/>
    <n v="81.694129924511273"/>
    <n v="4.1199782021372071"/>
    <n v="1.0304823994481465"/>
    <n v="2.8534866421597487"/>
    <x v="979"/>
    <n v="103.32223398736089"/>
    <n v="6.279425464549047"/>
    <n v="1.5705999164043141"/>
    <n v="4.3491144380893862"/>
    <n v="161.22969383238555"/>
    <n v="0.85"/>
    <n v="0.6"/>
    <n v="0.65"/>
    <n v="21"/>
    <n v="11.2"/>
    <n v="13.65"/>
    <n v="336.57803453155134"/>
    <n v="84.184363025438998"/>
    <n v="233.11310848245591"/>
    <n v="8641.9328909297328"/>
    <n v="648.80426715432895"/>
    <n v="162.27789206325599"/>
    <n v="449.36021961008112"/>
    <n v="16658.612151860296"/>
    <x v="1"/>
    <x v="0"/>
    <n v="1"/>
  </r>
  <r>
    <n v="981"/>
    <x v="24"/>
    <n v="3.3159971288472057"/>
    <n v="3"/>
    <n v="2.7508200000000005"/>
    <n v="3.715997128847206"/>
    <n v="3.3159971288472057"/>
    <n v="3.6587980113130274"/>
    <n v="65"/>
    <n v="78"/>
    <n v="0.2"/>
    <n v="0.2"/>
    <n v="1.3989229744649958"/>
    <n v="3"/>
    <n v="2.6"/>
    <n v="2.8773360966009149"/>
    <n v="1.3417238569308174"/>
    <n v="15.007922656809424"/>
    <n v="2.5090633964769859E-2"/>
    <n v="15.929684277819597"/>
    <n v="5.0577209857780234"/>
    <n v="46.762558604209225"/>
    <n v="41.353113620527473"/>
    <n v="88.115672224736699"/>
    <n v="0.46930486457684223"/>
    <n v="0.04"/>
    <n v="0.50930486457684221"/>
    <n v="0.98"/>
    <n v="0.5"/>
    <n v="0.5"/>
    <n v="90.582252709320926"/>
    <n v="24.757380000000005"/>
    <n v="115.33963270932094"/>
    <n v="0.21464764035094147"/>
    <n v="0.09"/>
    <n v="0.3046476403509415"/>
    <n v="0.9"/>
    <n v="5.5951389076609859"/>
    <n v="2.4517261533681971"/>
    <n v="3.9821874922468021"/>
    <n v="89.95141539608538"/>
    <n v="2.7455074440060865"/>
    <n v="1.2030500968475053"/>
    <n v="1.9540400307884498"/>
    <x v="980"/>
    <n v="114.07216421800972"/>
    <n v="3.8905930420063224"/>
    <n v="1.7048135659578854"/>
    <n v="2.7690234692987805"/>
    <n v="105.47159369440327"/>
    <n v="0.85"/>
    <n v="0.6"/>
    <n v="0.65"/>
    <n v="21"/>
    <n v="11.2"/>
    <n v="13.65"/>
    <n v="246.96228056883612"/>
    <n v="108.21605900383069"/>
    <n v="175.76866651003132"/>
    <n v="6694.9961182697198"/>
    <n v="443.80836839319119"/>
    <n v="194.47177305703863"/>
    <n v="315.86849991337346"/>
    <n v="12031.372956243167"/>
    <x v="0"/>
    <x v="0"/>
    <n v="1"/>
  </r>
  <r>
    <n v="982"/>
    <x v="24"/>
    <n v="3.1138189159215539"/>
    <n v="3"/>
    <n v="2.7508200000000005"/>
    <n v="3.5138189159215543"/>
    <n v="3.1138189159215539"/>
    <n v="3.4357190354755662"/>
    <n v="65"/>
    <n v="78"/>
    <n v="0.2"/>
    <n v="0.2"/>
    <n v="1.3989229744649958"/>
    <n v="3"/>
    <n v="2.6"/>
    <n v="2.832514265892609"/>
    <n v="1.3208230940190075"/>
    <n v="15.007922656809424"/>
    <n v="4.6777145457903575E-2"/>
    <n v="15.437259045998706"/>
    <n v="4.8346420099405618"/>
    <n v="42.594280805587914"/>
    <n v="41.412769310073017"/>
    <n v="84.007050115660931"/>
    <n v="0.49296778369262939"/>
    <n v="0.04"/>
    <n v="0.53296778369262943"/>
    <n v="0.98"/>
    <n v="0.5"/>
    <n v="0.5"/>
    <n v="85.059401734502089"/>
    <n v="24.757380000000005"/>
    <n v="109.81678173450209"/>
    <n v="0.22544259273463815"/>
    <n v="0.09"/>
    <n v="0.31544259273463815"/>
    <n v="0.9"/>
    <n v="8.9928220998363635"/>
    <n v="3.1317770398461455"/>
    <n v="6.9428639226526236"/>
    <n v="85.757196993070536"/>
    <n v="4.1999376361444787"/>
    <n v="1.4626407718998817"/>
    <n v="3.2425411253169396"/>
    <x v="981"/>
    <n v="108.61000391324383"/>
    <n v="6.1561029806626282"/>
    <n v="2.1438811705302672"/>
    <n v="4.7527889258873"/>
    <n v="166.46243941572638"/>
    <n v="0.85"/>
    <n v="0.6"/>
    <n v="0.65"/>
    <n v="21"/>
    <n v="11.2"/>
    <n v="13.65"/>
    <n v="360.17487922145307"/>
    <n v="125.43197280591491"/>
    <n v="278.07123804193742"/>
    <n v="9739.2115108857743"/>
    <n v="668.61436882010003"/>
    <n v="232.84694232082208"/>
    <n v="516.20042383944156"/>
    <n v="18079.486196350157"/>
    <x v="1"/>
    <x v="0"/>
    <n v="1"/>
  </r>
  <r>
    <n v="983"/>
    <x v="24"/>
    <n v="2.5"/>
    <n v="3"/>
    <n v="2.7508200000000005"/>
    <n v="2.9000000000000004"/>
    <n v="1.4834909300823362"/>
    <n v="1.6368511352339794"/>
    <n v="65"/>
    <n v="78"/>
    <n v="0.2"/>
    <n v="0.2"/>
    <n v="1.3989229744649958"/>
    <n v="3"/>
    <n v="2.6"/>
    <n v="0.29116851787547554"/>
    <n v="0.13577410969897485"/>
    <n v="15.007922656809424"/>
    <n v="12.236072732870431"/>
    <n v="0.16312285420344796"/>
    <n v="3.0357741096989752"/>
    <n v="40.07542394861909"/>
    <n v="74.943327397839141"/>
    <n v="115.01875134645823"/>
    <n v="0.65157486514608098"/>
    <n v="0.04"/>
    <n v="0.69157486514608102"/>
    <n v="0.98"/>
    <n v="0.5"/>
    <n v="0.5"/>
    <n v="40.524145558419022"/>
    <n v="24.757380000000005"/>
    <n v="65.28152555841902"/>
    <n v="0.37924021824283444"/>
    <n v="0.09"/>
    <n v="0.46924021824283446"/>
    <n v="0.9"/>
    <n v="7.6287925929609992"/>
    <n v="2.2474608468176309"/>
    <n v="3.5735593106926271"/>
    <n v="117.41497533284277"/>
    <n v="2.3529113842565743"/>
    <n v="0.69317341475863081"/>
    <n v="1.1021755123088512"/>
    <x v="982"/>
    <n v="64.564146156678149"/>
    <n v="4.0490562917106612"/>
    <n v="1.1928618285647001"/>
    <n v="1.8967015598395056"/>
    <n v="97.120170884666095"/>
    <n v="0.85"/>
    <n v="0.6"/>
    <n v="0.65"/>
    <n v="21"/>
    <n v="11.2"/>
    <n v="13.65"/>
    <n v="276.26703214285061"/>
    <n v="81.38893939526703"/>
    <n v="129.41191059020713"/>
    <n v="6626.50737319769"/>
    <n v="261.42386221462436"/>
    <n v="77.016105444173647"/>
    <n v="122.45891672507726"/>
    <n v="6270.4809077591399"/>
    <x v="0"/>
    <x v="0"/>
    <n v="1"/>
  </r>
  <r>
    <n v="984"/>
    <x v="24"/>
    <n v="2.5"/>
    <n v="3"/>
    <n v="2.7508200000000005"/>
    <n v="2.9000000000000004"/>
    <n v="1.5342630975004357"/>
    <n v="1.6928720236609771"/>
    <n v="65"/>
    <n v="78"/>
    <n v="0.2"/>
    <n v="0.2"/>
    <n v="1.3989229744649958"/>
    <n v="3"/>
    <n v="2.6"/>
    <n v="0.41130570080026646"/>
    <n v="0.19179499812597278"/>
    <n v="15.007922656809424"/>
    <n v="11.174796113684456"/>
    <n v="0.32550333171365026"/>
    <n v="3.0917949981259731"/>
    <n v="41.015674906199273"/>
    <n v="72.023946448249987"/>
    <n v="113.03962135444925"/>
    <n v="0.63715664990074838"/>
    <n v="0.04"/>
    <n v="0.67715664990074842"/>
    <n v="0.98"/>
    <n v="0.5"/>
    <n v="0.5"/>
    <n v="41.91107598114381"/>
    <n v="24.757380000000005"/>
    <n v="66.668455981143808"/>
    <n v="0.37135073305135891"/>
    <n v="0.09"/>
    <n v="0.46135073305135887"/>
    <n v="0.9"/>
    <n v="10.276488186899726"/>
    <n v="2.5446836995607391"/>
    <n v="4.1580644725709304"/>
    <n v="115.39461346600028"/>
    <n v="3.3176958735140913"/>
    <n v="0.82153421050914643"/>
    <n v="1.3424034642534768"/>
    <x v="983"/>
    <n v="65.935835585746631"/>
    <n v="5.5354228286799074"/>
    <n v="1.3706920093845483"/>
    <n v="2.23973838007552"/>
    <n v="127.89042657222058"/>
    <n v="0.85"/>
    <n v="0.6"/>
    <n v="0.65"/>
    <n v="21"/>
    <n v="11.2"/>
    <n v="13.65"/>
    <n v="382.84423292190274"/>
    <n v="94.80062267079866"/>
    <n v="154.90612887294967"/>
    <n v="8845.2343704289779"/>
    <n v="364.98272952942693"/>
    <n v="90.377722969476253"/>
    <n v="147.67902158374599"/>
    <n v="8432.5621394569371"/>
    <x v="0"/>
    <x v="0"/>
    <n v="1"/>
  </r>
  <r>
    <n v="985"/>
    <x v="24"/>
    <n v="3.0082546875497331"/>
    <n v="3"/>
    <n v="2.7508200000000005"/>
    <n v="3.4082546875497335"/>
    <n v="3.0082546875497331"/>
    <n v="3.3192417968577854"/>
    <n v="65"/>
    <n v="78"/>
    <n v="0.2"/>
    <n v="0.2"/>
    <n v="1.3989229744649958"/>
    <n v="3"/>
    <n v="2.6"/>
    <n v="2.809111239896557"/>
    <n v="1.309910083773048"/>
    <n v="15.007922656809424"/>
    <n v="6.076294120955783E-2"/>
    <n v="15.183218961032113"/>
    <n v="4.7181647713227814"/>
    <n v="40.409428094304651"/>
    <n v="41.45124171674258"/>
    <n v="81.860669811047231"/>
    <n v="0.50636333433896075"/>
    <n v="0.04"/>
    <n v="0.54636333433896078"/>
    <n v="0.98"/>
    <n v="0.5"/>
    <n v="0.5"/>
    <n v="82.175730476691015"/>
    <n v="24.757380000000005"/>
    <n v="106.93311047669101"/>
    <n v="0.23152211592495059"/>
    <n v="0.09"/>
    <n v="0.32152211592495061"/>
    <n v="0.9"/>
    <n v="9.8447125554476038"/>
    <n v="2.2315302387494911"/>
    <n v="6.0697063063646777"/>
    <n v="83.566100432110716"/>
    <n v="4.4659225780446192"/>
    <n v="1.0123039368281019"/>
    <n v="2.7534413303610545"/>
    <x v="984"/>
    <n v="105.75802135057353"/>
    <n v="6.6794197439471628"/>
    <n v="1.5140439146362445"/>
    <n v="4.1181614916992899"/>
    <n v="165.94040537091439"/>
    <n v="0.85"/>
    <n v="0.6"/>
    <n v="0.65"/>
    <n v="21"/>
    <n v="11.2"/>
    <n v="13.65"/>
    <n v="373.19973467890748"/>
    <n v="84.594292452798229"/>
    <n v="230.09435474687643"/>
    <n v="9271.6010717929621"/>
    <n v="706.40221588980637"/>
    <n v="160.12228864980588"/>
    <n v="435.52861096424323"/>
    <n v="17549.528934139991"/>
    <x v="1"/>
    <x v="0"/>
    <n v="1"/>
  </r>
  <r>
    <n v="986"/>
    <x v="24"/>
    <n v="2.5"/>
    <n v="3"/>
    <n v="2.7508200000000005"/>
    <n v="2.9000000000000004"/>
    <n v="1.9434829871115358"/>
    <n v="2.1443962138581334"/>
    <n v="65"/>
    <n v="78"/>
    <n v="0.2"/>
    <n v="0.2"/>
    <n v="1.3989229744649958"/>
    <n v="3"/>
    <n v="2.6"/>
    <n v="1.3796024514555414"/>
    <n v="0.64331918832312862"/>
    <n v="15.007922656809424"/>
    <n v="4.3784584062835501"/>
    <n v="3.6621311636927953"/>
    <n v="3.543319188323129"/>
    <n v="43.015768289337672"/>
    <n v="53.328444755977422"/>
    <n v="96.344213045315087"/>
    <n v="0.55351995797500175"/>
    <n v="0.04"/>
    <n v="0.59351995797500179"/>
    <n v="0.98"/>
    <n v="0.5"/>
    <n v="0.5"/>
    <n v="53.089631937047081"/>
    <n v="24.757380000000005"/>
    <n v="77.847011937047085"/>
    <n v="0.31802607940842575"/>
    <n v="0.09"/>
    <n v="0.40802607940842572"/>
    <n v="0.9"/>
    <n v="6.054900509508327"/>
    <n v="3.45887671538748"/>
    <n v="6.2966076285020014"/>
    <n v="98.351384150425829"/>
    <n v="2.4611962135621277"/>
    <n v="1.4059643526299905"/>
    <n v="2.559445333448418"/>
    <x v="985"/>
    <n v="76.991550267409195"/>
    <n v="3.584343193405565"/>
    <n v="2.0475648100508335"/>
    <n v="3.7274275042711444"/>
    <n v="110.81176205747666"/>
    <n v="0.85"/>
    <n v="0.6"/>
    <n v="0.65"/>
    <n v="21"/>
    <n v="11.2"/>
    <n v="13.65"/>
    <n v="242.06205426962231"/>
    <n v="138.27854014731696"/>
    <n v="251.7249912020001"/>
    <n v="7483.4694429424735"/>
    <n v="275.96413915073055"/>
    <n v="157.6451889988069"/>
    <n v="286.98042206321543"/>
    <n v="8531.5693486684013"/>
    <x v="0"/>
    <x v="0"/>
    <n v="1"/>
  </r>
  <r>
    <n v="987"/>
    <x v="24"/>
    <n v="3.1309549704429762"/>
    <n v="3"/>
    <n v="2.7508200000000005"/>
    <n v="3.5309549704429766"/>
    <n v="3.1309549704429762"/>
    <n v="3.4546265796526407"/>
    <n v="65"/>
    <n v="78"/>
    <n v="0.2"/>
    <n v="0.2"/>
    <n v="1.3989229744649958"/>
    <n v="3"/>
    <n v="2.6"/>
    <n v="2.8363132377187665"/>
    <n v="1.3225945836746598"/>
    <n v="15.007922656809424"/>
    <n v="4.4679179639690356E-2"/>
    <n v="15.47869575877951"/>
    <n v="4.8535495541176363"/>
    <n v="42.948397123394855"/>
    <n v="41.40699818374096"/>
    <n v="84.355395307135808"/>
    <n v="0.49086366121549374"/>
    <n v="0.04"/>
    <n v="0.53086366121549378"/>
    <n v="0.98"/>
    <n v="0.5"/>
    <n v="0.5"/>
    <n v="85.52750299056072"/>
    <n v="24.757380000000005"/>
    <n v="110.28488299056073"/>
    <n v="0.22448570763881562"/>
    <n v="0.09"/>
    <n v="0.31448570763881561"/>
    <n v="0.9"/>
    <n v="4.4737082420244887"/>
    <n v="2.7954908465176302"/>
    <n v="3.4330395443295543"/>
    <n v="86.112799376034474"/>
    <n v="2.0987791054534384"/>
    <n v="1.3114663408408811"/>
    <n v="1.6105636027291967"/>
    <x v="986"/>
    <n v="109.07296119945566"/>
    <n v="3.0667909397618152"/>
    <n v="1.9163489294527014"/>
    <n v="2.3533976738790372"/>
    <n v="85.288216117317432"/>
    <n v="0.85"/>
    <n v="0.6"/>
    <n v="0.55000000000000004"/>
    <n v="21"/>
    <n v="11.2"/>
    <n v="13.65"/>
    <n v="180.73174404252504"/>
    <n v="112.93403789725284"/>
    <n v="138.69014040416261"/>
    <n v="5026.1945949128622"/>
    <n v="334.50396917948262"/>
    <n v="209.0218524268129"/>
    <n v="256.69205316989741"/>
    <n v="9302.6382873349539"/>
    <x v="0"/>
    <x v="0"/>
    <n v="1"/>
  </r>
  <r>
    <n v="988"/>
    <x v="24"/>
    <n v="2.5"/>
    <n v="3"/>
    <n v="2.7508200000000005"/>
    <n v="2.9000000000000004"/>
    <n v="2.023678382350437"/>
    <n v="2.2328820421672066"/>
    <n v="65"/>
    <n v="78"/>
    <n v="0.2"/>
    <n v="0.2"/>
    <n v="1.3989229744649958"/>
    <n v="3"/>
    <n v="2.6"/>
    <n v="1.5693609226313696"/>
    <n v="0.73180501663220188"/>
    <n v="15.007922656809424"/>
    <n v="3.4130153411425712"/>
    <n v="4.7388356722849201"/>
    <n v="3.6318050166322022"/>
    <n v="42.244625269074753"/>
    <n v="50.672684663526319"/>
    <n v="92.917309932601071"/>
    <n v="0.54535247200206816"/>
    <n v="0.04"/>
    <n v="0.58535247200206819"/>
    <n v="0.98"/>
    <n v="0.5"/>
    <n v="0.5"/>
    <n v="55.280309213109568"/>
    <n v="24.757380000000005"/>
    <n v="80.037689213109573"/>
    <n v="0.30932152393956086"/>
    <n v="0.09"/>
    <n v="0.39932152393956089"/>
    <n v="0.9"/>
    <n v="9.4200616160581063"/>
    <n v="3.0176718253445882"/>
    <n v="4.1566077507086412"/>
    <n v="94.853087222863593"/>
    <n v="3.9060052626866963"/>
    <n v="1.2512701626881402"/>
    <n v="1.7235271286883818"/>
    <x v="987"/>
    <n v="79.15815416681167"/>
    <n v="5.6584282559292207"/>
    <n v="1.8126505132985109"/>
    <n v="2.4967848092766762"/>
    <n v="135.33667903800989"/>
    <n v="0.85"/>
    <n v="0.6"/>
    <n v="0.65"/>
    <n v="21"/>
    <n v="11.2"/>
    <n v="13.65"/>
    <n v="370.49665787458542"/>
    <n v="118.68683788082488"/>
    <n v="163.48186906845072"/>
    <n v="8861.433776930322"/>
    <n v="447.91073622468855"/>
    <n v="143.48606878223384"/>
    <n v="197.64087685407662"/>
    <n v="10713.001703715096"/>
    <x v="1"/>
    <x v="0"/>
    <n v="1"/>
  </r>
  <r>
    <n v="989"/>
    <x v="24"/>
    <n v="2.5"/>
    <n v="3"/>
    <n v="2.7508200000000005"/>
    <n v="2.9000000000000004"/>
    <n v="1.4686932638094241"/>
    <n v="1.6205237170162723"/>
    <n v="65"/>
    <n v="78"/>
    <n v="0.2"/>
    <n v="0.2"/>
    <n v="1.3989229744649958"/>
    <n v="3"/>
    <n v="2.6"/>
    <n v="0.25615425651354878"/>
    <n v="0.11944669148126774"/>
    <n v="15.007922656809424"/>
    <n v="12.554443242619902"/>
    <n v="0.12624934514121572"/>
    <n v="3.0194466914812681"/>
    <n v="39.772632237582961"/>
    <n v="75.819107363468191"/>
    <n v="115.59173960105116"/>
    <n v="0.65592150118293324"/>
    <n v="0.04"/>
    <n v="0.69592150118293328"/>
    <n v="0.98"/>
    <n v="0.5"/>
    <n v="0.5"/>
    <n v="40.119921461184326"/>
    <n v="24.757380000000005"/>
    <n v="64.877301461184331"/>
    <n v="0.38160310990758739"/>
    <n v="0.09"/>
    <n v="0.47160310990758736"/>
    <n v="0.9"/>
    <n v="4.7274811998665811"/>
    <n v="3.0029942685828885"/>
    <n v="4.5478508070748909"/>
    <n v="117.99990084273972"/>
    <n v="1.4375253864413353"/>
    <n v="0.91314598914694001"/>
    <n v="1.3829036462593181"/>
    <x v="988"/>
    <n v="64.164364082489996"/>
    <n v="2.497986363979849"/>
    <n v="1.5867728324845376"/>
    <n v="2.4030702230626413"/>
    <n v="76.573410585459683"/>
    <n v="0.85"/>
    <n v="0.6"/>
    <n v="0.65"/>
    <n v="21"/>
    <n v="11.2"/>
    <n v="13.65"/>
    <n v="169.62785305899865"/>
    <n v="107.7511361742844"/>
    <n v="163.18249313366275"/>
    <n v="5199.7814825227397"/>
    <n v="160.2817065314984"/>
    <n v="101.81426973974177"/>
    <n v="154.19147270838175"/>
    <n v="4913.2841958434283"/>
    <x v="0"/>
    <x v="0"/>
    <n v="1"/>
  </r>
  <r>
    <n v="990"/>
    <x v="24"/>
    <n v="2.5"/>
    <n v="3"/>
    <n v="2.7508200000000005"/>
    <n v="2.9000000000000004"/>
    <n v="1.0381361196161834"/>
    <n v="1.1454564712619006"/>
    <n v="65"/>
    <n v="78"/>
    <n v="0.2"/>
    <n v="0.2"/>
    <n v="1.3989229744649958"/>
    <n v="3"/>
    <n v="2.6"/>
    <n v="0"/>
    <n v="0"/>
    <n v="15.007922656809424"/>
    <n v="18.82309037592103"/>
    <n v="0"/>
    <n v="2.5443794457268964"/>
    <n v="28.358501132489955"/>
    <n v="37.64618075184206"/>
    <n v="66.004681884332015"/>
    <n v="0.57035621833332995"/>
    <n v="0.04"/>
    <n v="0.61035621833332998"/>
    <n v="0.98"/>
    <n v="0.5"/>
    <n v="0.5"/>
    <n v="28.358501132489955"/>
    <n v="24.757380000000005"/>
    <n v="53.11588113248996"/>
    <n v="0.46610127653246053"/>
    <n v="0.09"/>
    <n v="0.55610127653246055"/>
    <n v="0.9"/>
    <n v="5.277782174326032"/>
    <n v="2.4079454069064239"/>
    <n v="5.4815803799602403"/>
    <n v="67.379779423588943"/>
    <n v="2.0564550052173356"/>
    <n v="0.93824095439390753"/>
    <n v="2.1358637087575301"/>
    <x v="989"/>
    <n v="52.532190131034021"/>
    <n v="2.3428007699230604"/>
    <n v="1.0688838923052864"/>
    <n v="2.4332665332490606"/>
    <n v="70.591050815670428"/>
    <n v="0.85"/>
    <n v="0.6"/>
    <n v="0.65"/>
    <n v="21"/>
    <n v="11.2"/>
    <n v="13.65"/>
    <n v="138.56348464607953"/>
    <n v="63.218468553239063"/>
    <n v="143.914025574931"/>
    <n v="4175.0635015238613"/>
    <n v="123.07245548473109"/>
    <n v="56.150811858580994"/>
    <n v="127.82482016412166"/>
    <n v="3708.3025029982832"/>
    <x v="0"/>
    <x v="0"/>
    <n v="1"/>
  </r>
  <r>
    <n v="991"/>
    <x v="24"/>
    <n v="2.9751907591503493"/>
    <n v="3"/>
    <n v="2.7508200000000005"/>
    <n v="3.3751907591503496"/>
    <n v="2.9751907591503493"/>
    <n v="3.2827597883477484"/>
    <n v="65"/>
    <n v="78"/>
    <n v="0.2"/>
    <n v="0.2"/>
    <n v="1.3989229744649958"/>
    <n v="3"/>
    <n v="2.6"/>
    <n v="2.8017811434444044"/>
    <n v="1.3064920036623944"/>
    <n v="15.007922656809424"/>
    <n v="6.5519112584955991E-2"/>
    <n v="15.104084142910757"/>
    <n v="4.681682762812744"/>
    <n v="39.723914786843011"/>
    <n v="41.464325088085459"/>
    <n v="81.18823987492847"/>
    <n v="0.51071836453114128"/>
    <n v="0.04"/>
    <n v="0.55071836453114131"/>
    <n v="0.98"/>
    <n v="0.5"/>
    <n v="0.5"/>
    <n v="81.272531528844794"/>
    <n v="24.757380000000005"/>
    <n v="106.02991152884479"/>
    <n v="0.23349430026889073"/>
    <n v="0.09"/>
    <n v="0.3234943002688907"/>
    <n v="0.9"/>
    <n v="10.523045810009057"/>
    <n v="3.3285137766970854"/>
    <n v="6.0479753298636609"/>
    <n v="82.879661538989481"/>
    <n v="4.7278112316345897"/>
    <n v="1.4954401132750941"/>
    <n v="2.7172442474764558"/>
    <x v="990"/>
    <n v="104.86474766589045"/>
    <n v="7.1189004690026945"/>
    <n v="2.251758541569099"/>
    <n v="4.0914897824859029"/>
    <n v="178.50593386614861"/>
    <n v="0.85"/>
    <n v="0.6"/>
    <n v="0.65"/>
    <n v="21"/>
    <n v="11.2"/>
    <n v="13.65"/>
    <n v="391.83939469810781"/>
    <n v="123.94157044006789"/>
    <n v="225.20428354961481"/>
    <n v="9825.345554512438"/>
    <n v="746.52170134055677"/>
    <n v="236.13009126615705"/>
    <n v="429.05304361795322"/>
    <n v="18718.979711737804"/>
    <x v="1"/>
    <x v="0"/>
    <n v="1"/>
  </r>
  <r>
    <n v="992"/>
    <x v="24"/>
    <n v="2.5"/>
    <n v="3"/>
    <n v="2.7508200000000005"/>
    <n v="2.9000000000000004"/>
    <n v="2.209910705866803"/>
    <n v="2.4383666757322442"/>
    <n v="65"/>
    <n v="78"/>
    <n v="0.2"/>
    <n v="0.2"/>
    <n v="1.3989229744649958"/>
    <n v="3"/>
    <n v="2.6"/>
    <n v="2.0100241413699642"/>
    <n v="0.93728965019723987"/>
    <n v="15.007922656809424"/>
    <n v="1.6342830696994872"/>
    <n v="7.7737134394886818"/>
    <n v="3.8372896501972402"/>
    <n v="38.983483966825702"/>
    <n v="45.779712356595255"/>
    <n v="84.763196323420956"/>
    <n v="0.54008950042326143"/>
    <n v="0.04"/>
    <n v="0.58008950042326146"/>
    <n v="0.98"/>
    <n v="0.5"/>
    <n v="0.5"/>
    <n v="60.367570370439964"/>
    <n v="24.757380000000005"/>
    <n v="85.124950370439961"/>
    <n v="0.29083576427666408"/>
    <n v="0.09"/>
    <n v="0.3808357642766641"/>
    <n v="0.9"/>
    <n v="8.7251864828061603"/>
    <n v="2.2478380354970655"/>
    <n v="6.7961004698151743"/>
    <n v="86.52909624682556"/>
    <n v="3.6637974148953409"/>
    <n v="0.94389079245316732"/>
    <n v="2.8537539434537975"/>
    <x v="991"/>
    <n v="84.189511355380176"/>
    <n v="5.4023234201702577"/>
    <n v="1.3917809192783854"/>
    <n v="4.2079023532921163"/>
    <n v="143.11885445717417"/>
    <n v="0.85"/>
    <n v="0.6"/>
    <n v="0.65"/>
    <n v="21"/>
    <n v="11.2"/>
    <n v="13.65"/>
    <n v="317.02507914234963"/>
    <n v="81.674017226672561"/>
    <n v="246.93274963787164"/>
    <n v="8398.6578796161975"/>
    <n v="454.81896892786017"/>
    <n v="117.1733555077891"/>
    <n v="354.26124295481759"/>
    <n v="12049.106422491268"/>
    <x v="1"/>
    <x v="0"/>
    <n v="1"/>
  </r>
  <r>
    <n v="993"/>
    <x v="24"/>
    <n v="3.2888833888777889"/>
    <n v="3"/>
    <n v="2.7508200000000005"/>
    <n v="3.6888833888777892"/>
    <n v="3.2888833888777889"/>
    <n v="3.6288813093302821"/>
    <n v="65"/>
    <n v="78"/>
    <n v="0.2"/>
    <n v="0.2"/>
    <n v="1.3989229744649958"/>
    <n v="3"/>
    <n v="2.6"/>
    <n v="2.8713251251654053"/>
    <n v="1.3389208949174884"/>
    <n v="15.007922656809424"/>
    <n v="2.7609947600477972E-2"/>
    <n v="15.863197182478938"/>
    <n v="5.0278042837952777"/>
    <n v="46.204793476480631"/>
    <n v="41.360043798862854"/>
    <n v="87.564837275343478"/>
    <n v="0.47233621492161471"/>
    <n v="0.04"/>
    <n v="0.51233621492161474"/>
    <n v="0.98"/>
    <n v="0.5"/>
    <n v="0.5"/>
    <n v="89.841593549987351"/>
    <n v="24.757380000000005"/>
    <n v="114.59897354998736"/>
    <n v="0.21603491927613985"/>
    <n v="0.09"/>
    <n v="0.30603491927613985"/>
    <n v="0.9"/>
    <n v="5.0527761978484618"/>
    <n v="2.2171699016182997"/>
    <n v="5.1524516365448996"/>
    <n v="89.389104718579802"/>
    <n v="2.4640559657967529"/>
    <n v="1.0812334663850511"/>
    <n v="2.5126640675108063"/>
    <x v="992"/>
    <n v="113.33964417031717"/>
    <n v="3.5064502420195072"/>
    <n v="1.5386384897550567"/>
    <n v="3.575621515880667"/>
    <n v="104.6544893708534"/>
    <n v="0.85"/>
    <n v="0.6"/>
    <n v="0.65"/>
    <n v="21"/>
    <n v="11.2"/>
    <n v="13.65"/>
    <n v="220.25975675904724"/>
    <n v="96.650491551926365"/>
    <n v="224.60479145333613"/>
    <n v="6573.9339735476633"/>
    <n v="397.41982273141349"/>
    <n v="174.38873893559233"/>
    <n v="405.2596702976449"/>
    <n v="11861.502586118764"/>
    <x v="0"/>
    <x v="0"/>
    <n v="1"/>
  </r>
  <r>
    <n v="994"/>
    <x v="24"/>
    <n v="2.6853546420626846"/>
    <n v="3"/>
    <n v="2.7508200000000005"/>
    <n v="3.0853546420626849"/>
    <n v="2.6853546420626846"/>
    <n v="2.9629610166353917"/>
    <n v="65"/>
    <n v="78"/>
    <n v="0.2"/>
    <n v="0.2"/>
    <n v="1.3989229744649958"/>
    <n v="3"/>
    <n v="2.6"/>
    <n v="2.7375260232449143"/>
    <n v="1.2765293490377023"/>
    <n v="15.007922656809424"/>
    <n v="0.11488162660440285"/>
    <n v="14.419244063504015"/>
    <n v="4.3618839911003873"/>
    <n v="33.690406859260598"/>
    <n v="41.600112478900428"/>
    <n v="75.290519338161033"/>
    <n v="0.55252789919082668"/>
    <n v="0.04"/>
    <n v="0.59252789919082671"/>
    <n v="0.98"/>
    <n v="0.5"/>
    <n v="0.5"/>
    <n v="73.355151814028716"/>
    <n v="24.757380000000005"/>
    <n v="98.112531814028728"/>
    <n v="0.2523365725280371"/>
    <n v="0.09"/>
    <n v="0.34233657252803706"/>
    <n v="0.9"/>
    <n v="4.6116170104206331"/>
    <n v="2.038712837132131"/>
    <n v="6.3068664778832613"/>
    <n v="76.85907182437272"/>
    <n v="1.8791052713634147"/>
    <n v="0.83071860269285935"/>
    <n v="2.5698721332660437"/>
    <x v="993"/>
    <n v="97.034372123764669"/>
    <n v="3.0328918492612407"/>
    <n v="1.3407868720994069"/>
    <n v="4.1477954244527329"/>
    <n v="99.948522193278023"/>
    <n v="0.85"/>
    <n v="0.6"/>
    <n v="0.65"/>
    <n v="21"/>
    <n v="11.2"/>
    <n v="13.65"/>
    <n v="144.42628701727807"/>
    <n v="63.848260750213022"/>
    <n v="197.5179868701488"/>
    <n v="4759.5478740052404"/>
    <n v="294.294756312348"/>
    <n v="130.10241228595231"/>
    <n v="402.47872470959493"/>
    <n v="9698.4420957228922"/>
    <x v="0"/>
    <x v="0"/>
    <n v="1"/>
  </r>
  <r>
    <n v="995"/>
    <x v="24"/>
    <n v="2.599615966506069"/>
    <n v="3"/>
    <n v="2.7508200000000005"/>
    <n v="2.9996159665060693"/>
    <n v="2.599615966506069"/>
    <n v="2.8683588552251331"/>
    <n v="65"/>
    <n v="78"/>
    <n v="0.2"/>
    <n v="0.2"/>
    <n v="1.3989229744649958"/>
    <n v="3"/>
    <n v="2.6"/>
    <n v="2.7185182164919386"/>
    <n v="1.2676658631840594"/>
    <n v="15.007922656809424"/>
    <n v="0.13212307162261266"/>
    <n v="14.219701351121763"/>
    <n v="4.2672818296901287"/>
    <n v="31.89721128448085"/>
    <n v="41.647540590685416"/>
    <n v="73.54475187516627"/>
    <n v="0.56628840982939632"/>
    <n v="0.04"/>
    <n v="0.60628840982939636"/>
    <n v="0.98"/>
    <n v="0.5"/>
    <n v="0.5"/>
    <n v="71.01305015517363"/>
    <n v="24.757380000000005"/>
    <n v="95.770430155173642"/>
    <n v="0.25850755770738887"/>
    <n v="0.09"/>
    <n v="0.34850755770738884"/>
    <n v="0.9"/>
    <n v="9.9213308951399277"/>
    <n v="2.0569230592048506"/>
    <n v="4.9205891688673882"/>
    <n v="75.076934205898894"/>
    <n v="3.9061429633342795"/>
    <n v="0.80983444849812447"/>
    <n v="1.9372929862510284"/>
    <x v="994"/>
    <n v="94.718007845776128"/>
    <n v="6.4636720956678495"/>
    <n v="1.3400698274493574"/>
    <n v="3.2057266551439842"/>
    <n v="152.82462589589579"/>
    <n v="0.85"/>
    <n v="0.6"/>
    <n v="0.65"/>
    <n v="21"/>
    <n v="11.2"/>
    <n v="13.65"/>
    <n v="293.26123825708265"/>
    <n v="60.799887607564109"/>
    <n v="145.44601806631786"/>
    <n v="6933.7581429051615"/>
    <n v="612.22614426999155"/>
    <n v="126.92874443023609"/>
    <n v="303.64004247334157"/>
    <n v="14475.244114635259"/>
    <x v="1"/>
    <x v="0"/>
    <n v="1"/>
  </r>
  <r>
    <n v="996"/>
    <x v="24"/>
    <n v="2.5"/>
    <n v="3"/>
    <n v="2.7508200000000005"/>
    <n v="2.9000000000000004"/>
    <n v="1.7697856673816086"/>
    <n v="1.9527424266851638"/>
    <n v="65"/>
    <n v="78"/>
    <n v="0.2"/>
    <n v="0.2"/>
    <n v="1.3989229744649958"/>
    <n v="3"/>
    <n v="2.6"/>
    <n v="0.96859957852124301"/>
    <n v="0.45166540115015952"/>
    <n v="15.007922656809424"/>
    <n v="6.8812787359648189"/>
    <n v="1.8051551373831647"/>
    <n v="3.3516654011501599"/>
    <n v="43.379129444550387"/>
    <n v="60.213252975271253"/>
    <n v="103.59238241982163"/>
    <n v="0.58125174427641979"/>
    <n v="0.04"/>
    <n v="0.62125174427641983"/>
    <n v="0.98"/>
    <n v="0.5"/>
    <n v="0.5"/>
    <n v="48.344786299566742"/>
    <n v="24.757380000000005"/>
    <n v="73.102166299566747"/>
    <n v="0.33866821262924374"/>
    <n v="0.09"/>
    <n v="0.42866821262924371"/>
    <n v="0.9"/>
    <n v="7.6349694355911941"/>
    <n v="2.9110967675855965"/>
    <n v="6.9174679205319647"/>
    <n v="105.75055705356792"/>
    <n v="2.891731356233012"/>
    <n v="1.1025728229655971"/>
    <n v="2.6199789089253027"/>
    <x v="995"/>
    <n v="72.298845790780305"/>
    <n v="4.3621007341574112"/>
    <n v="1.6632021194339099"/>
    <n v="3.9521693111173963"/>
    <n v="124.10583856019474"/>
    <n v="0.85"/>
    <n v="0.6"/>
    <n v="0.65"/>
    <n v="21"/>
    <n v="11.2"/>
    <n v="13.65"/>
    <n v="305.80220177091047"/>
    <n v="116.59769022073682"/>
    <n v="277.06422908744986"/>
    <n v="8700.3581524725032"/>
    <n v="315.37484830269625"/>
    <n v="120.24759355185122"/>
    <n v="285.73727956353105"/>
    <n v="8972.7088837989959"/>
    <x v="1"/>
    <x v="0"/>
    <n v="1"/>
  </r>
  <r>
    <n v="997"/>
    <x v="24"/>
    <n v="2.5"/>
    <n v="3"/>
    <n v="2.7508200000000005"/>
    <n v="2.9000000000000004"/>
    <n v="1.3064135929322309"/>
    <n v="1.4414679114738767"/>
    <n v="65"/>
    <n v="78"/>
    <n v="0.2"/>
    <n v="0.2"/>
    <n v="1.3989229744649958"/>
    <n v="3"/>
    <n v="2.6"/>
    <n v="0"/>
    <n v="0"/>
    <n v="15.007922656809424"/>
    <n v="15.647421035061789"/>
    <n v="0"/>
    <n v="2.8403908859388727"/>
    <n v="35.686968842165129"/>
    <n v="31.294842070123579"/>
    <n v="66.981810912288708"/>
    <n v="0.46721403383828375"/>
    <n v="0.04"/>
    <n v="0.50721403383828378"/>
    <n v="0.98"/>
    <n v="0.5"/>
    <n v="0.5"/>
    <n v="35.686968842165129"/>
    <n v="24.757380000000005"/>
    <n v="60.444348842165134"/>
    <n v="0.40958965518261325"/>
    <n v="0.09"/>
    <n v="0.49958965518261322"/>
    <n v="0.9"/>
    <n v="6.6205911962938373"/>
    <n v="2.2897421770796078"/>
    <n v="3.4063670301323357"/>
    <n v="68.377265306294731"/>
    <n v="3.262534429227411"/>
    <n v="1.128352810993406"/>
    <n v="1.6786098680451789"/>
    <x v="996"/>
    <n v="59.780125228514969"/>
    <n v="3.3130123234323543"/>
    <n v="1.1458106723753205"/>
    <n v="1.7045813001230998"/>
    <n v="79.63426180230384"/>
    <n v="0.85"/>
    <n v="0.6"/>
    <n v="0.55000000000000004"/>
    <n v="21"/>
    <n v="11.2"/>
    <n v="13.65"/>
    <n v="223.08318223820353"/>
    <n v="77.153679516399563"/>
    <n v="114.77875229308958"/>
    <n v="5362.2090121425081"/>
    <n v="198.05229157839949"/>
    <n v="68.496705482765591"/>
    <n v="101.90008358354376"/>
    <n v="4760.5461430220694"/>
    <x v="1"/>
    <x v="0"/>
    <n v="1"/>
  </r>
  <r>
    <n v="998"/>
    <x v="24"/>
    <n v="2.5"/>
    <n v="3"/>
    <n v="2.7508200000000005"/>
    <n v="2.9000000000000004"/>
    <n v="1.1752904888197673"/>
    <n v="1.2967895737303645"/>
    <n v="65"/>
    <n v="78"/>
    <n v="0.2"/>
    <n v="0.2"/>
    <n v="1.3989229744649958"/>
    <n v="3"/>
    <n v="2.6"/>
    <n v="0"/>
    <n v="0"/>
    <n v="15.007922656809424"/>
    <n v="17.199558888685058"/>
    <n v="0"/>
    <n v="2.6957125481953605"/>
    <n v="32.105112256880659"/>
    <n v="34.399117777370115"/>
    <n v="66.504230034250782"/>
    <n v="0.51724706473037874"/>
    <n v="0.04"/>
    <n v="0.55724706473037877"/>
    <n v="0.98"/>
    <n v="0.5"/>
    <n v="0.5"/>
    <n v="32.105112256880659"/>
    <n v="24.757380000000005"/>
    <n v="56.862492256880664"/>
    <n v="0.43539034286708089"/>
    <n v="0.09"/>
    <n v="0.52539034286708086"/>
    <n v="0.9"/>
    <n v="4.7908062595583338"/>
    <n v="2.9616271154058955"/>
    <n v="3.0326219580634546"/>
    <n v="67.889734826630999"/>
    <n v="2.1211435337275271"/>
    <n v="1.3112690985200615"/>
    <n v="1.3427022734957006"/>
    <x v="997"/>
    <n v="56.237629704607251"/>
    <n v="2.2737629162392237"/>
    <n v="1.4056168297983485"/>
    <n v="1.439311667730258"/>
    <n v="60.83804549659996"/>
    <n v="0.85"/>
    <n v="0.6"/>
    <n v="0.55000000000000004"/>
    <n v="21"/>
    <n v="11.2"/>
    <n v="13.65"/>
    <n v="144.00387203398483"/>
    <n v="89.021711384882451"/>
    <n v="91.155701298737682"/>
    <n v="3853.0464438133131"/>
    <n v="127.87103691952937"/>
    <n v="79.048558780763472"/>
    <n v="80.943476599334957"/>
    <n v="3421.3874745898374"/>
    <x v="0"/>
    <x v="1"/>
    <n v="1"/>
  </r>
  <r>
    <n v="999"/>
    <x v="24"/>
    <n v="2.9275695154605326"/>
    <n v="3"/>
    <n v="2.7508200000000005"/>
    <n v="3.3275695154605329"/>
    <n v="2.9275695154605326"/>
    <n v="3.2302155595868727"/>
    <n v="65"/>
    <n v="78"/>
    <n v="0.2"/>
    <n v="0.2"/>
    <n v="1.3989229744649958"/>
    <n v="3"/>
    <n v="2.6"/>
    <n v="2.7912237678899539"/>
    <n v="1.3015690185913358"/>
    <n v="15.007922656809424"/>
    <n v="7.2684228370476126E-2"/>
    <n v="14.990471372063219"/>
    <n v="4.6291385340518687"/>
    <n v="38.735585630905916"/>
    <n v="41.484035031890578"/>
    <n v="80.219620662796501"/>
    <n v="0.51713078033949933"/>
    <n v="0.04"/>
    <n v="0.55713078033949937"/>
    <n v="0.98"/>
    <n v="0.5"/>
    <n v="0.5"/>
    <n v="79.971674090604864"/>
    <n v="24.757380000000005"/>
    <n v="104.72905409060488"/>
    <n v="0.23639457278570952"/>
    <n v="0.09"/>
    <n v="0.32639457278570949"/>
    <n v="0.9"/>
    <n v="9.9149235401523441"/>
    <n v="2.3642374632089456"/>
    <n v="3.5923609363756732"/>
    <n v="81.890862759938088"/>
    <n v="4.3910144512207969"/>
    <n v="1.0470480004234672"/>
    <n v="1.5909460846315597"/>
    <x v="998"/>
    <n v="103.57818536433449"/>
    <n v="6.6787463070613455"/>
    <n v="1.5925631864408922"/>
    <n v="2.4198338232552641"/>
    <n v="151.38762179076016"/>
    <n v="0.85"/>
    <n v="0.6"/>
    <n v="0.65"/>
    <n v="21"/>
    <n v="11.2"/>
    <n v="13.65"/>
    <n v="359.58396180182712"/>
    <n v="85.743664105745751"/>
    <n v="130.28394747502389"/>
    <n v="8150.7154649253753"/>
    <n v="691.77242299416446"/>
    <n v="164.95480492958993"/>
    <n v="250.64199629601995"/>
    <n v="15680.455151709119"/>
    <x v="1"/>
    <x v="0"/>
    <n v="1"/>
  </r>
  <r>
    <n v="1000"/>
    <x v="24"/>
    <n v="2.5"/>
    <n v="3"/>
    <n v="2.7508200000000005"/>
    <n v="2.9000000000000004"/>
    <n v="2.356204257497124"/>
    <n v="2.5997837502877399"/>
    <n v="65"/>
    <n v="78"/>
    <n v="0.2"/>
    <n v="0.2"/>
    <n v="1.3989229744649958"/>
    <n v="3"/>
    <n v="2.6"/>
    <n v="2.3561841748426313"/>
    <n v="1.0987067247527351"/>
    <n v="15.007922656809424"/>
    <n v="0.69119624252430645"/>
    <n v="10.681800184468358"/>
    <n v="3.9987067247527355"/>
    <n v="34.980124640259447"/>
    <n v="43.18545025066522"/>
    <n v="78.16557489092466"/>
    <n v="0.55248682442274499"/>
    <n v="0.04"/>
    <n v="0.59248682442274503"/>
    <n v="0.98"/>
    <n v="0.5"/>
    <n v="0.5"/>
    <n v="64.363834223698703"/>
    <n v="24.757380000000005"/>
    <n v="89.121214223698701"/>
    <n v="0.27779446471473945"/>
    <n v="0.09"/>
    <n v="0.36779446471473942"/>
    <n v="0.9"/>
    <n v="7.6344448511065215"/>
    <n v="3.3170665189197375"/>
    <n v="3.8803666754825299"/>
    <n v="79.794024367818935"/>
    <n v="3.111136865043842"/>
    <n v="1.3517483107259729"/>
    <n v="1.5813005463300414"/>
    <x v="999"/>
    <n v="88.141860221240478"/>
    <n v="4.8265382936996"/>
    <n v="2.0970678141704684"/>
    <n v="2.4531892911765198"/>
    <n v="122.01192623972707"/>
    <n v="0.85"/>
    <n v="0.6"/>
    <n v="0.65"/>
    <n v="21"/>
    <n v="11.2"/>
    <n v="13.65"/>
    <n v="248.25013082092815"/>
    <n v="107.86143764522636"/>
    <n v="126.17833432670471"/>
    <n v="6275.6109674431755"/>
    <n v="425.42006363573466"/>
    <n v="184.83945815107572"/>
    <n v="216.2286675991248"/>
    <n v="10754.358147946326"/>
    <x v="1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75A26-23CD-417E-8D64-D2A8459981B9}" name="TablaDinámica2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Y9:CA35" firstHeaderRow="0" firstDataRow="1" firstDataCol="1" rowPageCount="1" colPageCount="1"/>
  <pivotFields count="71">
    <pivotField numFmtId="3" showAll="0"/>
    <pivotField axis="axisRow" numFmtId="3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2" showAll="0"/>
    <pivotField numFmtId="4" showAll="0"/>
    <pivotField numFmtId="4" showAll="0"/>
    <pivotField numFmtId="4" showAll="0"/>
    <pivotField numFmtId="2" showAll="0"/>
    <pivotField numFmtId="173" showAll="0"/>
    <pivotField numFmtId="17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4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pageFields count="1">
    <pageField fld="65" hier="-1"/>
  </pageFields>
  <dataFields count="2">
    <dataField name="Suma de Tdr-B&amp;F" fld="45" baseField="1" baseItem="10" numFmtId="3"/>
    <dataField name="Suma de NSR($/T)B&amp;F" fld="69" baseField="0" baseItem="0" numFmtId="4"/>
  </dataFields>
  <pivotTableStyleInfo name="PivotStyleLight7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56E06-8E76-436F-B43C-038416ED5A92}" name="TablaDiná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compact="0" compactData="0" gridDropZones="1" multipleFieldFilters="0">
  <location ref="BR9:BT36" firstHeaderRow="1" firstDataRow="2" firstDataCol="1" rowPageCount="1" colPageCount="1"/>
  <pivotFields count="71">
    <pivotField compact="0" numFmtId="3" outline="0" showAll="0"/>
    <pivotField axis="axisRow" compact="0" numFmtId="3" outline="0" showAll="0">
      <items count="26">
        <item x="0"/>
        <item sd="0" x="1"/>
        <item sd="0" x="2"/>
        <item sd="0" x="3"/>
        <item sd="0" x="4"/>
        <item sd="0" x="5"/>
        <item sd="0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2" outline="0" showAll="0"/>
    <pivotField compact="0" numFmtId="4" outline="0" showAll="0"/>
    <pivotField compact="0" numFmtId="4" outline="0" showAll="0"/>
    <pivotField compact="0" numFmtId="4" outline="0" showAll="0"/>
    <pivotField compact="0" numFmtId="2" outline="0" showAll="0"/>
    <pivotField compact="0" numFmtId="173" outline="0" showAll="0"/>
    <pivotField compact="0" numFmtId="173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dataField="1"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 measureFilter="1">
      <items count="1001">
        <item x="765"/>
        <item x="511"/>
        <item x="774"/>
        <item x="642"/>
        <item x="777"/>
        <item x="143"/>
        <item x="988"/>
        <item x="883"/>
        <item x="139"/>
        <item x="354"/>
        <item x="501"/>
        <item x="363"/>
        <item x="109"/>
        <item x="938"/>
        <item x="305"/>
        <item x="278"/>
        <item x="26"/>
        <item x="621"/>
        <item x="408"/>
        <item x="964"/>
        <item x="194"/>
        <item x="795"/>
        <item x="309"/>
        <item x="968"/>
        <item x="121"/>
        <item x="877"/>
        <item x="610"/>
        <item x="77"/>
        <item x="895"/>
        <item x="427"/>
        <item x="682"/>
        <item x="506"/>
        <item x="463"/>
        <item x="46"/>
        <item x="323"/>
        <item x="37"/>
        <item x="210"/>
        <item x="329"/>
        <item x="318"/>
        <item x="321"/>
        <item x="292"/>
        <item x="654"/>
        <item x="486"/>
        <item x="168"/>
        <item x="300"/>
        <item x="646"/>
        <item x="549"/>
        <item x="136"/>
        <item x="954"/>
        <item x="583"/>
        <item x="452"/>
        <item x="769"/>
        <item x="547"/>
        <item x="675"/>
        <item x="263"/>
        <item x="81"/>
        <item x="728"/>
        <item x="421"/>
        <item x="125"/>
        <item x="304"/>
        <item x="982"/>
        <item x="568"/>
        <item x="997"/>
        <item x="566"/>
        <item x="447"/>
        <item x="27"/>
        <item x="727"/>
        <item x="43"/>
        <item x="295"/>
        <item x="13"/>
        <item x="98"/>
        <item x="147"/>
        <item x="556"/>
        <item x="275"/>
        <item x="301"/>
        <item x="856"/>
        <item x="497"/>
        <item x="731"/>
        <item x="9"/>
        <item x="551"/>
        <item x="639"/>
        <item x="986"/>
        <item x="58"/>
        <item x="525"/>
        <item x="809"/>
        <item x="690"/>
        <item x="782"/>
        <item x="289"/>
        <item x="257"/>
        <item x="667"/>
        <item x="741"/>
        <item x="615"/>
        <item x="896"/>
        <item x="111"/>
        <item x="626"/>
        <item x="950"/>
        <item x="187"/>
        <item x="235"/>
        <item x="437"/>
        <item x="10"/>
        <item x="775"/>
        <item x="788"/>
        <item x="748"/>
        <item x="175"/>
        <item x="56"/>
        <item x="799"/>
        <item x="216"/>
        <item x="798"/>
        <item x="141"/>
        <item x="605"/>
        <item x="764"/>
        <item x="526"/>
        <item x="146"/>
        <item x="159"/>
        <item x="738"/>
        <item x="254"/>
        <item x="904"/>
        <item x="191"/>
        <item x="370"/>
        <item x="900"/>
        <item x="993"/>
        <item x="341"/>
        <item x="989"/>
        <item x="668"/>
        <item x="280"/>
        <item x="80"/>
        <item x="478"/>
        <item x="375"/>
        <item x="220"/>
        <item x="429"/>
        <item x="676"/>
        <item x="339"/>
        <item x="18"/>
        <item x="596"/>
        <item x="915"/>
        <item x="592"/>
        <item x="142"/>
        <item x="49"/>
        <item x="234"/>
        <item x="509"/>
        <item x="151"/>
        <item x="885"/>
        <item x="578"/>
        <item x="719"/>
        <item x="797"/>
        <item x="897"/>
        <item x="35"/>
        <item x="524"/>
        <item x="699"/>
        <item x="206"/>
        <item x="966"/>
        <item x="120"/>
        <item x="237"/>
        <item x="768"/>
        <item x="419"/>
        <item x="126"/>
        <item x="817"/>
        <item x="561"/>
        <item x="537"/>
        <item x="316"/>
        <item x="385"/>
        <item x="949"/>
        <item x="567"/>
        <item x="89"/>
        <item x="687"/>
        <item x="672"/>
        <item x="585"/>
        <item x="113"/>
        <item x="495"/>
        <item x="195"/>
        <item x="86"/>
        <item x="453"/>
        <item x="218"/>
        <item x="587"/>
        <item x="871"/>
        <item x="152"/>
        <item x="650"/>
        <item x="108"/>
        <item x="150"/>
        <item x="492"/>
        <item x="920"/>
        <item x="21"/>
        <item x="663"/>
        <item x="792"/>
        <item x="962"/>
        <item x="205"/>
        <item x="662"/>
        <item x="462"/>
        <item x="978"/>
        <item x="540"/>
        <item x="343"/>
        <item x="24"/>
        <item x="647"/>
        <item x="232"/>
        <item x="227"/>
        <item x="530"/>
        <item x="652"/>
        <item x="6"/>
        <item x="713"/>
        <item x="48"/>
        <item x="499"/>
        <item x="880"/>
        <item x="306"/>
        <item x="657"/>
        <item x="0"/>
        <item x="15"/>
        <item x="822"/>
        <item x="791"/>
        <item x="909"/>
        <item x="482"/>
        <item x="119"/>
        <item x="208"/>
        <item x="244"/>
        <item x="337"/>
        <item x="197"/>
        <item x="213"/>
        <item x="637"/>
        <item x="717"/>
        <item x="122"/>
        <item x="864"/>
        <item x="977"/>
        <item x="520"/>
        <item x="554"/>
        <item x="558"/>
        <item x="333"/>
        <item x="519"/>
        <item x="911"/>
        <item x="124"/>
        <item x="886"/>
        <item x="137"/>
        <item x="286"/>
        <item x="688"/>
        <item x="845"/>
        <item x="45"/>
        <item x="236"/>
        <item x="502"/>
        <item x="490"/>
        <item x="342"/>
        <item x="458"/>
        <item x="78"/>
        <item x="971"/>
        <item x="724"/>
        <item x="358"/>
        <item x="84"/>
        <item x="512"/>
        <item x="475"/>
        <item x="504"/>
        <item x="538"/>
        <item x="606"/>
        <item x="47"/>
        <item x="101"/>
        <item x="335"/>
        <item x="780"/>
        <item x="543"/>
        <item x="575"/>
        <item x="508"/>
        <item x="890"/>
        <item x="256"/>
        <item x="638"/>
        <item x="214"/>
        <item x="156"/>
        <item x="401"/>
        <item x="576"/>
        <item x="842"/>
        <item x="712"/>
        <item x="746"/>
        <item x="217"/>
        <item x="837"/>
        <item x="975"/>
        <item x="671"/>
        <item x="801"/>
        <item x="808"/>
        <item x="383"/>
        <item x="721"/>
        <item x="645"/>
        <item x="496"/>
        <item x="423"/>
        <item x="117"/>
        <item x="928"/>
        <item x="562"/>
        <item x="378"/>
        <item x="420"/>
        <item x="824"/>
        <item x="228"/>
        <item x="287"/>
        <item x="242"/>
        <item x="521"/>
        <item x="2"/>
        <item x="669"/>
        <item x="468"/>
        <item x="68"/>
        <item x="770"/>
        <item x="677"/>
        <item x="22"/>
        <item x="336"/>
        <item x="63"/>
        <item x="888"/>
        <item x="67"/>
        <item x="290"/>
        <item x="705"/>
        <item x="398"/>
        <item x="379"/>
        <item x="833"/>
        <item x="436"/>
        <item x="627"/>
        <item x="351"/>
        <item x="55"/>
        <item x="174"/>
        <item x="622"/>
        <item x="658"/>
        <item x="570"/>
        <item x="992"/>
        <item x="171"/>
        <item x="450"/>
        <item x="737"/>
        <item x="259"/>
        <item x="698"/>
        <item x="873"/>
        <item x="387"/>
        <item x="75"/>
        <item x="50"/>
        <item x="491"/>
        <item x="362"/>
        <item x="980"/>
        <item x="202"/>
        <item x="60"/>
        <item x="438"/>
        <item x="600"/>
        <item x="857"/>
        <item x="758"/>
        <item x="945"/>
        <item x="763"/>
        <item x="311"/>
        <item x="921"/>
        <item x="941"/>
        <item x="754"/>
        <item x="373"/>
        <item x="528"/>
        <item x="867"/>
        <item x="932"/>
        <item x="188"/>
        <item x="413"/>
        <item x="985"/>
        <item x="394"/>
        <item x="133"/>
        <item x="251"/>
        <item x="412"/>
        <item x="148"/>
        <item x="548"/>
        <item x="522"/>
        <item x="820"/>
        <item x="983"/>
        <item x="903"/>
        <item x="708"/>
        <item x="164"/>
        <item x="7"/>
        <item x="846"/>
        <item x="683"/>
        <item x="828"/>
        <item x="674"/>
        <item x="579"/>
        <item x="417"/>
        <item x="400"/>
        <item x="346"/>
        <item x="115"/>
        <item x="460"/>
        <item x="861"/>
        <item x="396"/>
        <item x="973"/>
        <item x="353"/>
        <item x="697"/>
        <item x="878"/>
        <item x="955"/>
        <item x="404"/>
        <item x="574"/>
        <item x="39"/>
        <item x="307"/>
        <item x="79"/>
        <item x="325"/>
        <item x="255"/>
        <item x="958"/>
        <item x="597"/>
        <item x="328"/>
        <item x="996"/>
        <item x="931"/>
        <item x="707"/>
        <item x="939"/>
        <item x="157"/>
        <item x="999"/>
        <item x="876"/>
        <item x="308"/>
        <item x="196"/>
        <item x="389"/>
        <item x="153"/>
        <item x="926"/>
        <item x="180"/>
        <item x="529"/>
        <item x="974"/>
        <item x="624"/>
        <item x="514"/>
        <item x="99"/>
        <item x="403"/>
        <item x="836"/>
        <item x="211"/>
        <item x="589"/>
        <item x="465"/>
        <item x="756"/>
        <item x="474"/>
        <item x="477"/>
        <item x="779"/>
        <item x="484"/>
        <item x="103"/>
        <item x="580"/>
        <item x="230"/>
        <item x="345"/>
        <item x="470"/>
        <item x="826"/>
        <item x="700"/>
        <item x="350"/>
        <item x="498"/>
        <item x="480"/>
        <item x="4"/>
        <item x="513"/>
        <item x="38"/>
        <item x="273"/>
        <item x="564"/>
        <item x="702"/>
        <item x="298"/>
        <item x="852"/>
        <item x="368"/>
        <item x="680"/>
        <item x="116"/>
        <item x="778"/>
        <item x="176"/>
        <item x="314"/>
        <item x="685"/>
        <item x="835"/>
        <item x="750"/>
        <item x="384"/>
        <item x="505"/>
        <item x="718"/>
        <item x="231"/>
        <item x="269"/>
        <item x="324"/>
        <item x="110"/>
        <item x="956"/>
        <item x="145"/>
        <item x="310"/>
        <item x="936"/>
        <item x="995"/>
        <item x="267"/>
        <item x="614"/>
        <item x="659"/>
        <item x="834"/>
        <item x="224"/>
        <item x="961"/>
        <item x="819"/>
        <item x="467"/>
        <item x="789"/>
        <item x="901"/>
        <item x="963"/>
        <item x="215"/>
        <item x="268"/>
        <item x="919"/>
        <item x="853"/>
        <item x="635"/>
        <item x="365"/>
        <item x="771"/>
        <item x="772"/>
        <item x="759"/>
        <item x="510"/>
        <item x="722"/>
        <item x="571"/>
        <item x="692"/>
        <item x="730"/>
        <item x="466"/>
        <item x="114"/>
        <item x="3"/>
        <item x="858"/>
        <item x="733"/>
        <item x="331"/>
        <item x="23"/>
        <item x="701"/>
        <item x="131"/>
        <item x="830"/>
        <item x="221"/>
        <item x="803"/>
        <item x="380"/>
        <item x="327"/>
        <item x="868"/>
        <item x="397"/>
        <item x="441"/>
        <item x="550"/>
        <item x="747"/>
        <item x="279"/>
        <item x="360"/>
        <item x="943"/>
        <item x="371"/>
        <item x="790"/>
        <item x="598"/>
        <item x="483"/>
        <item x="464"/>
        <item x="863"/>
        <item x="448"/>
        <item x="666"/>
        <item x="51"/>
        <item x="664"/>
        <item x="88"/>
        <item x="609"/>
        <item x="617"/>
        <item x="912"/>
        <item x="449"/>
        <item x="61"/>
        <item x="219"/>
        <item x="894"/>
        <item x="163"/>
        <item x="14"/>
        <item x="82"/>
        <item x="456"/>
        <item x="222"/>
        <item x="783"/>
        <item x="673"/>
        <item x="565"/>
        <item x="517"/>
        <item x="364"/>
        <item x="914"/>
        <item x="270"/>
        <item x="72"/>
        <item x="96"/>
        <item x="913"/>
        <item x="359"/>
        <item x="386"/>
        <item x="840"/>
        <item x="812"/>
        <item x="703"/>
        <item x="25"/>
        <item x="489"/>
        <item x="395"/>
        <item x="623"/>
        <item x="8"/>
        <item x="192"/>
        <item x="611"/>
        <item x="536"/>
        <item x="740"/>
        <item x="162"/>
        <item x="786"/>
        <item x="285"/>
        <item x="678"/>
        <item x="889"/>
        <item x="542"/>
        <item x="942"/>
        <item x="686"/>
        <item x="262"/>
        <item x="591"/>
        <item x="599"/>
        <item x="226"/>
        <item x="457"/>
        <item x="172"/>
        <item x="507"/>
        <item x="569"/>
        <item x="252"/>
        <item x="553"/>
        <item x="927"/>
        <item x="135"/>
        <item x="41"/>
        <item x="776"/>
        <item x="804"/>
        <item x="810"/>
        <item x="340"/>
        <item x="844"/>
        <item x="649"/>
        <item x="322"/>
        <item x="500"/>
        <item x="679"/>
        <item x="313"/>
        <item x="246"/>
        <item x="643"/>
        <item x="334"/>
        <item x="969"/>
        <item x="347"/>
        <item x="832"/>
        <item x="241"/>
        <item x="189"/>
        <item x="881"/>
        <item x="303"/>
        <item x="660"/>
        <item x="93"/>
        <item x="319"/>
        <item x="929"/>
        <item x="693"/>
        <item x="781"/>
        <item x="424"/>
        <item x="69"/>
        <item x="11"/>
        <item x="823"/>
        <item x="684"/>
        <item x="944"/>
        <item x="935"/>
        <item x="825"/>
        <item x="965"/>
        <item x="970"/>
        <item x="785"/>
        <item x="879"/>
        <item x="451"/>
        <item x="161"/>
        <item x="636"/>
        <item x="127"/>
        <item x="917"/>
        <item x="461"/>
        <item x="816"/>
        <item x="994"/>
        <item x="315"/>
        <item x="704"/>
        <item x="485"/>
        <item x="71"/>
        <item x="892"/>
        <item x="957"/>
        <item x="411"/>
        <item x="296"/>
        <item x="87"/>
        <item x="735"/>
        <item x="716"/>
        <item x="294"/>
        <item x="28"/>
        <item x="843"/>
        <item x="52"/>
        <item x="338"/>
        <item x="987"/>
        <item x="238"/>
        <item x="34"/>
        <item x="245"/>
        <item x="534"/>
        <item x="925"/>
        <item x="827"/>
        <item x="312"/>
        <item x="535"/>
        <item x="831"/>
        <item x="128"/>
        <item x="366"/>
        <item x="416"/>
        <item x="422"/>
        <item x="95"/>
        <item x="432"/>
        <item x="811"/>
        <item x="745"/>
        <item x="459"/>
        <item x="253"/>
        <item x="814"/>
        <item x="899"/>
        <item x="207"/>
        <item x="644"/>
        <item x="586"/>
        <item x="12"/>
        <item x="204"/>
        <item x="90"/>
        <item x="829"/>
        <item x="800"/>
        <item x="100"/>
        <item x="694"/>
        <item x="532"/>
        <item x="590"/>
        <item x="533"/>
        <item x="607"/>
        <item x="628"/>
        <item x="661"/>
        <item x="344"/>
        <item x="838"/>
        <item x="725"/>
        <item x="751"/>
        <item x="185"/>
        <item x="555"/>
        <item x="239"/>
        <item x="488"/>
        <item x="414"/>
        <item x="240"/>
        <item x="186"/>
        <item x="36"/>
        <item x="302"/>
        <item x="991"/>
        <item x="320"/>
        <item x="947"/>
        <item x="503"/>
        <item x="118"/>
        <item x="933"/>
        <item x="670"/>
        <item x="426"/>
        <item x="288"/>
        <item x="138"/>
        <item x="158"/>
        <item x="382"/>
        <item x="493"/>
        <item x="30"/>
        <item x="629"/>
        <item x="560"/>
        <item x="130"/>
        <item x="430"/>
        <item x="541"/>
        <item x="425"/>
        <item x="112"/>
        <item x="743"/>
        <item x="753"/>
        <item x="726"/>
        <item x="405"/>
        <item x="544"/>
        <item x="317"/>
        <item x="265"/>
        <item x="64"/>
        <item x="874"/>
        <item x="787"/>
        <item x="367"/>
        <item x="948"/>
        <item x="446"/>
        <item x="902"/>
        <item x="442"/>
        <item x="998"/>
        <item x="33"/>
        <item x="527"/>
        <item x="476"/>
        <item x="761"/>
        <item x="132"/>
        <item x="59"/>
        <item x="261"/>
        <item x="330"/>
        <item x="83"/>
        <item x="641"/>
        <item x="20"/>
        <item x="815"/>
        <item x="655"/>
        <item x="552"/>
        <item x="612"/>
        <item x="233"/>
        <item x="374"/>
        <item x="715"/>
        <item x="640"/>
        <item x="479"/>
        <item x="193"/>
        <item x="74"/>
        <item x="170"/>
        <item x="155"/>
        <item x="806"/>
        <item x="177"/>
        <item x="282"/>
        <item x="293"/>
        <item x="66"/>
        <item x="706"/>
        <item x="409"/>
        <item x="887"/>
        <item x="821"/>
        <item x="471"/>
        <item x="581"/>
        <item x="32"/>
        <item x="377"/>
        <item x="603"/>
        <item x="910"/>
        <item x="848"/>
        <item x="952"/>
        <item x="144"/>
        <item x="749"/>
        <item x="934"/>
        <item x="976"/>
        <item x="620"/>
        <item x="201"/>
        <item x="651"/>
        <item x="183"/>
        <item x="665"/>
        <item x="616"/>
        <item x="455"/>
        <item x="618"/>
        <item x="689"/>
        <item x="160"/>
        <item x="390"/>
        <item x="357"/>
        <item x="869"/>
        <item x="434"/>
        <item x="884"/>
        <item x="742"/>
        <item x="923"/>
        <item x="165"/>
        <item x="260"/>
        <item x="736"/>
        <item x="102"/>
        <item x="97"/>
        <item x="481"/>
        <item x="277"/>
        <item x="181"/>
        <item x="198"/>
        <item x="762"/>
        <item x="54"/>
        <item x="739"/>
        <item x="17"/>
        <item x="572"/>
        <item x="979"/>
        <item x="805"/>
        <item x="283"/>
        <item x="960"/>
        <item x="57"/>
        <item x="349"/>
        <item x="767"/>
        <item x="951"/>
        <item x="250"/>
        <item x="92"/>
        <item x="613"/>
        <item x="415"/>
        <item x="847"/>
        <item x="891"/>
        <item x="258"/>
        <item x="634"/>
        <item x="40"/>
        <item x="123"/>
        <item x="908"/>
        <item x="435"/>
        <item x="284"/>
        <item x="376"/>
        <item x="272"/>
        <item x="212"/>
        <item x="249"/>
        <item x="862"/>
        <item x="632"/>
        <item x="855"/>
        <item x="604"/>
        <item x="105"/>
        <item x="473"/>
        <item x="714"/>
        <item x="134"/>
        <item x="850"/>
        <item x="563"/>
        <item x="407"/>
        <item x="723"/>
        <item x="167"/>
        <item x="190"/>
        <item x="851"/>
        <item x="515"/>
        <item x="631"/>
        <item x="602"/>
        <item x="356"/>
        <item x="732"/>
        <item x="494"/>
        <item x="711"/>
        <item x="229"/>
        <item x="924"/>
        <item x="44"/>
        <item x="720"/>
        <item x="854"/>
        <item x="865"/>
        <item x="73"/>
        <item x="557"/>
        <item x="369"/>
        <item x="710"/>
        <item x="433"/>
        <item x="559"/>
        <item x="794"/>
        <item x="399"/>
        <item x="149"/>
        <item x="802"/>
        <item x="882"/>
        <item x="584"/>
        <item x="755"/>
        <item x="332"/>
        <item x="276"/>
        <item x="984"/>
        <item x="443"/>
        <item x="291"/>
        <item x="266"/>
        <item x="53"/>
        <item x="839"/>
        <item x="348"/>
        <item x="472"/>
        <item x="42"/>
        <item x="582"/>
        <item x="85"/>
        <item x="248"/>
        <item x="428"/>
        <item x="439"/>
        <item x="326"/>
        <item x="299"/>
        <item x="601"/>
        <item x="633"/>
        <item x="546"/>
        <item x="352"/>
        <item x="796"/>
        <item x="981"/>
        <item x="729"/>
        <item x="918"/>
        <item x="361"/>
        <item x="595"/>
        <item x="872"/>
        <item x="531"/>
        <item x="905"/>
        <item x="930"/>
        <item x="223"/>
        <item x="418"/>
        <item x="70"/>
        <item x="709"/>
        <item x="841"/>
        <item x="625"/>
        <item x="946"/>
        <item x="967"/>
        <item x="297"/>
        <item x="173"/>
        <item x="200"/>
        <item x="959"/>
        <item x="898"/>
        <item x="431"/>
        <item x="744"/>
        <item x="691"/>
        <item x="381"/>
        <item x="178"/>
        <item x="444"/>
        <item x="784"/>
        <item x="388"/>
        <item x="937"/>
        <item x="516"/>
        <item x="752"/>
        <item x="793"/>
        <item x="766"/>
        <item x="410"/>
        <item x="199"/>
        <item x="653"/>
        <item x="922"/>
        <item x="906"/>
        <item x="406"/>
        <item x="594"/>
        <item x="469"/>
        <item x="169"/>
        <item x="593"/>
        <item x="990"/>
        <item x="91"/>
        <item x="29"/>
        <item x="545"/>
        <item x="225"/>
        <item x="695"/>
        <item x="518"/>
        <item x="940"/>
        <item x="281"/>
        <item x="372"/>
        <item x="264"/>
        <item x="916"/>
        <item x="953"/>
        <item x="440"/>
        <item x="577"/>
        <item x="681"/>
        <item x="5"/>
        <item x="445"/>
        <item x="734"/>
        <item x="31"/>
        <item x="907"/>
        <item x="166"/>
        <item x="271"/>
        <item x="539"/>
        <item x="866"/>
        <item x="154"/>
        <item x="648"/>
        <item x="129"/>
        <item x="106"/>
        <item x="1"/>
        <item x="247"/>
        <item x="849"/>
        <item x="656"/>
        <item x="107"/>
        <item x="523"/>
        <item x="16"/>
        <item x="393"/>
        <item x="94"/>
        <item x="807"/>
        <item x="203"/>
        <item x="392"/>
        <item x="179"/>
        <item x="757"/>
        <item x="630"/>
        <item x="818"/>
        <item x="62"/>
        <item x="972"/>
        <item x="243"/>
        <item x="760"/>
        <item x="619"/>
        <item x="813"/>
        <item x="608"/>
        <item x="391"/>
        <item x="76"/>
        <item x="65"/>
        <item x="893"/>
        <item x="875"/>
        <item x="487"/>
        <item x="859"/>
        <item x="588"/>
        <item x="182"/>
        <item x="454"/>
        <item x="696"/>
        <item x="773"/>
        <item x="209"/>
        <item x="402"/>
        <item x="274"/>
        <item x="860"/>
        <item x="355"/>
        <item x="19"/>
        <item x="104"/>
        <item x="870"/>
        <item x="184"/>
        <item x="573"/>
        <item x="140"/>
        <item t="default"/>
      </items>
    </pivotField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outline="0" showAll="0"/>
    <pivotField compact="0" numFmtId="4" outline="0" showAl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pageFields count="1">
    <pageField fld="64" hier="-1"/>
  </pageFields>
  <dataFields count="2">
    <dataField name="Suma de Tdr-OCF" fld="40" baseField="1" baseItem="6" numFmtId="3"/>
    <dataField name="Suma de NSR($/t)" fld="68" baseField="0" baseItem="0" numFmtId="4"/>
  </dataFields>
  <pivotTableStyleInfo name="PivotStyleLight7" showRowHeaders="1" showColHeaders="1" showRowStripes="0" showColStripes="1" showLastColumn="1"/>
  <filters count="1">
    <filter fld="44" type="valueGreaterThan" evalOrder="-1" id="3" iMeasureFld="0">
      <autoFilter ref="A1">
        <filterColumn colId="0">
          <customFilters>
            <customFilter operator="greaterThan" val="78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CC0E-6BA6-422F-B70E-B60CD6B8A75D}">
  <dimension ref="A2:CE1006"/>
  <sheetViews>
    <sheetView topLeftCell="BV10" workbookViewId="0">
      <selection activeCell="CD35" sqref="CD35:CE35"/>
    </sheetView>
  </sheetViews>
  <sheetFormatPr baseColWidth="10" defaultRowHeight="14.4" x14ac:dyDescent="0.3"/>
  <cols>
    <col min="70" max="70" width="11.5546875" bestFit="1" customWidth="1"/>
    <col min="71" max="71" width="15.44140625" bestFit="1" customWidth="1"/>
    <col min="72" max="73" width="15.77734375" bestFit="1" customWidth="1"/>
    <col min="74" max="74" width="19.44140625" bestFit="1" customWidth="1"/>
    <col min="77" max="77" width="16.5546875" bestFit="1" customWidth="1"/>
    <col min="78" max="78" width="15.21875" bestFit="1" customWidth="1"/>
    <col min="79" max="80" width="19.44140625" bestFit="1" customWidth="1"/>
  </cols>
  <sheetData>
    <row r="2" spans="1:83" x14ac:dyDescent="0.3">
      <c r="A2" t="s">
        <v>127</v>
      </c>
      <c r="B2" t="s">
        <v>73</v>
      </c>
      <c r="C2">
        <v>0.95</v>
      </c>
      <c r="Y2" s="24" t="s">
        <v>128</v>
      </c>
      <c r="Z2" s="33">
        <v>0.01</v>
      </c>
      <c r="AH2" s="24" t="s">
        <v>128</v>
      </c>
      <c r="AI2" s="33">
        <v>0.05</v>
      </c>
      <c r="BA2" s="24" t="s">
        <v>112</v>
      </c>
      <c r="BB2" s="24">
        <v>30</v>
      </c>
      <c r="BC2" s="24">
        <v>2800</v>
      </c>
      <c r="BD2" s="24">
        <v>2100</v>
      </c>
    </row>
    <row r="3" spans="1:83" x14ac:dyDescent="0.3">
      <c r="A3">
        <v>2.5</v>
      </c>
      <c r="B3" t="s">
        <v>74</v>
      </c>
      <c r="C3">
        <v>0.95</v>
      </c>
      <c r="Y3" s="24" t="s">
        <v>129</v>
      </c>
      <c r="Z3" s="33">
        <v>0.03</v>
      </c>
      <c r="AB3" s="24" t="s">
        <v>117</v>
      </c>
      <c r="AH3" s="24" t="s">
        <v>129</v>
      </c>
      <c r="AI3" s="33">
        <v>0.04</v>
      </c>
      <c r="AK3" s="24" t="s">
        <v>117</v>
      </c>
      <c r="BA3" s="24" t="s">
        <v>111</v>
      </c>
      <c r="BB3" s="24">
        <v>0.7</v>
      </c>
      <c r="BC3" s="24">
        <v>0.4</v>
      </c>
      <c r="BD3" s="24">
        <v>0.65</v>
      </c>
    </row>
    <row r="4" spans="1:83" x14ac:dyDescent="0.3">
      <c r="B4" t="s">
        <v>75</v>
      </c>
      <c r="C4">
        <v>10</v>
      </c>
      <c r="D4" t="s">
        <v>76</v>
      </c>
      <c r="Y4" s="24" t="s">
        <v>130</v>
      </c>
      <c r="Z4" s="33">
        <f>SUM(Z2:Z3)</f>
        <v>0.04</v>
      </c>
      <c r="AB4" s="24">
        <v>0.98</v>
      </c>
      <c r="AH4" s="24" t="s">
        <v>130</v>
      </c>
      <c r="AI4" s="33">
        <f>SUM(AI2:AI3)</f>
        <v>0.09</v>
      </c>
      <c r="AK4" s="24">
        <v>0.9</v>
      </c>
      <c r="BA4" s="24" t="s">
        <v>113</v>
      </c>
      <c r="BB4" s="24">
        <f>BB3*BB2</f>
        <v>21</v>
      </c>
      <c r="BC4" s="24">
        <f>BC3*BC2/100</f>
        <v>11.2</v>
      </c>
      <c r="BD4" s="24">
        <f>BD3*BD2/100</f>
        <v>13.65</v>
      </c>
    </row>
    <row r="6" spans="1:83" x14ac:dyDescent="0.3">
      <c r="A6" s="15" t="s">
        <v>71</v>
      </c>
      <c r="B6" s="15" t="s">
        <v>132</v>
      </c>
      <c r="C6" s="15" t="s">
        <v>9</v>
      </c>
      <c r="D6" s="15" t="s">
        <v>3</v>
      </c>
      <c r="E6" s="15" t="s">
        <v>72</v>
      </c>
      <c r="F6" s="15" t="s">
        <v>0</v>
      </c>
      <c r="G6" s="31" t="s">
        <v>7</v>
      </c>
      <c r="H6" s="16" t="s">
        <v>8</v>
      </c>
      <c r="I6" s="16" t="s">
        <v>15</v>
      </c>
      <c r="J6" s="16" t="s">
        <v>131</v>
      </c>
      <c r="K6" s="15" t="s">
        <v>92</v>
      </c>
      <c r="L6" s="15" t="s">
        <v>93</v>
      </c>
      <c r="M6" s="15" t="s">
        <v>4</v>
      </c>
      <c r="N6" s="15" t="s">
        <v>22</v>
      </c>
      <c r="O6" s="15" t="s">
        <v>23</v>
      </c>
      <c r="P6" s="15" t="s">
        <v>29</v>
      </c>
      <c r="Q6" s="15" t="s">
        <v>19</v>
      </c>
      <c r="R6" s="15" t="s">
        <v>30</v>
      </c>
      <c r="S6" s="15" t="s">
        <v>31</v>
      </c>
      <c r="T6" s="15" t="s">
        <v>32</v>
      </c>
      <c r="U6" s="15" t="s">
        <v>28</v>
      </c>
      <c r="V6" s="15" t="s">
        <v>86</v>
      </c>
      <c r="W6" s="15" t="s">
        <v>87</v>
      </c>
      <c r="X6" s="15" t="s">
        <v>91</v>
      </c>
      <c r="Y6" s="15" t="s">
        <v>88</v>
      </c>
      <c r="Z6" s="15" t="s">
        <v>96</v>
      </c>
      <c r="AA6" s="15" t="s">
        <v>97</v>
      </c>
      <c r="AB6" s="15" t="s">
        <v>116</v>
      </c>
      <c r="AC6" s="15" t="s">
        <v>94</v>
      </c>
      <c r="AD6" s="15" t="s">
        <v>95</v>
      </c>
      <c r="AE6" s="15" t="s">
        <v>90</v>
      </c>
      <c r="AF6" s="15" t="s">
        <v>89</v>
      </c>
      <c r="AG6" s="15" t="s">
        <v>101</v>
      </c>
      <c r="AH6" s="15" t="s">
        <v>98</v>
      </c>
      <c r="AI6" s="15" t="s">
        <v>99</v>
      </c>
      <c r="AJ6" s="15" t="s">
        <v>100</v>
      </c>
      <c r="AK6" s="15" t="s">
        <v>115</v>
      </c>
      <c r="AL6" s="32" t="s">
        <v>102</v>
      </c>
      <c r="AM6" s="32" t="s">
        <v>103</v>
      </c>
      <c r="AN6" s="32" t="s">
        <v>104</v>
      </c>
      <c r="AO6" s="34" t="s">
        <v>114</v>
      </c>
      <c r="AP6" s="34" t="s">
        <v>118</v>
      </c>
      <c r="AQ6" s="34" t="s">
        <v>120</v>
      </c>
      <c r="AR6" s="34" t="s">
        <v>121</v>
      </c>
      <c r="AS6" s="34" t="s">
        <v>119</v>
      </c>
      <c r="AT6" s="35" t="s">
        <v>122</v>
      </c>
      <c r="AU6" s="35" t="s">
        <v>123</v>
      </c>
      <c r="AV6" s="35" t="s">
        <v>125</v>
      </c>
      <c r="AW6" s="35" t="s">
        <v>126</v>
      </c>
      <c r="AX6" s="35" t="s">
        <v>124</v>
      </c>
      <c r="AY6" s="15" t="s">
        <v>105</v>
      </c>
      <c r="AZ6" s="15" t="s">
        <v>106</v>
      </c>
      <c r="BA6" s="15" t="s">
        <v>107</v>
      </c>
      <c r="BB6" s="15" t="s">
        <v>108</v>
      </c>
      <c r="BC6" s="15" t="s">
        <v>109</v>
      </c>
      <c r="BD6" s="15" t="s">
        <v>110</v>
      </c>
      <c r="BE6" s="15" t="s">
        <v>134</v>
      </c>
      <c r="BF6" s="15" t="s">
        <v>135</v>
      </c>
      <c r="BG6" s="15" t="s">
        <v>136</v>
      </c>
      <c r="BH6" s="15" t="s">
        <v>137</v>
      </c>
      <c r="BI6" s="15" t="s">
        <v>138</v>
      </c>
      <c r="BJ6" s="15" t="s">
        <v>139</v>
      </c>
      <c r="BK6" s="15" t="s">
        <v>140</v>
      </c>
      <c r="BL6" s="15" t="s">
        <v>141</v>
      </c>
      <c r="BM6" s="15" t="s">
        <v>154</v>
      </c>
      <c r="BN6" s="15" t="s">
        <v>155</v>
      </c>
      <c r="BO6" s="15" t="s">
        <v>142</v>
      </c>
    </row>
    <row r="7" spans="1:83" s="9" customFormat="1" x14ac:dyDescent="0.3">
      <c r="A7" s="10">
        <v>1</v>
      </c>
      <c r="B7" s="10">
        <f>IF(A7&lt;40,1,IF(A7&lt;80,2,IF(A7&lt;120,3,IF(A7&lt;160,4,IF(A7&lt;200,5,IF(A7&lt;240,6,IF(A7&lt;280,7,IF(A7&lt;320,8,IF(A7&lt;360,9,IF(A7&lt;400,10,IF(A7&lt;440,11,IF(A7&lt;480,12,IF(A7&lt;520,13,IF(A7&lt;560,14,IF(A7&lt;600,15,IF(A7&lt;640,16,IF(A7&lt;680,17,IF(A7&lt;720,18,IF(A7&lt;760,19,IF(A7&lt;800,20,IF(A7&lt;840,21,IF(A7&lt;880,22,IF(A7&lt;920,23,IF(A7&lt;960,24,25))))))))))))))))))))))))</f>
        <v>1</v>
      </c>
      <c r="C7" s="9">
        <f>IF(G7&lt;=$A$3,$A$3,G7)</f>
        <v>2.5</v>
      </c>
      <c r="D7" s="9">
        <v>3</v>
      </c>
      <c r="E7" s="9">
        <f>C4*C3*C2*12*2.54/100</f>
        <v>2.7508200000000005</v>
      </c>
      <c r="F7" s="9">
        <f>C7+K7+L7</f>
        <v>2.9000000000000004</v>
      </c>
      <c r="G7" s="9">
        <v>2.1795478594290332</v>
      </c>
      <c r="H7" s="9">
        <f>G7*_xlfn.CSC(I7*PI()/180)</f>
        <v>2.4048649814159599</v>
      </c>
      <c r="I7" s="9">
        <v>65</v>
      </c>
      <c r="J7" s="9">
        <v>78</v>
      </c>
      <c r="K7" s="9">
        <v>0.2</v>
      </c>
      <c r="L7" s="9">
        <v>0.2</v>
      </c>
      <c r="M7" s="1">
        <f>D7*_xlfn.COT(I7*PI()/180)</f>
        <v>1.3989229744649958</v>
      </c>
      <c r="N7" s="9">
        <v>3</v>
      </c>
      <c r="O7" s="9">
        <v>2.6</v>
      </c>
      <c r="P7" s="9">
        <f>Q7*TAN(I7*PI()/180)</f>
        <v>1.938179526059896</v>
      </c>
      <c r="Q7" s="1">
        <f>IF(U7&lt;=F7,0,U7-F7)</f>
        <v>0.90378795588095517</v>
      </c>
      <c r="R7" s="4">
        <f>0.5*D7*D7*_xlfn.COT(I7*PI()/180)*O7*E7</f>
        <v>15.007922656809424</v>
      </c>
      <c r="S7" s="4">
        <f>0.5*(F7-H7)*(D7-P7)*O7*E7</f>
        <v>1.880097031484766</v>
      </c>
      <c r="T7" s="9">
        <f>P7*Q7*0.5*N7*E7</f>
        <v>7.2279307570242128</v>
      </c>
      <c r="U7" s="9">
        <f>M7+H7</f>
        <v>3.8037879558809555</v>
      </c>
      <c r="V7" s="9">
        <f>IF(U7&lt;=F7,H7*D7*N7,H7*D7*N7-T7)*E7</f>
        <v>39.655419708570527</v>
      </c>
      <c r="W7" s="9">
        <f>IF(U7&lt;=F7,D7*(F7-H7)*O7,R7+S7)*E7</f>
        <v>46.455902318953427</v>
      </c>
      <c r="X7" s="28">
        <f>V7+W7</f>
        <v>86.111322027523954</v>
      </c>
      <c r="Y7" s="9">
        <f>W7/(W7+V7)</f>
        <v>0.53948657650505727</v>
      </c>
      <c r="Z7" s="9">
        <f>Z4</f>
        <v>0.04</v>
      </c>
      <c r="AA7" s="29">
        <f>Y7+Z7</f>
        <v>0.5794865765050573</v>
      </c>
      <c r="AB7" s="30">
        <f>AB4</f>
        <v>0.98</v>
      </c>
      <c r="AC7" s="9">
        <v>0.5</v>
      </c>
      <c r="AD7" s="9">
        <v>0.5</v>
      </c>
      <c r="AE7" s="9">
        <f>H7*D7*E7*N7</f>
        <v>59.538156193607875</v>
      </c>
      <c r="AF7" s="9">
        <f>(AC7+AD7)*D7*E7*N7</f>
        <v>24.757380000000005</v>
      </c>
      <c r="AG7" s="28">
        <f>AE7+AF7</f>
        <v>84.295536193607887</v>
      </c>
      <c r="AH7" s="9">
        <f>AF7/(AF7+AE7)</f>
        <v>0.29369740223418084</v>
      </c>
      <c r="AI7" s="9">
        <f>AI4</f>
        <v>0.09</v>
      </c>
      <c r="AJ7" s="29">
        <f>AH7+AI7</f>
        <v>0.38369740223418081</v>
      </c>
      <c r="AK7" s="30">
        <f>AK4</f>
        <v>0.9</v>
      </c>
      <c r="AL7" s="9">
        <v>4.6285227465706189</v>
      </c>
      <c r="AM7" s="9">
        <v>2.4912440830317015</v>
      </c>
      <c r="AN7" s="9">
        <v>6.8826502717769475</v>
      </c>
      <c r="AO7" s="36">
        <f>X7/(1-Z7)*AB7</f>
        <v>87.905307903097381</v>
      </c>
      <c r="AP7" s="36">
        <f>AL7*(1-AA7)</f>
        <v>1.946355945884626</v>
      </c>
      <c r="AQ7" s="36">
        <f>AM7*(1-AA7)</f>
        <v>1.0476015781171801</v>
      </c>
      <c r="AR7" s="36">
        <f>AN7*(1-AA7)</f>
        <v>2.8942468285033218</v>
      </c>
      <c r="AS7" s="36">
        <f>AP7*AY7*BB7+AQ7*AZ7*BC7+AR7*BA7*BD7</f>
        <v>67.461541224883746</v>
      </c>
      <c r="AT7" s="37">
        <f>AG7/(1-AI7)*AK7</f>
        <v>83.369211620051757</v>
      </c>
      <c r="AU7" s="37">
        <f>AL7*(1-AJ7)</f>
        <v>2.8525705925296569</v>
      </c>
      <c r="AV7" s="37">
        <f>AM7*(1-AJ7)</f>
        <v>1.5353602000411639</v>
      </c>
      <c r="AW7" s="37">
        <f>AN7*(1-AJ7)</f>
        <v>4.2417952420097542</v>
      </c>
      <c r="AX7" s="37">
        <f>AU7*AY7*BB7+AV7*AZ7*BC7+AW7*BA7*BD7</f>
        <v>98.871333905662539</v>
      </c>
      <c r="AY7" s="9">
        <f>IF(AL7&lt;3,0.7,0.85)</f>
        <v>0.85</v>
      </c>
      <c r="AZ7" s="9">
        <f>IF(AM7&lt;1.5,0.4,0.6)</f>
        <v>0.6</v>
      </c>
      <c r="BA7" s="9">
        <f>IF(AN7&lt;2.5,0.45,IF(AN7&lt;3.5,0.55,0.65))</f>
        <v>0.65</v>
      </c>
      <c r="BB7" s="9">
        <f>BB4</f>
        <v>21</v>
      </c>
      <c r="BC7" s="9">
        <f>BC4</f>
        <v>11.2</v>
      </c>
      <c r="BD7" s="9">
        <f>BD4</f>
        <v>13.65</v>
      </c>
      <c r="BE7" s="9">
        <f>AO7*AP7</f>
        <v>171.0950187120124</v>
      </c>
      <c r="BF7" s="9">
        <f>AO7*AQ7</f>
        <v>92.089739284161439</v>
      </c>
      <c r="BG7" s="9">
        <f>AO7*AR7</f>
        <v>254.4196586071476</v>
      </c>
      <c r="BH7" s="9">
        <f>AO7*AS7</f>
        <v>5930.227552990903</v>
      </c>
      <c r="BI7" s="9">
        <f>AT7*AU7</f>
        <v>237.81656138974139</v>
      </c>
      <c r="BJ7" s="9">
        <f>AT7*AV7</f>
        <v>128.00176943023681</v>
      </c>
      <c r="BK7" s="9">
        <f>AT7*AW7</f>
        <v>353.63512518003984</v>
      </c>
      <c r="BL7" s="9">
        <f>AT7*AX7</f>
        <v>8242.8251595379788</v>
      </c>
      <c r="BM7" s="9" t="str">
        <f>IF(AS7&gt;=78,"M","D")</f>
        <v>D</v>
      </c>
      <c r="BN7" s="9" t="str">
        <f>IF(AX7&gt;=70,"M","D")</f>
        <v>M</v>
      </c>
      <c r="BO7" s="9">
        <v>1</v>
      </c>
      <c r="BR7" s="38" t="s">
        <v>154</v>
      </c>
      <c r="BS7" t="s">
        <v>41</v>
      </c>
      <c r="BY7" s="38" t="s">
        <v>155</v>
      </c>
      <c r="BZ7" t="s">
        <v>41</v>
      </c>
    </row>
    <row r="8" spans="1:83" x14ac:dyDescent="0.3">
      <c r="A8" s="10">
        <v>2</v>
      </c>
      <c r="B8" s="10">
        <f t="shared" ref="B8:B71" si="0">IF(A8&lt;40,1,IF(A8&lt;80,2,IF(A8&lt;120,3,IF(A8&lt;160,4,IF(A8&lt;200,5,IF(A8&lt;240,6,IF(A8&lt;280,7,IF(A8&lt;320,8,IF(A8&lt;360,9,IF(A8&lt;400,10,IF(A8&lt;440,11,IF(A8&lt;480,12,IF(A8&lt;520,13,IF(A8&lt;560,14,IF(A8&lt;600,15,IF(A8&lt;640,16,IF(A8&lt;680,17,IF(A8&lt;720,18,IF(A8&lt;760,19,IF(A8&lt;800,20,IF(A8&lt;840,21,IF(A8&lt;880,22,IF(A8&lt;920,23,IF(A8&lt;960,24,25))))))))))))))))))))))))</f>
        <v>1</v>
      </c>
      <c r="C8" s="9">
        <f>IF(G8&lt;=$A$3,$A$3,G8)</f>
        <v>3.4242368443002098</v>
      </c>
      <c r="D8" s="9">
        <f>D7</f>
        <v>3</v>
      </c>
      <c r="E8" s="9">
        <f>E7</f>
        <v>2.7508200000000005</v>
      </c>
      <c r="F8" s="9">
        <f t="shared" ref="F8:F27" si="1">C8+K8+L8</f>
        <v>3.8242368443002102</v>
      </c>
      <c r="G8" s="9">
        <v>3.4242368443002098</v>
      </c>
      <c r="H8" s="9">
        <f t="shared" ref="H8:H71" si="2">G8*_xlfn.CSC(I8*PI()/180)</f>
        <v>3.7782273232986552</v>
      </c>
      <c r="I8" s="9">
        <v>65</v>
      </c>
      <c r="J8" s="9">
        <v>78</v>
      </c>
      <c r="K8" s="9">
        <v>0.2</v>
      </c>
      <c r="L8" s="9">
        <v>0.2</v>
      </c>
      <c r="M8" s="1">
        <f t="shared" ref="M8:M27" si="3">D8*_xlfn.COT(I8*PI()/180)</f>
        <v>1.3989229744649958</v>
      </c>
      <c r="N8" s="9">
        <v>3</v>
      </c>
      <c r="O8" s="9">
        <v>2.6</v>
      </c>
      <c r="P8" s="9">
        <f t="shared" ref="P8:P27" si="4">Q8*TAN(I8*PI()/180)</f>
        <v>2.901332263802836</v>
      </c>
      <c r="Q8" s="1">
        <f t="shared" ref="Q8:Q27" si="5">IF(U8&lt;=F8,0,U8-F8)</f>
        <v>1.3529134534634411</v>
      </c>
      <c r="R8" s="4">
        <f t="shared" ref="R8:R27" si="6">0.5*D8*D8*_xlfn.COT(I8*PI()/180)*O8*E8</f>
        <v>15.007922656809424</v>
      </c>
      <c r="S8" s="4">
        <f t="shared" ref="S8:S27" si="7">0.5*(F8-H8)*(D8-P8)*O8*E8</f>
        <v>1.623410690117227E-2</v>
      </c>
      <c r="T8" s="9">
        <f t="shared" ref="T8:T27" si="8">P8*Q8*0.5*N8*E8</f>
        <v>16.196490301535675</v>
      </c>
      <c r="U8" s="9">
        <f t="shared" ref="U8:U27" si="9">M8+H8</f>
        <v>5.1771502977636512</v>
      </c>
      <c r="V8" s="9">
        <f t="shared" ref="V8:V27" si="10">IF(U8&lt;=F8,H8*D8*N8,H8*D8*N8-T8)*E8</f>
        <v>48.985380118017304</v>
      </c>
      <c r="W8" s="9">
        <f t="shared" ref="W8:W27" si="11">IF(U8&lt;=F8,D8*(F8-H8)*O8,R8+S8)*E8</f>
        <v>41.328750908750393</v>
      </c>
      <c r="X8" s="28">
        <f t="shared" ref="X8:X71" si="12">V8+W8</f>
        <v>90.314131026767697</v>
      </c>
      <c r="Y8" s="9">
        <f t="shared" ref="Y8:Y27" si="13">W8/(W8+V8)</f>
        <v>0.457611122854088</v>
      </c>
      <c r="Z8" s="9">
        <f>Z7</f>
        <v>0.04</v>
      </c>
      <c r="AA8" s="29">
        <f t="shared" ref="AA8:AA71" si="14">Y8+Z8</f>
        <v>0.49761112285408798</v>
      </c>
      <c r="AB8" s="30">
        <f>AB7</f>
        <v>0.98</v>
      </c>
      <c r="AC8" s="9">
        <v>0.5</v>
      </c>
      <c r="AD8" s="9">
        <v>0.5</v>
      </c>
      <c r="AE8" s="9">
        <f t="shared" ref="AE8:AE71" si="15">H8*D8*E8*N8</f>
        <v>93.539009569287671</v>
      </c>
      <c r="AF8" s="9">
        <f>(AC8+AD8)*D8*E8*N8</f>
        <v>24.757380000000005</v>
      </c>
      <c r="AG8" s="28">
        <f t="shared" ref="AG8:AG71" si="16">AE8+AF8</f>
        <v>118.29638956928767</v>
      </c>
      <c r="AH8" s="9">
        <f t="shared" ref="AH8:AH71" si="17">AF8/(AF8+AE8)</f>
        <v>0.20928263398520119</v>
      </c>
      <c r="AI8" s="9">
        <f>AI7</f>
        <v>0.09</v>
      </c>
      <c r="AJ8" s="29">
        <f t="shared" ref="AJ8:AJ71" si="18">AH8+AI8</f>
        <v>0.29928263398520116</v>
      </c>
      <c r="AK8" s="30">
        <f>AK7</f>
        <v>0.9</v>
      </c>
      <c r="AL8" s="9">
        <v>9.2321087255715426</v>
      </c>
      <c r="AM8" s="9">
        <v>3.4794050685720359</v>
      </c>
      <c r="AN8" s="9">
        <v>6.9345095598134243</v>
      </c>
      <c r="AO8" s="36">
        <f t="shared" ref="AO8:AO71" si="19">X8/(1-Z8)*AB8</f>
        <v>92.19567542315869</v>
      </c>
      <c r="AP8" s="36">
        <f t="shared" ref="AP8:AP71" si="20">AL8*(1-AA8)</f>
        <v>4.6381087363288636</v>
      </c>
      <c r="AQ8" s="36">
        <f t="shared" ref="AQ8:AQ71" si="21">AM8*(1-AA8)</f>
        <v>1.7480144055356999</v>
      </c>
      <c r="AR8" s="36">
        <f t="shared" ref="AR8:AR71" si="22">AN8*(1-AA8)</f>
        <v>3.4838204713122582</v>
      </c>
      <c r="AS8" s="36">
        <f t="shared" ref="AS8:AS71" si="23">AP8*AY8*BB8+AQ8*AZ8*BC8+AR8*BA8*BD8</f>
        <v>125.44709488038814</v>
      </c>
      <c r="AT8" s="37">
        <f t="shared" ref="AT8:AT71" si="24">AG8/(1-AI8)*AK8</f>
        <v>116.99642924435044</v>
      </c>
      <c r="AU8" s="37">
        <f t="shared" ref="AU8:AU71" si="25">AL8*(1-AJ8)</f>
        <v>6.4690989089447326</v>
      </c>
      <c r="AV8" s="37">
        <f t="shared" ref="AV8:AV71" si="26">AM8*(1-AJ8)</f>
        <v>2.4380795549483376</v>
      </c>
      <c r="AW8" s="37">
        <f t="shared" ref="AW8:AW71" si="27">AN8*(1-AJ8)</f>
        <v>4.8591312733569048</v>
      </c>
      <c r="AX8" s="37">
        <f t="shared" ref="AX8:AX71" si="28">AU8*AY8*BB8+AV8*AZ8*BC8+AW8*BA8*BD8</f>
        <v>174.96995235677545</v>
      </c>
      <c r="AY8" s="9">
        <f t="shared" ref="AY8:AY71" si="29">IF(AL8&lt;3,0.7,0.85)</f>
        <v>0.85</v>
      </c>
      <c r="AZ8" s="9">
        <f t="shared" ref="AZ8:AZ71" si="30">IF(AM8&lt;1.5,0.4,0.6)</f>
        <v>0.6</v>
      </c>
      <c r="BA8" s="9">
        <f t="shared" ref="BA8:BA71" si="31">IF(AN8&lt;2.5,0.45,IF(AN8&lt;3.5,0.55,0.65))</f>
        <v>0.65</v>
      </c>
      <c r="BB8" s="9">
        <f>BB7</f>
        <v>21</v>
      </c>
      <c r="BC8" s="9">
        <f>BC7</f>
        <v>11.2</v>
      </c>
      <c r="BD8" s="9">
        <f>BD7</f>
        <v>13.65</v>
      </c>
      <c r="BE8" s="9">
        <f t="shared" ref="BE8:BE71" si="32">AO8*AP8</f>
        <v>427.61356763189264</v>
      </c>
      <c r="BF8" s="9">
        <f t="shared" ref="BF8:BF71" si="33">AO8*AQ8</f>
        <v>161.15936876777508</v>
      </c>
      <c r="BG8" s="9">
        <f t="shared" ref="BG8:BG71" si="34">AO8*AR8</f>
        <v>321.19318140566071</v>
      </c>
      <c r="BH8" s="9">
        <f t="shared" ref="BH8:BH71" si="35">AO8*AS8</f>
        <v>11565.679642370456</v>
      </c>
      <c r="BI8" s="9">
        <f t="shared" ref="BI8:BI71" si="36">AT8*AU8</f>
        <v>756.861472775057</v>
      </c>
      <c r="BJ8" s="9">
        <f t="shared" ref="BJ8:BJ71" si="37">AT8*AV8</f>
        <v>285.24660214261058</v>
      </c>
      <c r="BK8" s="9">
        <f t="shared" ref="BK8:BK71" si="38">AT8*AW8</f>
        <v>568.5010082123116</v>
      </c>
      <c r="BL8" s="9">
        <f t="shared" ref="BL8:BL71" si="39">AT8*AX8</f>
        <v>20470.859650796847</v>
      </c>
      <c r="BM8" s="9" t="str">
        <f t="shared" ref="BM8:BM71" si="40">IF(AS8&gt;=78,"M","D")</f>
        <v>M</v>
      </c>
      <c r="BN8" s="9" t="str">
        <f t="shared" ref="BN8:BN71" si="41">IF(AX8&gt;=70,"M","D")</f>
        <v>M</v>
      </c>
      <c r="BO8" s="9">
        <v>1</v>
      </c>
    </row>
    <row r="9" spans="1:83" x14ac:dyDescent="0.3">
      <c r="A9" s="10">
        <v>3</v>
      </c>
      <c r="B9" s="10">
        <f t="shared" si="0"/>
        <v>1</v>
      </c>
      <c r="C9" s="9">
        <f>IF(G9&lt;=$A$3,$A$3,G9)</f>
        <v>2.5</v>
      </c>
      <c r="D9" s="9">
        <f t="shared" ref="D9:D27" si="42">D8</f>
        <v>3</v>
      </c>
      <c r="E9" s="9">
        <f t="shared" ref="E9:E27" si="43">E8</f>
        <v>2.7508200000000005</v>
      </c>
      <c r="F9" s="9">
        <f t="shared" si="1"/>
        <v>2.9000000000000004</v>
      </c>
      <c r="G9" s="9">
        <v>1.6469224512562375</v>
      </c>
      <c r="H9" s="9">
        <f t="shared" si="2"/>
        <v>1.817177866959713</v>
      </c>
      <c r="I9" s="9">
        <v>65</v>
      </c>
      <c r="J9" s="9">
        <v>78</v>
      </c>
      <c r="K9" s="9">
        <v>0.2</v>
      </c>
      <c r="L9" s="9">
        <v>0.2</v>
      </c>
      <c r="M9" s="1">
        <f t="shared" si="3"/>
        <v>1.3989229744649958</v>
      </c>
      <c r="N9" s="9">
        <v>3</v>
      </c>
      <c r="O9" s="9">
        <v>2.6</v>
      </c>
      <c r="P9" s="9">
        <f t="shared" si="4"/>
        <v>0.67788044201418129</v>
      </c>
      <c r="Q9" s="1">
        <f t="shared" si="5"/>
        <v>0.31610084142470818</v>
      </c>
      <c r="R9" s="4">
        <f t="shared" si="6"/>
        <v>15.007922656809424</v>
      </c>
      <c r="S9" s="4">
        <f t="shared" si="7"/>
        <v>8.991812164961015</v>
      </c>
      <c r="T9" s="9">
        <f t="shared" si="8"/>
        <v>0.88416269733846831</v>
      </c>
      <c r="U9" s="9">
        <f t="shared" si="9"/>
        <v>3.2161008414247085</v>
      </c>
      <c r="V9" s="9">
        <f t="shared" si="10"/>
        <v>42.556390548818463</v>
      </c>
      <c r="W9" s="9">
        <f t="shared" si="11"/>
        <v>66.018950542422573</v>
      </c>
      <c r="X9" s="28">
        <f t="shared" si="12"/>
        <v>108.57534109124103</v>
      </c>
      <c r="Y9" s="9">
        <f t="shared" si="13"/>
        <v>0.60804736949381266</v>
      </c>
      <c r="Z9" s="9">
        <f t="shared" ref="Z9:Z72" si="44">Z8</f>
        <v>0.04</v>
      </c>
      <c r="AA9" s="29">
        <f t="shared" si="14"/>
        <v>0.6480473694938127</v>
      </c>
      <c r="AB9" s="30">
        <f t="shared" ref="AB9:AB72" si="45">AB8</f>
        <v>0.98</v>
      </c>
      <c r="AC9" s="9">
        <v>0.5</v>
      </c>
      <c r="AD9" s="9">
        <v>0.5</v>
      </c>
      <c r="AE9" s="9">
        <f t="shared" si="15"/>
        <v>44.988562979911066</v>
      </c>
      <c r="AF9" s="9">
        <f>(AC9+AD9)*D9*E9*N9</f>
        <v>24.757380000000005</v>
      </c>
      <c r="AG9" s="28">
        <f t="shared" si="16"/>
        <v>69.745942979911064</v>
      </c>
      <c r="AH9" s="9">
        <f t="shared" si="17"/>
        <v>0.35496516273542789</v>
      </c>
      <c r="AI9" s="9">
        <f t="shared" ref="AI9:AI72" si="46">AI8</f>
        <v>0.09</v>
      </c>
      <c r="AJ9" s="29">
        <f t="shared" si="18"/>
        <v>0.44496516273542785</v>
      </c>
      <c r="AK9" s="30">
        <f t="shared" ref="AK9:AK72" si="47">AK8</f>
        <v>0.9</v>
      </c>
      <c r="AL9" s="9">
        <v>7.9610621267318296</v>
      </c>
      <c r="AM9" s="9">
        <v>2.2066554805853151</v>
      </c>
      <c r="AN9" s="9">
        <v>5.407123471904713</v>
      </c>
      <c r="AO9" s="36">
        <f t="shared" si="19"/>
        <v>110.83732736397522</v>
      </c>
      <c r="AP9" s="36">
        <f t="shared" si="20"/>
        <v>2.8019167571264494</v>
      </c>
      <c r="AQ9" s="36">
        <f t="shared" si="21"/>
        <v>0.7766382010128966</v>
      </c>
      <c r="AR9" s="36">
        <f t="shared" si="22"/>
        <v>1.903051329408612</v>
      </c>
      <c r="AS9" s="36">
        <f t="shared" si="23"/>
        <v>72.118045745691688</v>
      </c>
      <c r="AT9" s="37">
        <f t="shared" si="24"/>
        <v>68.979504046065884</v>
      </c>
      <c r="AU9" s="37">
        <f t="shared" si="25"/>
        <v>4.4186668219637495</v>
      </c>
      <c r="AV9" s="37">
        <f t="shared" si="26"/>
        <v>1.2247706655656467</v>
      </c>
      <c r="AW9" s="37">
        <f t="shared" si="27"/>
        <v>3.0011418962980807</v>
      </c>
      <c r="AX9" s="37">
        <f t="shared" si="28"/>
        <v>113.73129311955879</v>
      </c>
      <c r="AY9" s="9">
        <f t="shared" si="29"/>
        <v>0.85</v>
      </c>
      <c r="AZ9" s="9">
        <f t="shared" si="30"/>
        <v>0.6</v>
      </c>
      <c r="BA9" s="9">
        <f t="shared" si="31"/>
        <v>0.65</v>
      </c>
      <c r="BB9" s="9">
        <f t="shared" ref="BB9:BB72" si="48">BB8</f>
        <v>21</v>
      </c>
      <c r="BC9" s="9">
        <f t="shared" ref="BC9:BC72" si="49">BC8</f>
        <v>11.2</v>
      </c>
      <c r="BD9" s="9">
        <f t="shared" ref="BD9:BD72" si="50">BD8</f>
        <v>13.65</v>
      </c>
      <c r="BE9" s="9">
        <f t="shared" si="32"/>
        <v>310.55696485623213</v>
      </c>
      <c r="BF9" s="9">
        <f t="shared" si="33"/>
        <v>86.080502529035215</v>
      </c>
      <c r="BG9" s="9">
        <f t="shared" si="34"/>
        <v>210.92912318811057</v>
      </c>
      <c r="BH9" s="9">
        <f t="shared" si="35"/>
        <v>7993.3714451653705</v>
      </c>
      <c r="BI9" s="9">
        <f t="shared" si="36"/>
        <v>304.79744592386555</v>
      </c>
      <c r="BJ9" s="9">
        <f t="shared" si="37"/>
        <v>84.484073080888336</v>
      </c>
      <c r="BK9" s="9">
        <f t="shared" si="38"/>
        <v>207.01727957851131</v>
      </c>
      <c r="BL9" s="9">
        <f t="shared" si="39"/>
        <v>7845.1281939049104</v>
      </c>
      <c r="BM9" s="9" t="str">
        <f t="shared" si="40"/>
        <v>D</v>
      </c>
      <c r="BN9" s="9" t="str">
        <f t="shared" si="41"/>
        <v>M</v>
      </c>
      <c r="BO9" s="9">
        <v>1</v>
      </c>
      <c r="BY9" s="38" t="s">
        <v>144</v>
      </c>
      <c r="BZ9" t="s">
        <v>148</v>
      </c>
      <c r="CA9" t="s">
        <v>147</v>
      </c>
      <c r="CD9" s="40"/>
      <c r="CE9" s="40"/>
    </row>
    <row r="10" spans="1:83" x14ac:dyDescent="0.3">
      <c r="A10" s="10">
        <v>4</v>
      </c>
      <c r="B10" s="10">
        <f t="shared" si="0"/>
        <v>1</v>
      </c>
      <c r="C10" s="9">
        <f>IF(G10&lt;=$A$3,$A$3,G10)</f>
        <v>2.5</v>
      </c>
      <c r="D10" s="9">
        <f t="shared" si="42"/>
        <v>3</v>
      </c>
      <c r="E10" s="9">
        <f t="shared" si="43"/>
        <v>2.7508200000000005</v>
      </c>
      <c r="F10" s="9">
        <f t="shared" si="1"/>
        <v>2.9000000000000004</v>
      </c>
      <c r="G10" s="9">
        <v>2.3776352741264848</v>
      </c>
      <c r="H10" s="9">
        <f t="shared" si="2"/>
        <v>2.6234302608174942</v>
      </c>
      <c r="I10" s="9">
        <v>65</v>
      </c>
      <c r="J10" s="9">
        <v>78</v>
      </c>
      <c r="K10" s="9">
        <v>0.2</v>
      </c>
      <c r="L10" s="9">
        <v>0.2</v>
      </c>
      <c r="M10" s="1">
        <f t="shared" si="3"/>
        <v>1.3989229744649958</v>
      </c>
      <c r="N10" s="9">
        <v>3</v>
      </c>
      <c r="O10" s="9">
        <v>2.6</v>
      </c>
      <c r="P10" s="9">
        <f t="shared" si="4"/>
        <v>2.4068942803195923</v>
      </c>
      <c r="Q10" s="1">
        <f t="shared" si="5"/>
        <v>1.1223532352824899</v>
      </c>
      <c r="R10" s="4">
        <f t="shared" si="6"/>
        <v>15.007922656809424</v>
      </c>
      <c r="S10" s="4">
        <f t="shared" si="7"/>
        <v>0.58660032317421218</v>
      </c>
      <c r="T10" s="9">
        <f t="shared" si="8"/>
        <v>11.146538232077386</v>
      </c>
      <c r="U10" s="9">
        <f t="shared" si="9"/>
        <v>4.0223532352824902</v>
      </c>
      <c r="V10" s="9">
        <f t="shared" si="10"/>
        <v>34.287139570994704</v>
      </c>
      <c r="W10" s="9">
        <f t="shared" si="11"/>
        <v>42.897725703798592</v>
      </c>
      <c r="X10" s="28">
        <f t="shared" si="12"/>
        <v>77.184865274793296</v>
      </c>
      <c r="Y10" s="9">
        <f t="shared" si="13"/>
        <v>0.55577898012873705</v>
      </c>
      <c r="Z10" s="9">
        <f t="shared" si="44"/>
        <v>0.04</v>
      </c>
      <c r="AA10" s="29">
        <f t="shared" si="14"/>
        <v>0.59577898012873709</v>
      </c>
      <c r="AB10" s="30">
        <f t="shared" si="45"/>
        <v>0.98</v>
      </c>
      <c r="AC10" s="9">
        <v>0.5</v>
      </c>
      <c r="AD10" s="9">
        <v>0.5</v>
      </c>
      <c r="AE10" s="9">
        <f t="shared" si="15"/>
        <v>64.949259870557825</v>
      </c>
      <c r="AF10" s="9">
        <f>(AC10+AD10)*D10*E10*N10</f>
        <v>24.757380000000005</v>
      </c>
      <c r="AG10" s="28">
        <f t="shared" si="16"/>
        <v>89.706639870557837</v>
      </c>
      <c r="AH10" s="9">
        <f t="shared" si="17"/>
        <v>0.2759815776816929</v>
      </c>
      <c r="AI10" s="9">
        <f t="shared" si="46"/>
        <v>0.09</v>
      </c>
      <c r="AJ10" s="29">
        <f t="shared" si="18"/>
        <v>0.36598157768169293</v>
      </c>
      <c r="AK10" s="30">
        <f t="shared" si="47"/>
        <v>0.9</v>
      </c>
      <c r="AL10" s="9">
        <v>8.115964951935462</v>
      </c>
      <c r="AM10" s="9">
        <v>2.9763631131744779</v>
      </c>
      <c r="AN10" s="9">
        <v>4.906755128471028</v>
      </c>
      <c r="AO10" s="36">
        <f t="shared" si="19"/>
        <v>78.792883301351495</v>
      </c>
      <c r="AP10" s="36">
        <f t="shared" si="20"/>
        <v>3.2806436301107778</v>
      </c>
      <c r="AQ10" s="36">
        <f t="shared" si="21"/>
        <v>1.2031085331145945</v>
      </c>
      <c r="AR10" s="36">
        <f t="shared" si="22"/>
        <v>1.9834135622891087</v>
      </c>
      <c r="AS10" s="36">
        <f t="shared" si="23"/>
        <v>84.242214971417567</v>
      </c>
      <c r="AT10" s="37">
        <f t="shared" si="24"/>
        <v>88.720852619233028</v>
      </c>
      <c r="AU10" s="37">
        <f t="shared" si="25"/>
        <v>5.1456712944167968</v>
      </c>
      <c r="AV10" s="37">
        <f t="shared" si="26"/>
        <v>1.8870690452612873</v>
      </c>
      <c r="AW10" s="37">
        <f t="shared" si="27"/>
        <v>3.1109731452554632</v>
      </c>
      <c r="AX10" s="37">
        <f t="shared" si="28"/>
        <v>132.13344582077477</v>
      </c>
      <c r="AY10" s="9">
        <f t="shared" si="29"/>
        <v>0.85</v>
      </c>
      <c r="AZ10" s="9">
        <f t="shared" si="30"/>
        <v>0.6</v>
      </c>
      <c r="BA10" s="9">
        <f t="shared" si="31"/>
        <v>0.65</v>
      </c>
      <c r="BB10" s="9">
        <f t="shared" si="48"/>
        <v>21</v>
      </c>
      <c r="BC10" s="9">
        <f t="shared" si="49"/>
        <v>11.2</v>
      </c>
      <c r="BD10" s="9">
        <f t="shared" si="50"/>
        <v>13.65</v>
      </c>
      <c r="BE10" s="9">
        <f t="shared" si="32"/>
        <v>258.49137070064063</v>
      </c>
      <c r="BF10" s="9">
        <f t="shared" si="33"/>
        <v>94.796390248558424</v>
      </c>
      <c r="BG10" s="9">
        <f t="shared" si="34"/>
        <v>156.27887335176359</v>
      </c>
      <c r="BH10" s="9">
        <f t="shared" si="35"/>
        <v>6637.6870132902704</v>
      </c>
      <c r="BI10" s="9">
        <f t="shared" si="36"/>
        <v>456.52834453897066</v>
      </c>
      <c r="BJ10" s="9">
        <f t="shared" si="37"/>
        <v>167.42237464694344</v>
      </c>
      <c r="BK10" s="9">
        <f t="shared" si="38"/>
        <v>276.00818992260179</v>
      </c>
      <c r="BL10" s="9">
        <f t="shared" si="39"/>
        <v>11722.99197273637</v>
      </c>
      <c r="BM10" s="9" t="str">
        <f t="shared" si="40"/>
        <v>M</v>
      </c>
      <c r="BN10" s="9" t="str">
        <f t="shared" si="41"/>
        <v>M</v>
      </c>
      <c r="BO10" s="9">
        <v>1</v>
      </c>
      <c r="BS10" t="s">
        <v>143</v>
      </c>
      <c r="BT10" t="s">
        <v>146</v>
      </c>
      <c r="BY10" s="39">
        <v>1</v>
      </c>
      <c r="BZ10" s="10">
        <v>3441.5419055689672</v>
      </c>
      <c r="CA10" s="9">
        <v>127.79440145646387</v>
      </c>
      <c r="CC10">
        <v>1</v>
      </c>
      <c r="CD10" s="58">
        <v>3441.5419055689672</v>
      </c>
      <c r="CE10" s="60">
        <v>127.79440145646387</v>
      </c>
    </row>
    <row r="11" spans="1:83" s="14" customFormat="1" x14ac:dyDescent="0.3">
      <c r="A11" s="11">
        <v>5</v>
      </c>
      <c r="B11" s="10">
        <f t="shared" si="0"/>
        <v>1</v>
      </c>
      <c r="C11" s="9">
        <f>IF(G11&lt;=$A$3,$A$3,G11)</f>
        <v>2.5</v>
      </c>
      <c r="D11" s="9">
        <f t="shared" si="42"/>
        <v>3</v>
      </c>
      <c r="E11" s="9">
        <f t="shared" si="43"/>
        <v>2.7508200000000005</v>
      </c>
      <c r="F11" s="12">
        <f t="shared" si="1"/>
        <v>2.9000000000000004</v>
      </c>
      <c r="G11" s="12">
        <v>1.73</v>
      </c>
      <c r="H11" s="12">
        <f t="shared" si="2"/>
        <v>1.9088437998051107</v>
      </c>
      <c r="I11" s="12">
        <v>65</v>
      </c>
      <c r="J11" s="9">
        <v>78</v>
      </c>
      <c r="K11" s="12">
        <v>0.2</v>
      </c>
      <c r="L11" s="12">
        <v>0.2</v>
      </c>
      <c r="M11" s="13">
        <f t="shared" si="3"/>
        <v>1.3989229744649958</v>
      </c>
      <c r="N11" s="12">
        <v>3</v>
      </c>
      <c r="O11" s="12">
        <v>2.6</v>
      </c>
      <c r="P11" s="12">
        <f t="shared" si="4"/>
        <v>0.87445866937610206</v>
      </c>
      <c r="Q11" s="13">
        <f t="shared" si="5"/>
        <v>0.40776677427010632</v>
      </c>
      <c r="R11" s="4">
        <f t="shared" si="6"/>
        <v>15.007922656809424</v>
      </c>
      <c r="S11" s="4">
        <f t="shared" si="7"/>
        <v>7.5338536888482315</v>
      </c>
      <c r="T11" s="9">
        <f t="shared" si="8"/>
        <v>1.4713112497163314</v>
      </c>
      <c r="U11" s="12">
        <f t="shared" si="9"/>
        <v>3.3077667742701067</v>
      </c>
      <c r="V11" s="9">
        <f t="shared" si="10"/>
        <v>43.210658900474385</v>
      </c>
      <c r="W11" s="9">
        <f t="shared" si="11"/>
        <v>62.008369207162005</v>
      </c>
      <c r="X11" s="28">
        <f t="shared" si="12"/>
        <v>105.21902810763639</v>
      </c>
      <c r="Y11" s="12">
        <f t="shared" si="13"/>
        <v>0.5893265726017638</v>
      </c>
      <c r="Z11" s="9">
        <f t="shared" si="44"/>
        <v>0.04</v>
      </c>
      <c r="AA11" s="29">
        <f t="shared" si="14"/>
        <v>0.62932657260176383</v>
      </c>
      <c r="AB11" s="30">
        <f t="shared" si="45"/>
        <v>0.98</v>
      </c>
      <c r="AC11" s="9">
        <v>0.5</v>
      </c>
      <c r="AD11" s="9">
        <v>0.5</v>
      </c>
      <c r="AE11" s="9">
        <f t="shared" si="15"/>
        <v>47.257971312419066</v>
      </c>
      <c r="AF11" s="9">
        <f>(AC11+AD11)*D11*E11*N11</f>
        <v>24.757380000000005</v>
      </c>
      <c r="AG11" s="28">
        <f t="shared" si="16"/>
        <v>72.015351312419071</v>
      </c>
      <c r="AH11" s="9">
        <f t="shared" si="17"/>
        <v>0.34377920191761374</v>
      </c>
      <c r="AI11" s="9">
        <f t="shared" si="46"/>
        <v>0.09</v>
      </c>
      <c r="AJ11" s="29">
        <f t="shared" si="18"/>
        <v>0.43377920191761377</v>
      </c>
      <c r="AK11" s="30">
        <f t="shared" si="47"/>
        <v>0.9</v>
      </c>
      <c r="AL11" s="9">
        <v>9.5418343553490601</v>
      </c>
      <c r="AM11" s="9">
        <v>3.4167705030086859</v>
      </c>
      <c r="AN11" s="9">
        <v>3.2134588607346095</v>
      </c>
      <c r="AO11" s="36">
        <f t="shared" si="19"/>
        <v>107.41109119321216</v>
      </c>
      <c r="AP11" s="36">
        <f t="shared" si="20"/>
        <v>3.5369044441634756</v>
      </c>
      <c r="AQ11" s="36">
        <f t="shared" si="21"/>
        <v>1.266506032983425</v>
      </c>
      <c r="AR11" s="36">
        <f t="shared" si="22"/>
        <v>1.1911438097117291</v>
      </c>
      <c r="AS11" s="36">
        <f t="shared" si="23"/>
        <v>80.587177021377457</v>
      </c>
      <c r="AT11" s="37">
        <f t="shared" si="24"/>
        <v>71.223973825469415</v>
      </c>
      <c r="AU11" s="37">
        <f t="shared" si="25"/>
        <v>5.402785063855676</v>
      </c>
      <c r="AV11" s="37">
        <f t="shared" si="26"/>
        <v>1.9346465210779344</v>
      </c>
      <c r="AW11" s="37">
        <f t="shared" si="27"/>
        <v>1.8195272407300662</v>
      </c>
      <c r="AX11" s="37">
        <f t="shared" si="28"/>
        <v>123.10063877124851</v>
      </c>
      <c r="AY11" s="9">
        <f t="shared" si="29"/>
        <v>0.85</v>
      </c>
      <c r="AZ11" s="9">
        <f t="shared" si="30"/>
        <v>0.6</v>
      </c>
      <c r="BA11" s="9">
        <f t="shared" si="31"/>
        <v>0.55000000000000004</v>
      </c>
      <c r="BB11" s="9">
        <f t="shared" si="48"/>
        <v>21</v>
      </c>
      <c r="BC11" s="9">
        <f t="shared" si="49"/>
        <v>11.2</v>
      </c>
      <c r="BD11" s="9">
        <f t="shared" si="50"/>
        <v>13.65</v>
      </c>
      <c r="BE11" s="9">
        <f t="shared" si="32"/>
        <v>379.90276579372045</v>
      </c>
      <c r="BF11" s="9">
        <f t="shared" si="33"/>
        <v>136.03679500553602</v>
      </c>
      <c r="BG11" s="9">
        <f t="shared" si="34"/>
        <v>127.94205636917668</v>
      </c>
      <c r="BH11" s="9">
        <f t="shared" si="35"/>
        <v>8655.9566200467052</v>
      </c>
      <c r="BI11" s="9">
        <f t="shared" si="36"/>
        <v>384.80782197269377</v>
      </c>
      <c r="BJ11" s="9">
        <f t="shared" si="37"/>
        <v>137.79321317879027</v>
      </c>
      <c r="BK11" s="9">
        <f t="shared" si="38"/>
        <v>129.59396056848684</v>
      </c>
      <c r="BL11" s="9">
        <f t="shared" si="39"/>
        <v>8767.7166737419702</v>
      </c>
      <c r="BM11" s="9" t="str">
        <f t="shared" si="40"/>
        <v>M</v>
      </c>
      <c r="BN11" s="9" t="str">
        <f t="shared" si="41"/>
        <v>M</v>
      </c>
      <c r="BO11" s="9">
        <v>1</v>
      </c>
      <c r="BR11" s="10">
        <v>1</v>
      </c>
      <c r="BS11" s="10">
        <v>1942.7113838491916</v>
      </c>
      <c r="BT11" s="9">
        <v>101.37087822513514</v>
      </c>
      <c r="BU11"/>
      <c r="BV11"/>
      <c r="BY11" s="39">
        <v>2</v>
      </c>
      <c r="BZ11" s="10">
        <v>3293.0444521158634</v>
      </c>
      <c r="CA11" s="9">
        <v>131.47663959053867</v>
      </c>
      <c r="CB11"/>
      <c r="CC11">
        <v>2</v>
      </c>
      <c r="CD11" s="58">
        <v>3293.0444521158634</v>
      </c>
      <c r="CE11" s="60">
        <v>131.47663959053867</v>
      </c>
    </row>
    <row r="12" spans="1:83" x14ac:dyDescent="0.3">
      <c r="A12" s="10">
        <v>6</v>
      </c>
      <c r="B12" s="10">
        <f t="shared" si="0"/>
        <v>1</v>
      </c>
      <c r="C12" s="9">
        <f>IF(G12&lt;=$A$3,$A$3,G12)</f>
        <v>2.5</v>
      </c>
      <c r="D12" s="9">
        <f t="shared" si="42"/>
        <v>3</v>
      </c>
      <c r="E12" s="9">
        <f t="shared" si="43"/>
        <v>2.7508200000000005</v>
      </c>
      <c r="F12" s="9">
        <f t="shared" si="1"/>
        <v>2.9000000000000004</v>
      </c>
      <c r="G12" s="9">
        <v>1.3235422992420673</v>
      </c>
      <c r="H12" s="9">
        <f t="shared" si="2"/>
        <v>1.4603673477965438</v>
      </c>
      <c r="I12" s="9">
        <v>65</v>
      </c>
      <c r="J12" s="9">
        <v>78</v>
      </c>
      <c r="K12" s="9">
        <v>0.2</v>
      </c>
      <c r="L12" s="9">
        <v>0.2</v>
      </c>
      <c r="M12" s="1">
        <f t="shared" si="3"/>
        <v>1.3989229744649958</v>
      </c>
      <c r="N12" s="9">
        <v>3</v>
      </c>
      <c r="O12" s="9">
        <v>2.6</v>
      </c>
      <c r="P12" s="9">
        <f t="shared" si="4"/>
        <v>0</v>
      </c>
      <c r="Q12" s="1">
        <f t="shared" si="5"/>
        <v>0</v>
      </c>
      <c r="R12" s="4">
        <f t="shared" si="6"/>
        <v>15.007922656809424</v>
      </c>
      <c r="S12" s="4">
        <f t="shared" si="7"/>
        <v>15.44466414010382</v>
      </c>
      <c r="T12" s="9">
        <f t="shared" si="8"/>
        <v>0</v>
      </c>
      <c r="U12" s="9">
        <f t="shared" si="9"/>
        <v>2.8592903222615398</v>
      </c>
      <c r="V12" s="9">
        <f t="shared" si="10"/>
        <v>36.154869368991207</v>
      </c>
      <c r="W12" s="9">
        <f t="shared" si="11"/>
        <v>30.889328280207639</v>
      </c>
      <c r="X12" s="28">
        <f t="shared" si="12"/>
        <v>67.04419764919885</v>
      </c>
      <c r="Y12" s="9">
        <f t="shared" si="13"/>
        <v>0.46073082180552805</v>
      </c>
      <c r="Z12" s="9">
        <f t="shared" si="44"/>
        <v>0.04</v>
      </c>
      <c r="AA12" s="29">
        <f t="shared" si="14"/>
        <v>0.50073082180552808</v>
      </c>
      <c r="AB12" s="30">
        <f t="shared" si="45"/>
        <v>0.98</v>
      </c>
      <c r="AC12" s="9">
        <v>0.5</v>
      </c>
      <c r="AD12" s="9">
        <v>0.5</v>
      </c>
      <c r="AE12" s="9">
        <f t="shared" si="15"/>
        <v>36.154869368991207</v>
      </c>
      <c r="AF12" s="9">
        <f>(AC12+AD12)*D12*E12*N12</f>
        <v>24.757380000000005</v>
      </c>
      <c r="AG12" s="28">
        <f t="shared" si="16"/>
        <v>60.912249368991212</v>
      </c>
      <c r="AH12" s="9">
        <f t="shared" si="17"/>
        <v>0.40644337151343685</v>
      </c>
      <c r="AI12" s="9">
        <f t="shared" si="46"/>
        <v>0.09</v>
      </c>
      <c r="AJ12" s="29">
        <f t="shared" si="18"/>
        <v>0.49644337151343687</v>
      </c>
      <c r="AK12" s="30">
        <f t="shared" si="47"/>
        <v>0.9</v>
      </c>
      <c r="AL12" s="9">
        <v>10.685933335620184</v>
      </c>
      <c r="AM12" s="9">
        <v>2.0086781187828016</v>
      </c>
      <c r="AN12" s="9">
        <v>4.5597019756043569</v>
      </c>
      <c r="AO12" s="36">
        <f t="shared" si="19"/>
        <v>68.440951766890493</v>
      </c>
      <c r="AP12" s="36">
        <f t="shared" si="20"/>
        <v>5.3351571547160015</v>
      </c>
      <c r="AQ12" s="36">
        <f t="shared" si="21"/>
        <v>1.0028710736219071</v>
      </c>
      <c r="AR12" s="36">
        <f t="shared" si="22"/>
        <v>2.2765186581716974</v>
      </c>
      <c r="AS12" s="36">
        <f t="shared" si="23"/>
        <v>122.17026062104821</v>
      </c>
      <c r="AT12" s="37">
        <f t="shared" si="24"/>
        <v>60.242883991309988</v>
      </c>
      <c r="AU12" s="37">
        <f t="shared" si="25"/>
        <v>5.3809725627170737</v>
      </c>
      <c r="AV12" s="37">
        <f t="shared" si="26"/>
        <v>1.0114831812089997</v>
      </c>
      <c r="AW12" s="37">
        <f t="shared" si="27"/>
        <v>2.296068153738851</v>
      </c>
      <c r="AX12" s="37">
        <f t="shared" si="28"/>
        <v>123.2193919162722</v>
      </c>
      <c r="AY12" s="9">
        <f t="shared" si="29"/>
        <v>0.85</v>
      </c>
      <c r="AZ12" s="9">
        <f t="shared" si="30"/>
        <v>0.6</v>
      </c>
      <c r="BA12" s="9">
        <f t="shared" si="31"/>
        <v>0.65</v>
      </c>
      <c r="BB12" s="9">
        <f t="shared" si="48"/>
        <v>21</v>
      </c>
      <c r="BC12" s="9">
        <f t="shared" si="49"/>
        <v>11.2</v>
      </c>
      <c r="BD12" s="9">
        <f t="shared" si="50"/>
        <v>13.65</v>
      </c>
      <c r="BE12" s="9">
        <f t="shared" si="32"/>
        <v>365.14323349469856</v>
      </c>
      <c r="BF12" s="9">
        <f t="shared" si="33"/>
        <v>68.637450778166624</v>
      </c>
      <c r="BG12" s="9">
        <f t="shared" si="34"/>
        <v>155.8071036803554</v>
      </c>
      <c r="BH12" s="9">
        <f t="shared" si="35"/>
        <v>8361.4489145136013</v>
      </c>
      <c r="BI12" s="9">
        <f t="shared" si="36"/>
        <v>324.16530585618671</v>
      </c>
      <c r="BJ12" s="9">
        <f t="shared" si="37"/>
        <v>60.93466394473495</v>
      </c>
      <c r="BK12" s="9">
        <f t="shared" si="38"/>
        <v>138.32176742183091</v>
      </c>
      <c r="BL12" s="9">
        <f t="shared" si="39"/>
        <v>7423.0915326917457</v>
      </c>
      <c r="BM12" s="9" t="str">
        <f t="shared" si="40"/>
        <v>M</v>
      </c>
      <c r="BN12" s="9" t="str">
        <f t="shared" si="41"/>
        <v>M</v>
      </c>
      <c r="BO12" s="9">
        <v>1</v>
      </c>
      <c r="BR12" s="10">
        <v>2</v>
      </c>
      <c r="BS12" s="10">
        <v>2030.004574334364</v>
      </c>
      <c r="BT12" s="9">
        <v>102.95576271330064</v>
      </c>
      <c r="BY12" s="39">
        <v>3</v>
      </c>
      <c r="BZ12" s="10">
        <v>3400.7215415256278</v>
      </c>
      <c r="CA12" s="9">
        <v>130.46724852519611</v>
      </c>
      <c r="CC12">
        <v>3</v>
      </c>
      <c r="CD12" s="58">
        <v>3400.7215415256278</v>
      </c>
      <c r="CE12" s="60">
        <v>130.46724852519611</v>
      </c>
    </row>
    <row r="13" spans="1:83" x14ac:dyDescent="0.3">
      <c r="A13" s="10">
        <v>7</v>
      </c>
      <c r="B13" s="10">
        <f t="shared" si="0"/>
        <v>1</v>
      </c>
      <c r="C13" s="9">
        <f>IF(G13&lt;=$A$3,$A$3,G13)</f>
        <v>2.5</v>
      </c>
      <c r="D13" s="9">
        <f t="shared" si="42"/>
        <v>3</v>
      </c>
      <c r="E13" s="9">
        <f t="shared" si="43"/>
        <v>2.7508200000000005</v>
      </c>
      <c r="F13" s="9">
        <f t="shared" si="1"/>
        <v>2.9000000000000004</v>
      </c>
      <c r="G13" s="9">
        <v>2.3611290346306801</v>
      </c>
      <c r="H13" s="9">
        <f t="shared" si="2"/>
        <v>2.6052176406327168</v>
      </c>
      <c r="I13" s="9">
        <v>65</v>
      </c>
      <c r="J13" s="9">
        <v>78</v>
      </c>
      <c r="K13" s="9">
        <v>0.2</v>
      </c>
      <c r="L13" s="9">
        <v>0.2</v>
      </c>
      <c r="M13" s="1">
        <f t="shared" si="3"/>
        <v>1.3989229744649958</v>
      </c>
      <c r="N13" s="9">
        <v>3</v>
      </c>
      <c r="O13" s="9">
        <v>2.6</v>
      </c>
      <c r="P13" s="9">
        <f t="shared" si="4"/>
        <v>2.3678371902927253</v>
      </c>
      <c r="Q13" s="1">
        <f t="shared" si="5"/>
        <v>1.1041406150977124</v>
      </c>
      <c r="R13" s="4">
        <f t="shared" si="6"/>
        <v>15.007922656809424</v>
      </c>
      <c r="S13" s="4">
        <f t="shared" si="7"/>
        <v>0.66640148883928774</v>
      </c>
      <c r="T13" s="9">
        <f t="shared" si="8"/>
        <v>10.78771974144227</v>
      </c>
      <c r="U13" s="9">
        <f t="shared" si="9"/>
        <v>4.0041406150977128</v>
      </c>
      <c r="V13" s="9">
        <f t="shared" si="10"/>
        <v>34.823287892693401</v>
      </c>
      <c r="W13" s="9">
        <f t="shared" si="11"/>
        <v>43.117244346333393</v>
      </c>
      <c r="X13" s="28">
        <f t="shared" si="12"/>
        <v>77.940532239026794</v>
      </c>
      <c r="Y13" s="9">
        <f t="shared" si="13"/>
        <v>0.55320695288687671</v>
      </c>
      <c r="Z13" s="9">
        <f t="shared" si="44"/>
        <v>0.04</v>
      </c>
      <c r="AA13" s="29">
        <f t="shared" si="14"/>
        <v>0.59320695288687675</v>
      </c>
      <c r="AB13" s="30">
        <f t="shared" si="45"/>
        <v>0.98</v>
      </c>
      <c r="AC13" s="9">
        <v>0.5</v>
      </c>
      <c r="AD13" s="9">
        <v>0.5</v>
      </c>
      <c r="AE13" s="9">
        <f t="shared" si="15"/>
        <v>64.498363111847624</v>
      </c>
      <c r="AF13" s="9">
        <f>(AC13+AD13)*D13*E13*N13</f>
        <v>24.757380000000005</v>
      </c>
      <c r="AG13" s="28">
        <f t="shared" si="16"/>
        <v>89.255743111847636</v>
      </c>
      <c r="AH13" s="9">
        <f t="shared" si="17"/>
        <v>0.27737576470542835</v>
      </c>
      <c r="AI13" s="9">
        <f t="shared" si="46"/>
        <v>0.09</v>
      </c>
      <c r="AJ13" s="29">
        <f t="shared" si="18"/>
        <v>0.36737576470542832</v>
      </c>
      <c r="AK13" s="30">
        <f t="shared" si="47"/>
        <v>0.9</v>
      </c>
      <c r="AL13" s="9">
        <v>4.8208509975397087</v>
      </c>
      <c r="AM13" s="9">
        <v>2.9954380636525704</v>
      </c>
      <c r="AN13" s="9">
        <v>6.6507164147843252</v>
      </c>
      <c r="AO13" s="36">
        <f t="shared" si="19"/>
        <v>79.564293327339854</v>
      </c>
      <c r="AP13" s="36">
        <f t="shared" si="20"/>
        <v>1.961088666967518</v>
      </c>
      <c r="AQ13" s="36">
        <f t="shared" si="21"/>
        <v>1.2185233773518627</v>
      </c>
      <c r="AR13" s="36">
        <f t="shared" si="22"/>
        <v>2.7054651958553824</v>
      </c>
      <c r="AS13" s="36">
        <f t="shared" si="23"/>
        <v>67.198149751401587</v>
      </c>
      <c r="AT13" s="37">
        <f t="shared" si="24"/>
        <v>88.274910769959192</v>
      </c>
      <c r="AU13" s="37">
        <f t="shared" si="25"/>
        <v>3.0497871757876314</v>
      </c>
      <c r="AV13" s="37">
        <f t="shared" si="26"/>
        <v>1.89498671439046</v>
      </c>
      <c r="AW13" s="37">
        <f t="shared" si="27"/>
        <v>4.2074043860639891</v>
      </c>
      <c r="AX13" s="37">
        <f t="shared" si="28"/>
        <v>104.50320722386586</v>
      </c>
      <c r="AY13" s="9">
        <f t="shared" si="29"/>
        <v>0.85</v>
      </c>
      <c r="AZ13" s="9">
        <f t="shared" si="30"/>
        <v>0.6</v>
      </c>
      <c r="BA13" s="9">
        <f t="shared" si="31"/>
        <v>0.65</v>
      </c>
      <c r="BB13" s="9">
        <f t="shared" si="48"/>
        <v>21</v>
      </c>
      <c r="BC13" s="9">
        <f t="shared" si="49"/>
        <v>11.2</v>
      </c>
      <c r="BD13" s="9">
        <f t="shared" si="50"/>
        <v>13.65</v>
      </c>
      <c r="BE13" s="9">
        <f t="shared" si="32"/>
        <v>156.03263393952551</v>
      </c>
      <c r="BF13" s="9">
        <f t="shared" si="33"/>
        <v>96.950951421844437</v>
      </c>
      <c r="BG13" s="9">
        <f t="shared" si="34"/>
        <v>215.25842642994661</v>
      </c>
      <c r="BH13" s="9">
        <f t="shared" si="35"/>
        <v>5346.5732978750257</v>
      </c>
      <c r="BI13" s="9">
        <f t="shared" si="36"/>
        <v>269.21969081001902</v>
      </c>
      <c r="BJ13" s="9">
        <f t="shared" si="37"/>
        <v>167.27978312307599</v>
      </c>
      <c r="BK13" s="9">
        <f t="shared" si="38"/>
        <v>371.40824675293356</v>
      </c>
      <c r="BL13" s="9">
        <f t="shared" si="39"/>
        <v>9225.0112928613125</v>
      </c>
      <c r="BM13" s="9" t="str">
        <f t="shared" si="40"/>
        <v>D</v>
      </c>
      <c r="BN13" s="9" t="str">
        <f t="shared" si="41"/>
        <v>M</v>
      </c>
      <c r="BO13" s="9">
        <v>1</v>
      </c>
      <c r="BR13" s="10">
        <v>3</v>
      </c>
      <c r="BS13" s="10">
        <v>2357.3796915939411</v>
      </c>
      <c r="BT13" s="9">
        <v>99.120466989392952</v>
      </c>
      <c r="BY13" s="39">
        <v>4</v>
      </c>
      <c r="BZ13" s="10">
        <v>3277.5812599741002</v>
      </c>
      <c r="CA13" s="9">
        <v>128.112869327006</v>
      </c>
      <c r="CC13">
        <v>4</v>
      </c>
      <c r="CD13" s="58">
        <v>3277.5812599741002</v>
      </c>
      <c r="CE13" s="60">
        <v>128.112869327006</v>
      </c>
    </row>
    <row r="14" spans="1:83" x14ac:dyDescent="0.3">
      <c r="A14" s="10">
        <v>8</v>
      </c>
      <c r="B14" s="10">
        <f t="shared" si="0"/>
        <v>1</v>
      </c>
      <c r="C14" s="9">
        <f>IF(G14&lt;=$A$3,$A$3,G14)</f>
        <v>3.3371536459402065</v>
      </c>
      <c r="D14" s="9">
        <f t="shared" si="42"/>
        <v>3</v>
      </c>
      <c r="E14" s="9">
        <f t="shared" si="43"/>
        <v>2.7508200000000005</v>
      </c>
      <c r="F14" s="9">
        <f t="shared" si="1"/>
        <v>3.7371536459402068</v>
      </c>
      <c r="G14" s="9">
        <v>3.3371536459402065</v>
      </c>
      <c r="H14" s="9">
        <f t="shared" si="2"/>
        <v>3.6821416451155971</v>
      </c>
      <c r="I14" s="9">
        <v>65</v>
      </c>
      <c r="J14" s="9">
        <v>78</v>
      </c>
      <c r="K14" s="9">
        <v>0.2</v>
      </c>
      <c r="L14" s="9">
        <v>0.2</v>
      </c>
      <c r="M14" s="1">
        <f t="shared" si="3"/>
        <v>1.3989229744649958</v>
      </c>
      <c r="N14" s="9">
        <v>3</v>
      </c>
      <c r="O14" s="9">
        <v>2.6</v>
      </c>
      <c r="P14" s="9">
        <f t="shared" si="4"/>
        <v>2.8820263835205462</v>
      </c>
      <c r="Q14" s="1">
        <f t="shared" si="5"/>
        <v>1.3439109736403858</v>
      </c>
      <c r="R14" s="4">
        <f t="shared" si="6"/>
        <v>15.007922656809424</v>
      </c>
      <c r="S14" s="4">
        <f t="shared" si="7"/>
        <v>2.3208542058559829E-2</v>
      </c>
      <c r="T14" s="9">
        <f t="shared" si="8"/>
        <v>15.981659912795564</v>
      </c>
      <c r="U14" s="9">
        <f t="shared" si="9"/>
        <v>5.0810646195805926</v>
      </c>
      <c r="V14" s="9">
        <f t="shared" si="10"/>
        <v>47.197510200635705</v>
      </c>
      <c r="W14" s="9">
        <f t="shared" si="11"/>
        <v>41.347936324470034</v>
      </c>
      <c r="X14" s="28">
        <f t="shared" si="12"/>
        <v>88.545446525105746</v>
      </c>
      <c r="Y14" s="9">
        <f t="shared" si="13"/>
        <v>0.46696852234797237</v>
      </c>
      <c r="Z14" s="9">
        <f t="shared" si="44"/>
        <v>0.04</v>
      </c>
      <c r="AA14" s="29">
        <f t="shared" si="14"/>
        <v>0.50696852234797241</v>
      </c>
      <c r="AB14" s="30">
        <f t="shared" si="45"/>
        <v>0.98</v>
      </c>
      <c r="AC14" s="9">
        <v>0.5</v>
      </c>
      <c r="AD14" s="9">
        <v>0.5</v>
      </c>
      <c r="AE14" s="9">
        <f t="shared" si="15"/>
        <v>91.160179921952007</v>
      </c>
      <c r="AF14" s="9">
        <f>(AC14+AD14)*D14*E14*N14</f>
        <v>24.757380000000005</v>
      </c>
      <c r="AG14" s="28">
        <f t="shared" si="16"/>
        <v>115.91755992195201</v>
      </c>
      <c r="AH14" s="9">
        <f t="shared" si="17"/>
        <v>0.21357747710242778</v>
      </c>
      <c r="AI14" s="9">
        <f t="shared" si="46"/>
        <v>0.09</v>
      </c>
      <c r="AJ14" s="29">
        <f t="shared" si="18"/>
        <v>0.30357747710242777</v>
      </c>
      <c r="AK14" s="30">
        <f t="shared" si="47"/>
        <v>0.9</v>
      </c>
      <c r="AL14" s="9">
        <v>5.614641126387717</v>
      </c>
      <c r="AM14" s="9">
        <v>3.1638926085312944</v>
      </c>
      <c r="AN14" s="9">
        <v>3.8677427474923731</v>
      </c>
      <c r="AO14" s="36">
        <f t="shared" si="19"/>
        <v>90.390143327712124</v>
      </c>
      <c r="AP14" s="36">
        <f t="shared" si="20"/>
        <v>2.7681948110287808</v>
      </c>
      <c r="AQ14" s="36">
        <f t="shared" si="21"/>
        <v>1.5598986479165122</v>
      </c>
      <c r="AR14" s="36">
        <f t="shared" si="22"/>
        <v>1.9069189219740779</v>
      </c>
      <c r="AS14" s="36">
        <f t="shared" si="23"/>
        <v>76.813934426077694</v>
      </c>
      <c r="AT14" s="37">
        <f t="shared" si="24"/>
        <v>114.64374058215033</v>
      </c>
      <c r="AU14" s="37">
        <f t="shared" si="25"/>
        <v>3.9101625384034007</v>
      </c>
      <c r="AV14" s="37">
        <f t="shared" si="26"/>
        <v>2.203406072610345</v>
      </c>
      <c r="AW14" s="37">
        <f t="shared" si="27"/>
        <v>2.693583162127426</v>
      </c>
      <c r="AX14" s="37">
        <f t="shared" si="28"/>
        <v>108.50210672441781</v>
      </c>
      <c r="AY14" s="9">
        <f t="shared" si="29"/>
        <v>0.85</v>
      </c>
      <c r="AZ14" s="9">
        <f t="shared" si="30"/>
        <v>0.6</v>
      </c>
      <c r="BA14" s="9">
        <f t="shared" si="31"/>
        <v>0.65</v>
      </c>
      <c r="BB14" s="9">
        <f t="shared" si="48"/>
        <v>21</v>
      </c>
      <c r="BC14" s="9">
        <f t="shared" si="49"/>
        <v>11.2</v>
      </c>
      <c r="BD14" s="9">
        <f t="shared" si="50"/>
        <v>13.65</v>
      </c>
      <c r="BE14" s="9">
        <f t="shared" si="32"/>
        <v>250.21752572792047</v>
      </c>
      <c r="BF14" s="9">
        <f t="shared" si="33"/>
        <v>140.9994623618779</v>
      </c>
      <c r="BG14" s="9">
        <f t="shared" si="34"/>
        <v>172.3666746715632</v>
      </c>
      <c r="BH14" s="9">
        <f t="shared" si="35"/>
        <v>6943.2225423386435</v>
      </c>
      <c r="BI14" s="9">
        <f t="shared" si="36"/>
        <v>448.27565968676191</v>
      </c>
      <c r="BJ14" s="9">
        <f t="shared" si="37"/>
        <v>252.60671418547508</v>
      </c>
      <c r="BK14" s="9">
        <f t="shared" si="38"/>
        <v>308.80244927538479</v>
      </c>
      <c r="BL14" s="9">
        <f t="shared" si="39"/>
        <v>12439.087375930945</v>
      </c>
      <c r="BM14" s="9" t="str">
        <f t="shared" si="40"/>
        <v>D</v>
      </c>
      <c r="BN14" s="9" t="str">
        <f t="shared" si="41"/>
        <v>M</v>
      </c>
      <c r="BO14" s="9">
        <v>1</v>
      </c>
      <c r="BR14" s="10">
        <v>4</v>
      </c>
      <c r="BS14" s="10">
        <v>1687.1415028759907</v>
      </c>
      <c r="BT14" s="9">
        <v>100.79599172263963</v>
      </c>
      <c r="BY14" s="39">
        <v>5</v>
      </c>
      <c r="BZ14" s="10">
        <v>3582.5417171763547</v>
      </c>
      <c r="CA14" s="9">
        <v>135.95342193775537</v>
      </c>
      <c r="CC14" s="57">
        <v>5</v>
      </c>
      <c r="CD14" s="58">
        <v>2448.5889402295479</v>
      </c>
      <c r="CE14" s="60">
        <v>102.61554753367436</v>
      </c>
    </row>
    <row r="15" spans="1:83" x14ac:dyDescent="0.3">
      <c r="A15" s="10">
        <v>9</v>
      </c>
      <c r="B15" s="10">
        <f t="shared" si="0"/>
        <v>1</v>
      </c>
      <c r="C15" s="9">
        <f>IF(G15&lt;=$A$3,$A$3,G15)</f>
        <v>2.5517210275621136</v>
      </c>
      <c r="D15" s="9">
        <f t="shared" si="42"/>
        <v>3</v>
      </c>
      <c r="E15" s="9">
        <f t="shared" si="43"/>
        <v>2.7508200000000005</v>
      </c>
      <c r="F15" s="9">
        <f t="shared" si="1"/>
        <v>2.951721027562114</v>
      </c>
      <c r="G15" s="9">
        <v>2.5517210275621136</v>
      </c>
      <c r="H15" s="9">
        <f t="shared" si="2"/>
        <v>2.815512637164316</v>
      </c>
      <c r="I15" s="9">
        <v>65</v>
      </c>
      <c r="J15" s="9">
        <v>78</v>
      </c>
      <c r="K15" s="9">
        <v>0.2</v>
      </c>
      <c r="L15" s="9">
        <v>0.2</v>
      </c>
      <c r="M15" s="1">
        <f t="shared" si="3"/>
        <v>1.3989229744649958</v>
      </c>
      <c r="N15" s="9">
        <v>3</v>
      </c>
      <c r="O15" s="9">
        <v>2.6</v>
      </c>
      <c r="P15" s="9">
        <f t="shared" si="4"/>
        <v>2.7079001641604541</v>
      </c>
      <c r="Q15" s="1">
        <f t="shared" si="5"/>
        <v>1.2627145840671976</v>
      </c>
      <c r="R15" s="4">
        <f t="shared" si="6"/>
        <v>15.007922656809424</v>
      </c>
      <c r="S15" s="4">
        <f t="shared" si="7"/>
        <v>0.14227896565279147</v>
      </c>
      <c r="T15" s="9">
        <f t="shared" si="8"/>
        <v>14.108838991805142</v>
      </c>
      <c r="U15" s="9">
        <f t="shared" si="9"/>
        <v>4.2144356116293116</v>
      </c>
      <c r="V15" s="9">
        <f t="shared" si="10"/>
        <v>30.893839777641684</v>
      </c>
      <c r="W15" s="9">
        <f t="shared" si="11"/>
        <v>41.675477627101515</v>
      </c>
      <c r="X15" s="28">
        <f t="shared" si="12"/>
        <v>72.569317404743202</v>
      </c>
      <c r="Y15" s="9">
        <f t="shared" si="13"/>
        <v>0.5742850989580558</v>
      </c>
      <c r="Z15" s="9">
        <f t="shared" si="44"/>
        <v>0.04</v>
      </c>
      <c r="AA15" s="29">
        <f t="shared" si="14"/>
        <v>0.61428509895805583</v>
      </c>
      <c r="AB15" s="30">
        <f t="shared" si="45"/>
        <v>0.98</v>
      </c>
      <c r="AC15" s="9">
        <v>0.5</v>
      </c>
      <c r="AD15" s="9">
        <v>0.5</v>
      </c>
      <c r="AE15" s="9">
        <f t="shared" si="15"/>
        <v>69.704716253079113</v>
      </c>
      <c r="AF15" s="9">
        <f>(AC15+AD15)*D15*E15*N15</f>
        <v>24.757380000000005</v>
      </c>
      <c r="AG15" s="28">
        <f t="shared" si="16"/>
        <v>94.462096253079125</v>
      </c>
      <c r="AH15" s="9">
        <f t="shared" si="17"/>
        <v>0.26208798006843936</v>
      </c>
      <c r="AI15" s="9">
        <f t="shared" si="46"/>
        <v>0.09</v>
      </c>
      <c r="AJ15" s="29">
        <f t="shared" si="18"/>
        <v>0.35208798006843933</v>
      </c>
      <c r="AK15" s="30">
        <f t="shared" si="47"/>
        <v>0.9</v>
      </c>
      <c r="AL15" s="9">
        <v>8.4863364058534128</v>
      </c>
      <c r="AM15" s="9">
        <v>2.2543354512755105</v>
      </c>
      <c r="AN15" s="9">
        <v>6.8612322832050037</v>
      </c>
      <c r="AO15" s="36">
        <f t="shared" si="19"/>
        <v>74.081178184008678</v>
      </c>
      <c r="AP15" s="36">
        <f t="shared" si="20"/>
        <v>3.2733064069923974</v>
      </c>
      <c r="AQ15" s="36">
        <f t="shared" si="21"/>
        <v>0.86953077550408009</v>
      </c>
      <c r="AR15" s="36">
        <f t="shared" si="22"/>
        <v>2.6464795311422105</v>
      </c>
      <c r="AS15" s="36">
        <f t="shared" si="23"/>
        <v>87.752655816260969</v>
      </c>
      <c r="AT15" s="37">
        <f t="shared" si="24"/>
        <v>93.424051239309023</v>
      </c>
      <c r="AU15" s="37">
        <f t="shared" si="25"/>
        <v>5.498399362535225</v>
      </c>
      <c r="AV15" s="37">
        <f t="shared" si="26"/>
        <v>1.4606110358392423</v>
      </c>
      <c r="AW15" s="37">
        <f t="shared" si="27"/>
        <v>4.4454748678309874</v>
      </c>
      <c r="AX15" s="37">
        <f t="shared" si="28"/>
        <v>147.40421054692391</v>
      </c>
      <c r="AY15" s="9">
        <f t="shared" si="29"/>
        <v>0.85</v>
      </c>
      <c r="AZ15" s="9">
        <f t="shared" si="30"/>
        <v>0.6</v>
      </c>
      <c r="BA15" s="9">
        <f t="shared" si="31"/>
        <v>0.65</v>
      </c>
      <c r="BB15" s="9">
        <f t="shared" si="48"/>
        <v>21</v>
      </c>
      <c r="BC15" s="9">
        <f t="shared" si="49"/>
        <v>11.2</v>
      </c>
      <c r="BD15" s="9">
        <f t="shared" si="50"/>
        <v>13.65</v>
      </c>
      <c r="BE15" s="9">
        <f t="shared" si="32"/>
        <v>242.49039518726102</v>
      </c>
      <c r="BF15" s="9">
        <f t="shared" si="33"/>
        <v>64.415864316597009</v>
      </c>
      <c r="BG15" s="9">
        <f t="shared" si="34"/>
        <v>196.05432170687783</v>
      </c>
      <c r="BH15" s="9">
        <f t="shared" si="35"/>
        <v>6500.8201316444147</v>
      </c>
      <c r="BI15" s="9">
        <f t="shared" si="36"/>
        <v>513.68274377967498</v>
      </c>
      <c r="BJ15" s="9">
        <f t="shared" si="37"/>
        <v>136.45620025294559</v>
      </c>
      <c r="BK15" s="9">
        <f t="shared" si="38"/>
        <v>415.31427183530269</v>
      </c>
      <c r="BL15" s="9">
        <f t="shared" si="39"/>
        <v>13771.098519025714</v>
      </c>
      <c r="BM15" s="9" t="str">
        <f t="shared" si="40"/>
        <v>M</v>
      </c>
      <c r="BN15" s="9" t="str">
        <f t="shared" si="41"/>
        <v>M</v>
      </c>
      <c r="BO15" s="9">
        <v>1</v>
      </c>
      <c r="BR15" s="10">
        <v>5</v>
      </c>
      <c r="BS15" s="10">
        <v>2448.5889402295479</v>
      </c>
      <c r="BT15" s="9">
        <v>102.61554753367436</v>
      </c>
      <c r="BY15" s="39">
        <v>6</v>
      </c>
      <c r="BZ15" s="10">
        <v>3434.3001757390239</v>
      </c>
      <c r="CA15" s="9">
        <v>122.62406939057617</v>
      </c>
      <c r="CC15">
        <v>6</v>
      </c>
      <c r="CD15" s="58">
        <v>3434.3001757390239</v>
      </c>
      <c r="CE15" s="60">
        <v>122.62406939057617</v>
      </c>
    </row>
    <row r="16" spans="1:83" x14ac:dyDescent="0.3">
      <c r="A16" s="10">
        <v>10</v>
      </c>
      <c r="B16" s="10">
        <f t="shared" si="0"/>
        <v>1</v>
      </c>
      <c r="C16" s="9">
        <f>IF(G16&lt;=$A$3,$A$3,G16)</f>
        <v>2.5</v>
      </c>
      <c r="D16" s="9">
        <f t="shared" si="42"/>
        <v>3</v>
      </c>
      <c r="E16" s="9">
        <f t="shared" si="43"/>
        <v>2.7508200000000005</v>
      </c>
      <c r="F16" s="9">
        <f t="shared" si="1"/>
        <v>2.9000000000000004</v>
      </c>
      <c r="G16" s="9">
        <v>1.0975799738764025</v>
      </c>
      <c r="H16" s="9">
        <f t="shared" si="2"/>
        <v>1.211045507470651</v>
      </c>
      <c r="I16" s="9">
        <v>65</v>
      </c>
      <c r="J16" s="9">
        <v>78</v>
      </c>
      <c r="K16" s="9">
        <v>0.2</v>
      </c>
      <c r="L16" s="9">
        <v>0.2</v>
      </c>
      <c r="M16" s="1">
        <f t="shared" si="3"/>
        <v>1.3989229744649958</v>
      </c>
      <c r="N16" s="9">
        <v>3</v>
      </c>
      <c r="O16" s="9">
        <v>2.6</v>
      </c>
      <c r="P16" s="9">
        <f t="shared" si="4"/>
        <v>0</v>
      </c>
      <c r="Q16" s="1">
        <f t="shared" si="5"/>
        <v>0</v>
      </c>
      <c r="R16" s="4">
        <f t="shared" si="6"/>
        <v>15.007922656809424</v>
      </c>
      <c r="S16" s="4">
        <f t="shared" si="7"/>
        <v>18.119438208844382</v>
      </c>
      <c r="T16" s="9">
        <f t="shared" si="8"/>
        <v>0</v>
      </c>
      <c r="U16" s="9">
        <f t="shared" si="9"/>
        <v>2.6099684819356468</v>
      </c>
      <c r="V16" s="9">
        <f t="shared" si="10"/>
        <v>29.982313825743756</v>
      </c>
      <c r="W16" s="9">
        <f t="shared" si="11"/>
        <v>36.238876417688765</v>
      </c>
      <c r="X16" s="28">
        <f t="shared" si="12"/>
        <v>66.221190243432517</v>
      </c>
      <c r="Y16" s="9">
        <f t="shared" si="13"/>
        <v>0.54723988325297057</v>
      </c>
      <c r="Z16" s="9">
        <f t="shared" si="44"/>
        <v>0.04</v>
      </c>
      <c r="AA16" s="29">
        <f t="shared" si="14"/>
        <v>0.58723988325297061</v>
      </c>
      <c r="AB16" s="30">
        <f t="shared" si="45"/>
        <v>0.98</v>
      </c>
      <c r="AC16" s="9">
        <v>0.5</v>
      </c>
      <c r="AD16" s="9">
        <v>0.5</v>
      </c>
      <c r="AE16" s="9">
        <f t="shared" si="15"/>
        <v>29.982313825743752</v>
      </c>
      <c r="AF16" s="9">
        <f>(AC16+AD16)*D16*E16*N16</f>
        <v>24.757380000000005</v>
      </c>
      <c r="AG16" s="28">
        <f t="shared" si="16"/>
        <v>54.739693825743757</v>
      </c>
      <c r="AH16" s="9">
        <f t="shared" si="17"/>
        <v>0.45227472551840897</v>
      </c>
      <c r="AI16" s="9">
        <f t="shared" si="46"/>
        <v>0.09</v>
      </c>
      <c r="AJ16" s="29">
        <f t="shared" si="18"/>
        <v>0.54227472551840894</v>
      </c>
      <c r="AK16" s="30">
        <f t="shared" si="47"/>
        <v>0.9</v>
      </c>
      <c r="AL16" s="9">
        <v>5.5293815238015966</v>
      </c>
      <c r="AM16" s="9">
        <v>2.4806507857045728</v>
      </c>
      <c r="AN16" s="9">
        <v>3.4058008083217945</v>
      </c>
      <c r="AO16" s="36">
        <f t="shared" si="19"/>
        <v>67.60079837350402</v>
      </c>
      <c r="AP16" s="36">
        <f t="shared" si="20"/>
        <v>2.2823081633032145</v>
      </c>
      <c r="AQ16" s="36">
        <f t="shared" si="21"/>
        <v>1.0239137079160296</v>
      </c>
      <c r="AR16" s="36">
        <f t="shared" si="22"/>
        <v>1.4057787392600309</v>
      </c>
      <c r="AS16" s="36">
        <f t="shared" si="23"/>
        <v>58.173784717152778</v>
      </c>
      <c r="AT16" s="37">
        <f t="shared" si="24"/>
        <v>54.13815872875756</v>
      </c>
      <c r="AU16" s="37">
        <f t="shared" si="25"/>
        <v>2.5309376756955242</v>
      </c>
      <c r="AV16" s="37">
        <f t="shared" si="26"/>
        <v>1.1354565617796002</v>
      </c>
      <c r="AW16" s="37">
        <f t="shared" si="27"/>
        <v>1.5589211098187181</v>
      </c>
      <c r="AX16" s="37">
        <f t="shared" si="28"/>
        <v>64.511105838288046</v>
      </c>
      <c r="AY16" s="9">
        <f t="shared" si="29"/>
        <v>0.85</v>
      </c>
      <c r="AZ16" s="9">
        <f t="shared" si="30"/>
        <v>0.6</v>
      </c>
      <c r="BA16" s="9">
        <f t="shared" si="31"/>
        <v>0.55000000000000004</v>
      </c>
      <c r="BB16" s="9">
        <f t="shared" si="48"/>
        <v>21</v>
      </c>
      <c r="BC16" s="9">
        <f t="shared" si="49"/>
        <v>11.2</v>
      </c>
      <c r="BD16" s="9">
        <f t="shared" si="50"/>
        <v>13.65</v>
      </c>
      <c r="BE16" s="9">
        <f t="shared" si="32"/>
        <v>154.28585397366288</v>
      </c>
      <c r="BF16" s="9">
        <f t="shared" si="33"/>
        <v>69.217384120698412</v>
      </c>
      <c r="BG16" s="9">
        <f t="shared" si="34"/>
        <v>95.03176511047603</v>
      </c>
      <c r="BH16" s="9">
        <f t="shared" si="35"/>
        <v>3932.5942912878745</v>
      </c>
      <c r="BI16" s="9">
        <f t="shared" si="36"/>
        <v>137.02030561939702</v>
      </c>
      <c r="BJ16" s="9">
        <f t="shared" si="37"/>
        <v>61.47152757123331</v>
      </c>
      <c r="BK16" s="9">
        <f t="shared" si="38"/>
        <v>84.397118488976659</v>
      </c>
      <c r="BL16" s="9">
        <f t="shared" si="39"/>
        <v>3492.5124876409168</v>
      </c>
      <c r="BM16" s="9" t="str">
        <f t="shared" si="40"/>
        <v>D</v>
      </c>
      <c r="BN16" s="9" t="str">
        <f t="shared" si="41"/>
        <v>D</v>
      </c>
      <c r="BO16" s="9">
        <v>1</v>
      </c>
      <c r="BR16" s="10">
        <v>6</v>
      </c>
      <c r="BS16" s="10">
        <v>1857.627360758863</v>
      </c>
      <c r="BT16" s="9">
        <v>99.34034446526087</v>
      </c>
      <c r="BY16" s="39">
        <v>7</v>
      </c>
      <c r="BZ16" s="10">
        <v>3373.3326416511832</v>
      </c>
      <c r="CA16" s="9">
        <v>136.42998253200091</v>
      </c>
      <c r="CC16">
        <v>7</v>
      </c>
      <c r="CD16" s="58">
        <v>3373.3326416511832</v>
      </c>
      <c r="CE16" s="60">
        <v>136.42998253200091</v>
      </c>
    </row>
    <row r="17" spans="1:83" x14ac:dyDescent="0.3">
      <c r="A17" s="10">
        <v>11</v>
      </c>
      <c r="B17" s="10">
        <f t="shared" si="0"/>
        <v>1</v>
      </c>
      <c r="C17" s="9">
        <f>IF(G17&lt;=$A$3,$A$3,G17)</f>
        <v>2.7743877960641186</v>
      </c>
      <c r="D17" s="9">
        <f t="shared" si="42"/>
        <v>3</v>
      </c>
      <c r="E17" s="9">
        <f t="shared" si="43"/>
        <v>2.7508200000000005</v>
      </c>
      <c r="F17" s="9">
        <f t="shared" si="1"/>
        <v>3.1743877960641189</v>
      </c>
      <c r="G17" s="9">
        <v>2.7743877960641186</v>
      </c>
      <c r="H17" s="9">
        <f t="shared" si="2"/>
        <v>3.0611982328161611</v>
      </c>
      <c r="I17" s="9">
        <v>65</v>
      </c>
      <c r="J17" s="9">
        <v>78</v>
      </c>
      <c r="K17" s="9">
        <v>0.2</v>
      </c>
      <c r="L17" s="9">
        <v>0.2</v>
      </c>
      <c r="M17" s="1">
        <f t="shared" si="3"/>
        <v>1.3989229744649958</v>
      </c>
      <c r="N17" s="9">
        <v>3</v>
      </c>
      <c r="O17" s="9">
        <v>2.6</v>
      </c>
      <c r="P17" s="9">
        <f t="shared" si="4"/>
        <v>2.7572641982852995</v>
      </c>
      <c r="Q17" s="1">
        <f t="shared" si="5"/>
        <v>1.2857334112170378</v>
      </c>
      <c r="R17" s="4">
        <f t="shared" si="6"/>
        <v>15.007922656809424</v>
      </c>
      <c r="S17" s="4">
        <f t="shared" si="7"/>
        <v>9.8252983306009081E-2</v>
      </c>
      <c r="T17" s="9">
        <f t="shared" si="8"/>
        <v>14.627925632307917</v>
      </c>
      <c r="U17" s="9">
        <f t="shared" si="9"/>
        <v>4.4601212072811567</v>
      </c>
      <c r="V17" s="9">
        <f t="shared" si="10"/>
        <v>35.548457517292917</v>
      </c>
      <c r="W17" s="9">
        <f t="shared" si="11"/>
        <v>41.554370074342344</v>
      </c>
      <c r="X17" s="28">
        <f t="shared" si="12"/>
        <v>77.102827591635261</v>
      </c>
      <c r="Y17" s="9">
        <f t="shared" si="13"/>
        <v>0.53894742089653924</v>
      </c>
      <c r="Z17" s="9">
        <f t="shared" si="44"/>
        <v>0.04</v>
      </c>
      <c r="AA17" s="29">
        <f t="shared" si="14"/>
        <v>0.57894742089653928</v>
      </c>
      <c r="AB17" s="30">
        <f t="shared" si="45"/>
        <v>0.98</v>
      </c>
      <c r="AC17" s="9">
        <v>0.5</v>
      </c>
      <c r="AD17" s="9">
        <v>0.5</v>
      </c>
      <c r="AE17" s="9">
        <f t="shared" si="15"/>
        <v>75.787247905158196</v>
      </c>
      <c r="AF17" s="9">
        <f>(AC17+AD17)*D17*E17*N17</f>
        <v>24.757380000000005</v>
      </c>
      <c r="AG17" s="28">
        <f t="shared" si="16"/>
        <v>100.54462790515819</v>
      </c>
      <c r="AH17" s="9">
        <f t="shared" si="17"/>
        <v>0.24623274774414763</v>
      </c>
      <c r="AI17" s="9">
        <f t="shared" si="46"/>
        <v>0.09</v>
      </c>
      <c r="AJ17" s="29">
        <f t="shared" si="18"/>
        <v>0.33623274774414763</v>
      </c>
      <c r="AK17" s="30">
        <f t="shared" si="47"/>
        <v>0.9</v>
      </c>
      <c r="AL17" s="9">
        <v>4.1456814560522162</v>
      </c>
      <c r="AM17" s="9">
        <v>3.4341962366190195</v>
      </c>
      <c r="AN17" s="9">
        <v>5.0649919245008324</v>
      </c>
      <c r="AO17" s="36">
        <f t="shared" si="19"/>
        <v>78.70913649979434</v>
      </c>
      <c r="AP17" s="36">
        <f t="shared" si="20"/>
        <v>1.745549869212176</v>
      </c>
      <c r="AQ17" s="36">
        <f t="shared" si="21"/>
        <v>1.4459771825758367</v>
      </c>
      <c r="AR17" s="36">
        <f t="shared" si="22"/>
        <v>2.1326279129492764</v>
      </c>
      <c r="AS17" s="36">
        <f t="shared" si="23"/>
        <v>59.796772989989421</v>
      </c>
      <c r="AT17" s="37">
        <f t="shared" si="24"/>
        <v>99.439741884222386</v>
      </c>
      <c r="AU17" s="37">
        <f t="shared" si="25"/>
        <v>2.7517675888118212</v>
      </c>
      <c r="AV17" s="37">
        <f t="shared" si="26"/>
        <v>2.279506999687996</v>
      </c>
      <c r="AW17" s="37">
        <f t="shared" si="27"/>
        <v>3.3619757724239996</v>
      </c>
      <c r="AX17" s="37">
        <f t="shared" si="28"/>
        <v>94.266468539026278</v>
      </c>
      <c r="AY17" s="9">
        <f t="shared" si="29"/>
        <v>0.85</v>
      </c>
      <c r="AZ17" s="9">
        <f t="shared" si="30"/>
        <v>0.6</v>
      </c>
      <c r="BA17" s="9">
        <f t="shared" si="31"/>
        <v>0.65</v>
      </c>
      <c r="BB17" s="9">
        <f t="shared" si="48"/>
        <v>21</v>
      </c>
      <c r="BC17" s="9">
        <f t="shared" si="49"/>
        <v>11.2</v>
      </c>
      <c r="BD17" s="9">
        <f t="shared" si="50"/>
        <v>13.65</v>
      </c>
      <c r="BE17" s="9">
        <f t="shared" si="32"/>
        <v>137.39072292301933</v>
      </c>
      <c r="BF17" s="9">
        <f t="shared" si="33"/>
        <v>113.81161543894957</v>
      </c>
      <c r="BG17" s="9">
        <f t="shared" si="34"/>
        <v>167.85730150359612</v>
      </c>
      <c r="BH17" s="9">
        <f t="shared" si="35"/>
        <v>4706.5523675162931</v>
      </c>
      <c r="BI17" s="9">
        <f t="shared" si="36"/>
        <v>273.63505875681648</v>
      </c>
      <c r="BJ17" s="9">
        <f t="shared" si="37"/>
        <v>226.67358767225252</v>
      </c>
      <c r="BK17" s="9">
        <f t="shared" si="38"/>
        <v>334.31400303085172</v>
      </c>
      <c r="BL17" s="9">
        <f t="shared" si="39"/>
        <v>9373.8332998579426</v>
      </c>
      <c r="BM17" s="9" t="str">
        <f t="shared" si="40"/>
        <v>D</v>
      </c>
      <c r="BN17" s="9" t="str">
        <f t="shared" si="41"/>
        <v>M</v>
      </c>
      <c r="BO17" s="9">
        <v>1</v>
      </c>
      <c r="BR17" s="10">
        <v>7</v>
      </c>
      <c r="BS17" s="10">
        <v>2551.7385935097655</v>
      </c>
      <c r="BT17" s="9">
        <v>100.58109931719095</v>
      </c>
      <c r="BY17" s="39">
        <v>8</v>
      </c>
      <c r="BZ17" s="10">
        <v>3261.617689090132</v>
      </c>
      <c r="CA17" s="9">
        <v>127.45342201174206</v>
      </c>
      <c r="CC17">
        <v>8</v>
      </c>
      <c r="CD17" s="58">
        <v>3261.617689090132</v>
      </c>
      <c r="CE17" s="60">
        <v>127.45342201174206</v>
      </c>
    </row>
    <row r="18" spans="1:83" x14ac:dyDescent="0.3">
      <c r="A18" s="10">
        <v>12</v>
      </c>
      <c r="B18" s="10">
        <f t="shared" si="0"/>
        <v>1</v>
      </c>
      <c r="C18" s="9">
        <f>IF(G18&lt;=$A$3,$A$3,G18)</f>
        <v>2.5139235412882188</v>
      </c>
      <c r="D18" s="9">
        <f t="shared" si="42"/>
        <v>3</v>
      </c>
      <c r="E18" s="9">
        <f t="shared" si="43"/>
        <v>2.7508200000000005</v>
      </c>
      <c r="F18" s="9">
        <f t="shared" si="1"/>
        <v>2.9139235412882192</v>
      </c>
      <c r="G18" s="9">
        <v>2.5139235412882188</v>
      </c>
      <c r="H18" s="9">
        <f t="shared" si="2"/>
        <v>2.7738077254174125</v>
      </c>
      <c r="I18" s="9">
        <v>65</v>
      </c>
      <c r="J18" s="9">
        <v>78</v>
      </c>
      <c r="K18" s="9">
        <v>0.2</v>
      </c>
      <c r="L18" s="9">
        <v>0.2</v>
      </c>
      <c r="M18" s="1">
        <f t="shared" si="3"/>
        <v>1.3989229744649958</v>
      </c>
      <c r="N18" s="9">
        <v>3</v>
      </c>
      <c r="O18" s="9">
        <v>2.6</v>
      </c>
      <c r="P18" s="9">
        <f t="shared" si="4"/>
        <v>2.6995206631922124</v>
      </c>
      <c r="Q18" s="1">
        <f t="shared" si="5"/>
        <v>1.2588071585941893</v>
      </c>
      <c r="R18" s="4">
        <f t="shared" si="6"/>
        <v>15.007922656809424</v>
      </c>
      <c r="S18" s="4">
        <f t="shared" si="7"/>
        <v>0.15055919969250239</v>
      </c>
      <c r="T18" s="9">
        <f t="shared" si="8"/>
        <v>14.021655490747863</v>
      </c>
      <c r="U18" s="9">
        <f t="shared" si="9"/>
        <v>4.1727306998824085</v>
      </c>
      <c r="V18" s="9">
        <f t="shared" si="10"/>
        <v>30.101161548035499</v>
      </c>
      <c r="W18" s="9">
        <f t="shared" si="11"/>
        <v>41.698255060502632</v>
      </c>
      <c r="X18" s="28">
        <f t="shared" si="12"/>
        <v>71.799416608538138</v>
      </c>
      <c r="Y18" s="9">
        <f t="shared" si="13"/>
        <v>0.58076036032225953</v>
      </c>
      <c r="Z18" s="9">
        <f t="shared" si="44"/>
        <v>0.04</v>
      </c>
      <c r="AA18" s="29">
        <f t="shared" si="14"/>
        <v>0.62076036032225956</v>
      </c>
      <c r="AB18" s="30">
        <f t="shared" si="45"/>
        <v>0.98</v>
      </c>
      <c r="AC18" s="9">
        <v>0.5</v>
      </c>
      <c r="AD18" s="9">
        <v>0.5</v>
      </c>
      <c r="AE18" s="9">
        <f t="shared" si="15"/>
        <v>68.672211905094557</v>
      </c>
      <c r="AF18" s="9">
        <f>(AC18+AD18)*D18*E18*N18</f>
        <v>24.757380000000005</v>
      </c>
      <c r="AG18" s="28">
        <f t="shared" si="16"/>
        <v>93.429591905094554</v>
      </c>
      <c r="AH18" s="9">
        <f t="shared" si="17"/>
        <v>0.26498435340645032</v>
      </c>
      <c r="AI18" s="9">
        <f t="shared" si="46"/>
        <v>0.09</v>
      </c>
      <c r="AJ18" s="29">
        <f t="shared" si="18"/>
        <v>0.35498435340645029</v>
      </c>
      <c r="AK18" s="30">
        <f t="shared" si="47"/>
        <v>0.9</v>
      </c>
      <c r="AL18" s="9">
        <v>10.264506247747699</v>
      </c>
      <c r="AM18" s="9">
        <v>2.3031576021721012</v>
      </c>
      <c r="AN18" s="9">
        <v>4.6960233604075938</v>
      </c>
      <c r="AO18" s="36">
        <f t="shared" si="19"/>
        <v>73.295237787882684</v>
      </c>
      <c r="AP18" s="36">
        <f t="shared" si="20"/>
        <v>3.892707650865753</v>
      </c>
      <c r="AQ18" s="36">
        <f t="shared" si="21"/>
        <v>0.87344865916879633</v>
      </c>
      <c r="AR18" s="36">
        <f t="shared" si="22"/>
        <v>1.7809182071192278</v>
      </c>
      <c r="AS18" s="36">
        <f t="shared" si="23"/>
        <v>91.155603350233349</v>
      </c>
      <c r="AT18" s="37">
        <f t="shared" si="24"/>
        <v>92.402893092950663</v>
      </c>
      <c r="AU18" s="37">
        <f t="shared" si="25"/>
        <v>6.6207671343545123</v>
      </c>
      <c r="AV18" s="37">
        <f t="shared" si="26"/>
        <v>1.4855726899718873</v>
      </c>
      <c r="AW18" s="37">
        <f t="shared" si="27"/>
        <v>3.0290085442317181</v>
      </c>
      <c r="AX18" s="37">
        <f t="shared" si="28"/>
        <v>155.03862013353503</v>
      </c>
      <c r="AY18" s="9">
        <f t="shared" si="29"/>
        <v>0.85</v>
      </c>
      <c r="AZ18" s="9">
        <f t="shared" si="30"/>
        <v>0.6</v>
      </c>
      <c r="BA18" s="9">
        <f t="shared" si="31"/>
        <v>0.65</v>
      </c>
      <c r="BB18" s="9">
        <f t="shared" si="48"/>
        <v>21</v>
      </c>
      <c r="BC18" s="9">
        <f t="shared" si="49"/>
        <v>11.2</v>
      </c>
      <c r="BD18" s="9">
        <f t="shared" si="50"/>
        <v>13.65</v>
      </c>
      <c r="BE18" s="9">
        <f t="shared" si="32"/>
        <v>285.31693290891559</v>
      </c>
      <c r="BF18" s="9">
        <f t="shared" si="33"/>
        <v>64.01962716928422</v>
      </c>
      <c r="BG18" s="9">
        <f t="shared" si="34"/>
        <v>130.53282347157349</v>
      </c>
      <c r="BH18" s="9">
        <f t="shared" si="35"/>
        <v>6681.2716232532684</v>
      </c>
      <c r="BI18" s="9">
        <f t="shared" si="36"/>
        <v>611.77803770908133</v>
      </c>
      <c r="BJ18" s="9">
        <f t="shared" si="37"/>
        <v>137.27121445327944</v>
      </c>
      <c r="BK18" s="9">
        <f t="shared" si="38"/>
        <v>279.88915269027757</v>
      </c>
      <c r="BL18" s="9">
        <f t="shared" si="39"/>
        <v>14326.017041477626</v>
      </c>
      <c r="BM18" s="9" t="str">
        <f t="shared" si="40"/>
        <v>M</v>
      </c>
      <c r="BN18" s="9" t="str">
        <f t="shared" si="41"/>
        <v>M</v>
      </c>
      <c r="BO18" s="9">
        <v>1</v>
      </c>
      <c r="BR18" s="10">
        <v>8</v>
      </c>
      <c r="BS18" s="10">
        <v>1999.7228312656082</v>
      </c>
      <c r="BT18" s="9">
        <v>95.506726178617939</v>
      </c>
      <c r="BY18" s="39">
        <v>9</v>
      </c>
      <c r="BZ18" s="10">
        <v>3499.6248650893849</v>
      </c>
      <c r="CA18" s="9">
        <v>126.48655940908654</v>
      </c>
      <c r="CC18">
        <v>9</v>
      </c>
      <c r="CD18" s="58">
        <v>3499.6248650893849</v>
      </c>
      <c r="CE18" s="60">
        <v>126.48655940908654</v>
      </c>
    </row>
    <row r="19" spans="1:83" x14ac:dyDescent="0.3">
      <c r="A19" s="10">
        <v>13</v>
      </c>
      <c r="B19" s="10">
        <f t="shared" si="0"/>
        <v>1</v>
      </c>
      <c r="C19" s="9">
        <f>IF(G19&lt;=$A$3,$A$3,G19)</f>
        <v>2.5</v>
      </c>
      <c r="D19" s="9">
        <f t="shared" si="42"/>
        <v>3</v>
      </c>
      <c r="E19" s="9">
        <f t="shared" si="43"/>
        <v>2.7508200000000005</v>
      </c>
      <c r="F19" s="9">
        <f t="shared" si="1"/>
        <v>2.9000000000000004</v>
      </c>
      <c r="G19" s="9">
        <v>1.1275687479382059</v>
      </c>
      <c r="H19" s="9">
        <f t="shared" si="2"/>
        <v>1.2441344585872001</v>
      </c>
      <c r="I19" s="9">
        <v>65</v>
      </c>
      <c r="J19" s="9">
        <v>78</v>
      </c>
      <c r="K19" s="9">
        <v>0.2</v>
      </c>
      <c r="L19" s="9">
        <v>0.2</v>
      </c>
      <c r="M19" s="1">
        <f t="shared" si="3"/>
        <v>1.3989229744649958</v>
      </c>
      <c r="N19" s="9">
        <v>3</v>
      </c>
      <c r="O19" s="9">
        <v>2.6</v>
      </c>
      <c r="P19" s="9">
        <f t="shared" si="4"/>
        <v>0</v>
      </c>
      <c r="Q19" s="1">
        <f t="shared" si="5"/>
        <v>0</v>
      </c>
      <c r="R19" s="4">
        <f t="shared" si="6"/>
        <v>15.007922656809424</v>
      </c>
      <c r="S19" s="4">
        <f t="shared" si="7"/>
        <v>17.764453389653724</v>
      </c>
      <c r="T19" s="9">
        <f t="shared" si="8"/>
        <v>0</v>
      </c>
      <c r="U19" s="9">
        <f t="shared" si="9"/>
        <v>2.6430574330521956</v>
      </c>
      <c r="V19" s="9">
        <f t="shared" si="10"/>
        <v>30.801509562337582</v>
      </c>
      <c r="W19" s="9">
        <f t="shared" si="11"/>
        <v>35.528906779307448</v>
      </c>
      <c r="X19" s="28">
        <f t="shared" si="12"/>
        <v>66.330416341645034</v>
      </c>
      <c r="Y19" s="9">
        <f t="shared" si="13"/>
        <v>0.53563521441370632</v>
      </c>
      <c r="Z19" s="9">
        <f t="shared" si="44"/>
        <v>0.04</v>
      </c>
      <c r="AA19" s="29">
        <f t="shared" si="14"/>
        <v>0.57563521441370635</v>
      </c>
      <c r="AB19" s="30">
        <f t="shared" si="45"/>
        <v>0.98</v>
      </c>
      <c r="AC19" s="9">
        <v>0.5</v>
      </c>
      <c r="AD19" s="9">
        <v>0.5</v>
      </c>
      <c r="AE19" s="9">
        <f t="shared" si="15"/>
        <v>30.801509562337582</v>
      </c>
      <c r="AF19" s="9">
        <f>(AC19+AD19)*D19*E19*N19</f>
        <v>24.757380000000005</v>
      </c>
      <c r="AG19" s="28">
        <f t="shared" si="16"/>
        <v>55.558889562337583</v>
      </c>
      <c r="AH19" s="9">
        <f t="shared" si="17"/>
        <v>0.44560609823243491</v>
      </c>
      <c r="AI19" s="9">
        <f t="shared" si="46"/>
        <v>0.09</v>
      </c>
      <c r="AJ19" s="29">
        <f t="shared" si="18"/>
        <v>0.53560609823243488</v>
      </c>
      <c r="AK19" s="30">
        <f t="shared" si="47"/>
        <v>0.9</v>
      </c>
      <c r="AL19" s="9">
        <v>9.2987894489580292</v>
      </c>
      <c r="AM19" s="9">
        <v>3.1685580304924517</v>
      </c>
      <c r="AN19" s="9">
        <v>4.207782855415088</v>
      </c>
      <c r="AO19" s="36">
        <f t="shared" si="19"/>
        <v>67.712300015429307</v>
      </c>
      <c r="AP19" s="36">
        <f t="shared" si="20"/>
        <v>3.9460787907191639</v>
      </c>
      <c r="AQ19" s="36">
        <f t="shared" si="21"/>
        <v>1.3446244492276582</v>
      </c>
      <c r="AR19" s="36">
        <f t="shared" si="22"/>
        <v>1.7856348692319062</v>
      </c>
      <c r="AS19" s="36">
        <f t="shared" si="23"/>
        <v>95.31642809040703</v>
      </c>
      <c r="AT19" s="37">
        <f t="shared" si="24"/>
        <v>54.948352314399806</v>
      </c>
      <c r="AU19" s="37">
        <f t="shared" si="25"/>
        <v>4.3183011139166858</v>
      </c>
      <c r="AV19" s="37">
        <f t="shared" si="26"/>
        <v>1.4714590267573413</v>
      </c>
      <c r="AW19" s="37">
        <f t="shared" si="27"/>
        <v>1.9540686980168791</v>
      </c>
      <c r="AX19" s="37">
        <f t="shared" si="28"/>
        <v>104.30735406637694</v>
      </c>
      <c r="AY19" s="9">
        <f t="shared" si="29"/>
        <v>0.85</v>
      </c>
      <c r="AZ19" s="9">
        <f t="shared" si="30"/>
        <v>0.6</v>
      </c>
      <c r="BA19" s="9">
        <f t="shared" si="31"/>
        <v>0.65</v>
      </c>
      <c r="BB19" s="9">
        <f t="shared" si="48"/>
        <v>21</v>
      </c>
      <c r="BC19" s="9">
        <f t="shared" si="49"/>
        <v>11.2</v>
      </c>
      <c r="BD19" s="9">
        <f t="shared" si="50"/>
        <v>13.65</v>
      </c>
      <c r="BE19" s="9">
        <f t="shared" si="32"/>
        <v>267.19807096169848</v>
      </c>
      <c r="BF19" s="9">
        <f t="shared" si="33"/>
        <v>91.047614114184583</v>
      </c>
      <c r="BG19" s="9">
        <f t="shared" si="34"/>
        <v>120.90944398344271</v>
      </c>
      <c r="BH19" s="9">
        <f t="shared" si="35"/>
        <v>6454.0945752567341</v>
      </c>
      <c r="BI19" s="9">
        <f t="shared" si="36"/>
        <v>237.28353100715918</v>
      </c>
      <c r="BJ19" s="9">
        <f t="shared" si="37"/>
        <v>80.854249018466234</v>
      </c>
      <c r="BK19" s="9">
        <f t="shared" si="38"/>
        <v>107.37285526517199</v>
      </c>
      <c r="BL19" s="9">
        <f t="shared" si="39"/>
        <v>5731.5172402221233</v>
      </c>
      <c r="BM19" s="9" t="str">
        <f t="shared" si="40"/>
        <v>M</v>
      </c>
      <c r="BN19" s="9" t="str">
        <f t="shared" si="41"/>
        <v>M</v>
      </c>
      <c r="BO19" s="9">
        <v>1</v>
      </c>
      <c r="BR19" s="10">
        <v>9</v>
      </c>
      <c r="BS19" s="10">
        <v>1998.1009828287047</v>
      </c>
      <c r="BT19" s="9">
        <v>96.358736048436512</v>
      </c>
      <c r="BY19" s="39">
        <v>10</v>
      </c>
      <c r="BZ19" s="10">
        <v>3342.8411984076347</v>
      </c>
      <c r="CA19" s="9">
        <v>133.38822317563711</v>
      </c>
      <c r="CC19" s="57">
        <v>10</v>
      </c>
      <c r="CD19" s="58">
        <v>2305.1251580766125</v>
      </c>
      <c r="CE19" s="60">
        <v>99.205629658937255</v>
      </c>
    </row>
    <row r="20" spans="1:83" x14ac:dyDescent="0.3">
      <c r="A20" s="10">
        <v>14</v>
      </c>
      <c r="B20" s="10">
        <f t="shared" si="0"/>
        <v>1</v>
      </c>
      <c r="C20" s="9">
        <f>IF(G20&lt;=$A$3,$A$3,G20)</f>
        <v>2.5</v>
      </c>
      <c r="D20" s="9">
        <f t="shared" si="42"/>
        <v>3</v>
      </c>
      <c r="E20" s="9">
        <f t="shared" si="43"/>
        <v>2.7508200000000005</v>
      </c>
      <c r="F20" s="9">
        <f t="shared" si="1"/>
        <v>2.9000000000000004</v>
      </c>
      <c r="G20" s="9">
        <v>2.2791336839967675</v>
      </c>
      <c r="H20" s="9">
        <f t="shared" si="2"/>
        <v>2.5147457812856704</v>
      </c>
      <c r="I20" s="9">
        <v>65</v>
      </c>
      <c r="J20" s="9">
        <v>78</v>
      </c>
      <c r="K20" s="9">
        <v>0.2</v>
      </c>
      <c r="L20" s="9">
        <v>0.2</v>
      </c>
      <c r="M20" s="1">
        <f t="shared" si="3"/>
        <v>1.3989229744649958</v>
      </c>
      <c r="N20" s="9">
        <v>3</v>
      </c>
      <c r="O20" s="9">
        <v>2.6</v>
      </c>
      <c r="P20" s="9">
        <f t="shared" si="4"/>
        <v>2.1738196618116157</v>
      </c>
      <c r="Q20" s="1">
        <f t="shared" si="5"/>
        <v>1.0136687557506656</v>
      </c>
      <c r="R20" s="4">
        <f t="shared" si="6"/>
        <v>15.007922656809424</v>
      </c>
      <c r="S20" s="4">
        <f t="shared" si="7"/>
        <v>1.1382241185887298</v>
      </c>
      <c r="T20" s="9">
        <f t="shared" si="8"/>
        <v>9.0922842669148523</v>
      </c>
      <c r="U20" s="9">
        <f t="shared" si="9"/>
        <v>3.913668755750666</v>
      </c>
      <c r="V20" s="9">
        <f t="shared" si="10"/>
        <v>37.247279503571519</v>
      </c>
      <c r="W20" s="9">
        <f t="shared" si="11"/>
        <v>44.415143472700763</v>
      </c>
      <c r="X20" s="28">
        <f t="shared" si="12"/>
        <v>81.662422976272282</v>
      </c>
      <c r="Y20" s="9">
        <f t="shared" si="13"/>
        <v>0.54388716197664089</v>
      </c>
      <c r="Z20" s="9">
        <f t="shared" si="44"/>
        <v>0.04</v>
      </c>
      <c r="AA20" s="29">
        <f t="shared" si="14"/>
        <v>0.58388716197664092</v>
      </c>
      <c r="AB20" s="30">
        <f t="shared" si="45"/>
        <v>0.98</v>
      </c>
      <c r="AC20" s="9">
        <v>0.5</v>
      </c>
      <c r="AD20" s="9">
        <v>0.5</v>
      </c>
      <c r="AE20" s="9">
        <f t="shared" si="15"/>
        <v>62.258516910686239</v>
      </c>
      <c r="AF20" s="9">
        <f>(AC20+AD20)*D20*E20*N20</f>
        <v>24.757380000000005</v>
      </c>
      <c r="AG20" s="28">
        <f t="shared" si="16"/>
        <v>87.015896910686251</v>
      </c>
      <c r="AH20" s="9">
        <f t="shared" si="17"/>
        <v>0.28451559863149095</v>
      </c>
      <c r="AI20" s="9">
        <f t="shared" si="46"/>
        <v>0.09</v>
      </c>
      <c r="AJ20" s="29">
        <f t="shared" si="18"/>
        <v>0.37451559863149098</v>
      </c>
      <c r="AK20" s="30">
        <f t="shared" si="47"/>
        <v>0.9</v>
      </c>
      <c r="AL20" s="9">
        <v>5.0116814221051564</v>
      </c>
      <c r="AM20" s="9">
        <v>3.4627013626865493</v>
      </c>
      <c r="AN20" s="9">
        <v>3.3999318296278096</v>
      </c>
      <c r="AO20" s="36">
        <f t="shared" si="19"/>
        <v>83.363723454944633</v>
      </c>
      <c r="AP20" s="36">
        <f t="shared" si="20"/>
        <v>2.0854249798211208</v>
      </c>
      <c r="AQ20" s="36">
        <f t="shared" si="21"/>
        <v>1.4408744912548528</v>
      </c>
      <c r="AR20" s="36">
        <f t="shared" si="22"/>
        <v>1.4147552827123797</v>
      </c>
      <c r="AS20" s="36">
        <f t="shared" si="23"/>
        <v>57.528787756002799</v>
      </c>
      <c r="AT20" s="37">
        <f t="shared" si="24"/>
        <v>86.059678263316073</v>
      </c>
      <c r="AU20" s="37">
        <f t="shared" si="25"/>
        <v>3.1347285541551217</v>
      </c>
      <c r="AV20" s="37">
        <f t="shared" si="26"/>
        <v>2.1658656889579166</v>
      </c>
      <c r="AW20" s="37">
        <f t="shared" si="27"/>
        <v>2.1266043251484903</v>
      </c>
      <c r="AX20" s="37">
        <f t="shared" si="28"/>
        <v>86.475004092518418</v>
      </c>
      <c r="AY20" s="9">
        <f t="shared" si="29"/>
        <v>0.85</v>
      </c>
      <c r="AZ20" s="9">
        <f t="shared" si="30"/>
        <v>0.6</v>
      </c>
      <c r="BA20" s="9">
        <f t="shared" si="31"/>
        <v>0.55000000000000004</v>
      </c>
      <c r="BB20" s="9">
        <f t="shared" si="48"/>
        <v>21</v>
      </c>
      <c r="BC20" s="9">
        <f t="shared" si="49"/>
        <v>11.2</v>
      </c>
      <c r="BD20" s="9">
        <f t="shared" si="50"/>
        <v>13.65</v>
      </c>
      <c r="BE20" s="9">
        <f t="shared" si="32"/>
        <v>173.84879130384141</v>
      </c>
      <c r="BF20" s="9">
        <f t="shared" si="33"/>
        <v>120.11666262225359</v>
      </c>
      <c r="BG20" s="9">
        <f t="shared" si="34"/>
        <v>117.93926814445683</v>
      </c>
      <c r="BH20" s="9">
        <f t="shared" si="35"/>
        <v>4795.8139531896222</v>
      </c>
      <c r="BI20" s="9">
        <f t="shared" si="36"/>
        <v>269.77373081341977</v>
      </c>
      <c r="BJ20" s="9">
        <f t="shared" si="37"/>
        <v>186.39370435327371</v>
      </c>
      <c r="BK20" s="9">
        <f t="shared" si="38"/>
        <v>183.01488401565547</v>
      </c>
      <c r="BL20" s="9">
        <f t="shared" si="39"/>
        <v>7442.0110300210754</v>
      </c>
      <c r="BM20" s="9" t="str">
        <f t="shared" si="40"/>
        <v>D</v>
      </c>
      <c r="BN20" s="9" t="str">
        <f t="shared" si="41"/>
        <v>M</v>
      </c>
      <c r="BO20" s="9">
        <v>1</v>
      </c>
      <c r="BR20" s="10">
        <v>10</v>
      </c>
      <c r="BS20" s="10">
        <v>2305.1251580766125</v>
      </c>
      <c r="BT20" s="9">
        <v>99.205629658937255</v>
      </c>
      <c r="BY20" s="39">
        <v>11</v>
      </c>
      <c r="BZ20" s="10">
        <v>3181.360520013623</v>
      </c>
      <c r="CA20" s="9">
        <v>128.46216408145295</v>
      </c>
      <c r="CC20">
        <v>11</v>
      </c>
      <c r="CD20" s="58">
        <v>3181.360520013623</v>
      </c>
      <c r="CE20" s="60">
        <v>128.46216408145295</v>
      </c>
    </row>
    <row r="21" spans="1:83" x14ac:dyDescent="0.3">
      <c r="A21" s="10">
        <v>15</v>
      </c>
      <c r="B21" s="10">
        <f t="shared" si="0"/>
        <v>1</v>
      </c>
      <c r="C21" s="9">
        <f>IF(G21&lt;=$A$3,$A$3,G21)</f>
        <v>2.5</v>
      </c>
      <c r="D21" s="9">
        <f t="shared" si="42"/>
        <v>3</v>
      </c>
      <c r="E21" s="9">
        <f t="shared" si="43"/>
        <v>2.7508200000000005</v>
      </c>
      <c r="F21" s="9">
        <f t="shared" si="1"/>
        <v>2.9000000000000004</v>
      </c>
      <c r="G21" s="9">
        <v>1.8888959104444638</v>
      </c>
      <c r="H21" s="9">
        <f t="shared" si="2"/>
        <v>2.0841660388029735</v>
      </c>
      <c r="I21" s="9">
        <v>65</v>
      </c>
      <c r="J21" s="9">
        <v>78</v>
      </c>
      <c r="K21" s="9">
        <v>0.2</v>
      </c>
      <c r="L21" s="9">
        <v>0.2</v>
      </c>
      <c r="M21" s="1">
        <f t="shared" si="3"/>
        <v>1.3989229744649958</v>
      </c>
      <c r="N21" s="9">
        <v>3</v>
      </c>
      <c r="O21" s="9">
        <v>2.6</v>
      </c>
      <c r="P21" s="9">
        <f t="shared" si="4"/>
        <v>1.2504384242262496</v>
      </c>
      <c r="Q21" s="1">
        <f t="shared" si="5"/>
        <v>0.58308901326796914</v>
      </c>
      <c r="R21" s="4">
        <f t="shared" si="6"/>
        <v>15.007922656809424</v>
      </c>
      <c r="S21" s="4">
        <f t="shared" si="7"/>
        <v>5.1043040657960299</v>
      </c>
      <c r="T21" s="9">
        <f t="shared" si="8"/>
        <v>3.008504054900087</v>
      </c>
      <c r="U21" s="9">
        <f t="shared" si="9"/>
        <v>3.4830890132679695</v>
      </c>
      <c r="V21" s="9">
        <f t="shared" si="10"/>
        <v>43.322637481439706</v>
      </c>
      <c r="W21" s="9">
        <f t="shared" si="11"/>
        <v>55.325115513077542</v>
      </c>
      <c r="X21" s="28">
        <f t="shared" si="12"/>
        <v>98.647752994517248</v>
      </c>
      <c r="Y21" s="9">
        <f t="shared" si="13"/>
        <v>0.56083503003005508</v>
      </c>
      <c r="Z21" s="9">
        <f t="shared" si="44"/>
        <v>0.04</v>
      </c>
      <c r="AA21" s="29">
        <f t="shared" si="14"/>
        <v>0.60083503003005512</v>
      </c>
      <c r="AB21" s="30">
        <f t="shared" si="45"/>
        <v>0.98</v>
      </c>
      <c r="AC21" s="9">
        <v>0.5</v>
      </c>
      <c r="AD21" s="9">
        <v>0.5</v>
      </c>
      <c r="AE21" s="9">
        <f t="shared" si="15"/>
        <v>51.598490605739975</v>
      </c>
      <c r="AF21" s="9">
        <f>(AC21+AD21)*D21*E21*N21</f>
        <v>24.757380000000005</v>
      </c>
      <c r="AG21" s="28">
        <f t="shared" si="16"/>
        <v>76.35587060573998</v>
      </c>
      <c r="AH21" s="9">
        <f t="shared" si="17"/>
        <v>0.32423675879270103</v>
      </c>
      <c r="AI21" s="9">
        <f t="shared" si="46"/>
        <v>0.09</v>
      </c>
      <c r="AJ21" s="29">
        <f t="shared" si="18"/>
        <v>0.41423675879270105</v>
      </c>
      <c r="AK21" s="30">
        <f t="shared" si="47"/>
        <v>0.9</v>
      </c>
      <c r="AL21" s="9">
        <v>9.8714432617784151</v>
      </c>
      <c r="AM21" s="9">
        <v>2.6298375640272855</v>
      </c>
      <c r="AN21" s="9">
        <v>3.1219100214733255</v>
      </c>
      <c r="AO21" s="36">
        <f t="shared" si="19"/>
        <v>100.70291451523636</v>
      </c>
      <c r="AP21" s="36">
        <f t="shared" si="20"/>
        <v>3.9403343531477959</v>
      </c>
      <c r="AQ21" s="36">
        <f t="shared" si="21"/>
        <v>1.0497390322707845</v>
      </c>
      <c r="AR21" s="36">
        <f t="shared" si="22"/>
        <v>1.2461571199702699</v>
      </c>
      <c r="AS21" s="36">
        <f t="shared" si="23"/>
        <v>86.744739078724621</v>
      </c>
      <c r="AT21" s="37">
        <f t="shared" si="24"/>
        <v>75.516795104578009</v>
      </c>
      <c r="AU21" s="37">
        <f t="shared" si="25"/>
        <v>5.7823286004132752</v>
      </c>
      <c r="AV21" s="37">
        <f t="shared" si="26"/>
        <v>1.5404621753533303</v>
      </c>
      <c r="AW21" s="37">
        <f t="shared" si="27"/>
        <v>1.8287001329357635</v>
      </c>
      <c r="AX21" s="37">
        <f t="shared" si="28"/>
        <v>127.29543758376659</v>
      </c>
      <c r="AY21" s="9">
        <f t="shared" si="29"/>
        <v>0.85</v>
      </c>
      <c r="AZ21" s="9">
        <f t="shared" si="30"/>
        <v>0.6</v>
      </c>
      <c r="BA21" s="9">
        <f t="shared" si="31"/>
        <v>0.55000000000000004</v>
      </c>
      <c r="BB21" s="9">
        <f t="shared" si="48"/>
        <v>21</v>
      </c>
      <c r="BC21" s="9">
        <f t="shared" si="49"/>
        <v>11.2</v>
      </c>
      <c r="BD21" s="9">
        <f t="shared" si="50"/>
        <v>13.65</v>
      </c>
      <c r="BE21" s="9">
        <f t="shared" si="32"/>
        <v>396.80315352649166</v>
      </c>
      <c r="BF21" s="9">
        <f t="shared" si="33"/>
        <v>105.71178003007175</v>
      </c>
      <c r="BG21" s="9">
        <f t="shared" si="34"/>
        <v>125.49165392491923</v>
      </c>
      <c r="BH21" s="9">
        <f t="shared" si="35"/>
        <v>8735.4480440912885</v>
      </c>
      <c r="BI21" s="9">
        <f t="shared" si="36"/>
        <v>436.6629241447506</v>
      </c>
      <c r="BJ21" s="9">
        <f t="shared" si="37"/>
        <v>116.33076646250996</v>
      </c>
      <c r="BK21" s="9">
        <f t="shared" si="38"/>
        <v>138.09757324662462</v>
      </c>
      <c r="BL21" s="9">
        <f t="shared" si="39"/>
        <v>9612.9434777609004</v>
      </c>
      <c r="BM21" s="9" t="str">
        <f t="shared" si="40"/>
        <v>M</v>
      </c>
      <c r="BN21" s="9" t="str">
        <f t="shared" si="41"/>
        <v>M</v>
      </c>
      <c r="BO21" s="9">
        <v>1</v>
      </c>
      <c r="BR21" s="10">
        <v>11</v>
      </c>
      <c r="BS21" s="10">
        <v>1997.2146244555483</v>
      </c>
      <c r="BT21" s="9">
        <v>103.45901781615238</v>
      </c>
      <c r="BY21" s="39">
        <v>12</v>
      </c>
      <c r="BZ21" s="10">
        <v>3418.1275020599628</v>
      </c>
      <c r="CA21" s="9">
        <v>129.70534101932694</v>
      </c>
      <c r="CC21">
        <v>12</v>
      </c>
      <c r="CD21" s="58">
        <v>3418.1275020599628</v>
      </c>
      <c r="CE21" s="60">
        <v>129.70534101932694</v>
      </c>
    </row>
    <row r="22" spans="1:83" x14ac:dyDescent="0.3">
      <c r="A22" s="10">
        <v>16</v>
      </c>
      <c r="B22" s="10">
        <f t="shared" si="0"/>
        <v>1</v>
      </c>
      <c r="C22" s="9">
        <f>IF(G22&lt;=$A$3,$A$3,G22)</f>
        <v>2.5</v>
      </c>
      <c r="D22" s="9">
        <f t="shared" si="42"/>
        <v>3</v>
      </c>
      <c r="E22" s="9">
        <f t="shared" si="43"/>
        <v>2.7508200000000005</v>
      </c>
      <c r="F22" s="9">
        <f t="shared" si="1"/>
        <v>2.9000000000000004</v>
      </c>
      <c r="G22" s="9">
        <v>2.2889081697214628</v>
      </c>
      <c r="H22" s="9">
        <f t="shared" si="2"/>
        <v>2.5255307330035133</v>
      </c>
      <c r="I22" s="9">
        <v>65</v>
      </c>
      <c r="J22" s="9">
        <v>78</v>
      </c>
      <c r="K22" s="9">
        <v>0.2</v>
      </c>
      <c r="L22" s="9">
        <v>0.2</v>
      </c>
      <c r="M22" s="1">
        <f t="shared" si="3"/>
        <v>1.3989229744649958</v>
      </c>
      <c r="N22" s="9">
        <v>3</v>
      </c>
      <c r="O22" s="9">
        <v>2.6</v>
      </c>
      <c r="P22" s="9">
        <f t="shared" si="4"/>
        <v>2.1969480654078923</v>
      </c>
      <c r="Q22" s="1">
        <f t="shared" si="5"/>
        <v>1.0244537074685089</v>
      </c>
      <c r="R22" s="4">
        <f t="shared" si="6"/>
        <v>15.007922656809424</v>
      </c>
      <c r="S22" s="4">
        <f t="shared" si="7"/>
        <v>1.0753883784469536</v>
      </c>
      <c r="T22" s="9">
        <f t="shared" si="8"/>
        <v>9.2867886377884847</v>
      </c>
      <c r="U22" s="9">
        <f t="shared" si="9"/>
        <v>3.9244537074685093</v>
      </c>
      <c r="V22" s="9">
        <f t="shared" si="10"/>
        <v>36.979240138045199</v>
      </c>
      <c r="W22" s="9">
        <f t="shared" si="11"/>
        <v>44.242293662003952</v>
      </c>
      <c r="X22" s="28">
        <f t="shared" si="12"/>
        <v>81.221533800049144</v>
      </c>
      <c r="Y22" s="9">
        <f t="shared" si="13"/>
        <v>0.54471137876956943</v>
      </c>
      <c r="Z22" s="9">
        <f t="shared" si="44"/>
        <v>0.04</v>
      </c>
      <c r="AA22" s="29">
        <f t="shared" si="14"/>
        <v>0.58471137876956947</v>
      </c>
      <c r="AB22" s="30">
        <f t="shared" si="45"/>
        <v>0.98</v>
      </c>
      <c r="AC22" s="9">
        <v>0.5</v>
      </c>
      <c r="AD22" s="9">
        <v>0.5</v>
      </c>
      <c r="AE22" s="9">
        <f t="shared" si="15"/>
        <v>62.525524058646532</v>
      </c>
      <c r="AF22" s="9">
        <f>(AC22+AD22)*D22*E22*N22</f>
        <v>24.757380000000005</v>
      </c>
      <c r="AG22" s="28">
        <f t="shared" si="16"/>
        <v>87.282904058646537</v>
      </c>
      <c r="AH22" s="9">
        <f t="shared" si="17"/>
        <v>0.2836452369110587</v>
      </c>
      <c r="AI22" s="9">
        <f t="shared" si="46"/>
        <v>0.09</v>
      </c>
      <c r="AJ22" s="29">
        <f t="shared" si="18"/>
        <v>0.37364523691105866</v>
      </c>
      <c r="AK22" s="30">
        <f t="shared" si="47"/>
        <v>0.9</v>
      </c>
      <c r="AL22" s="9">
        <v>5.3512106602589968</v>
      </c>
      <c r="AM22" s="9">
        <v>2.6485374129904855</v>
      </c>
      <c r="AN22" s="9">
        <v>5.5424139696051125</v>
      </c>
      <c r="AO22" s="36">
        <f t="shared" si="19"/>
        <v>82.913649087550169</v>
      </c>
      <c r="AP22" s="36">
        <f t="shared" si="20"/>
        <v>2.2222968970125407</v>
      </c>
      <c r="AQ22" s="36">
        <f t="shared" si="21"/>
        <v>1.0999074505180302</v>
      </c>
      <c r="AR22" s="36">
        <f t="shared" si="22"/>
        <v>2.3017014557255844</v>
      </c>
      <c r="AS22" s="36">
        <f t="shared" si="23"/>
        <v>67.481223845080265</v>
      </c>
      <c r="AT22" s="37">
        <f t="shared" si="24"/>
        <v>86.32375126679328</v>
      </c>
      <c r="AU22" s="37">
        <f t="shared" si="25"/>
        <v>3.3517562853455414</v>
      </c>
      <c r="AV22" s="37">
        <f t="shared" si="26"/>
        <v>1.6589240238458531</v>
      </c>
      <c r="AW22" s="37">
        <f t="shared" si="27"/>
        <v>3.471517388872849</v>
      </c>
      <c r="AX22" s="37">
        <f t="shared" si="28"/>
        <v>101.77785716643641</v>
      </c>
      <c r="AY22" s="9">
        <f t="shared" si="29"/>
        <v>0.85</v>
      </c>
      <c r="AZ22" s="9">
        <f t="shared" si="30"/>
        <v>0.6</v>
      </c>
      <c r="BA22" s="9">
        <f t="shared" si="31"/>
        <v>0.65</v>
      </c>
      <c r="BB22" s="9">
        <f t="shared" si="48"/>
        <v>21</v>
      </c>
      <c r="BC22" s="9">
        <f t="shared" si="49"/>
        <v>11.2</v>
      </c>
      <c r="BD22" s="9">
        <f t="shared" si="50"/>
        <v>13.65</v>
      </c>
      <c r="BE22" s="9">
        <f t="shared" si="32"/>
        <v>184.25874508724942</v>
      </c>
      <c r="BF22" s="9">
        <f t="shared" si="33"/>
        <v>91.197340381033911</v>
      </c>
      <c r="BG22" s="9">
        <f t="shared" si="34"/>
        <v>190.84246680433449</v>
      </c>
      <c r="BH22" s="9">
        <f t="shared" si="35"/>
        <v>5595.114513889408</v>
      </c>
      <c r="BI22" s="9">
        <f t="shared" si="36"/>
        <v>289.33617588307953</v>
      </c>
      <c r="BJ22" s="9">
        <f t="shared" si="37"/>
        <v>143.20454480497727</v>
      </c>
      <c r="BK22" s="9">
        <f t="shared" si="38"/>
        <v>299.67440359540751</v>
      </c>
      <c r="BL22" s="9">
        <f t="shared" si="39"/>
        <v>8785.8464265026705</v>
      </c>
      <c r="BM22" s="9" t="str">
        <f t="shared" si="40"/>
        <v>D</v>
      </c>
      <c r="BN22" s="9" t="str">
        <f t="shared" si="41"/>
        <v>M</v>
      </c>
      <c r="BO22" s="9">
        <v>1</v>
      </c>
      <c r="BR22" s="10">
        <v>12</v>
      </c>
      <c r="BS22" s="10">
        <v>2388.8901614173446</v>
      </c>
      <c r="BT22" s="9">
        <v>97.671181314080158</v>
      </c>
      <c r="BY22" s="39">
        <v>13</v>
      </c>
      <c r="BZ22" s="10">
        <v>3511.5315535652217</v>
      </c>
      <c r="CA22" s="9">
        <v>121.36122187968546</v>
      </c>
      <c r="CC22">
        <v>13</v>
      </c>
      <c r="CD22" s="58">
        <v>3511.5315535652217</v>
      </c>
      <c r="CE22" s="60">
        <v>121.36122187968546</v>
      </c>
    </row>
    <row r="23" spans="1:83" x14ac:dyDescent="0.3">
      <c r="A23" s="10">
        <v>17</v>
      </c>
      <c r="B23" s="10">
        <f t="shared" si="0"/>
        <v>1</v>
      </c>
      <c r="C23" s="9">
        <f>IF(G23&lt;=$A$3,$A$3,G23)</f>
        <v>3.2832612133694381</v>
      </c>
      <c r="D23" s="9">
        <f t="shared" si="42"/>
        <v>3</v>
      </c>
      <c r="E23" s="9">
        <f t="shared" si="43"/>
        <v>2.7508200000000005</v>
      </c>
      <c r="F23" s="9">
        <f t="shared" si="1"/>
        <v>3.6832612133694385</v>
      </c>
      <c r="G23" s="9">
        <v>3.2832612133694381</v>
      </c>
      <c r="H23" s="9">
        <f t="shared" si="2"/>
        <v>3.622677925017836</v>
      </c>
      <c r="I23" s="9">
        <v>65</v>
      </c>
      <c r="J23" s="9">
        <v>78</v>
      </c>
      <c r="K23" s="9">
        <v>0.2</v>
      </c>
      <c r="L23" s="9">
        <v>0.2</v>
      </c>
      <c r="M23" s="1">
        <f t="shared" si="3"/>
        <v>1.3989229744649958</v>
      </c>
      <c r="N23" s="9">
        <v>3</v>
      </c>
      <c r="O23" s="9">
        <v>2.6</v>
      </c>
      <c r="P23" s="9">
        <f t="shared" si="4"/>
        <v>2.8700787188627621</v>
      </c>
      <c r="Q23" s="1">
        <f t="shared" si="5"/>
        <v>1.3383396861133932</v>
      </c>
      <c r="R23" s="4">
        <f t="shared" si="6"/>
        <v>15.007922656809424</v>
      </c>
      <c r="S23" s="4">
        <f t="shared" si="7"/>
        <v>2.8147424464670199E-2</v>
      </c>
      <c r="T23" s="9">
        <f t="shared" si="8"/>
        <v>15.849428140869136</v>
      </c>
      <c r="U23" s="9">
        <f t="shared" si="9"/>
        <v>5.0216008994828316</v>
      </c>
      <c r="V23" s="9">
        <f t="shared" si="10"/>
        <v>46.089090088812455</v>
      </c>
      <c r="W23" s="9">
        <f t="shared" si="11"/>
        <v>41.361522300970407</v>
      </c>
      <c r="X23" s="28">
        <f t="shared" si="12"/>
        <v>87.450612389782862</v>
      </c>
      <c r="Y23" s="9">
        <f t="shared" si="13"/>
        <v>0.47297007042803518</v>
      </c>
      <c r="Z23" s="9">
        <f t="shared" si="44"/>
        <v>0.04</v>
      </c>
      <c r="AA23" s="29">
        <f t="shared" si="14"/>
        <v>0.51297007042803522</v>
      </c>
      <c r="AB23" s="30">
        <f t="shared" si="45"/>
        <v>0.98</v>
      </c>
      <c r="AC23" s="9">
        <v>0.5</v>
      </c>
      <c r="AD23" s="9">
        <v>0.5</v>
      </c>
      <c r="AE23" s="9">
        <f t="shared" si="15"/>
        <v>89.688014007278099</v>
      </c>
      <c r="AF23" s="9">
        <f>(AC23+AD23)*D23*E23*N23</f>
        <v>24.757380000000005</v>
      </c>
      <c r="AG23" s="28">
        <f t="shared" si="16"/>
        <v>114.44539400727811</v>
      </c>
      <c r="AH23" s="9">
        <f t="shared" si="17"/>
        <v>0.21632482647947868</v>
      </c>
      <c r="AI23" s="9">
        <f t="shared" si="46"/>
        <v>0.09</v>
      </c>
      <c r="AJ23" s="29">
        <f t="shared" si="18"/>
        <v>0.30632482647947867</v>
      </c>
      <c r="AK23" s="30">
        <f t="shared" si="47"/>
        <v>0.9</v>
      </c>
      <c r="AL23" s="9">
        <v>11.702881934859047</v>
      </c>
      <c r="AM23" s="9">
        <v>2.5672744917564412</v>
      </c>
      <c r="AN23" s="9">
        <v>3.8159604834202661</v>
      </c>
      <c r="AO23" s="36">
        <f t="shared" si="19"/>
        <v>89.27250014790333</v>
      </c>
      <c r="AP23" s="36">
        <f t="shared" si="20"/>
        <v>5.6996537645234202</v>
      </c>
      <c r="AQ23" s="36">
        <f t="shared" si="21"/>
        <v>1.2503395149120413</v>
      </c>
      <c r="AR23" s="36">
        <f t="shared" si="22"/>
        <v>1.8584869654895728</v>
      </c>
      <c r="AS23" s="36">
        <f t="shared" si="23"/>
        <v>126.63052683825819</v>
      </c>
      <c r="AT23" s="37">
        <f t="shared" si="24"/>
        <v>113.18775231489045</v>
      </c>
      <c r="AU23" s="37">
        <f t="shared" si="25"/>
        <v>8.1179986568535227</v>
      </c>
      <c r="AV23" s="37">
        <f t="shared" si="26"/>
        <v>1.7808545785439576</v>
      </c>
      <c r="AW23" s="37">
        <f t="shared" si="27"/>
        <v>2.6470370504840055</v>
      </c>
      <c r="AX23" s="37">
        <f t="shared" si="28"/>
        <v>180.35945502307013</v>
      </c>
      <c r="AY23" s="9">
        <f t="shared" si="29"/>
        <v>0.85</v>
      </c>
      <c r="AZ23" s="9">
        <f t="shared" si="30"/>
        <v>0.6</v>
      </c>
      <c r="BA23" s="9">
        <f t="shared" si="31"/>
        <v>0.65</v>
      </c>
      <c r="BB23" s="9">
        <f t="shared" si="48"/>
        <v>21</v>
      </c>
      <c r="BC23" s="9">
        <f t="shared" si="49"/>
        <v>11.2</v>
      </c>
      <c r="BD23" s="9">
        <f t="shared" si="50"/>
        <v>13.65</v>
      </c>
      <c r="BE23" s="9">
        <f t="shared" si="32"/>
        <v>508.8223415364148</v>
      </c>
      <c r="BF23" s="9">
        <f t="shared" si="33"/>
        <v>111.62093452991459</v>
      </c>
      <c r="BG23" s="9">
        <f t="shared" si="34"/>
        <v>165.9117779015443</v>
      </c>
      <c r="BH23" s="9">
        <f t="shared" si="35"/>
        <v>11304.623725897482</v>
      </c>
      <c r="BI23" s="9">
        <f t="shared" si="36"/>
        <v>918.85802126454985</v>
      </c>
      <c r="BJ23" s="9">
        <f t="shared" si="37"/>
        <v>201.57092694507207</v>
      </c>
      <c r="BK23" s="9">
        <f t="shared" si="38"/>
        <v>299.6121740385218</v>
      </c>
      <c r="BL23" s="9">
        <f t="shared" si="39"/>
        <v>20414.481322799886</v>
      </c>
      <c r="BM23" s="9" t="str">
        <f t="shared" si="40"/>
        <v>M</v>
      </c>
      <c r="BN23" s="9" t="str">
        <f t="shared" si="41"/>
        <v>M</v>
      </c>
      <c r="BO23" s="9">
        <v>1</v>
      </c>
      <c r="BR23" s="10">
        <v>13</v>
      </c>
      <c r="BS23" s="10">
        <v>1977.1476369181451</v>
      </c>
      <c r="BT23" s="9">
        <v>95.009107181605586</v>
      </c>
      <c r="BY23" s="39">
        <v>14</v>
      </c>
      <c r="BZ23" s="10">
        <v>3189.9797882619714</v>
      </c>
      <c r="CA23" s="9">
        <v>128.63154409736595</v>
      </c>
      <c r="CC23">
        <v>14</v>
      </c>
      <c r="CD23" s="58">
        <v>3189.9797882619714</v>
      </c>
      <c r="CE23" s="60">
        <v>128.63154409736595</v>
      </c>
    </row>
    <row r="24" spans="1:83" x14ac:dyDescent="0.3">
      <c r="A24" s="10">
        <v>18</v>
      </c>
      <c r="B24" s="10">
        <f t="shared" si="0"/>
        <v>1</v>
      </c>
      <c r="C24" s="9">
        <f>IF(G24&lt;=$A$3,$A$3,G24)</f>
        <v>3.1707793093296406</v>
      </c>
      <c r="D24" s="9">
        <f t="shared" si="42"/>
        <v>3</v>
      </c>
      <c r="E24" s="9">
        <f t="shared" si="43"/>
        <v>2.7508200000000005</v>
      </c>
      <c r="F24" s="9">
        <f t="shared" si="1"/>
        <v>3.5707793093296409</v>
      </c>
      <c r="G24" s="9">
        <v>3.1707793093296406</v>
      </c>
      <c r="H24" s="9">
        <f t="shared" si="2"/>
        <v>3.4985678758174656</v>
      </c>
      <c r="I24" s="9">
        <v>65</v>
      </c>
      <c r="J24" s="9">
        <v>78</v>
      </c>
      <c r="K24" s="9">
        <v>0.2</v>
      </c>
      <c r="L24" s="9">
        <v>0.2</v>
      </c>
      <c r="M24" s="1">
        <f t="shared" si="3"/>
        <v>1.3989229744649958</v>
      </c>
      <c r="N24" s="9">
        <v>3</v>
      </c>
      <c r="O24" s="9">
        <v>2.6</v>
      </c>
      <c r="P24" s="9">
        <f t="shared" si="4"/>
        <v>2.8451420810932246</v>
      </c>
      <c r="Q24" s="1">
        <f t="shared" si="5"/>
        <v>1.3267115409528207</v>
      </c>
      <c r="R24" s="4">
        <f t="shared" si="6"/>
        <v>15.007922656809424</v>
      </c>
      <c r="S24" s="4">
        <f t="shared" si="7"/>
        <v>3.9989402084147099E-2</v>
      </c>
      <c r="T24" s="9">
        <f t="shared" si="8"/>
        <v>15.57520955276385</v>
      </c>
      <c r="U24" s="9">
        <f t="shared" si="9"/>
        <v>4.8974908502824617</v>
      </c>
      <c r="V24" s="9">
        <f t="shared" si="10"/>
        <v>43.770776415471957</v>
      </c>
      <c r="W24" s="9">
        <f t="shared" si="11"/>
        <v>41.394097449845617</v>
      </c>
      <c r="X24" s="28">
        <f t="shared" si="12"/>
        <v>85.164873865317574</v>
      </c>
      <c r="Y24" s="9">
        <f t="shared" si="13"/>
        <v>0.48604660080055484</v>
      </c>
      <c r="Z24" s="9">
        <f t="shared" si="44"/>
        <v>0.04</v>
      </c>
      <c r="AA24" s="29">
        <f t="shared" si="14"/>
        <v>0.52604660080055488</v>
      </c>
      <c r="AB24" s="30">
        <f t="shared" si="45"/>
        <v>0.98</v>
      </c>
      <c r="AC24" s="9">
        <v>0.5</v>
      </c>
      <c r="AD24" s="9">
        <v>0.5</v>
      </c>
      <c r="AE24" s="9">
        <f t="shared" si="15"/>
        <v>86.615374357405813</v>
      </c>
      <c r="AF24" s="9">
        <f>(AC24+AD24)*D24*E24*N24</f>
        <v>24.757380000000005</v>
      </c>
      <c r="AG24" s="28">
        <f t="shared" si="16"/>
        <v>111.37275435740582</v>
      </c>
      <c r="AH24" s="9">
        <f t="shared" si="17"/>
        <v>0.22229296691856254</v>
      </c>
      <c r="AI24" s="9">
        <f t="shared" si="46"/>
        <v>0.09</v>
      </c>
      <c r="AJ24" s="29">
        <f t="shared" si="18"/>
        <v>0.31229296691856256</v>
      </c>
      <c r="AK24" s="30">
        <f t="shared" si="47"/>
        <v>0.9</v>
      </c>
      <c r="AL24" s="9">
        <v>8.9658983065830924</v>
      </c>
      <c r="AM24" s="9">
        <v>3.3446903536796451</v>
      </c>
      <c r="AN24" s="9">
        <v>4.5650379937445607</v>
      </c>
      <c r="AO24" s="36">
        <f t="shared" si="19"/>
        <v>86.939142070845023</v>
      </c>
      <c r="AP24" s="36">
        <f t="shared" si="20"/>
        <v>4.2494179792816054</v>
      </c>
      <c r="AQ24" s="36">
        <f t="shared" si="21"/>
        <v>1.5852273623960622</v>
      </c>
      <c r="AR24" s="36">
        <f t="shared" si="22"/>
        <v>2.16361527460985</v>
      </c>
      <c r="AS24" s="36">
        <f t="shared" si="23"/>
        <v>105.70151532945408</v>
      </c>
      <c r="AT24" s="37">
        <f t="shared" si="24"/>
        <v>110.14887793589587</v>
      </c>
      <c r="AU24" s="37">
        <f t="shared" si="25"/>
        <v>6.1659113233301426</v>
      </c>
      <c r="AV24" s="37">
        <f t="shared" si="26"/>
        <v>2.3001670797051323</v>
      </c>
      <c r="AW24" s="37">
        <f t="shared" si="27"/>
        <v>3.1394087345821093</v>
      </c>
      <c r="AX24" s="37">
        <f t="shared" si="28"/>
        <v>153.37304389464128</v>
      </c>
      <c r="AY24" s="9">
        <f t="shared" si="29"/>
        <v>0.85</v>
      </c>
      <c r="AZ24" s="9">
        <f t="shared" si="30"/>
        <v>0.6</v>
      </c>
      <c r="BA24" s="9">
        <f t="shared" si="31"/>
        <v>0.65</v>
      </c>
      <c r="BB24" s="9">
        <f t="shared" si="48"/>
        <v>21</v>
      </c>
      <c r="BC24" s="9">
        <f t="shared" si="49"/>
        <v>11.2</v>
      </c>
      <c r="BD24" s="9">
        <f t="shared" si="50"/>
        <v>13.65</v>
      </c>
      <c r="BE24" s="9">
        <f t="shared" si="32"/>
        <v>369.44075341916664</v>
      </c>
      <c r="BF24" s="9">
        <f t="shared" si="33"/>
        <v>137.81830687394219</v>
      </c>
      <c r="BG24" s="9">
        <f t="shared" si="34"/>
        <v>188.10285574595613</v>
      </c>
      <c r="BH24" s="9">
        <f t="shared" si="35"/>
        <v>9189.5990583310122</v>
      </c>
      <c r="BI24" s="9">
        <f t="shared" si="36"/>
        <v>679.16821371704998</v>
      </c>
      <c r="BJ24" s="9">
        <f t="shared" si="37"/>
        <v>253.36082289460668</v>
      </c>
      <c r="BK24" s="9">
        <f t="shared" si="38"/>
        <v>345.80234949637008</v>
      </c>
      <c r="BL24" s="9">
        <f t="shared" si="39"/>
        <v>16893.868690607644</v>
      </c>
      <c r="BM24" s="9" t="str">
        <f t="shared" si="40"/>
        <v>M</v>
      </c>
      <c r="BN24" s="9" t="str">
        <f t="shared" si="41"/>
        <v>M</v>
      </c>
      <c r="BO24" s="9">
        <v>1</v>
      </c>
      <c r="BR24" s="10">
        <v>14</v>
      </c>
      <c r="BS24" s="10">
        <v>1743.9854726817659</v>
      </c>
      <c r="BT24" s="9">
        <v>100.6927841862619</v>
      </c>
      <c r="BY24" s="39">
        <v>15</v>
      </c>
      <c r="BZ24" s="10">
        <v>3161.0091956166912</v>
      </c>
      <c r="CA24" s="9">
        <v>128.75500535735179</v>
      </c>
      <c r="CC24" s="57">
        <v>15</v>
      </c>
      <c r="CD24" s="58">
        <v>2097.0316758498625</v>
      </c>
      <c r="CE24" s="60">
        <v>100.47602322987507</v>
      </c>
    </row>
    <row r="25" spans="1:83" s="14" customFormat="1" x14ac:dyDescent="0.3">
      <c r="A25" s="11">
        <v>19</v>
      </c>
      <c r="B25" s="10">
        <f t="shared" si="0"/>
        <v>1</v>
      </c>
      <c r="C25" s="9">
        <f>IF(G25&lt;=$A$3,$A$3,G25)</f>
        <v>2.5</v>
      </c>
      <c r="D25" s="9">
        <f t="shared" si="42"/>
        <v>3</v>
      </c>
      <c r="E25" s="9">
        <f t="shared" si="43"/>
        <v>2.7508200000000005</v>
      </c>
      <c r="F25" s="12">
        <f t="shared" si="1"/>
        <v>2.9000000000000004</v>
      </c>
      <c r="G25" s="12">
        <v>1.73</v>
      </c>
      <c r="H25" s="12">
        <f t="shared" si="2"/>
        <v>1.9088437998051107</v>
      </c>
      <c r="I25" s="12">
        <v>65</v>
      </c>
      <c r="J25" s="9">
        <v>78</v>
      </c>
      <c r="K25" s="12">
        <v>0.2</v>
      </c>
      <c r="L25" s="12">
        <v>0.2</v>
      </c>
      <c r="M25" s="13">
        <f t="shared" si="3"/>
        <v>1.3989229744649958</v>
      </c>
      <c r="N25" s="12">
        <v>3</v>
      </c>
      <c r="O25" s="12">
        <v>2.6</v>
      </c>
      <c r="P25" s="12">
        <f t="shared" si="4"/>
        <v>0.87445866937610206</v>
      </c>
      <c r="Q25" s="13">
        <f t="shared" si="5"/>
        <v>0.40776677427010632</v>
      </c>
      <c r="R25" s="4">
        <f t="shared" si="6"/>
        <v>15.007922656809424</v>
      </c>
      <c r="S25" s="4">
        <f t="shared" si="7"/>
        <v>7.5338536888482315</v>
      </c>
      <c r="T25" s="9">
        <f t="shared" si="8"/>
        <v>1.4713112497163314</v>
      </c>
      <c r="U25" s="12">
        <f t="shared" si="9"/>
        <v>3.3077667742701067</v>
      </c>
      <c r="V25" s="9">
        <f t="shared" si="10"/>
        <v>43.210658900474385</v>
      </c>
      <c r="W25" s="9">
        <f t="shared" si="11"/>
        <v>62.008369207162005</v>
      </c>
      <c r="X25" s="28">
        <f t="shared" si="12"/>
        <v>105.21902810763639</v>
      </c>
      <c r="Y25" s="12">
        <f t="shared" si="13"/>
        <v>0.5893265726017638</v>
      </c>
      <c r="Z25" s="9">
        <f t="shared" si="44"/>
        <v>0.04</v>
      </c>
      <c r="AA25" s="29">
        <f t="shared" si="14"/>
        <v>0.62932657260176383</v>
      </c>
      <c r="AB25" s="30">
        <f t="shared" si="45"/>
        <v>0.98</v>
      </c>
      <c r="AC25" s="9">
        <v>0.5</v>
      </c>
      <c r="AD25" s="9">
        <v>0.5</v>
      </c>
      <c r="AE25" s="9">
        <f t="shared" si="15"/>
        <v>47.257971312419066</v>
      </c>
      <c r="AF25" s="9">
        <f>(AC25+AD25)*D25*E25*N25</f>
        <v>24.757380000000005</v>
      </c>
      <c r="AG25" s="28">
        <f t="shared" si="16"/>
        <v>72.015351312419071</v>
      </c>
      <c r="AH25" s="9">
        <f t="shared" si="17"/>
        <v>0.34377920191761374</v>
      </c>
      <c r="AI25" s="9">
        <f t="shared" si="46"/>
        <v>0.09</v>
      </c>
      <c r="AJ25" s="29">
        <f t="shared" si="18"/>
        <v>0.43377920191761377</v>
      </c>
      <c r="AK25" s="30">
        <f t="shared" si="47"/>
        <v>0.9</v>
      </c>
      <c r="AL25" s="9">
        <v>6.8887401610562691</v>
      </c>
      <c r="AM25" s="9">
        <v>2.0196429552467356</v>
      </c>
      <c r="AN25" s="9">
        <v>3.7542384434430338</v>
      </c>
      <c r="AO25" s="36">
        <f t="shared" si="19"/>
        <v>107.41109119321216</v>
      </c>
      <c r="AP25" s="36">
        <f t="shared" si="20"/>
        <v>2.5534729259546047</v>
      </c>
      <c r="AQ25" s="36">
        <f t="shared" si="21"/>
        <v>0.74862797634200995</v>
      </c>
      <c r="AR25" s="36">
        <f t="shared" si="22"/>
        <v>1.3915964311012485</v>
      </c>
      <c r="AS25" s="36">
        <f t="shared" si="23"/>
        <v>62.957211064253826</v>
      </c>
      <c r="AT25" s="37">
        <f t="shared" si="24"/>
        <v>71.223973825469415</v>
      </c>
      <c r="AU25" s="37">
        <f t="shared" si="25"/>
        <v>3.9005479517754664</v>
      </c>
      <c r="AV25" s="37">
        <f t="shared" si="26"/>
        <v>1.1435638459612758</v>
      </c>
      <c r="AW25" s="37">
        <f t="shared" si="27"/>
        <v>2.1257278876378902</v>
      </c>
      <c r="AX25" s="37">
        <f t="shared" si="28"/>
        <v>96.170050667119028</v>
      </c>
      <c r="AY25" s="9">
        <f t="shared" si="29"/>
        <v>0.85</v>
      </c>
      <c r="AZ25" s="9">
        <f t="shared" si="30"/>
        <v>0.6</v>
      </c>
      <c r="BA25" s="9">
        <f t="shared" si="31"/>
        <v>0.65</v>
      </c>
      <c r="BB25" s="9">
        <f t="shared" si="48"/>
        <v>21</v>
      </c>
      <c r="BC25" s="9">
        <f t="shared" si="49"/>
        <v>11.2</v>
      </c>
      <c r="BD25" s="9">
        <f t="shared" si="50"/>
        <v>13.65</v>
      </c>
      <c r="BE25" s="9">
        <f t="shared" si="32"/>
        <v>274.27131330910834</v>
      </c>
      <c r="BF25" s="9">
        <f t="shared" si="33"/>
        <v>80.410947836661506</v>
      </c>
      <c r="BG25" s="9">
        <f t="shared" si="34"/>
        <v>149.47289116516478</v>
      </c>
      <c r="BH25" s="9">
        <f t="shared" si="35"/>
        <v>6762.3027388928731</v>
      </c>
      <c r="BI25" s="9">
        <f t="shared" si="36"/>
        <v>277.81252522224418</v>
      </c>
      <c r="BJ25" s="9">
        <f t="shared" si="37"/>
        <v>81.449161432499039</v>
      </c>
      <c r="BK25" s="9">
        <f t="shared" si="38"/>
        <v>151.40278742919148</v>
      </c>
      <c r="BL25" s="9">
        <f t="shared" si="39"/>
        <v>6849.6131715089532</v>
      </c>
      <c r="BM25" s="9" t="str">
        <f t="shared" si="40"/>
        <v>D</v>
      </c>
      <c r="BN25" s="9" t="str">
        <f t="shared" si="41"/>
        <v>M</v>
      </c>
      <c r="BO25" s="9">
        <v>1</v>
      </c>
      <c r="BR25" s="10">
        <v>15</v>
      </c>
      <c r="BS25" s="10">
        <v>2097.0316758498625</v>
      </c>
      <c r="BT25" s="9">
        <v>100.47602322987507</v>
      </c>
      <c r="BU25"/>
      <c r="BV25"/>
      <c r="BY25" s="39">
        <v>16</v>
      </c>
      <c r="BZ25" s="10">
        <v>3355.5336255936213</v>
      </c>
      <c r="CA25" s="9">
        <v>134.91923329076184</v>
      </c>
      <c r="CB25"/>
      <c r="CC25">
        <v>16</v>
      </c>
      <c r="CD25" s="58">
        <v>3355.5336255936213</v>
      </c>
      <c r="CE25" s="60">
        <v>134.91923329076184</v>
      </c>
    </row>
    <row r="26" spans="1:83" x14ac:dyDescent="0.3">
      <c r="A26" s="10">
        <v>20</v>
      </c>
      <c r="B26" s="10">
        <f t="shared" si="0"/>
        <v>1</v>
      </c>
      <c r="C26" s="9">
        <f>IF(G26&lt;=$A$3,$A$3,G26)</f>
        <v>3.3602411387664319</v>
      </c>
      <c r="D26" s="9">
        <f t="shared" si="42"/>
        <v>3</v>
      </c>
      <c r="E26" s="9">
        <f t="shared" si="43"/>
        <v>2.7508200000000005</v>
      </c>
      <c r="F26" s="9">
        <f t="shared" si="1"/>
        <v>3.7602411387664323</v>
      </c>
      <c r="G26" s="9">
        <v>3.3602411387664319</v>
      </c>
      <c r="H26" s="9">
        <f t="shared" si="2"/>
        <v>3.7076158749042589</v>
      </c>
      <c r="I26" s="9">
        <v>65</v>
      </c>
      <c r="J26" s="9">
        <v>78</v>
      </c>
      <c r="K26" s="9">
        <v>0.2</v>
      </c>
      <c r="L26" s="9">
        <v>0.2</v>
      </c>
      <c r="M26" s="1">
        <f t="shared" si="3"/>
        <v>1.3989229744649958</v>
      </c>
      <c r="N26" s="9">
        <v>3</v>
      </c>
      <c r="O26" s="9">
        <v>2.6</v>
      </c>
      <c r="P26" s="9">
        <f t="shared" si="4"/>
        <v>2.8871447574539273</v>
      </c>
      <c r="Q26" s="1">
        <f t="shared" si="5"/>
        <v>1.3462977106028222</v>
      </c>
      <c r="R26" s="4">
        <f t="shared" si="6"/>
        <v>15.007922656809424</v>
      </c>
      <c r="S26" s="4">
        <f t="shared" si="7"/>
        <v>2.1238387992403285E-2</v>
      </c>
      <c r="T26" s="9">
        <f t="shared" si="8"/>
        <v>16.038476012042931</v>
      </c>
      <c r="U26" s="9">
        <f t="shared" si="9"/>
        <v>5.1065388493692545</v>
      </c>
      <c r="V26" s="9">
        <f t="shared" si="10"/>
        <v>47.671894525589266</v>
      </c>
      <c r="W26" s="9">
        <f t="shared" si="11"/>
        <v>41.342516785261765</v>
      </c>
      <c r="X26" s="28">
        <f t="shared" si="12"/>
        <v>89.014411310851031</v>
      </c>
      <c r="Y26" s="9">
        <f t="shared" si="13"/>
        <v>0.46444745492825645</v>
      </c>
      <c r="Z26" s="9">
        <f t="shared" si="44"/>
        <v>0.04</v>
      </c>
      <c r="AA26" s="29">
        <f t="shared" si="14"/>
        <v>0.50444745492825649</v>
      </c>
      <c r="AB26" s="30">
        <f t="shared" si="45"/>
        <v>0.98</v>
      </c>
      <c r="AC26" s="9">
        <v>0.5</v>
      </c>
      <c r="AD26" s="9">
        <v>0.5</v>
      </c>
      <c r="AE26" s="9">
        <f t="shared" si="15"/>
        <v>91.79085510903721</v>
      </c>
      <c r="AF26" s="9">
        <f>(AC26+AD26)*D26*E26*N26</f>
        <v>24.757380000000005</v>
      </c>
      <c r="AG26" s="28">
        <f t="shared" si="16"/>
        <v>116.54823510903722</v>
      </c>
      <c r="AH26" s="9">
        <f t="shared" si="17"/>
        <v>0.21242174947426812</v>
      </c>
      <c r="AI26" s="9">
        <f t="shared" si="46"/>
        <v>0.09</v>
      </c>
      <c r="AJ26" s="29">
        <f t="shared" si="18"/>
        <v>0.30242174947426814</v>
      </c>
      <c r="AK26" s="30">
        <f t="shared" si="47"/>
        <v>0.9</v>
      </c>
      <c r="AL26" s="9">
        <v>11.803959590048517</v>
      </c>
      <c r="AM26" s="9">
        <v>2.272448004185375</v>
      </c>
      <c r="AN26" s="9">
        <v>6.3892953922864582</v>
      </c>
      <c r="AO26" s="36">
        <f t="shared" si="19"/>
        <v>90.868878213160428</v>
      </c>
      <c r="AP26" s="36">
        <f t="shared" si="20"/>
        <v>5.8494822167725573</v>
      </c>
      <c r="AQ26" s="36">
        <f t="shared" si="21"/>
        <v>1.1261173920172667</v>
      </c>
      <c r="AR26" s="36">
        <f t="shared" si="22"/>
        <v>3.1662315928627183</v>
      </c>
      <c r="AS26" s="36">
        <f t="shared" si="23"/>
        <v>140.07315625142067</v>
      </c>
      <c r="AT26" s="37">
        <f t="shared" si="24"/>
        <v>115.26748527267418</v>
      </c>
      <c r="AU26" s="37">
        <f t="shared" si="25"/>
        <v>8.2341854801024805</v>
      </c>
      <c r="AV26" s="37">
        <f t="shared" si="26"/>
        <v>1.5852103031703249</v>
      </c>
      <c r="AW26" s="37">
        <f t="shared" si="27"/>
        <v>4.4570335018433074</v>
      </c>
      <c r="AX26" s="37">
        <f t="shared" si="28"/>
        <v>197.17785380223859</v>
      </c>
      <c r="AY26" s="9">
        <f t="shared" si="29"/>
        <v>0.85</v>
      </c>
      <c r="AZ26" s="9">
        <f t="shared" si="30"/>
        <v>0.6</v>
      </c>
      <c r="BA26" s="9">
        <f t="shared" si="31"/>
        <v>0.65</v>
      </c>
      <c r="BB26" s="9">
        <f t="shared" si="48"/>
        <v>21</v>
      </c>
      <c r="BC26" s="9">
        <f t="shared" si="49"/>
        <v>11.2</v>
      </c>
      <c r="BD26" s="9">
        <f t="shared" si="50"/>
        <v>13.65</v>
      </c>
      <c r="BE26" s="9">
        <f t="shared" si="32"/>
        <v>531.53588716595323</v>
      </c>
      <c r="BF26" s="9">
        <f t="shared" si="33"/>
        <v>102.32902414893884</v>
      </c>
      <c r="BG26" s="9">
        <f t="shared" si="34"/>
        <v>287.71191300650332</v>
      </c>
      <c r="BH26" s="9">
        <f t="shared" si="35"/>
        <v>12728.290576343335</v>
      </c>
      <c r="BI26" s="9">
        <f t="shared" si="36"/>
        <v>949.13385356018023</v>
      </c>
      <c r="BJ26" s="9">
        <f t="shared" si="37"/>
        <v>182.7232052747768</v>
      </c>
      <c r="BK26" s="9">
        <f t="shared" si="38"/>
        <v>513.7510435335389</v>
      </c>
      <c r="BL26" s="9">
        <f t="shared" si="39"/>
        <v>22728.195359247038</v>
      </c>
      <c r="BM26" s="9" t="str">
        <f t="shared" si="40"/>
        <v>M</v>
      </c>
      <c r="BN26" s="9" t="str">
        <f t="shared" si="41"/>
        <v>M</v>
      </c>
      <c r="BO26" s="9">
        <v>1</v>
      </c>
      <c r="BR26" s="10">
        <v>16</v>
      </c>
      <c r="BS26" s="10">
        <v>2468.4036353054544</v>
      </c>
      <c r="BT26" s="9">
        <v>101.84632004154801</v>
      </c>
      <c r="BY26" s="39">
        <v>17</v>
      </c>
      <c r="BZ26" s="10">
        <v>3387.88240590127</v>
      </c>
      <c r="CA26" s="9">
        <v>121.72699614928351</v>
      </c>
      <c r="CC26">
        <v>17</v>
      </c>
      <c r="CD26" s="58">
        <v>3387.88240590127</v>
      </c>
      <c r="CE26" s="60">
        <v>121.72699614928351</v>
      </c>
    </row>
    <row r="27" spans="1:83" x14ac:dyDescent="0.3">
      <c r="A27" s="10">
        <v>21</v>
      </c>
      <c r="B27" s="10">
        <f t="shared" si="0"/>
        <v>1</v>
      </c>
      <c r="C27" s="9">
        <f>IF(G27&lt;=$A$3,$A$3,G27)</f>
        <v>2.5</v>
      </c>
      <c r="D27" s="9">
        <f t="shared" si="42"/>
        <v>3</v>
      </c>
      <c r="E27" s="9">
        <f t="shared" si="43"/>
        <v>2.7508200000000005</v>
      </c>
      <c r="F27" s="9">
        <f t="shared" si="1"/>
        <v>2.9000000000000004</v>
      </c>
      <c r="G27" s="9">
        <v>2.3291791827968651</v>
      </c>
      <c r="H27" s="9">
        <f t="shared" si="2"/>
        <v>2.5699648796051622</v>
      </c>
      <c r="I27" s="9">
        <v>65</v>
      </c>
      <c r="J27" s="9">
        <v>78</v>
      </c>
      <c r="K27" s="9">
        <v>0.2</v>
      </c>
      <c r="L27" s="9">
        <v>0.2</v>
      </c>
      <c r="M27" s="1">
        <f t="shared" si="3"/>
        <v>1.3989229744649958</v>
      </c>
      <c r="N27" s="9">
        <v>3</v>
      </c>
      <c r="O27" s="9">
        <v>2.6</v>
      </c>
      <c r="P27" s="9">
        <f t="shared" si="4"/>
        <v>2.2922374003020645</v>
      </c>
      <c r="Q27" s="1">
        <f t="shared" si="5"/>
        <v>1.0688878540701579</v>
      </c>
      <c r="R27" s="4">
        <f t="shared" si="6"/>
        <v>15.007922656809424</v>
      </c>
      <c r="S27" s="4">
        <f t="shared" si="7"/>
        <v>0.83532079364290113</v>
      </c>
      <c r="T27" s="9">
        <f t="shared" si="8"/>
        <v>10.109860630791925</v>
      </c>
      <c r="U27" s="9">
        <f t="shared" si="9"/>
        <v>3.9688878540701582</v>
      </c>
      <c r="V27" s="9">
        <f t="shared" si="10"/>
        <v>35.815190290644217</v>
      </c>
      <c r="W27" s="9">
        <f t="shared" si="11"/>
        <v>43.58191094837327</v>
      </c>
      <c r="X27" s="28">
        <f t="shared" si="12"/>
        <v>79.397101239017488</v>
      </c>
      <c r="Y27" s="9">
        <f t="shared" si="13"/>
        <v>0.54891060590705998</v>
      </c>
      <c r="Z27" s="9">
        <f t="shared" si="44"/>
        <v>0.04</v>
      </c>
      <c r="AA27" s="29">
        <f t="shared" si="14"/>
        <v>0.58891060590706001</v>
      </c>
      <c r="AB27" s="30">
        <f t="shared" si="45"/>
        <v>0.98</v>
      </c>
      <c r="AC27" s="9">
        <v>0.5</v>
      </c>
      <c r="AD27" s="9">
        <v>0.5</v>
      </c>
      <c r="AE27" s="9">
        <f t="shared" si="15"/>
        <v>63.625597111039255</v>
      </c>
      <c r="AF27" s="9">
        <f>(AC27+AD27)*D27*E27*N27</f>
        <v>24.757380000000005</v>
      </c>
      <c r="AG27" s="28">
        <f t="shared" si="16"/>
        <v>88.382977111039253</v>
      </c>
      <c r="AH27" s="9">
        <f t="shared" si="17"/>
        <v>0.28011480048806531</v>
      </c>
      <c r="AI27" s="9">
        <f t="shared" si="46"/>
        <v>0.09</v>
      </c>
      <c r="AJ27" s="29">
        <f t="shared" si="18"/>
        <v>0.37011480048806533</v>
      </c>
      <c r="AK27" s="30">
        <f t="shared" si="47"/>
        <v>0.9</v>
      </c>
      <c r="AL27" s="9">
        <v>10.636148323140674</v>
      </c>
      <c r="AM27" s="9">
        <v>3.3874577551060465</v>
      </c>
      <c r="AN27" s="9">
        <v>3.6908683810028835</v>
      </c>
      <c r="AO27" s="36">
        <f t="shared" si="19"/>
        <v>81.051207514830352</v>
      </c>
      <c r="AP27" s="36">
        <f t="shared" si="20"/>
        <v>4.372407769642539</v>
      </c>
      <c r="AQ27" s="36">
        <f t="shared" si="21"/>
        <v>1.3925479560619753</v>
      </c>
      <c r="AR27" s="36">
        <f t="shared" si="22"/>
        <v>1.5172768464232658</v>
      </c>
      <c r="AS27" s="36">
        <f t="shared" si="23"/>
        <v>100.86743977274622</v>
      </c>
      <c r="AT27" s="37">
        <f t="shared" si="24"/>
        <v>87.411735604324534</v>
      </c>
      <c r="AU27" s="37">
        <f t="shared" si="25"/>
        <v>6.6995524085599927</v>
      </c>
      <c r="AV27" s="37">
        <f t="shared" si="26"/>
        <v>2.1337095039132223</v>
      </c>
      <c r="AW27" s="37">
        <f t="shared" si="27"/>
        <v>2.3248233665402926</v>
      </c>
      <c r="AX27" s="37">
        <f t="shared" si="28"/>
        <v>154.55253367872146</v>
      </c>
      <c r="AY27" s="9">
        <f t="shared" si="29"/>
        <v>0.85</v>
      </c>
      <c r="AZ27" s="9">
        <f t="shared" si="30"/>
        <v>0.6</v>
      </c>
      <c r="BA27" s="9">
        <f t="shared" si="31"/>
        <v>0.65</v>
      </c>
      <c r="BB27" s="9">
        <f t="shared" si="48"/>
        <v>21</v>
      </c>
      <c r="BC27" s="9">
        <f t="shared" si="49"/>
        <v>11.2</v>
      </c>
      <c r="BD27" s="9">
        <f t="shared" si="50"/>
        <v>13.65</v>
      </c>
      <c r="BE27" s="9">
        <f t="shared" si="32"/>
        <v>354.38892947675396</v>
      </c>
      <c r="BF27" s="9">
        <f t="shared" si="33"/>
        <v>112.86769336113203</v>
      </c>
      <c r="BG27" s="9">
        <f t="shared" si="34"/>
        <v>122.97712053689949</v>
      </c>
      <c r="BH27" s="9">
        <f t="shared" si="35"/>
        <v>8175.4277925105071</v>
      </c>
      <c r="BI27" s="9">
        <f t="shared" si="36"/>
        <v>585.61950380436167</v>
      </c>
      <c r="BJ27" s="9">
        <f t="shared" si="37"/>
        <v>186.51125101249704</v>
      </c>
      <c r="BK27" s="9">
        <f t="shared" si="38"/>
        <v>203.21684544277574</v>
      </c>
      <c r="BL27" s="9">
        <f t="shared" si="39"/>
        <v>13509.705210902863</v>
      </c>
      <c r="BM27" s="9" t="str">
        <f t="shared" si="40"/>
        <v>M</v>
      </c>
      <c r="BN27" s="9" t="str">
        <f t="shared" si="41"/>
        <v>M</v>
      </c>
      <c r="BO27" s="9">
        <v>1</v>
      </c>
      <c r="BR27" s="10">
        <v>17</v>
      </c>
      <c r="BS27" s="10">
        <v>1646.1555347011081</v>
      </c>
      <c r="BT27" s="9">
        <v>97.750454986983385</v>
      </c>
      <c r="BY27" s="39">
        <v>18</v>
      </c>
      <c r="BZ27" s="10">
        <v>3431.6949415436725</v>
      </c>
      <c r="CA27" s="9">
        <v>128.97229961304674</v>
      </c>
      <c r="CC27">
        <v>18</v>
      </c>
      <c r="CD27" s="58">
        <v>3431.6949415436725</v>
      </c>
      <c r="CE27" s="60">
        <v>128.97229961304674</v>
      </c>
    </row>
    <row r="28" spans="1:83" x14ac:dyDescent="0.3">
      <c r="A28" s="10">
        <v>22</v>
      </c>
      <c r="B28" s="10">
        <f t="shared" si="0"/>
        <v>1</v>
      </c>
      <c r="C28" s="9">
        <f>IF(G28&lt;=$A$3,$A$3,G28)</f>
        <v>2.5</v>
      </c>
      <c r="D28" s="9">
        <f t="shared" ref="D28:D91" si="51">D27</f>
        <v>3</v>
      </c>
      <c r="E28" s="9">
        <f t="shared" ref="E28:E91" si="52">E27</f>
        <v>2.7508200000000005</v>
      </c>
      <c r="F28" s="9">
        <f t="shared" ref="F28:F91" si="53">C28+K28+L28</f>
        <v>2.9000000000000004</v>
      </c>
      <c r="G28" s="9">
        <v>2.0927936593198715</v>
      </c>
      <c r="H28" s="9">
        <f t="shared" si="2"/>
        <v>2.3091423126382575</v>
      </c>
      <c r="I28" s="9">
        <v>65</v>
      </c>
      <c r="J28" s="9">
        <v>78</v>
      </c>
      <c r="K28" s="9">
        <v>0.2</v>
      </c>
      <c r="L28" s="9">
        <v>0.2</v>
      </c>
      <c r="M28" s="1">
        <f t="shared" ref="M28:M91" si="54">D28*_xlfn.COT(I28*PI()/180)</f>
        <v>1.3989229744649958</v>
      </c>
      <c r="N28" s="9">
        <v>3</v>
      </c>
      <c r="O28" s="9">
        <v>2.6</v>
      </c>
      <c r="P28" s="9">
        <f t="shared" ref="P28:P91" si="55">Q28*TAN(I28*PI()/180)</f>
        <v>1.7329016004164699</v>
      </c>
      <c r="Q28" s="1">
        <f t="shared" ref="Q28:Q91" si="56">IF(U28&lt;=F28,0,U28-F28)</f>
        <v>0.8080652871032532</v>
      </c>
      <c r="R28" s="4">
        <f t="shared" ref="R28:R91" si="57">0.5*D28*D28*_xlfn.COT(I28*PI()/180)*O28*E28</f>
        <v>15.007922656809424</v>
      </c>
      <c r="S28" s="4">
        <f t="shared" ref="S28:S91" si="58">0.5*(F28-H28)*(D28-P28)*O28*E28</f>
        <v>2.6773106047535631</v>
      </c>
      <c r="T28" s="9">
        <f t="shared" ref="T28:T91" si="59">P28*Q28*0.5*N28*E28</f>
        <v>5.7779500867906579</v>
      </c>
      <c r="U28" s="9">
        <f t="shared" ref="U28:U91" si="60">M28+H28</f>
        <v>3.7080652871032536</v>
      </c>
      <c r="V28" s="9">
        <f t="shared" ref="V28:V91" si="61">IF(U28&lt;=F28,H28*D28*N28,H28*D28*N28-T28)*E28</f>
        <v>41.274213050318664</v>
      </c>
      <c r="W28" s="9">
        <f t="shared" ref="W28:W91" si="62">IF(U28&lt;=F28,D28*(F28-H28)*O28,R28+S28)*E28</f>
        <v>48.6488933605727</v>
      </c>
      <c r="X28" s="28">
        <f t="shared" si="12"/>
        <v>89.923106410891364</v>
      </c>
      <c r="Y28" s="9">
        <f t="shared" ref="Y28:Y91" si="63">W28/(W28+V28)</f>
        <v>0.54100548015187799</v>
      </c>
      <c r="Z28" s="9">
        <f t="shared" si="44"/>
        <v>0.04</v>
      </c>
      <c r="AA28" s="29">
        <f t="shared" si="14"/>
        <v>0.58100548015187803</v>
      </c>
      <c r="AB28" s="30">
        <f t="shared" si="45"/>
        <v>0.98</v>
      </c>
      <c r="AC28" s="9">
        <v>0.5</v>
      </c>
      <c r="AD28" s="9">
        <v>0.5</v>
      </c>
      <c r="AE28" s="9">
        <f t="shared" si="15"/>
        <v>57.168313708064147</v>
      </c>
      <c r="AF28" s="9">
        <f>(AC28+AD28)*D28*E28*N28</f>
        <v>24.757380000000005</v>
      </c>
      <c r="AG28" s="28">
        <f t="shared" si="16"/>
        <v>81.925693708064159</v>
      </c>
      <c r="AH28" s="9">
        <f t="shared" si="17"/>
        <v>0.30219310791826803</v>
      </c>
      <c r="AI28" s="9">
        <f t="shared" si="46"/>
        <v>0.09</v>
      </c>
      <c r="AJ28" s="29">
        <f t="shared" si="18"/>
        <v>0.392193107918268</v>
      </c>
      <c r="AK28" s="30">
        <f t="shared" si="47"/>
        <v>0.9</v>
      </c>
      <c r="AL28" s="9">
        <v>4.6350657703585041</v>
      </c>
      <c r="AM28" s="9">
        <v>2.7876471726606691</v>
      </c>
      <c r="AN28" s="9">
        <v>6.3106549778165775</v>
      </c>
      <c r="AO28" s="36">
        <f t="shared" si="19"/>
        <v>91.796504461118261</v>
      </c>
      <c r="AP28" s="36">
        <f t="shared" si="20"/>
        <v>1.942067156915827</v>
      </c>
      <c r="AQ28" s="36">
        <f t="shared" si="21"/>
        <v>1.1680088886149318</v>
      </c>
      <c r="AR28" s="36">
        <f t="shared" si="22"/>
        <v>2.6441298523574175</v>
      </c>
      <c r="AS28" s="36">
        <f t="shared" si="23"/>
        <v>65.974960597481044</v>
      </c>
      <c r="AT28" s="37">
        <f t="shared" si="24"/>
        <v>81.025411359623888</v>
      </c>
      <c r="AU28" s="37">
        <f t="shared" si="25"/>
        <v>2.8172249204760211</v>
      </c>
      <c r="AV28" s="37">
        <f t="shared" si="26"/>
        <v>1.6943511642353086</v>
      </c>
      <c r="AW28" s="37">
        <f t="shared" si="27"/>
        <v>3.8356595890668053</v>
      </c>
      <c r="AX28" s="37">
        <f t="shared" si="28"/>
        <v>95.705394358153484</v>
      </c>
      <c r="AY28" s="9">
        <f t="shared" si="29"/>
        <v>0.85</v>
      </c>
      <c r="AZ28" s="9">
        <f t="shared" si="30"/>
        <v>0.6</v>
      </c>
      <c r="BA28" s="9">
        <f t="shared" si="31"/>
        <v>0.65</v>
      </c>
      <c r="BB28" s="9">
        <f t="shared" si="48"/>
        <v>21</v>
      </c>
      <c r="BC28" s="9">
        <f t="shared" si="49"/>
        <v>11.2</v>
      </c>
      <c r="BD28" s="9">
        <f t="shared" si="50"/>
        <v>13.65</v>
      </c>
      <c r="BE28" s="9">
        <f t="shared" si="32"/>
        <v>178.27497643361497</v>
      </c>
      <c r="BF28" s="9">
        <f t="shared" si="33"/>
        <v>107.21913315436638</v>
      </c>
      <c r="BG28" s="9">
        <f t="shared" si="34"/>
        <v>242.72187778770365</v>
      </c>
      <c r="BH28" s="9">
        <f t="shared" si="35"/>
        <v>6056.2707648087699</v>
      </c>
      <c r="BI28" s="9">
        <f t="shared" si="36"/>
        <v>228.26680807415332</v>
      </c>
      <c r="BJ28" s="9">
        <f t="shared" si="37"/>
        <v>137.28550006982354</v>
      </c>
      <c r="BK28" s="9">
        <f t="shared" si="38"/>
        <v>310.78589603962382</v>
      </c>
      <c r="BL28" s="9">
        <f t="shared" si="39"/>
        <v>7754.5689472044132</v>
      </c>
      <c r="BM28" s="9" t="str">
        <f t="shared" si="40"/>
        <v>D</v>
      </c>
      <c r="BN28" s="9" t="str">
        <f t="shared" si="41"/>
        <v>M</v>
      </c>
      <c r="BO28" s="9">
        <v>1</v>
      </c>
      <c r="BR28" s="10">
        <v>18</v>
      </c>
      <c r="BS28" s="10">
        <v>2237.2714113643747</v>
      </c>
      <c r="BT28" s="9">
        <v>97.077151734389673</v>
      </c>
      <c r="BY28" s="39">
        <v>19</v>
      </c>
      <c r="BZ28" s="10">
        <v>3489.6254405237974</v>
      </c>
      <c r="CA28" s="9">
        <v>131.35718580604845</v>
      </c>
      <c r="CC28">
        <v>19</v>
      </c>
      <c r="CD28" s="58">
        <v>3489.6254405237974</v>
      </c>
      <c r="CE28" s="60">
        <v>131.35718580604845</v>
      </c>
    </row>
    <row r="29" spans="1:83" x14ac:dyDescent="0.3">
      <c r="A29" s="10">
        <v>23</v>
      </c>
      <c r="B29" s="10">
        <f t="shared" si="0"/>
        <v>1</v>
      </c>
      <c r="C29" s="9">
        <f>IF(G29&lt;=$A$3,$A$3,G29)</f>
        <v>2.5</v>
      </c>
      <c r="D29" s="9">
        <f t="shared" si="51"/>
        <v>3</v>
      </c>
      <c r="E29" s="9">
        <f t="shared" si="52"/>
        <v>2.7508200000000005</v>
      </c>
      <c r="F29" s="9">
        <f t="shared" si="53"/>
        <v>2.9000000000000004</v>
      </c>
      <c r="G29" s="9">
        <v>1.8916723116381373</v>
      </c>
      <c r="H29" s="9">
        <f t="shared" si="2"/>
        <v>2.0872294585742539</v>
      </c>
      <c r="I29" s="9">
        <v>65</v>
      </c>
      <c r="J29" s="9">
        <v>78</v>
      </c>
      <c r="K29" s="9">
        <v>0.2</v>
      </c>
      <c r="L29" s="9">
        <v>0.2</v>
      </c>
      <c r="M29" s="1">
        <f t="shared" si="54"/>
        <v>1.3989229744649958</v>
      </c>
      <c r="N29" s="9">
        <v>3</v>
      </c>
      <c r="O29" s="9">
        <v>2.6</v>
      </c>
      <c r="P29" s="9">
        <f t="shared" si="55"/>
        <v>1.2570079491261854</v>
      </c>
      <c r="Q29" s="1">
        <f t="shared" si="56"/>
        <v>0.58615243303924913</v>
      </c>
      <c r="R29" s="4">
        <f t="shared" si="57"/>
        <v>15.007922656809424</v>
      </c>
      <c r="S29" s="4">
        <f t="shared" si="58"/>
        <v>5.0660431712439209</v>
      </c>
      <c r="T29" s="9">
        <f t="shared" si="59"/>
        <v>3.040199116255518</v>
      </c>
      <c r="U29" s="9">
        <f t="shared" si="60"/>
        <v>3.4861524330392495</v>
      </c>
      <c r="V29" s="9">
        <f t="shared" si="61"/>
        <v>43.31129232013906</v>
      </c>
      <c r="W29" s="9">
        <f t="shared" si="62"/>
        <v>55.219866679125715</v>
      </c>
      <c r="X29" s="28">
        <f t="shared" si="12"/>
        <v>98.531158999264775</v>
      </c>
      <c r="Y29" s="9">
        <f t="shared" si="63"/>
        <v>0.56043049975224346</v>
      </c>
      <c r="Z29" s="9">
        <f t="shared" si="44"/>
        <v>0.04</v>
      </c>
      <c r="AA29" s="29">
        <f t="shared" si="14"/>
        <v>0.6004304997522435</v>
      </c>
      <c r="AB29" s="30">
        <f t="shared" si="45"/>
        <v>0.98</v>
      </c>
      <c r="AC29" s="9">
        <v>0.5</v>
      </c>
      <c r="AD29" s="9">
        <v>0.5</v>
      </c>
      <c r="AE29" s="9">
        <f t="shared" si="15"/>
        <v>51.674332853117072</v>
      </c>
      <c r="AF29" s="9">
        <f>(AC29+AD29)*D29*E29*N29</f>
        <v>24.757380000000005</v>
      </c>
      <c r="AG29" s="28">
        <f t="shared" si="16"/>
        <v>76.431712853117077</v>
      </c>
      <c r="AH29" s="9">
        <f t="shared" si="17"/>
        <v>0.32391502265005612</v>
      </c>
      <c r="AI29" s="9">
        <f t="shared" si="46"/>
        <v>0.09</v>
      </c>
      <c r="AJ29" s="29">
        <f t="shared" si="18"/>
        <v>0.41391502265005609</v>
      </c>
      <c r="AK29" s="30">
        <f t="shared" si="47"/>
        <v>0.9</v>
      </c>
      <c r="AL29" s="9">
        <v>6.329623553129907</v>
      </c>
      <c r="AM29" s="9">
        <v>2.9474785995262471</v>
      </c>
      <c r="AN29" s="9">
        <v>5.4649567430875159</v>
      </c>
      <c r="AO29" s="36">
        <f t="shared" si="19"/>
        <v>100.58389147841613</v>
      </c>
      <c r="AP29" s="36">
        <f t="shared" si="20"/>
        <v>2.5291245198805457</v>
      </c>
      <c r="AQ29" s="36">
        <f t="shared" si="21"/>
        <v>1.1777225510036597</v>
      </c>
      <c r="AR29" s="36">
        <f t="shared" si="22"/>
        <v>2.183630034711086</v>
      </c>
      <c r="AS29" s="36">
        <f t="shared" si="23"/>
        <v>72.433425705586444</v>
      </c>
      <c r="AT29" s="37">
        <f t="shared" si="24"/>
        <v>75.591803920665242</v>
      </c>
      <c r="AU29" s="37">
        <f t="shared" si="25"/>
        <v>3.7096972767698131</v>
      </c>
      <c r="AV29" s="37">
        <f t="shared" si="26"/>
        <v>1.727472928242785</v>
      </c>
      <c r="AW29" s="37">
        <f t="shared" si="27"/>
        <v>3.2029290489908702</v>
      </c>
      <c r="AX29" s="37">
        <f t="shared" si="28"/>
        <v>106.24470245530418</v>
      </c>
      <c r="AY29" s="9">
        <f t="shared" si="29"/>
        <v>0.85</v>
      </c>
      <c r="AZ29" s="9">
        <f t="shared" si="30"/>
        <v>0.6</v>
      </c>
      <c r="BA29" s="9">
        <f t="shared" si="31"/>
        <v>0.65</v>
      </c>
      <c r="BB29" s="9">
        <f t="shared" si="48"/>
        <v>21</v>
      </c>
      <c r="BC29" s="9">
        <f t="shared" si="49"/>
        <v>11.2</v>
      </c>
      <c r="BD29" s="9">
        <f t="shared" si="50"/>
        <v>13.65</v>
      </c>
      <c r="BE29" s="9">
        <f t="shared" si="32"/>
        <v>254.38918624306612</v>
      </c>
      <c r="BF29" s="9">
        <f t="shared" si="33"/>
        <v>118.45991726183553</v>
      </c>
      <c r="BG29" s="9">
        <f t="shared" si="34"/>
        <v>219.63800644038992</v>
      </c>
      <c r="BH29" s="9">
        <f t="shared" si="35"/>
        <v>7285.6358305806243</v>
      </c>
      <c r="BI29" s="9">
        <f t="shared" si="36"/>
        <v>280.42270915060953</v>
      </c>
      <c r="BJ29" s="9">
        <f t="shared" si="37"/>
        <v>130.58279486998603</v>
      </c>
      <c r="BK29" s="9">
        <f t="shared" si="38"/>
        <v>242.11518464312064</v>
      </c>
      <c r="BL29" s="9">
        <f t="shared" si="39"/>
        <v>8031.2287156107741</v>
      </c>
      <c r="BM29" s="9" t="str">
        <f t="shared" si="40"/>
        <v>D</v>
      </c>
      <c r="BN29" s="9" t="str">
        <f t="shared" si="41"/>
        <v>M</v>
      </c>
      <c r="BO29" s="9">
        <v>1</v>
      </c>
      <c r="BR29" s="10">
        <v>19</v>
      </c>
      <c r="BS29" s="10">
        <v>2342.8515736637819</v>
      </c>
      <c r="BT29" s="9">
        <v>100.06753277166072</v>
      </c>
      <c r="BY29" s="39">
        <v>20</v>
      </c>
      <c r="BZ29" s="10">
        <v>3090.9360723725108</v>
      </c>
      <c r="CA29" s="9">
        <v>132.10463712286938</v>
      </c>
      <c r="CC29" s="57">
        <v>20</v>
      </c>
      <c r="CD29" s="58">
        <v>1958.0822544394509</v>
      </c>
      <c r="CE29" s="60">
        <v>98.990670357110631</v>
      </c>
    </row>
    <row r="30" spans="1:83" x14ac:dyDescent="0.3">
      <c r="A30" s="10">
        <v>24</v>
      </c>
      <c r="B30" s="10">
        <f t="shared" si="0"/>
        <v>1</v>
      </c>
      <c r="C30" s="9">
        <f>IF(G30&lt;=$A$3,$A$3,G30)</f>
        <v>3.1677192493591746</v>
      </c>
      <c r="D30" s="9">
        <f t="shared" si="51"/>
        <v>3</v>
      </c>
      <c r="E30" s="9">
        <f t="shared" si="52"/>
        <v>2.7508200000000005</v>
      </c>
      <c r="F30" s="9">
        <f t="shared" si="53"/>
        <v>3.5677192493591749</v>
      </c>
      <c r="G30" s="9">
        <v>3.1677192493591746</v>
      </c>
      <c r="H30" s="9">
        <f t="shared" si="2"/>
        <v>3.4951914732153524</v>
      </c>
      <c r="I30" s="9">
        <v>65</v>
      </c>
      <c r="J30" s="9">
        <v>78</v>
      </c>
      <c r="K30" s="9">
        <v>0.2</v>
      </c>
      <c r="L30" s="9">
        <v>0.2</v>
      </c>
      <c r="M30" s="1">
        <f t="shared" si="54"/>
        <v>1.3989229744649958</v>
      </c>
      <c r="N30" s="9">
        <v>3</v>
      </c>
      <c r="O30" s="9">
        <v>2.6</v>
      </c>
      <c r="P30" s="9">
        <f t="shared" si="55"/>
        <v>2.8444636821304039</v>
      </c>
      <c r="Q30" s="1">
        <f t="shared" si="56"/>
        <v>1.326395198321173</v>
      </c>
      <c r="R30" s="4">
        <f t="shared" si="57"/>
        <v>15.007922656809424</v>
      </c>
      <c r="S30" s="4">
        <f t="shared" si="58"/>
        <v>4.0340539329391599E-2</v>
      </c>
      <c r="T30" s="9">
        <f t="shared" si="59"/>
        <v>15.567782896381843</v>
      </c>
      <c r="U30" s="9">
        <f t="shared" si="60"/>
        <v>4.894114447680348</v>
      </c>
      <c r="V30" s="9">
        <f t="shared" si="61"/>
        <v>43.7076149281272</v>
      </c>
      <c r="W30" s="9">
        <f t="shared" si="62"/>
        <v>41.395063365202581</v>
      </c>
      <c r="X30" s="28">
        <f t="shared" si="12"/>
        <v>85.102678293329774</v>
      </c>
      <c r="Y30" s="9">
        <f t="shared" si="63"/>
        <v>0.48641316813230151</v>
      </c>
      <c r="Z30" s="9">
        <f t="shared" si="44"/>
        <v>0.04</v>
      </c>
      <c r="AA30" s="29">
        <f t="shared" si="14"/>
        <v>0.52641316813230155</v>
      </c>
      <c r="AB30" s="30">
        <f t="shared" si="45"/>
        <v>0.98</v>
      </c>
      <c r="AC30" s="9">
        <v>0.5</v>
      </c>
      <c r="AD30" s="9">
        <v>0.5</v>
      </c>
      <c r="AE30" s="9">
        <f t="shared" si="15"/>
        <v>86.531783475152309</v>
      </c>
      <c r="AF30" s="9">
        <f>(AC30+AD30)*D30*E30*N30</f>
        <v>24.757380000000005</v>
      </c>
      <c r="AG30" s="28">
        <f t="shared" si="16"/>
        <v>111.28916347515232</v>
      </c>
      <c r="AH30" s="9">
        <f t="shared" si="17"/>
        <v>0.22245993434506872</v>
      </c>
      <c r="AI30" s="9">
        <f t="shared" si="46"/>
        <v>0.09</v>
      </c>
      <c r="AJ30" s="29">
        <f t="shared" si="18"/>
        <v>0.31245993434506869</v>
      </c>
      <c r="AK30" s="30">
        <f t="shared" si="47"/>
        <v>0.9</v>
      </c>
      <c r="AL30" s="9">
        <v>5.6921145767068033</v>
      </c>
      <c r="AM30" s="9">
        <v>3.499738863829128</v>
      </c>
      <c r="AN30" s="9">
        <v>5.9911879448619763</v>
      </c>
      <c r="AO30" s="36">
        <f t="shared" si="19"/>
        <v>86.875650757774153</v>
      </c>
      <c r="AP30" s="36">
        <f t="shared" si="20"/>
        <v>2.6957105090105205</v>
      </c>
      <c r="AQ30" s="36">
        <f t="shared" si="21"/>
        <v>1.6574302408850952</v>
      </c>
      <c r="AR30" s="36">
        <f t="shared" si="22"/>
        <v>2.8373477179311304</v>
      </c>
      <c r="AS30" s="36">
        <f t="shared" si="23"/>
        <v>84.430731431929587</v>
      </c>
      <c r="AT30" s="37">
        <f t="shared" si="24"/>
        <v>110.06620563476604</v>
      </c>
      <c r="AU30" s="37">
        <f t="shared" si="25"/>
        <v>3.9135568297843872</v>
      </c>
      <c r="AV30" s="37">
        <f t="shared" si="26"/>
        <v>2.4062106882121932</v>
      </c>
      <c r="AW30" s="37">
        <f t="shared" si="27"/>
        <v>4.1191817529614365</v>
      </c>
      <c r="AX30" s="37">
        <f t="shared" si="28"/>
        <v>122.57416533958759</v>
      </c>
      <c r="AY30" s="9">
        <f t="shared" si="29"/>
        <v>0.85</v>
      </c>
      <c r="AZ30" s="9">
        <f t="shared" si="30"/>
        <v>0.6</v>
      </c>
      <c r="BA30" s="9">
        <f t="shared" si="31"/>
        <v>0.65</v>
      </c>
      <c r="BB30" s="9">
        <f t="shared" si="48"/>
        <v>21</v>
      </c>
      <c r="BC30" s="9">
        <f t="shared" si="49"/>
        <v>11.2</v>
      </c>
      <c r="BD30" s="9">
        <f t="shared" si="50"/>
        <v>13.65</v>
      </c>
      <c r="BE30" s="9">
        <f t="shared" si="32"/>
        <v>234.19160472485956</v>
      </c>
      <c r="BF30" s="9">
        <f t="shared" si="33"/>
        <v>143.99033076250703</v>
      </c>
      <c r="BG30" s="9">
        <f t="shared" si="34"/>
        <v>246.49642942135236</v>
      </c>
      <c r="BH30" s="9">
        <f t="shared" si="35"/>
        <v>7334.9747371037392</v>
      </c>
      <c r="BI30" s="9">
        <f t="shared" si="36"/>
        <v>430.75035079039145</v>
      </c>
      <c r="BJ30" s="9">
        <f t="shared" si="37"/>
        <v>264.84248040933517</v>
      </c>
      <c r="BK30" s="9">
        <f t="shared" si="38"/>
        <v>453.38270586842953</v>
      </c>
      <c r="BL30" s="9">
        <f t="shared" si="39"/>
        <v>13491.273287776859</v>
      </c>
      <c r="BM30" s="9" t="str">
        <f t="shared" si="40"/>
        <v>M</v>
      </c>
      <c r="BN30" s="9" t="str">
        <f t="shared" si="41"/>
        <v>M</v>
      </c>
      <c r="BO30" s="9">
        <v>1</v>
      </c>
      <c r="BR30" s="10">
        <v>20</v>
      </c>
      <c r="BS30" s="10">
        <v>1958.0822544394509</v>
      </c>
      <c r="BT30" s="9">
        <v>98.990670357110631</v>
      </c>
      <c r="BY30" s="39">
        <v>21</v>
      </c>
      <c r="BZ30" s="10">
        <v>3110.4504567159006</v>
      </c>
      <c r="CA30" s="9">
        <v>131.19579288701175</v>
      </c>
      <c r="CC30">
        <v>21</v>
      </c>
      <c r="CD30" s="58">
        <v>3110.4504567159006</v>
      </c>
      <c r="CE30" s="60">
        <v>131.19579288701175</v>
      </c>
    </row>
    <row r="31" spans="1:83" x14ac:dyDescent="0.3">
      <c r="A31" s="10">
        <v>25</v>
      </c>
      <c r="B31" s="10">
        <f t="shared" si="0"/>
        <v>1</v>
      </c>
      <c r="C31" s="9">
        <f>IF(G31&lt;=$A$3,$A$3,G31)</f>
        <v>2.5</v>
      </c>
      <c r="D31" s="9">
        <f t="shared" si="51"/>
        <v>3</v>
      </c>
      <c r="E31" s="9">
        <f t="shared" si="52"/>
        <v>2.7508200000000005</v>
      </c>
      <c r="F31" s="9">
        <f t="shared" si="53"/>
        <v>2.9000000000000004</v>
      </c>
      <c r="G31" s="9">
        <v>1.7227103910998143</v>
      </c>
      <c r="H31" s="9">
        <f t="shared" si="2"/>
        <v>1.9008006063067733</v>
      </c>
      <c r="I31" s="9">
        <v>65</v>
      </c>
      <c r="J31" s="9">
        <v>78</v>
      </c>
      <c r="K31" s="9">
        <v>0.2</v>
      </c>
      <c r="L31" s="9">
        <v>0.2</v>
      </c>
      <c r="M31" s="1">
        <f t="shared" si="54"/>
        <v>1.3989229744649958</v>
      </c>
      <c r="N31" s="9">
        <v>3</v>
      </c>
      <c r="O31" s="9">
        <v>2.6</v>
      </c>
      <c r="P31" s="9">
        <f t="shared" si="55"/>
        <v>0.85720998525591952</v>
      </c>
      <c r="Q31" s="1">
        <f t="shared" si="56"/>
        <v>0.39972358077176873</v>
      </c>
      <c r="R31" s="4">
        <f t="shared" si="57"/>
        <v>15.007922656809424</v>
      </c>
      <c r="S31" s="4">
        <f t="shared" si="58"/>
        <v>7.656623664069925</v>
      </c>
      <c r="T31" s="9">
        <f t="shared" si="59"/>
        <v>1.4138405155818006</v>
      </c>
      <c r="U31" s="9">
        <f t="shared" si="60"/>
        <v>3.2997235807717691</v>
      </c>
      <c r="V31" s="9">
        <f t="shared" si="61"/>
        <v>43.169622147494458</v>
      </c>
      <c r="W31" s="9">
        <f t="shared" si="62"/>
        <v>62.346087310401344</v>
      </c>
      <c r="X31" s="28">
        <f t="shared" si="12"/>
        <v>105.51570945789581</v>
      </c>
      <c r="Y31" s="9">
        <f t="shared" si="63"/>
        <v>0.59087019014243991</v>
      </c>
      <c r="Z31" s="9">
        <f t="shared" si="44"/>
        <v>0.04</v>
      </c>
      <c r="AA31" s="29">
        <f t="shared" si="14"/>
        <v>0.63087019014243995</v>
      </c>
      <c r="AB31" s="30">
        <f t="shared" si="45"/>
        <v>0.98</v>
      </c>
      <c r="AC31" s="9">
        <v>0.5</v>
      </c>
      <c r="AD31" s="9">
        <v>0.5</v>
      </c>
      <c r="AE31" s="9">
        <f t="shared" si="15"/>
        <v>47.058842914567194</v>
      </c>
      <c r="AF31" s="9">
        <f>(AC31+AD31)*D31*E31*N31</f>
        <v>24.757380000000005</v>
      </c>
      <c r="AG31" s="28">
        <f t="shared" si="16"/>
        <v>71.816222914567192</v>
      </c>
      <c r="AH31" s="9">
        <f t="shared" si="17"/>
        <v>0.34473241553585271</v>
      </c>
      <c r="AI31" s="9">
        <f t="shared" si="46"/>
        <v>0.09</v>
      </c>
      <c r="AJ31" s="29">
        <f t="shared" si="18"/>
        <v>0.43473241553585273</v>
      </c>
      <c r="AK31" s="30">
        <f t="shared" si="47"/>
        <v>0.9</v>
      </c>
      <c r="AL31" s="9">
        <v>5.9388137412246991</v>
      </c>
      <c r="AM31" s="9">
        <v>2.6859792914917531</v>
      </c>
      <c r="AN31" s="9">
        <v>6.4173950340745165</v>
      </c>
      <c r="AO31" s="36">
        <f t="shared" si="19"/>
        <v>107.71395340493531</v>
      </c>
      <c r="AP31" s="36">
        <f t="shared" si="20"/>
        <v>2.1921931870777382</v>
      </c>
      <c r="AQ31" s="36">
        <f t="shared" si="21"/>
        <v>0.99147502514969466</v>
      </c>
      <c r="AR31" s="36">
        <f t="shared" si="22"/>
        <v>2.3688518087087762</v>
      </c>
      <c r="AS31" s="36">
        <f t="shared" si="23"/>
        <v>66.810998231112194</v>
      </c>
      <c r="AT31" s="37">
        <f t="shared" si="24"/>
        <v>71.027033651769756</v>
      </c>
      <c r="AU31" s="37">
        <f t="shared" si="25"/>
        <v>3.3570188980845712</v>
      </c>
      <c r="AV31" s="37">
        <f t="shared" si="26"/>
        <v>1.518297026022265</v>
      </c>
      <c r="AW31" s="37">
        <f t="shared" si="27"/>
        <v>3.6275453894635161</v>
      </c>
      <c r="AX31" s="37">
        <f t="shared" si="28"/>
        <v>102.31113981369427</v>
      </c>
      <c r="AY31" s="9">
        <f t="shared" si="29"/>
        <v>0.85</v>
      </c>
      <c r="AZ31" s="9">
        <f t="shared" si="30"/>
        <v>0.6</v>
      </c>
      <c r="BA31" s="9">
        <f t="shared" si="31"/>
        <v>0.65</v>
      </c>
      <c r="BB31" s="9">
        <f t="shared" si="48"/>
        <v>21</v>
      </c>
      <c r="BC31" s="9">
        <f t="shared" si="49"/>
        <v>11.2</v>
      </c>
      <c r="BD31" s="9">
        <f t="shared" si="50"/>
        <v>13.65</v>
      </c>
      <c r="BE31" s="9">
        <f t="shared" si="32"/>
        <v>236.12979480750812</v>
      </c>
      <c r="BF31" s="9">
        <f t="shared" si="33"/>
        <v>106.79569466113128</v>
      </c>
      <c r="BG31" s="9">
        <f t="shared" si="34"/>
        <v>255.15839334645386</v>
      </c>
      <c r="BH31" s="9">
        <f t="shared" si="35"/>
        <v>7196.4767504032343</v>
      </c>
      <c r="BI31" s="9">
        <f t="shared" si="36"/>
        <v>238.43909424387985</v>
      </c>
      <c r="BJ31" s="9">
        <f t="shared" si="37"/>
        <v>107.84013396066536</v>
      </c>
      <c r="BK31" s="9">
        <f t="shared" si="38"/>
        <v>257.65378845074736</v>
      </c>
      <c r="BL31" s="9">
        <f t="shared" si="39"/>
        <v>7266.8567704981833</v>
      </c>
      <c r="BM31" s="9" t="str">
        <f t="shared" si="40"/>
        <v>D</v>
      </c>
      <c r="BN31" s="9" t="str">
        <f t="shared" si="41"/>
        <v>M</v>
      </c>
      <c r="BO31" s="9">
        <v>1</v>
      </c>
      <c r="BR31" s="10">
        <v>21</v>
      </c>
      <c r="BS31" s="10">
        <v>2546.1855597891622</v>
      </c>
      <c r="BT31" s="9">
        <v>95.104298280125931</v>
      </c>
      <c r="BY31" s="39">
        <v>22</v>
      </c>
      <c r="BZ31" s="10">
        <v>3465.0522475007706</v>
      </c>
      <c r="CA31" s="9">
        <v>143.98561351532624</v>
      </c>
      <c r="CC31">
        <v>22</v>
      </c>
      <c r="CD31" s="58">
        <v>3465.0522475007706</v>
      </c>
      <c r="CE31" s="60">
        <v>143.98561351532624</v>
      </c>
    </row>
    <row r="32" spans="1:83" x14ac:dyDescent="0.3">
      <c r="A32" s="10">
        <v>26</v>
      </c>
      <c r="B32" s="10">
        <f t="shared" si="0"/>
        <v>1</v>
      </c>
      <c r="C32" s="9">
        <f>IF(G32&lt;=$A$3,$A$3,G32)</f>
        <v>2.5</v>
      </c>
      <c r="D32" s="9">
        <f t="shared" si="51"/>
        <v>3</v>
      </c>
      <c r="E32" s="9">
        <f t="shared" si="52"/>
        <v>2.7508200000000005</v>
      </c>
      <c r="F32" s="9">
        <f t="shared" si="53"/>
        <v>2.9000000000000004</v>
      </c>
      <c r="G32" s="9">
        <v>1.2956318614802314</v>
      </c>
      <c r="H32" s="9">
        <f t="shared" si="2"/>
        <v>1.4295715870615571</v>
      </c>
      <c r="I32" s="9">
        <v>65</v>
      </c>
      <c r="J32" s="9">
        <v>78</v>
      </c>
      <c r="K32" s="9">
        <v>0.2</v>
      </c>
      <c r="L32" s="9">
        <v>0.2</v>
      </c>
      <c r="M32" s="1">
        <f t="shared" si="54"/>
        <v>1.3989229744649958</v>
      </c>
      <c r="N32" s="9">
        <v>3</v>
      </c>
      <c r="O32" s="9">
        <v>2.6</v>
      </c>
      <c r="P32" s="9">
        <f t="shared" si="55"/>
        <v>0</v>
      </c>
      <c r="Q32" s="1">
        <f t="shared" si="56"/>
        <v>0</v>
      </c>
      <c r="R32" s="4">
        <f t="shared" si="57"/>
        <v>15.007922656809424</v>
      </c>
      <c r="S32" s="4">
        <f t="shared" si="58"/>
        <v>15.775047158829384</v>
      </c>
      <c r="T32" s="9">
        <f t="shared" si="59"/>
        <v>0</v>
      </c>
      <c r="U32" s="9">
        <f t="shared" si="60"/>
        <v>2.8284945615265529</v>
      </c>
      <c r="V32" s="9">
        <f t="shared" si="61"/>
        <v>35.39244701808606</v>
      </c>
      <c r="W32" s="9">
        <f t="shared" si="62"/>
        <v>31.550094317658768</v>
      </c>
      <c r="X32" s="28">
        <f t="shared" si="12"/>
        <v>66.942541335744835</v>
      </c>
      <c r="Y32" s="9">
        <f t="shared" si="63"/>
        <v>0.47130111418121778</v>
      </c>
      <c r="Z32" s="9">
        <f t="shared" si="44"/>
        <v>0.04</v>
      </c>
      <c r="AA32" s="29">
        <f t="shared" si="14"/>
        <v>0.51130111418121782</v>
      </c>
      <c r="AB32" s="30">
        <f t="shared" si="45"/>
        <v>0.98</v>
      </c>
      <c r="AC32" s="9">
        <v>0.5</v>
      </c>
      <c r="AD32" s="9">
        <v>0.5</v>
      </c>
      <c r="AE32" s="9">
        <f t="shared" si="15"/>
        <v>35.39244701808606</v>
      </c>
      <c r="AF32" s="9">
        <f>(AC32+AD32)*D32*E32*N32</f>
        <v>24.757380000000005</v>
      </c>
      <c r="AG32" s="28">
        <f t="shared" si="16"/>
        <v>60.149827018086064</v>
      </c>
      <c r="AH32" s="9">
        <f t="shared" si="17"/>
        <v>0.41159519864547356</v>
      </c>
      <c r="AI32" s="9">
        <f t="shared" si="46"/>
        <v>0.09</v>
      </c>
      <c r="AJ32" s="29">
        <f t="shared" si="18"/>
        <v>0.50159519864547353</v>
      </c>
      <c r="AK32" s="30">
        <f t="shared" si="47"/>
        <v>0.9</v>
      </c>
      <c r="AL32" s="9">
        <v>6.8624580880696833</v>
      </c>
      <c r="AM32" s="9">
        <v>2.648515743793554</v>
      </c>
      <c r="AN32" s="9">
        <v>4.3699145903333143</v>
      </c>
      <c r="AO32" s="36">
        <f t="shared" si="19"/>
        <v>68.337177613572862</v>
      </c>
      <c r="AP32" s="36">
        <f t="shared" si="20"/>
        <v>3.3536756216177444</v>
      </c>
      <c r="AQ32" s="36">
        <f t="shared" si="21"/>
        <v>1.2943266930654129</v>
      </c>
      <c r="AR32" s="36">
        <f t="shared" si="22"/>
        <v>2.1355723914191307</v>
      </c>
      <c r="AS32" s="36">
        <f t="shared" si="23"/>
        <v>87.508851266142543</v>
      </c>
      <c r="AT32" s="37">
        <f t="shared" si="24"/>
        <v>59.48883990799721</v>
      </c>
      <c r="AU32" s="37">
        <f t="shared" si="25"/>
        <v>3.4202820601881339</v>
      </c>
      <c r="AV32" s="37">
        <f t="shared" si="26"/>
        <v>1.3200329631697623</v>
      </c>
      <c r="AW32" s="37">
        <f t="shared" si="27"/>
        <v>2.1779864133313223</v>
      </c>
      <c r="AX32" s="37">
        <f t="shared" si="28"/>
        <v>89.246840739141135</v>
      </c>
      <c r="AY32" s="9">
        <f t="shared" si="29"/>
        <v>0.85</v>
      </c>
      <c r="AZ32" s="9">
        <f t="shared" si="30"/>
        <v>0.6</v>
      </c>
      <c r="BA32" s="9">
        <f t="shared" si="31"/>
        <v>0.65</v>
      </c>
      <c r="BB32" s="9">
        <f t="shared" si="48"/>
        <v>21</v>
      </c>
      <c r="BC32" s="9">
        <f t="shared" si="49"/>
        <v>11.2</v>
      </c>
      <c r="BD32" s="9">
        <f t="shared" si="50"/>
        <v>13.65</v>
      </c>
      <c r="BE32" s="9">
        <f t="shared" si="32"/>
        <v>229.18072661280118</v>
      </c>
      <c r="BF32" s="9">
        <f t="shared" si="33"/>
        <v>88.45063311399953</v>
      </c>
      <c r="BG32" s="9">
        <f t="shared" si="34"/>
        <v>145.93898981905167</v>
      </c>
      <c r="BH32" s="9">
        <f t="shared" si="35"/>
        <v>5980.1079117341133</v>
      </c>
      <c r="BI32" s="9">
        <f t="shared" si="36"/>
        <v>203.46861191872676</v>
      </c>
      <c r="BJ32" s="9">
        <f t="shared" si="37"/>
        <v>78.527229619285166</v>
      </c>
      <c r="BK32" s="9">
        <f t="shared" si="38"/>
        <v>129.56588506446008</v>
      </c>
      <c r="BL32" s="9">
        <f t="shared" si="39"/>
        <v>5309.19102102529</v>
      </c>
      <c r="BM32" s="9" t="str">
        <f t="shared" si="40"/>
        <v>M</v>
      </c>
      <c r="BN32" s="9" t="str">
        <f t="shared" si="41"/>
        <v>M</v>
      </c>
      <c r="BO32" s="9">
        <v>1</v>
      </c>
      <c r="BR32" s="10">
        <v>22</v>
      </c>
      <c r="BS32" s="10">
        <v>2504.1773231719499</v>
      </c>
      <c r="BT32" s="9">
        <v>105.43529014210041</v>
      </c>
      <c r="BY32" s="39">
        <v>23</v>
      </c>
      <c r="BZ32" s="10">
        <v>3544.4344199462935</v>
      </c>
      <c r="CA32" s="9">
        <v>129.83446090702898</v>
      </c>
      <c r="CC32">
        <v>23</v>
      </c>
      <c r="CD32" s="58">
        <v>3544.4344199462935</v>
      </c>
      <c r="CE32" s="60">
        <v>129.83446090702898</v>
      </c>
    </row>
    <row r="33" spans="1:83" x14ac:dyDescent="0.3">
      <c r="A33" s="10">
        <v>27</v>
      </c>
      <c r="B33" s="10">
        <f t="shared" si="0"/>
        <v>1</v>
      </c>
      <c r="C33" s="9">
        <f>IF(G33&lt;=$A$3,$A$3,G33)</f>
        <v>2.645372522384263</v>
      </c>
      <c r="D33" s="9">
        <f t="shared" si="51"/>
        <v>3</v>
      </c>
      <c r="E33" s="9">
        <f t="shared" si="52"/>
        <v>2.7508200000000005</v>
      </c>
      <c r="F33" s="9">
        <f t="shared" si="53"/>
        <v>3.0453725223842634</v>
      </c>
      <c r="G33" s="9">
        <v>2.645372522384263</v>
      </c>
      <c r="H33" s="9">
        <f t="shared" si="2"/>
        <v>2.9188456286289055</v>
      </c>
      <c r="I33" s="9">
        <v>65</v>
      </c>
      <c r="J33" s="9">
        <v>78</v>
      </c>
      <c r="K33" s="9">
        <v>0.2</v>
      </c>
      <c r="L33" s="9">
        <v>0.2</v>
      </c>
      <c r="M33" s="1">
        <f t="shared" si="54"/>
        <v>1.3989229744649958</v>
      </c>
      <c r="N33" s="9">
        <v>3</v>
      </c>
      <c r="O33" s="9">
        <v>2.6</v>
      </c>
      <c r="P33" s="9">
        <f t="shared" si="55"/>
        <v>2.728662200711057</v>
      </c>
      <c r="Q33" s="1">
        <f t="shared" si="56"/>
        <v>1.2723960807096377</v>
      </c>
      <c r="R33" s="4">
        <f t="shared" si="57"/>
        <v>15.007922656809424</v>
      </c>
      <c r="S33" s="4">
        <f t="shared" si="58"/>
        <v>0.12277181323604984</v>
      </c>
      <c r="T33" s="9">
        <f t="shared" si="59"/>
        <v>14.32601923036221</v>
      </c>
      <c r="U33" s="9">
        <f t="shared" si="60"/>
        <v>4.3177686030939011</v>
      </c>
      <c r="V33" s="9">
        <f t="shared" si="61"/>
        <v>32.854670170039732</v>
      </c>
      <c r="W33" s="9">
        <f t="shared" si="62"/>
        <v>41.621816962090492</v>
      </c>
      <c r="X33" s="28">
        <f t="shared" si="12"/>
        <v>74.476487132130217</v>
      </c>
      <c r="Y33" s="9">
        <f t="shared" si="63"/>
        <v>0.55885848762238743</v>
      </c>
      <c r="Z33" s="9">
        <f t="shared" si="44"/>
        <v>0.04</v>
      </c>
      <c r="AA33" s="29">
        <f t="shared" si="14"/>
        <v>0.59885848762238747</v>
      </c>
      <c r="AB33" s="30">
        <f t="shared" si="45"/>
        <v>0.98</v>
      </c>
      <c r="AC33" s="9">
        <v>0.5</v>
      </c>
      <c r="AD33" s="9">
        <v>0.5</v>
      </c>
      <c r="AE33" s="9">
        <f t="shared" si="15"/>
        <v>72.262970389304712</v>
      </c>
      <c r="AF33" s="9">
        <f>(AC33+AD33)*D33*E33*N33</f>
        <v>24.757380000000005</v>
      </c>
      <c r="AG33" s="28">
        <f t="shared" si="16"/>
        <v>97.020350389304724</v>
      </c>
      <c r="AH33" s="9">
        <f t="shared" si="17"/>
        <v>0.25517718603012995</v>
      </c>
      <c r="AI33" s="9">
        <f t="shared" si="46"/>
        <v>0.09</v>
      </c>
      <c r="AJ33" s="29">
        <f t="shared" si="18"/>
        <v>0.34517718603012992</v>
      </c>
      <c r="AK33" s="30">
        <f t="shared" si="47"/>
        <v>0.9</v>
      </c>
      <c r="AL33" s="9">
        <v>4.2331248555998489</v>
      </c>
      <c r="AM33" s="9">
        <v>3.2914770202367256</v>
      </c>
      <c r="AN33" s="9">
        <v>3.3405379726011875</v>
      </c>
      <c r="AO33" s="36">
        <f t="shared" si="19"/>
        <v>76.0280806140496</v>
      </c>
      <c r="AP33" s="36">
        <f t="shared" si="20"/>
        <v>1.6980821066585861</v>
      </c>
      <c r="AQ33" s="36">
        <f t="shared" si="21"/>
        <v>1.3203480698539176</v>
      </c>
      <c r="AR33" s="36">
        <f t="shared" si="22"/>
        <v>1.3400284544840839</v>
      </c>
      <c r="AS33" s="36">
        <f t="shared" si="23"/>
        <v>49.243768255313356</v>
      </c>
      <c r="AT33" s="37">
        <f t="shared" si="24"/>
        <v>95.954192692718948</v>
      </c>
      <c r="AU33" s="37">
        <f t="shared" si="25"/>
        <v>2.7719467298296929</v>
      </c>
      <c r="AV33" s="37">
        <f t="shared" si="26"/>
        <v>2.1553342445085755</v>
      </c>
      <c r="AW33" s="37">
        <f t="shared" si="27"/>
        <v>2.1874604753919145</v>
      </c>
      <c r="AX33" s="37">
        <f t="shared" si="28"/>
        <v>80.385454769562443</v>
      </c>
      <c r="AY33" s="9">
        <f t="shared" si="29"/>
        <v>0.85</v>
      </c>
      <c r="AZ33" s="9">
        <f t="shared" si="30"/>
        <v>0.6</v>
      </c>
      <c r="BA33" s="9">
        <f t="shared" si="31"/>
        <v>0.55000000000000004</v>
      </c>
      <c r="BB33" s="9">
        <f t="shared" si="48"/>
        <v>21</v>
      </c>
      <c r="BC33" s="9">
        <f t="shared" si="49"/>
        <v>11.2</v>
      </c>
      <c r="BD33" s="9">
        <f t="shared" si="50"/>
        <v>13.65</v>
      </c>
      <c r="BE33" s="9">
        <f t="shared" si="32"/>
        <v>129.10192329431416</v>
      </c>
      <c r="BF33" s="9">
        <f t="shared" si="33"/>
        <v>100.38352949345844</v>
      </c>
      <c r="BG33" s="9">
        <f t="shared" si="34"/>
        <v>101.87979136263623</v>
      </c>
      <c r="BH33" s="9">
        <f t="shared" si="35"/>
        <v>3743.9091826545405</v>
      </c>
      <c r="BI33" s="9">
        <f t="shared" si="36"/>
        <v>265.97991064803051</v>
      </c>
      <c r="BJ33" s="9">
        <f t="shared" si="37"/>
        <v>206.81335741479165</v>
      </c>
      <c r="BK33" s="9">
        <f t="shared" si="38"/>
        <v>209.89600396346236</v>
      </c>
      <c r="BL33" s="9">
        <f t="shared" si="39"/>
        <v>7713.3214166504376</v>
      </c>
      <c r="BM33" s="9" t="str">
        <f t="shared" si="40"/>
        <v>D</v>
      </c>
      <c r="BN33" s="9" t="str">
        <f t="shared" si="41"/>
        <v>M</v>
      </c>
      <c r="BO33" s="9">
        <v>1</v>
      </c>
      <c r="BR33" s="10">
        <v>23</v>
      </c>
      <c r="BS33" s="10">
        <v>2155.036144575266</v>
      </c>
      <c r="BT33" s="9">
        <v>101.5589946023464</v>
      </c>
      <c r="BY33" s="39">
        <v>24</v>
      </c>
      <c r="BZ33" s="10">
        <v>3264.7909621689528</v>
      </c>
      <c r="CA33" s="9">
        <v>129.77677048557183</v>
      </c>
      <c r="CC33">
        <v>24</v>
      </c>
      <c r="CD33" s="58">
        <v>3264.7909621689528</v>
      </c>
      <c r="CE33" s="60">
        <v>129.77677048557183</v>
      </c>
    </row>
    <row r="34" spans="1:83" x14ac:dyDescent="0.3">
      <c r="A34" s="10">
        <v>28</v>
      </c>
      <c r="B34" s="10">
        <f t="shared" si="0"/>
        <v>1</v>
      </c>
      <c r="C34" s="9">
        <f>IF(G34&lt;=$A$3,$A$3,G34)</f>
        <v>2.8427970319994356</v>
      </c>
      <c r="D34" s="9">
        <f t="shared" si="51"/>
        <v>3</v>
      </c>
      <c r="E34" s="9">
        <f t="shared" si="52"/>
        <v>2.7508200000000005</v>
      </c>
      <c r="F34" s="9">
        <f t="shared" si="53"/>
        <v>3.2427970319994359</v>
      </c>
      <c r="G34" s="9">
        <v>2.8427970319994356</v>
      </c>
      <c r="H34" s="9">
        <f t="shared" si="2"/>
        <v>3.1366794732002852</v>
      </c>
      <c r="I34" s="9">
        <v>65</v>
      </c>
      <c r="J34" s="9">
        <v>78</v>
      </c>
      <c r="K34" s="9">
        <v>0.2</v>
      </c>
      <c r="L34" s="9">
        <v>0.2</v>
      </c>
      <c r="M34" s="1">
        <f t="shared" si="54"/>
        <v>1.3989229744649958</v>
      </c>
      <c r="N34" s="9">
        <v>3</v>
      </c>
      <c r="O34" s="9">
        <v>2.6</v>
      </c>
      <c r="P34" s="9">
        <f t="shared" si="55"/>
        <v>2.7724301607676409</v>
      </c>
      <c r="Q34" s="1">
        <f t="shared" si="56"/>
        <v>1.2928054156658448</v>
      </c>
      <c r="R34" s="4">
        <f t="shared" si="57"/>
        <v>15.007922656809424</v>
      </c>
      <c r="S34" s="4">
        <f t="shared" si="58"/>
        <v>8.6358974969538191E-2</v>
      </c>
      <c r="T34" s="9">
        <f t="shared" si="59"/>
        <v>14.789286078035875</v>
      </c>
      <c r="U34" s="9">
        <f t="shared" si="60"/>
        <v>4.5356024476652808</v>
      </c>
      <c r="V34" s="9">
        <f t="shared" si="61"/>
        <v>36.973301727036635</v>
      </c>
      <c r="W34" s="9">
        <f t="shared" si="62"/>
        <v>41.521651798330211</v>
      </c>
      <c r="X34" s="28">
        <f t="shared" si="12"/>
        <v>78.494953525366839</v>
      </c>
      <c r="Y34" s="9">
        <f t="shared" si="63"/>
        <v>0.52897224513817764</v>
      </c>
      <c r="Z34" s="9">
        <f t="shared" si="44"/>
        <v>0.04</v>
      </c>
      <c r="AA34" s="29">
        <f t="shared" si="14"/>
        <v>0.56897224513817768</v>
      </c>
      <c r="AB34" s="30">
        <f t="shared" si="45"/>
        <v>0.98</v>
      </c>
      <c r="AC34" s="9">
        <v>0.5</v>
      </c>
      <c r="AD34" s="9">
        <v>0.5</v>
      </c>
      <c r="AE34" s="9">
        <f t="shared" si="15"/>
        <v>77.655965656219294</v>
      </c>
      <c r="AF34" s="9">
        <f>(AC34+AD34)*D34*E34*N34</f>
        <v>24.757380000000005</v>
      </c>
      <c r="AG34" s="28">
        <f t="shared" si="16"/>
        <v>102.41334565621929</v>
      </c>
      <c r="AH34" s="9">
        <f t="shared" si="17"/>
        <v>0.24173978343706765</v>
      </c>
      <c r="AI34" s="9">
        <f t="shared" si="46"/>
        <v>0.09</v>
      </c>
      <c r="AJ34" s="29">
        <f t="shared" si="18"/>
        <v>0.33173978343706767</v>
      </c>
      <c r="AK34" s="30">
        <f t="shared" si="47"/>
        <v>0.9</v>
      </c>
      <c r="AL34" s="9">
        <v>4.141568807056542</v>
      </c>
      <c r="AM34" s="9">
        <v>3.098252423214952</v>
      </c>
      <c r="AN34" s="9">
        <v>4.3066396618513565</v>
      </c>
      <c r="AO34" s="36">
        <f t="shared" si="19"/>
        <v>80.130265057145309</v>
      </c>
      <c r="AP34" s="36">
        <f t="shared" si="20"/>
        <v>1.7851311045113372</v>
      </c>
      <c r="AQ34" s="36">
        <f t="shared" si="21"/>
        <v>1.3354327859735413</v>
      </c>
      <c r="AR34" s="36">
        <f t="shared" si="22"/>
        <v>1.8562812244466678</v>
      </c>
      <c r="AS34" s="36">
        <f t="shared" si="23"/>
        <v>57.308553701172627</v>
      </c>
      <c r="AT34" s="37">
        <f t="shared" si="24"/>
        <v>101.28792427538173</v>
      </c>
      <c r="AU34" s="37">
        <f t="shared" si="25"/>
        <v>2.7676456679138899</v>
      </c>
      <c r="AV34" s="37">
        <f t="shared" si="26"/>
        <v>2.0704388353042535</v>
      </c>
      <c r="AW34" s="37">
        <f t="shared" si="27"/>
        <v>2.8779559530873011</v>
      </c>
      <c r="AX34" s="37">
        <f t="shared" si="28"/>
        <v>88.850488339274605</v>
      </c>
      <c r="AY34" s="9">
        <f t="shared" si="29"/>
        <v>0.85</v>
      </c>
      <c r="AZ34" s="9">
        <f t="shared" si="30"/>
        <v>0.6</v>
      </c>
      <c r="BA34" s="9">
        <f t="shared" si="31"/>
        <v>0.65</v>
      </c>
      <c r="BB34" s="9">
        <f t="shared" si="48"/>
        <v>21</v>
      </c>
      <c r="BC34" s="9">
        <f t="shared" si="49"/>
        <v>11.2</v>
      </c>
      <c r="BD34" s="9">
        <f t="shared" si="50"/>
        <v>13.65</v>
      </c>
      <c r="BE34" s="9">
        <f t="shared" si="32"/>
        <v>143.04302856624801</v>
      </c>
      <c r="BF34" s="9">
        <f t="shared" si="33"/>
        <v>107.00858310606186</v>
      </c>
      <c r="BG34" s="9">
        <f t="shared" si="34"/>
        <v>148.74430653551374</v>
      </c>
      <c r="BH34" s="9">
        <f t="shared" si="35"/>
        <v>4592.1495981166081</v>
      </c>
      <c r="BI34" s="9">
        <f t="shared" si="36"/>
        <v>280.32908483275037</v>
      </c>
      <c r="BJ34" s="9">
        <f t="shared" si="37"/>
        <v>209.71045196710676</v>
      </c>
      <c r="BK34" s="9">
        <f t="shared" si="38"/>
        <v>291.50218464419061</v>
      </c>
      <c r="BL34" s="9">
        <f t="shared" si="39"/>
        <v>8999.4815347391341</v>
      </c>
      <c r="BM34" s="9" t="str">
        <f t="shared" si="40"/>
        <v>D</v>
      </c>
      <c r="BN34" s="9" t="str">
        <f t="shared" si="41"/>
        <v>M</v>
      </c>
      <c r="BO34" s="9">
        <v>1</v>
      </c>
      <c r="BR34" s="10">
        <v>24</v>
      </c>
      <c r="BS34" s="10">
        <v>2449.7670934209914</v>
      </c>
      <c r="BT34" s="9">
        <v>96.354893538468303</v>
      </c>
      <c r="BY34" s="39">
        <v>25</v>
      </c>
      <c r="BZ34" s="10">
        <v>3358.3902679979801</v>
      </c>
      <c r="CA34" s="9">
        <v>125.56452120846794</v>
      </c>
      <c r="CC34" s="57">
        <v>25</v>
      </c>
      <c r="CD34" s="58">
        <v>1877.2552851838693</v>
      </c>
      <c r="CE34" s="60">
        <v>97.352135207389665</v>
      </c>
    </row>
    <row r="35" spans="1:83" x14ac:dyDescent="0.3">
      <c r="A35" s="10">
        <v>29</v>
      </c>
      <c r="B35" s="10">
        <f t="shared" si="0"/>
        <v>1</v>
      </c>
      <c r="C35" s="9">
        <f>IF(G35&lt;=$A$3,$A$3,G35)</f>
        <v>3.3003352693846764</v>
      </c>
      <c r="D35" s="9">
        <f t="shared" si="51"/>
        <v>3</v>
      </c>
      <c r="E35" s="9">
        <f t="shared" si="52"/>
        <v>2.7508200000000005</v>
      </c>
      <c r="F35" s="9">
        <f t="shared" si="53"/>
        <v>3.7003352693846767</v>
      </c>
      <c r="G35" s="9">
        <v>3.3003352693846764</v>
      </c>
      <c r="H35" s="9">
        <f t="shared" si="2"/>
        <v>3.6415170614121788</v>
      </c>
      <c r="I35" s="9">
        <v>65</v>
      </c>
      <c r="J35" s="9">
        <v>78</v>
      </c>
      <c r="K35" s="9">
        <v>0.2</v>
      </c>
      <c r="L35" s="9">
        <v>0.2</v>
      </c>
      <c r="M35" s="1">
        <f t="shared" si="54"/>
        <v>1.3989229744649958</v>
      </c>
      <c r="N35" s="9">
        <v>3</v>
      </c>
      <c r="O35" s="9">
        <v>2.6</v>
      </c>
      <c r="P35" s="9">
        <f t="shared" si="55"/>
        <v>2.8738639459510074</v>
      </c>
      <c r="Q35" s="1">
        <f t="shared" si="56"/>
        <v>1.3401047664924977</v>
      </c>
      <c r="R35" s="4">
        <f t="shared" si="57"/>
        <v>15.007922656809424</v>
      </c>
      <c r="S35" s="4">
        <f t="shared" si="58"/>
        <v>2.653117931612434E-2</v>
      </c>
      <c r="T35" s="9">
        <f t="shared" si="59"/>
        <v>15.891262008296849</v>
      </c>
      <c r="U35" s="9">
        <f t="shared" si="60"/>
        <v>5.0404400358771744</v>
      </c>
      <c r="V35" s="9">
        <f t="shared" si="61"/>
        <v>46.440420308201524</v>
      </c>
      <c r="W35" s="9">
        <f t="shared" si="62"/>
        <v>41.357076301490892</v>
      </c>
      <c r="X35" s="28">
        <f t="shared" si="12"/>
        <v>87.797496609692416</v>
      </c>
      <c r="Y35" s="9">
        <f t="shared" si="63"/>
        <v>0.47105074630254629</v>
      </c>
      <c r="Z35" s="9">
        <f t="shared" si="44"/>
        <v>0.04</v>
      </c>
      <c r="AA35" s="29">
        <f t="shared" si="14"/>
        <v>0.51105074630254632</v>
      </c>
      <c r="AB35" s="30">
        <f t="shared" si="45"/>
        <v>0.98</v>
      </c>
      <c r="AC35" s="9">
        <v>0.5</v>
      </c>
      <c r="AD35" s="9">
        <v>0.5</v>
      </c>
      <c r="AE35" s="9">
        <f t="shared" si="15"/>
        <v>90.15442166586466</v>
      </c>
      <c r="AF35" s="9">
        <f>(AC35+AD35)*D35*E35*N35</f>
        <v>24.757380000000005</v>
      </c>
      <c r="AG35" s="28">
        <f t="shared" si="16"/>
        <v>114.91180166586466</v>
      </c>
      <c r="AH35" s="9">
        <f t="shared" si="17"/>
        <v>0.21544680042515038</v>
      </c>
      <c r="AI35" s="9">
        <f t="shared" si="46"/>
        <v>0.09</v>
      </c>
      <c r="AJ35" s="29">
        <f t="shared" si="18"/>
        <v>0.30544680042515038</v>
      </c>
      <c r="AK35" s="30">
        <f t="shared" si="47"/>
        <v>0.9</v>
      </c>
      <c r="AL35" s="9">
        <v>6.8399219911516287</v>
      </c>
      <c r="AM35" s="9">
        <v>2.3025887062274406</v>
      </c>
      <c r="AN35" s="9">
        <v>5.925942426932469</v>
      </c>
      <c r="AO35" s="36">
        <f t="shared" si="19"/>
        <v>89.626611122394351</v>
      </c>
      <c r="AP35" s="36">
        <f t="shared" si="20"/>
        <v>3.3443747529223904</v>
      </c>
      <c r="AQ35" s="36">
        <f t="shared" si="21"/>
        <v>1.1258490294820924</v>
      </c>
      <c r="AR35" s="36">
        <f t="shared" si="22"/>
        <v>2.897485127102708</v>
      </c>
      <c r="AS35" s="36">
        <f t="shared" si="23"/>
        <v>92.970731608003106</v>
      </c>
      <c r="AT35" s="37">
        <f t="shared" si="24"/>
        <v>113.64903461459141</v>
      </c>
      <c r="AU35" s="37">
        <f t="shared" si="25"/>
        <v>4.7506897037967404</v>
      </c>
      <c r="AV35" s="37">
        <f t="shared" si="26"/>
        <v>1.5992703532151824</v>
      </c>
      <c r="AW35" s="37">
        <f t="shared" si="27"/>
        <v>4.1158822731222955</v>
      </c>
      <c r="AX35" s="37">
        <f t="shared" si="28"/>
        <v>132.06507345465539</v>
      </c>
      <c r="AY35" s="9">
        <f t="shared" si="29"/>
        <v>0.85</v>
      </c>
      <c r="AZ35" s="9">
        <f t="shared" si="30"/>
        <v>0.6</v>
      </c>
      <c r="BA35" s="9">
        <f t="shared" si="31"/>
        <v>0.65</v>
      </c>
      <c r="BB35" s="9">
        <f t="shared" si="48"/>
        <v>21</v>
      </c>
      <c r="BC35" s="9">
        <f t="shared" si="49"/>
        <v>11.2</v>
      </c>
      <c r="BD35" s="9">
        <f t="shared" si="50"/>
        <v>13.65</v>
      </c>
      <c r="BE35" s="9">
        <f t="shared" si="32"/>
        <v>299.74497542772878</v>
      </c>
      <c r="BF35" s="9">
        <f t="shared" si="33"/>
        <v>100.90603314791659</v>
      </c>
      <c r="BG35" s="9">
        <f t="shared" si="34"/>
        <v>259.69177271975576</v>
      </c>
      <c r="BH35" s="9">
        <f t="shared" si="35"/>
        <v>8332.6516075949912</v>
      </c>
      <c r="BI35" s="9">
        <f t="shared" si="36"/>
        <v>539.91129858997874</v>
      </c>
      <c r="BJ35" s="9">
        <f t="shared" si="37"/>
        <v>181.7555317306421</v>
      </c>
      <c r="BK35" s="9">
        <f t="shared" si="38"/>
        <v>467.76604692765898</v>
      </c>
      <c r="BL35" s="9">
        <f t="shared" si="39"/>
        <v>15009.068104426688</v>
      </c>
      <c r="BM35" s="9" t="str">
        <f t="shared" si="40"/>
        <v>M</v>
      </c>
      <c r="BN35" s="9" t="str">
        <f t="shared" si="41"/>
        <v>M</v>
      </c>
      <c r="BO35" s="9">
        <v>1</v>
      </c>
      <c r="BR35" s="10">
        <v>25</v>
      </c>
      <c r="BS35" s="10">
        <v>1877.2552851838693</v>
      </c>
      <c r="BT35" s="9">
        <v>97.352135207389665</v>
      </c>
      <c r="BY35" s="39" t="s">
        <v>145</v>
      </c>
      <c r="BZ35" s="10">
        <v>83867.946846120511</v>
      </c>
      <c r="CA35" s="9">
        <v>129.86543541486375</v>
      </c>
      <c r="CD35" s="59">
        <f>SUM(CD10:CD34)</f>
        <v>78018.311708328692</v>
      </c>
      <c r="CE35" s="61">
        <f>SUMPRODUCT(CD10:CD34,CE10:CE34)/CD35</f>
        <v>125.46808733436012</v>
      </c>
    </row>
    <row r="36" spans="1:83" x14ac:dyDescent="0.3">
      <c r="A36" s="10">
        <v>30</v>
      </c>
      <c r="B36" s="10">
        <f t="shared" si="0"/>
        <v>1</v>
      </c>
      <c r="C36" s="9">
        <f>IF(G36&lt;=$A$3,$A$3,G36)</f>
        <v>3.3940996546946942</v>
      </c>
      <c r="D36" s="9">
        <f t="shared" si="51"/>
        <v>3</v>
      </c>
      <c r="E36" s="9">
        <f t="shared" si="52"/>
        <v>2.7508200000000005</v>
      </c>
      <c r="F36" s="9">
        <f t="shared" si="53"/>
        <v>3.7940996546946946</v>
      </c>
      <c r="G36" s="9">
        <v>3.3940996546946942</v>
      </c>
      <c r="H36" s="9">
        <f t="shared" si="2"/>
        <v>3.7449746137483433</v>
      </c>
      <c r="I36" s="9">
        <v>65</v>
      </c>
      <c r="J36" s="9">
        <v>78</v>
      </c>
      <c r="K36" s="9">
        <v>0.2</v>
      </c>
      <c r="L36" s="9">
        <v>0.2</v>
      </c>
      <c r="M36" s="1">
        <f t="shared" si="54"/>
        <v>1.3989229744649958</v>
      </c>
      <c r="N36" s="9">
        <v>3</v>
      </c>
      <c r="O36" s="9">
        <v>2.6</v>
      </c>
      <c r="P36" s="9">
        <f t="shared" si="55"/>
        <v>2.8946510097202349</v>
      </c>
      <c r="Q36" s="1">
        <f t="shared" si="56"/>
        <v>1.3497979335186447</v>
      </c>
      <c r="R36" s="4">
        <f t="shared" si="57"/>
        <v>15.007922656809424</v>
      </c>
      <c r="S36" s="4">
        <f t="shared" si="58"/>
        <v>1.8507119465121635E-2</v>
      </c>
      <c r="T36" s="9">
        <f t="shared" si="59"/>
        <v>16.12198089716933</v>
      </c>
      <c r="U36" s="9">
        <f t="shared" si="60"/>
        <v>5.1438975882133393</v>
      </c>
      <c r="V36" s="9">
        <f t="shared" si="61"/>
        <v>48.367092111369637</v>
      </c>
      <c r="W36" s="9">
        <f t="shared" si="62"/>
        <v>41.335003557171554</v>
      </c>
      <c r="X36" s="28">
        <f t="shared" si="12"/>
        <v>89.70209566854119</v>
      </c>
      <c r="Y36" s="9">
        <f t="shared" si="63"/>
        <v>0.46080309773261929</v>
      </c>
      <c r="Z36" s="9">
        <f t="shared" si="44"/>
        <v>0.04</v>
      </c>
      <c r="AA36" s="29">
        <f t="shared" si="14"/>
        <v>0.50080309773261933</v>
      </c>
      <c r="AB36" s="30">
        <f t="shared" si="45"/>
        <v>0.98</v>
      </c>
      <c r="AC36" s="9">
        <v>0.5</v>
      </c>
      <c r="AD36" s="9">
        <v>0.5</v>
      </c>
      <c r="AE36" s="9">
        <f t="shared" si="15"/>
        <v>92.715759602920969</v>
      </c>
      <c r="AF36" s="9">
        <f>(AC36+AD36)*D36*E36*N36</f>
        <v>24.757380000000005</v>
      </c>
      <c r="AG36" s="28">
        <f t="shared" si="16"/>
        <v>117.47313960292098</v>
      </c>
      <c r="AH36" s="9">
        <f t="shared" si="17"/>
        <v>0.21074928348458313</v>
      </c>
      <c r="AI36" s="9">
        <f t="shared" si="46"/>
        <v>0.09</v>
      </c>
      <c r="AJ36" s="29">
        <f t="shared" si="18"/>
        <v>0.30074928348458313</v>
      </c>
      <c r="AK36" s="30">
        <f t="shared" si="47"/>
        <v>0.9</v>
      </c>
      <c r="AL36" s="9">
        <v>10.07193271162919</v>
      </c>
      <c r="AM36" s="9">
        <v>2.8018309319353212</v>
      </c>
      <c r="AN36" s="9">
        <v>4.4674135727990354</v>
      </c>
      <c r="AO36" s="36">
        <f t="shared" si="19"/>
        <v>91.570889328302457</v>
      </c>
      <c r="AP36" s="36">
        <f t="shared" si="20"/>
        <v>5.0278776094907913</v>
      </c>
      <c r="AQ36" s="36">
        <f t="shared" si="21"/>
        <v>1.3986653218990406</v>
      </c>
      <c r="AR36" s="36">
        <f t="shared" si="22"/>
        <v>2.2301190166885299</v>
      </c>
      <c r="AS36" s="36">
        <f t="shared" si="23"/>
        <v>118.93337726814116</v>
      </c>
      <c r="AT36" s="37">
        <f t="shared" si="24"/>
        <v>116.18222598091086</v>
      </c>
      <c r="AU36" s="37">
        <f t="shared" si="25"/>
        <v>7.0428061653017773</v>
      </c>
      <c r="AV36" s="37">
        <f t="shared" si="26"/>
        <v>1.9591822867108317</v>
      </c>
      <c r="AW36" s="37">
        <f t="shared" si="27"/>
        <v>3.1238421417504241</v>
      </c>
      <c r="AX36" s="37">
        <f t="shared" si="28"/>
        <v>166.59608442001414</v>
      </c>
      <c r="AY36" s="9">
        <f t="shared" si="29"/>
        <v>0.85</v>
      </c>
      <c r="AZ36" s="9">
        <f t="shared" si="30"/>
        <v>0.6</v>
      </c>
      <c r="BA36" s="9">
        <f t="shared" si="31"/>
        <v>0.65</v>
      </c>
      <c r="BB36" s="9">
        <f t="shared" si="48"/>
        <v>21</v>
      </c>
      <c r="BC36" s="9">
        <f t="shared" si="49"/>
        <v>11.2</v>
      </c>
      <c r="BD36" s="9">
        <f t="shared" si="50"/>
        <v>13.65</v>
      </c>
      <c r="BE36" s="9">
        <f t="shared" si="32"/>
        <v>460.40722413493114</v>
      </c>
      <c r="BF36" s="9">
        <f t="shared" si="33"/>
        <v>128.07702739895157</v>
      </c>
      <c r="BG36" s="9">
        <f t="shared" si="34"/>
        <v>204.21398166612806</v>
      </c>
      <c r="BH36" s="9">
        <f t="shared" si="35"/>
        <v>10890.835127262197</v>
      </c>
      <c r="BI36" s="9">
        <f t="shared" si="36"/>
        <v>818.24889743684332</v>
      </c>
      <c r="BJ36" s="9">
        <f t="shared" si="37"/>
        <v>227.62215917243554</v>
      </c>
      <c r="BK36" s="9">
        <f t="shared" si="38"/>
        <v>362.93493364154034</v>
      </c>
      <c r="BL36" s="9">
        <f t="shared" si="39"/>
        <v>19355.503927620986</v>
      </c>
      <c r="BM36" s="9" t="str">
        <f t="shared" si="40"/>
        <v>M</v>
      </c>
      <c r="BN36" s="9" t="str">
        <f t="shared" si="41"/>
        <v>M</v>
      </c>
      <c r="BO36" s="9">
        <v>1</v>
      </c>
      <c r="BR36" s="10" t="s">
        <v>145</v>
      </c>
      <c r="BS36" s="10">
        <v>53567.596406260658</v>
      </c>
      <c r="BT36" s="9">
        <v>99.501349496904851</v>
      </c>
    </row>
    <row r="37" spans="1:83" x14ac:dyDescent="0.3">
      <c r="A37" s="10">
        <v>31</v>
      </c>
      <c r="B37" s="10">
        <f t="shared" si="0"/>
        <v>1</v>
      </c>
      <c r="C37" s="9">
        <f>IF(G37&lt;=$A$3,$A$3,G37)</f>
        <v>2.5</v>
      </c>
      <c r="D37" s="9">
        <f t="shared" si="51"/>
        <v>3</v>
      </c>
      <c r="E37" s="9">
        <f t="shared" si="52"/>
        <v>2.7508200000000005</v>
      </c>
      <c r="F37" s="9">
        <f t="shared" si="53"/>
        <v>2.9000000000000004</v>
      </c>
      <c r="G37" s="9">
        <v>2.4370827329098592</v>
      </c>
      <c r="H37" s="9">
        <f t="shared" si="2"/>
        <v>2.6890232741775026</v>
      </c>
      <c r="I37" s="9">
        <v>65</v>
      </c>
      <c r="J37" s="9">
        <v>78</v>
      </c>
      <c r="K37" s="9">
        <v>0.2</v>
      </c>
      <c r="L37" s="9">
        <v>0.2</v>
      </c>
      <c r="M37" s="1">
        <f t="shared" si="54"/>
        <v>1.3989229744649958</v>
      </c>
      <c r="N37" s="9">
        <v>3</v>
      </c>
      <c r="O37" s="9">
        <v>2.6</v>
      </c>
      <c r="P37" s="9">
        <f t="shared" si="55"/>
        <v>2.5475589514072055</v>
      </c>
      <c r="Q37" s="1">
        <f t="shared" si="56"/>
        <v>1.1879462486424979</v>
      </c>
      <c r="R37" s="4">
        <f t="shared" si="57"/>
        <v>15.007922656809424</v>
      </c>
      <c r="S37" s="4">
        <f t="shared" si="58"/>
        <v>0.34135170306891405</v>
      </c>
      <c r="T37" s="9">
        <f t="shared" si="59"/>
        <v>12.487470212131607</v>
      </c>
      <c r="U37" s="9">
        <f t="shared" si="60"/>
        <v>4.0879462486424982</v>
      </c>
      <c r="V37" s="9">
        <f t="shared" si="61"/>
        <v>32.222388218720752</v>
      </c>
      <c r="W37" s="9">
        <f t="shared" si="62"/>
        <v>42.223090894640535</v>
      </c>
      <c r="X37" s="28">
        <f t="shared" si="12"/>
        <v>74.445479113361287</v>
      </c>
      <c r="Y37" s="9">
        <f t="shared" si="63"/>
        <v>0.56716796503311695</v>
      </c>
      <c r="Z37" s="9">
        <f t="shared" si="44"/>
        <v>0.04</v>
      </c>
      <c r="AA37" s="29">
        <f t="shared" si="14"/>
        <v>0.60716796503311699</v>
      </c>
      <c r="AB37" s="30">
        <f t="shared" si="45"/>
        <v>0.98</v>
      </c>
      <c r="AC37" s="9">
        <v>0.5</v>
      </c>
      <c r="AD37" s="9">
        <v>0.5</v>
      </c>
      <c r="AE37" s="9">
        <f t="shared" si="15"/>
        <v>66.573171027656628</v>
      </c>
      <c r="AF37" s="9">
        <f>(AC37+AD37)*D37*E37*N37</f>
        <v>24.757380000000005</v>
      </c>
      <c r="AG37" s="28">
        <f t="shared" si="16"/>
        <v>91.330551027656639</v>
      </c>
      <c r="AH37" s="9">
        <f t="shared" si="17"/>
        <v>0.27107446217534586</v>
      </c>
      <c r="AI37" s="9">
        <f t="shared" si="46"/>
        <v>0.09</v>
      </c>
      <c r="AJ37" s="29">
        <f t="shared" si="18"/>
        <v>0.36107446217534589</v>
      </c>
      <c r="AK37" s="30">
        <f t="shared" si="47"/>
        <v>0.9</v>
      </c>
      <c r="AL37" s="9">
        <v>9.4503718534184511</v>
      </c>
      <c r="AM37" s="9">
        <v>3.401612247715653</v>
      </c>
      <c r="AN37" s="9">
        <v>6.5454103438931464</v>
      </c>
      <c r="AO37" s="36">
        <f t="shared" si="19"/>
        <v>75.996426594889641</v>
      </c>
      <c r="AP37" s="36">
        <f t="shared" si="20"/>
        <v>3.7124088063721241</v>
      </c>
      <c r="AQ37" s="36">
        <f t="shared" si="21"/>
        <v>1.336262261438413</v>
      </c>
      <c r="AR37" s="36">
        <f t="shared" si="22"/>
        <v>2.5712468650848304</v>
      </c>
      <c r="AS37" s="36">
        <f t="shared" si="23"/>
        <v>98.059567401073707</v>
      </c>
      <c r="AT37" s="37">
        <f t="shared" si="24"/>
        <v>90.32691859878129</v>
      </c>
      <c r="AU37" s="37">
        <f t="shared" si="25"/>
        <v>6.0380839190883568</v>
      </c>
      <c r="AV37" s="37">
        <f t="shared" si="26"/>
        <v>2.1733769348426542</v>
      </c>
      <c r="AW37" s="37">
        <f t="shared" si="27"/>
        <v>4.1820298242549825</v>
      </c>
      <c r="AX37" s="37">
        <f t="shared" si="28"/>
        <v>159.48995057357214</v>
      </c>
      <c r="AY37" s="9">
        <f t="shared" si="29"/>
        <v>0.85</v>
      </c>
      <c r="AZ37" s="9">
        <f t="shared" si="30"/>
        <v>0.6</v>
      </c>
      <c r="BA37" s="9">
        <f t="shared" si="31"/>
        <v>0.65</v>
      </c>
      <c r="BB37" s="9">
        <f t="shared" si="48"/>
        <v>21</v>
      </c>
      <c r="BC37" s="9">
        <f t="shared" si="49"/>
        <v>11.2</v>
      </c>
      <c r="BD37" s="9">
        <f t="shared" si="50"/>
        <v>13.65</v>
      </c>
      <c r="BE37" s="9">
        <f t="shared" si="32"/>
        <v>282.12980334368098</v>
      </c>
      <c r="BF37" s="9">
        <f t="shared" si="33"/>
        <v>101.55115686292558</v>
      </c>
      <c r="BG37" s="9">
        <f t="shared" si="34"/>
        <v>195.40557363975941</v>
      </c>
      <c r="BH37" s="9">
        <f t="shared" si="35"/>
        <v>7452.1767159223309</v>
      </c>
      <c r="BI37" s="9">
        <f t="shared" si="36"/>
        <v>545.40151465210431</v>
      </c>
      <c r="BJ37" s="9">
        <f t="shared" si="37"/>
        <v>196.31444147800121</v>
      </c>
      <c r="BK37" s="9">
        <f t="shared" si="38"/>
        <v>377.74986751315544</v>
      </c>
      <c r="BL37" s="9">
        <f t="shared" si="39"/>
        <v>14406.235782782702</v>
      </c>
      <c r="BM37" s="9" t="str">
        <f t="shared" si="40"/>
        <v>M</v>
      </c>
      <c r="BN37" s="9" t="str">
        <f t="shared" si="41"/>
        <v>M</v>
      </c>
      <c r="BO37" s="9">
        <v>1</v>
      </c>
    </row>
    <row r="38" spans="1:83" x14ac:dyDescent="0.3">
      <c r="A38" s="10">
        <v>32</v>
      </c>
      <c r="B38" s="10">
        <f t="shared" si="0"/>
        <v>1</v>
      </c>
      <c r="C38" s="9">
        <f>IF(G38&lt;=$A$3,$A$3,G38)</f>
        <v>3.2075029434455802</v>
      </c>
      <c r="D38" s="9">
        <f t="shared" si="51"/>
        <v>3</v>
      </c>
      <c r="E38" s="9">
        <f t="shared" si="52"/>
        <v>2.7508200000000005</v>
      </c>
      <c r="F38" s="9">
        <f t="shared" si="53"/>
        <v>3.6075029434455805</v>
      </c>
      <c r="G38" s="9">
        <v>3.2075029434455802</v>
      </c>
      <c r="H38" s="9">
        <f t="shared" si="2"/>
        <v>3.5390879228050509</v>
      </c>
      <c r="I38" s="9">
        <v>65</v>
      </c>
      <c r="J38" s="9">
        <v>78</v>
      </c>
      <c r="K38" s="9">
        <v>0.2</v>
      </c>
      <c r="L38" s="9">
        <v>0.2</v>
      </c>
      <c r="M38" s="1">
        <f t="shared" si="54"/>
        <v>1.3989229744649958</v>
      </c>
      <c r="N38" s="9">
        <v>3</v>
      </c>
      <c r="O38" s="9">
        <v>2.6</v>
      </c>
      <c r="P38" s="9">
        <f t="shared" si="55"/>
        <v>2.8532835147695805</v>
      </c>
      <c r="Q38" s="1">
        <f t="shared" si="56"/>
        <v>1.3305079538244664</v>
      </c>
      <c r="R38" s="4">
        <f t="shared" si="57"/>
        <v>15.007922656809424</v>
      </c>
      <c r="S38" s="4">
        <f t="shared" si="58"/>
        <v>3.5895160724824217E-2</v>
      </c>
      <c r="T38" s="9">
        <f t="shared" si="59"/>
        <v>15.6644746642187</v>
      </c>
      <c r="U38" s="9">
        <f t="shared" si="60"/>
        <v>4.9380108972700469</v>
      </c>
      <c r="V38" s="9">
        <f t="shared" si="61"/>
        <v>44.528394362469243</v>
      </c>
      <c r="W38" s="9">
        <f t="shared" si="62"/>
        <v>41.382834928829567</v>
      </c>
      <c r="X38" s="28">
        <f t="shared" si="12"/>
        <v>85.91122929129881</v>
      </c>
      <c r="Y38" s="9">
        <f t="shared" si="63"/>
        <v>0.48169296691719982</v>
      </c>
      <c r="Z38" s="9">
        <f t="shared" si="44"/>
        <v>0.04</v>
      </c>
      <c r="AA38" s="29">
        <f t="shared" si="14"/>
        <v>0.5216929669171998</v>
      </c>
      <c r="AB38" s="30">
        <f t="shared" si="45"/>
        <v>0.98</v>
      </c>
      <c r="AC38" s="9">
        <v>0.5</v>
      </c>
      <c r="AD38" s="9">
        <v>0.5</v>
      </c>
      <c r="AE38" s="9">
        <f t="shared" si="15"/>
        <v>87.618544558295326</v>
      </c>
      <c r="AF38" s="9">
        <f>(AC38+AD38)*D38*E38*N38</f>
        <v>24.757380000000005</v>
      </c>
      <c r="AG38" s="28">
        <f t="shared" si="16"/>
        <v>112.37592455829534</v>
      </c>
      <c r="AH38" s="9">
        <f t="shared" si="17"/>
        <v>0.22030857674641013</v>
      </c>
      <c r="AI38" s="9">
        <f t="shared" si="46"/>
        <v>0.09</v>
      </c>
      <c r="AJ38" s="29">
        <f t="shared" si="18"/>
        <v>0.3103085767464101</v>
      </c>
      <c r="AK38" s="30">
        <f t="shared" si="47"/>
        <v>0.9</v>
      </c>
      <c r="AL38" s="9">
        <v>10.310759123002416</v>
      </c>
      <c r="AM38" s="9">
        <v>3.431261881649605</v>
      </c>
      <c r="AN38" s="9">
        <v>5.5494021044003272</v>
      </c>
      <c r="AO38" s="36">
        <f t="shared" si="19"/>
        <v>87.70104656820088</v>
      </c>
      <c r="AP38" s="36">
        <f t="shared" si="20"/>
        <v>4.931708604954701</v>
      </c>
      <c r="AQ38" s="36">
        <f t="shared" si="21"/>
        <v>1.6411966903419288</v>
      </c>
      <c r="AR38" s="36">
        <f t="shared" si="22"/>
        <v>2.6543180559391684</v>
      </c>
      <c r="AS38" s="36">
        <f t="shared" si="23"/>
        <v>122.61027730885945</v>
      </c>
      <c r="AT38" s="37">
        <f t="shared" si="24"/>
        <v>111.14102428842395</v>
      </c>
      <c r="AU38" s="37">
        <f t="shared" si="25"/>
        <v>7.1112421343684726</v>
      </c>
      <c r="AV38" s="37">
        <f t="shared" si="26"/>
        <v>2.366511890710707</v>
      </c>
      <c r="AW38" s="37">
        <f t="shared" si="27"/>
        <v>3.8273750355903284</v>
      </c>
      <c r="AX38" s="37">
        <f t="shared" si="28"/>
        <v>176.79701700732838</v>
      </c>
      <c r="AY38" s="9">
        <f t="shared" si="29"/>
        <v>0.85</v>
      </c>
      <c r="AZ38" s="9">
        <f t="shared" si="30"/>
        <v>0.6</v>
      </c>
      <c r="BA38" s="9">
        <f t="shared" si="31"/>
        <v>0.65</v>
      </c>
      <c r="BB38" s="9">
        <f t="shared" si="48"/>
        <v>21</v>
      </c>
      <c r="BC38" s="9">
        <f t="shared" si="49"/>
        <v>11.2</v>
      </c>
      <c r="BD38" s="9">
        <f t="shared" si="50"/>
        <v>13.65</v>
      </c>
      <c r="BE38" s="9">
        <f t="shared" si="32"/>
        <v>432.51600602392921</v>
      </c>
      <c r="BF38" s="9">
        <f t="shared" si="33"/>
        <v>143.93466736725466</v>
      </c>
      <c r="BG38" s="9">
        <f t="shared" si="34"/>
        <v>232.78647143073744</v>
      </c>
      <c r="BH38" s="9">
        <f t="shared" si="35"/>
        <v>10753.049640004307</v>
      </c>
      <c r="BI38" s="9">
        <f t="shared" si="36"/>
        <v>790.35073477671017</v>
      </c>
      <c r="BJ38" s="9">
        <f t="shared" si="37"/>
        <v>263.01655552432277</v>
      </c>
      <c r="BK38" s="9">
        <f t="shared" si="38"/>
        <v>425.37838179145217</v>
      </c>
      <c r="BL38" s="9">
        <f t="shared" si="39"/>
        <v>19649.401561332386</v>
      </c>
      <c r="BM38" s="9" t="str">
        <f t="shared" si="40"/>
        <v>M</v>
      </c>
      <c r="BN38" s="9" t="str">
        <f t="shared" si="41"/>
        <v>M</v>
      </c>
      <c r="BO38" s="9">
        <v>1</v>
      </c>
    </row>
    <row r="39" spans="1:83" x14ac:dyDescent="0.3">
      <c r="A39" s="10">
        <v>33</v>
      </c>
      <c r="B39" s="10">
        <f t="shared" si="0"/>
        <v>1</v>
      </c>
      <c r="C39" s="9">
        <f>IF(G39&lt;=$A$3,$A$3,G39)</f>
        <v>3.2281107175787795</v>
      </c>
      <c r="D39" s="9">
        <f t="shared" si="51"/>
        <v>3</v>
      </c>
      <c r="E39" s="9">
        <f t="shared" si="52"/>
        <v>2.7508200000000005</v>
      </c>
      <c r="F39" s="9">
        <f t="shared" si="53"/>
        <v>3.6281107175787799</v>
      </c>
      <c r="G39" s="9">
        <v>3.2281107175787795</v>
      </c>
      <c r="H39" s="9">
        <f t="shared" si="2"/>
        <v>3.5618260857425894</v>
      </c>
      <c r="I39" s="9">
        <v>65</v>
      </c>
      <c r="J39" s="9">
        <v>78</v>
      </c>
      <c r="K39" s="9">
        <v>0.2</v>
      </c>
      <c r="L39" s="9">
        <v>0.2</v>
      </c>
      <c r="M39" s="1">
        <f t="shared" si="54"/>
        <v>1.3989229744649958</v>
      </c>
      <c r="N39" s="9">
        <v>3</v>
      </c>
      <c r="O39" s="9">
        <v>2.6</v>
      </c>
      <c r="P39" s="9">
        <f t="shared" si="55"/>
        <v>2.8578521483038619</v>
      </c>
      <c r="Q39" s="1">
        <f t="shared" si="56"/>
        <v>1.3326383426288055</v>
      </c>
      <c r="R39" s="4">
        <f t="shared" si="57"/>
        <v>15.007922656809424</v>
      </c>
      <c r="S39" s="4">
        <f t="shared" si="58"/>
        <v>3.3694473491547555E-2</v>
      </c>
      <c r="T39" s="9">
        <f t="shared" si="59"/>
        <v>15.714678254895535</v>
      </c>
      <c r="U39" s="9">
        <f t="shared" si="60"/>
        <v>4.9607490602075854</v>
      </c>
      <c r="V39" s="9">
        <f t="shared" si="61"/>
        <v>44.953230661510126</v>
      </c>
      <c r="W39" s="9">
        <f t="shared" si="62"/>
        <v>41.376781234374526</v>
      </c>
      <c r="X39" s="28">
        <f t="shared" si="12"/>
        <v>86.330011895884653</v>
      </c>
      <c r="Y39" s="9">
        <f t="shared" si="63"/>
        <v>0.47928617552231517</v>
      </c>
      <c r="Z39" s="9">
        <f t="shared" si="44"/>
        <v>0.04</v>
      </c>
      <c r="AA39" s="29">
        <f t="shared" si="14"/>
        <v>0.51928617552231515</v>
      </c>
      <c r="AB39" s="30">
        <f t="shared" si="45"/>
        <v>0.98</v>
      </c>
      <c r="AC39" s="9">
        <v>0.5</v>
      </c>
      <c r="AD39" s="9">
        <v>0.5</v>
      </c>
      <c r="AE39" s="9">
        <f t="shared" si="15"/>
        <v>88.181481898641877</v>
      </c>
      <c r="AF39" s="9">
        <f>(AC39+AD39)*D39*E39*N39</f>
        <v>24.757380000000005</v>
      </c>
      <c r="AG39" s="28">
        <f t="shared" si="16"/>
        <v>112.93886189864187</v>
      </c>
      <c r="AH39" s="9">
        <f t="shared" si="17"/>
        <v>0.21921046116277287</v>
      </c>
      <c r="AI39" s="9">
        <f t="shared" si="46"/>
        <v>0.09</v>
      </c>
      <c r="AJ39" s="29">
        <f t="shared" si="18"/>
        <v>0.30921046116277284</v>
      </c>
      <c r="AK39" s="30">
        <f t="shared" si="47"/>
        <v>0.9</v>
      </c>
      <c r="AL39" s="9">
        <v>8.4130392017029081</v>
      </c>
      <c r="AM39" s="9">
        <v>3.1329834689727436</v>
      </c>
      <c r="AN39" s="9">
        <v>4.6649087223380787</v>
      </c>
      <c r="AO39" s="36">
        <f t="shared" si="19"/>
        <v>88.128553810382243</v>
      </c>
      <c r="AP39" s="36">
        <f t="shared" si="20"/>
        <v>4.0442642501312935</v>
      </c>
      <c r="AQ39" s="36">
        <f t="shared" si="21"/>
        <v>1.5060684653952516</v>
      </c>
      <c r="AR39" s="36">
        <f t="shared" si="22"/>
        <v>2.2424861127544484</v>
      </c>
      <c r="AS39" s="36">
        <f t="shared" si="23"/>
        <v>102.20735498771353</v>
      </c>
      <c r="AT39" s="37">
        <f t="shared" si="24"/>
        <v>111.69777550415129</v>
      </c>
      <c r="AU39" s="37">
        <f t="shared" si="25"/>
        <v>5.8116394703638656</v>
      </c>
      <c r="AV39" s="37">
        <f t="shared" si="26"/>
        <v>2.1642322057163379</v>
      </c>
      <c r="AW39" s="37">
        <f t="shared" si="27"/>
        <v>3.2224701450216799</v>
      </c>
      <c r="AX39" s="37">
        <f t="shared" si="28"/>
        <v>146.87277133011366</v>
      </c>
      <c r="AY39" s="9">
        <f t="shared" si="29"/>
        <v>0.85</v>
      </c>
      <c r="AZ39" s="9">
        <f t="shared" si="30"/>
        <v>0.6</v>
      </c>
      <c r="BA39" s="9">
        <f t="shared" si="31"/>
        <v>0.65</v>
      </c>
      <c r="BB39" s="9">
        <f t="shared" si="48"/>
        <v>21</v>
      </c>
      <c r="BC39" s="9">
        <f t="shared" si="49"/>
        <v>11.2</v>
      </c>
      <c r="BD39" s="9">
        <f t="shared" si="50"/>
        <v>13.65</v>
      </c>
      <c r="BE39" s="9">
        <f t="shared" si="32"/>
        <v>356.41515959110092</v>
      </c>
      <c r="BF39" s="9">
        <f t="shared" si="33"/>
        <v>132.72763579470524</v>
      </c>
      <c r="BG39" s="9">
        <f t="shared" si="34"/>
        <v>197.6270580569153</v>
      </c>
      <c r="BH39" s="9">
        <f t="shared" si="35"/>
        <v>9007.3863838515517</v>
      </c>
      <c r="BI39" s="9">
        <f t="shared" si="36"/>
        <v>649.14720087176784</v>
      </c>
      <c r="BJ39" s="9">
        <f t="shared" si="37"/>
        <v>241.73992305295769</v>
      </c>
      <c r="BK39" s="9">
        <f t="shared" si="38"/>
        <v>359.94274682746146</v>
      </c>
      <c r="BL39" s="9">
        <f t="shared" si="39"/>
        <v>16405.361839703586</v>
      </c>
      <c r="BM39" s="9" t="str">
        <f t="shared" si="40"/>
        <v>M</v>
      </c>
      <c r="BN39" s="9" t="str">
        <f t="shared" si="41"/>
        <v>M</v>
      </c>
      <c r="BO39" s="9">
        <v>1</v>
      </c>
    </row>
    <row r="40" spans="1:83" x14ac:dyDescent="0.3">
      <c r="A40" s="10">
        <v>34</v>
      </c>
      <c r="B40" s="10">
        <f t="shared" si="0"/>
        <v>1</v>
      </c>
      <c r="C40" s="9">
        <f>IF(G40&lt;=$A$3,$A$3,G40)</f>
        <v>2.5</v>
      </c>
      <c r="D40" s="9">
        <f t="shared" si="51"/>
        <v>3</v>
      </c>
      <c r="E40" s="9">
        <f t="shared" si="52"/>
        <v>2.7508200000000005</v>
      </c>
      <c r="F40" s="9">
        <f t="shared" si="53"/>
        <v>2.9000000000000004</v>
      </c>
      <c r="G40" s="9">
        <v>2.0216285340885412</v>
      </c>
      <c r="H40" s="9">
        <f t="shared" si="2"/>
        <v>2.2306202848578072</v>
      </c>
      <c r="I40" s="9">
        <v>65</v>
      </c>
      <c r="J40" s="9">
        <v>78</v>
      </c>
      <c r="K40" s="9">
        <v>0.2</v>
      </c>
      <c r="L40" s="9">
        <v>0.2</v>
      </c>
      <c r="M40" s="1">
        <f t="shared" si="54"/>
        <v>1.3989229744649958</v>
      </c>
      <c r="N40" s="9">
        <v>3</v>
      </c>
      <c r="O40" s="9">
        <v>2.6</v>
      </c>
      <c r="P40" s="9">
        <f t="shared" si="55"/>
        <v>1.5645105684288503</v>
      </c>
      <c r="Q40" s="1">
        <f t="shared" si="56"/>
        <v>0.72954325932280284</v>
      </c>
      <c r="R40" s="4">
        <f t="shared" si="57"/>
        <v>15.007922656809424</v>
      </c>
      <c r="S40" s="4">
        <f t="shared" si="58"/>
        <v>3.4361971428733855</v>
      </c>
      <c r="T40" s="9">
        <f t="shared" si="59"/>
        <v>4.7095887198746711</v>
      </c>
      <c r="U40" s="9">
        <f t="shared" si="60"/>
        <v>3.6295432593228032</v>
      </c>
      <c r="V40" s="9">
        <f t="shared" si="61"/>
        <v>42.269083185527357</v>
      </c>
      <c r="W40" s="9">
        <f t="shared" si="62"/>
        <v>50.736453627363474</v>
      </c>
      <c r="X40" s="28">
        <f t="shared" si="12"/>
        <v>93.005536812890824</v>
      </c>
      <c r="Y40" s="9">
        <f t="shared" si="63"/>
        <v>0.54552078689073558</v>
      </c>
      <c r="Z40" s="9">
        <f t="shared" si="44"/>
        <v>0.04</v>
      </c>
      <c r="AA40" s="29">
        <f t="shared" si="14"/>
        <v>0.58552078689073561</v>
      </c>
      <c r="AB40" s="30">
        <f t="shared" si="45"/>
        <v>0.98</v>
      </c>
      <c r="AC40" s="9">
        <v>0.5</v>
      </c>
      <c r="AD40" s="9">
        <v>0.5</v>
      </c>
      <c r="AE40" s="9">
        <f t="shared" si="15"/>
        <v>55.224314027932991</v>
      </c>
      <c r="AF40" s="9">
        <f>(AC40+AD40)*D40*E40*N40</f>
        <v>24.757380000000005</v>
      </c>
      <c r="AG40" s="28">
        <f t="shared" si="16"/>
        <v>79.981694027933003</v>
      </c>
      <c r="AH40" s="9">
        <f t="shared" si="17"/>
        <v>0.30953807994306393</v>
      </c>
      <c r="AI40" s="9">
        <f t="shared" si="46"/>
        <v>0.09</v>
      </c>
      <c r="AJ40" s="29">
        <f t="shared" si="18"/>
        <v>0.3995380799430639</v>
      </c>
      <c r="AK40" s="30">
        <f t="shared" si="47"/>
        <v>0.9</v>
      </c>
      <c r="AL40" s="9">
        <v>9.9448157167557554</v>
      </c>
      <c r="AM40" s="9">
        <v>3.1921007070472105</v>
      </c>
      <c r="AN40" s="9">
        <v>4.7343789923217647</v>
      </c>
      <c r="AO40" s="36">
        <f t="shared" si="19"/>
        <v>94.943152163159382</v>
      </c>
      <c r="AP40" s="36">
        <f t="shared" si="20"/>
        <v>4.1219193927975706</v>
      </c>
      <c r="AQ40" s="36">
        <f t="shared" si="21"/>
        <v>1.3230593892224543</v>
      </c>
      <c r="AR40" s="36">
        <f t="shared" si="22"/>
        <v>1.962301679298557</v>
      </c>
      <c r="AS40" s="36">
        <f t="shared" si="23"/>
        <v>99.877741906587971</v>
      </c>
      <c r="AT40" s="37">
        <f t="shared" si="24"/>
        <v>79.102774313340319</v>
      </c>
      <c r="AU40" s="37">
        <f t="shared" si="25"/>
        <v>5.9714831398955557</v>
      </c>
      <c r="AV40" s="37">
        <f t="shared" si="26"/>
        <v>1.9167349195686714</v>
      </c>
      <c r="AW40" s="37">
        <f t="shared" si="27"/>
        <v>2.8428143000067494</v>
      </c>
      <c r="AX40" s="37">
        <f t="shared" si="28"/>
        <v>144.69430258344701</v>
      </c>
      <c r="AY40" s="9">
        <f t="shared" si="29"/>
        <v>0.85</v>
      </c>
      <c r="AZ40" s="9">
        <f t="shared" si="30"/>
        <v>0.6</v>
      </c>
      <c r="BA40" s="9">
        <f t="shared" si="31"/>
        <v>0.65</v>
      </c>
      <c r="BB40" s="9">
        <f t="shared" si="48"/>
        <v>21</v>
      </c>
      <c r="BC40" s="9">
        <f t="shared" si="49"/>
        <v>11.2</v>
      </c>
      <c r="BD40" s="9">
        <f t="shared" si="50"/>
        <v>13.65</v>
      </c>
      <c r="BE40" s="9">
        <f t="shared" si="32"/>
        <v>391.34802011465729</v>
      </c>
      <c r="BF40" s="9">
        <f t="shared" si="33"/>
        <v>125.61542891184419</v>
      </c>
      <c r="BG40" s="9">
        <f t="shared" si="34"/>
        <v>186.3071069276661</v>
      </c>
      <c r="BH40" s="9">
        <f t="shared" si="35"/>
        <v>9482.7076475499416</v>
      </c>
      <c r="BI40" s="9">
        <f t="shared" si="36"/>
        <v>472.36088313107496</v>
      </c>
      <c r="BJ40" s="9">
        <f t="shared" si="37"/>
        <v>151.61904976113911</v>
      </c>
      <c r="BK40" s="9">
        <f t="shared" si="38"/>
        <v>224.87449798817045</v>
      </c>
      <c r="BL40" s="9">
        <f t="shared" si="39"/>
        <v>11445.720761684584</v>
      </c>
      <c r="BM40" s="9" t="str">
        <f t="shared" si="40"/>
        <v>M</v>
      </c>
      <c r="BN40" s="9" t="str">
        <f t="shared" si="41"/>
        <v>M</v>
      </c>
      <c r="BO40" s="9">
        <v>1</v>
      </c>
    </row>
    <row r="41" spans="1:83" x14ac:dyDescent="0.3">
      <c r="A41" s="10">
        <v>35</v>
      </c>
      <c r="B41" s="10">
        <f t="shared" si="0"/>
        <v>1</v>
      </c>
      <c r="C41" s="9">
        <f>IF(G41&lt;=$A$3,$A$3,G41)</f>
        <v>3.4543495674472378</v>
      </c>
      <c r="D41" s="9">
        <f t="shared" si="51"/>
        <v>3</v>
      </c>
      <c r="E41" s="9">
        <f t="shared" si="52"/>
        <v>2.7508200000000005</v>
      </c>
      <c r="F41" s="9">
        <f t="shared" si="53"/>
        <v>3.8543495674472381</v>
      </c>
      <c r="G41" s="9">
        <v>3.4543495674472378</v>
      </c>
      <c r="H41" s="9">
        <f t="shared" si="2"/>
        <v>3.8114530370989166</v>
      </c>
      <c r="I41" s="9">
        <v>65</v>
      </c>
      <c r="J41" s="9">
        <v>78</v>
      </c>
      <c r="K41" s="9">
        <v>0.2</v>
      </c>
      <c r="L41" s="9">
        <v>0.2</v>
      </c>
      <c r="M41" s="1">
        <f t="shared" si="54"/>
        <v>1.3989229744649958</v>
      </c>
      <c r="N41" s="9">
        <v>3</v>
      </c>
      <c r="O41" s="9">
        <v>2.6</v>
      </c>
      <c r="P41" s="9">
        <f t="shared" si="55"/>
        <v>2.9080080938021768</v>
      </c>
      <c r="Q41" s="1">
        <f t="shared" si="56"/>
        <v>1.3560264441166745</v>
      </c>
      <c r="R41" s="4">
        <f t="shared" si="57"/>
        <v>15.007922656809424</v>
      </c>
      <c r="S41" s="4">
        <f t="shared" si="58"/>
        <v>1.411163418416651E-2</v>
      </c>
      <c r="T41" s="9">
        <f t="shared" si="59"/>
        <v>16.271110787093065</v>
      </c>
      <c r="U41" s="9">
        <f t="shared" si="60"/>
        <v>5.2103760115639126</v>
      </c>
      <c r="V41" s="9">
        <f t="shared" si="61"/>
        <v>49.602694216260645</v>
      </c>
      <c r="W41" s="9">
        <f t="shared" si="62"/>
        <v>41.322912368350991</v>
      </c>
      <c r="X41" s="28">
        <f t="shared" si="12"/>
        <v>90.925606584611643</v>
      </c>
      <c r="Y41" s="9">
        <f t="shared" si="63"/>
        <v>0.45446947147828576</v>
      </c>
      <c r="Z41" s="9">
        <f t="shared" si="44"/>
        <v>0.04</v>
      </c>
      <c r="AA41" s="29">
        <f t="shared" si="14"/>
        <v>0.49446947147828574</v>
      </c>
      <c r="AB41" s="30">
        <f t="shared" si="45"/>
        <v>0.98</v>
      </c>
      <c r="AC41" s="9">
        <v>0.5</v>
      </c>
      <c r="AD41" s="9">
        <v>0.5</v>
      </c>
      <c r="AE41" s="9">
        <f t="shared" si="15"/>
        <v>94.361591191611993</v>
      </c>
      <c r="AF41" s="9">
        <f>(AC41+AD41)*D41*E41*N41</f>
        <v>24.757380000000005</v>
      </c>
      <c r="AG41" s="28">
        <f t="shared" si="16"/>
        <v>119.11897119161199</v>
      </c>
      <c r="AH41" s="9">
        <f t="shared" si="17"/>
        <v>0.20783742297585717</v>
      </c>
      <c r="AI41" s="9">
        <f t="shared" si="46"/>
        <v>0.09</v>
      </c>
      <c r="AJ41" s="29">
        <f t="shared" si="18"/>
        <v>0.29783742297585714</v>
      </c>
      <c r="AK41" s="30">
        <f t="shared" si="47"/>
        <v>0.9</v>
      </c>
      <c r="AL41" s="9">
        <v>7.7764838716061275</v>
      </c>
      <c r="AM41" s="9">
        <v>3.0864252041577913</v>
      </c>
      <c r="AN41" s="9">
        <v>3.3999497168417707</v>
      </c>
      <c r="AO41" s="36">
        <f t="shared" si="19"/>
        <v>92.81989005512439</v>
      </c>
      <c r="AP41" s="36">
        <f t="shared" si="20"/>
        <v>3.9312500016536318</v>
      </c>
      <c r="AQ41" s="36">
        <f t="shared" si="21"/>
        <v>1.560282164700628</v>
      </c>
      <c r="AR41" s="36">
        <f t="shared" si="22"/>
        <v>1.7187783773022729</v>
      </c>
      <c r="AS41" s="36">
        <f t="shared" si="23"/>
        <v>93.561637343902362</v>
      </c>
      <c r="AT41" s="37">
        <f t="shared" si="24"/>
        <v>117.80997150818769</v>
      </c>
      <c r="AU41" s="37">
        <f t="shared" si="25"/>
        <v>5.4603559554736423</v>
      </c>
      <c r="AV41" s="37">
        <f t="shared" si="26"/>
        <v>2.167172275143701</v>
      </c>
      <c r="AW41" s="37">
        <f t="shared" si="27"/>
        <v>2.3873174549301224</v>
      </c>
      <c r="AX41" s="37">
        <f t="shared" si="28"/>
        <v>129.95353728705805</v>
      </c>
      <c r="AY41" s="9">
        <f t="shared" si="29"/>
        <v>0.85</v>
      </c>
      <c r="AZ41" s="9">
        <f t="shared" si="30"/>
        <v>0.6</v>
      </c>
      <c r="BA41" s="9">
        <f t="shared" si="31"/>
        <v>0.55000000000000004</v>
      </c>
      <c r="BB41" s="9">
        <f t="shared" si="48"/>
        <v>21</v>
      </c>
      <c r="BC41" s="9">
        <f t="shared" si="49"/>
        <v>11.2</v>
      </c>
      <c r="BD41" s="9">
        <f t="shared" si="50"/>
        <v>13.65</v>
      </c>
      <c r="BE41" s="9">
        <f t="shared" si="32"/>
        <v>364.89819293269767</v>
      </c>
      <c r="BF41" s="9">
        <f t="shared" si="33"/>
        <v>144.82521898248376</v>
      </c>
      <c r="BG41" s="9">
        <f t="shared" si="34"/>
        <v>159.53682001032209</v>
      </c>
      <c r="BH41" s="9">
        <f t="shared" si="35"/>
        <v>8684.3808916384369</v>
      </c>
      <c r="BI41" s="9">
        <f t="shared" si="36"/>
        <v>643.28437953891273</v>
      </c>
      <c r="BJ41" s="9">
        <f t="shared" si="37"/>
        <v>255.31450398801371</v>
      </c>
      <c r="BK41" s="9">
        <f t="shared" si="38"/>
        <v>281.24980134631687</v>
      </c>
      <c r="BL41" s="9">
        <f t="shared" si="39"/>
        <v>15309.822525176516</v>
      </c>
      <c r="BM41" s="9" t="str">
        <f t="shared" si="40"/>
        <v>M</v>
      </c>
      <c r="BN41" s="9" t="str">
        <f t="shared" si="41"/>
        <v>M</v>
      </c>
      <c r="BO41" s="9">
        <v>1</v>
      </c>
    </row>
    <row r="42" spans="1:83" x14ac:dyDescent="0.3">
      <c r="A42" s="10">
        <v>36</v>
      </c>
      <c r="B42" s="10">
        <f t="shared" si="0"/>
        <v>1</v>
      </c>
      <c r="C42" s="9">
        <f>IF(G42&lt;=$A$3,$A$3,G42)</f>
        <v>2.9821748790189258</v>
      </c>
      <c r="D42" s="9">
        <f t="shared" si="51"/>
        <v>3</v>
      </c>
      <c r="E42" s="9">
        <f t="shared" si="52"/>
        <v>2.7508200000000005</v>
      </c>
      <c r="F42" s="9">
        <f t="shared" si="53"/>
        <v>3.3821748790189261</v>
      </c>
      <c r="G42" s="9">
        <v>2.9821748790189258</v>
      </c>
      <c r="H42" s="9">
        <f t="shared" si="2"/>
        <v>3.2904659119941226</v>
      </c>
      <c r="I42" s="9">
        <v>65</v>
      </c>
      <c r="J42" s="9">
        <v>78</v>
      </c>
      <c r="K42" s="9">
        <v>0.2</v>
      </c>
      <c r="L42" s="9">
        <v>0.2</v>
      </c>
      <c r="M42" s="1">
        <f t="shared" si="54"/>
        <v>1.3989229744649958</v>
      </c>
      <c r="N42" s="9">
        <v>3</v>
      </c>
      <c r="O42" s="9">
        <v>2.6</v>
      </c>
      <c r="P42" s="9">
        <f t="shared" si="55"/>
        <v>2.8033294855425264</v>
      </c>
      <c r="Q42" s="1">
        <f t="shared" si="56"/>
        <v>1.3072140074401926</v>
      </c>
      <c r="R42" s="4">
        <f t="shared" si="57"/>
        <v>15.007922656809424</v>
      </c>
      <c r="S42" s="4">
        <f t="shared" si="58"/>
        <v>6.4499534622752402E-2</v>
      </c>
      <c r="T42" s="9">
        <f t="shared" si="59"/>
        <v>15.120782628688907</v>
      </c>
      <c r="U42" s="9">
        <f t="shared" si="60"/>
        <v>4.6893888864591187</v>
      </c>
      <c r="V42" s="9">
        <f t="shared" si="61"/>
        <v>39.868763689635038</v>
      </c>
      <c r="W42" s="9">
        <f t="shared" si="62"/>
        <v>41.461520412635466</v>
      </c>
      <c r="X42" s="28">
        <f t="shared" si="12"/>
        <v>81.330284102270497</v>
      </c>
      <c r="Y42" s="9">
        <f t="shared" si="63"/>
        <v>0.50979190433539856</v>
      </c>
      <c r="Z42" s="9">
        <f t="shared" si="44"/>
        <v>0.04</v>
      </c>
      <c r="AA42" s="29">
        <f t="shared" si="14"/>
        <v>0.5497919043353986</v>
      </c>
      <c r="AB42" s="30">
        <f t="shared" si="45"/>
        <v>0.98</v>
      </c>
      <c r="AC42" s="9">
        <v>0.5</v>
      </c>
      <c r="AD42" s="9">
        <v>0.5</v>
      </c>
      <c r="AE42" s="9">
        <f t="shared" si="15"/>
        <v>81.463314960285075</v>
      </c>
      <c r="AF42" s="9">
        <f>(AC42+AD42)*D42*E42*N42</f>
        <v>24.757380000000005</v>
      </c>
      <c r="AG42" s="28">
        <f t="shared" si="16"/>
        <v>106.22069496028507</v>
      </c>
      <c r="AH42" s="9">
        <f t="shared" si="17"/>
        <v>0.23307492018628345</v>
      </c>
      <c r="AI42" s="9">
        <f t="shared" si="46"/>
        <v>0.09</v>
      </c>
      <c r="AJ42" s="29">
        <f t="shared" si="18"/>
        <v>0.32307492018628348</v>
      </c>
      <c r="AK42" s="30">
        <f t="shared" si="47"/>
        <v>0.9</v>
      </c>
      <c r="AL42" s="9">
        <v>4.7149422326579531</v>
      </c>
      <c r="AM42" s="9">
        <v>3.2513875852103369</v>
      </c>
      <c r="AN42" s="9">
        <v>4.1180717104144673</v>
      </c>
      <c r="AO42" s="36">
        <f t="shared" si="19"/>
        <v>83.02466502106779</v>
      </c>
      <c r="AP42" s="36">
        <f t="shared" si="20"/>
        <v>2.1227051637335412</v>
      </c>
      <c r="AQ42" s="36">
        <f t="shared" si="21"/>
        <v>1.4638010130050727</v>
      </c>
      <c r="AR42" s="36">
        <f t="shared" si="22"/>
        <v>1.8539892225559653</v>
      </c>
      <c r="AS42" s="36">
        <f t="shared" si="23"/>
        <v>64.176549357165598</v>
      </c>
      <c r="AT42" s="37">
        <f t="shared" si="24"/>
        <v>105.05343457610611</v>
      </c>
      <c r="AU42" s="37">
        <f t="shared" si="25"/>
        <v>3.1916626471590477</v>
      </c>
      <c r="AV42" s="37">
        <f t="shared" si="26"/>
        <v>2.2009458006238343</v>
      </c>
      <c r="AW42" s="37">
        <f t="shared" si="27"/>
        <v>2.7876260212509214</v>
      </c>
      <c r="AX42" s="37">
        <f t="shared" si="28"/>
        <v>96.494745905529967</v>
      </c>
      <c r="AY42" s="9">
        <f t="shared" si="29"/>
        <v>0.85</v>
      </c>
      <c r="AZ42" s="9">
        <f t="shared" si="30"/>
        <v>0.6</v>
      </c>
      <c r="BA42" s="9">
        <f t="shared" si="31"/>
        <v>0.65</v>
      </c>
      <c r="BB42" s="9">
        <f t="shared" si="48"/>
        <v>21</v>
      </c>
      <c r="BC42" s="9">
        <f t="shared" si="49"/>
        <v>11.2</v>
      </c>
      <c r="BD42" s="9">
        <f t="shared" si="50"/>
        <v>13.65</v>
      </c>
      <c r="BE42" s="9">
        <f t="shared" si="32"/>
        <v>176.23688515746812</v>
      </c>
      <c r="BF42" s="9">
        <f t="shared" si="33"/>
        <v>121.53158876224586</v>
      </c>
      <c r="BG42" s="9">
        <f t="shared" si="34"/>
        <v>153.92683415537891</v>
      </c>
      <c r="BH42" s="9">
        <f t="shared" si="35"/>
        <v>5328.2365125866972</v>
      </c>
      <c r="BI42" s="9">
        <f t="shared" si="36"/>
        <v>335.29512309232467</v>
      </c>
      <c r="BJ42" s="9">
        <f t="shared" si="37"/>
        <v>231.21691567139146</v>
      </c>
      <c r="BK42" s="9">
        <f t="shared" si="38"/>
        <v>292.84968784613466</v>
      </c>
      <c r="BL42" s="9">
        <f t="shared" si="39"/>
        <v>10137.104475924576</v>
      </c>
      <c r="BM42" s="9" t="str">
        <f t="shared" si="40"/>
        <v>D</v>
      </c>
      <c r="BN42" s="9" t="str">
        <f t="shared" si="41"/>
        <v>M</v>
      </c>
      <c r="BO42" s="9">
        <v>1</v>
      </c>
    </row>
    <row r="43" spans="1:83" x14ac:dyDescent="0.3">
      <c r="A43" s="10">
        <v>37</v>
      </c>
      <c r="B43" s="10">
        <f t="shared" si="0"/>
        <v>1</v>
      </c>
      <c r="C43" s="9">
        <f>IF(G43&lt;=$A$3,$A$3,G43)</f>
        <v>2.5</v>
      </c>
      <c r="D43" s="9">
        <f t="shared" si="51"/>
        <v>3</v>
      </c>
      <c r="E43" s="9">
        <f t="shared" si="52"/>
        <v>2.7508200000000005</v>
      </c>
      <c r="F43" s="9">
        <f t="shared" si="53"/>
        <v>2.9000000000000004</v>
      </c>
      <c r="G43" s="9">
        <v>2.1641430157167547</v>
      </c>
      <c r="H43" s="9">
        <f t="shared" si="2"/>
        <v>2.3878676170187636</v>
      </c>
      <c r="I43" s="9">
        <v>65</v>
      </c>
      <c r="J43" s="9">
        <v>78</v>
      </c>
      <c r="K43" s="9">
        <v>0.2</v>
      </c>
      <c r="L43" s="9">
        <v>0.2</v>
      </c>
      <c r="M43" s="1">
        <f t="shared" si="54"/>
        <v>1.3989229744649958</v>
      </c>
      <c r="N43" s="9">
        <v>3</v>
      </c>
      <c r="O43" s="9">
        <v>2.6</v>
      </c>
      <c r="P43" s="9">
        <f t="shared" si="55"/>
        <v>1.9017285604796865</v>
      </c>
      <c r="Q43" s="1">
        <f t="shared" si="56"/>
        <v>0.88679059148375927</v>
      </c>
      <c r="R43" s="4">
        <f t="shared" si="57"/>
        <v>15.007922656809424</v>
      </c>
      <c r="S43" s="4">
        <f t="shared" si="58"/>
        <v>2.0113954036512003</v>
      </c>
      <c r="T43" s="9">
        <f t="shared" si="59"/>
        <v>6.9586186693748635</v>
      </c>
      <c r="U43" s="9">
        <f t="shared" si="60"/>
        <v>3.7867905914837596</v>
      </c>
      <c r="V43" s="9">
        <f t="shared" si="61"/>
        <v>39.975438576138252</v>
      </c>
      <c r="W43" s="9">
        <f t="shared" si="62"/>
        <v>46.817080507076298</v>
      </c>
      <c r="X43" s="28">
        <f t="shared" si="12"/>
        <v>86.792519083214557</v>
      </c>
      <c r="Y43" s="9">
        <f t="shared" si="63"/>
        <v>0.53941377668954649</v>
      </c>
      <c r="Z43" s="9">
        <f t="shared" si="44"/>
        <v>0.04</v>
      </c>
      <c r="AA43" s="29">
        <f t="shared" si="14"/>
        <v>0.57941377668954652</v>
      </c>
      <c r="AB43" s="30">
        <f t="shared" si="45"/>
        <v>0.98</v>
      </c>
      <c r="AC43" s="9">
        <v>0.5</v>
      </c>
      <c r="AD43" s="9">
        <v>0.5</v>
      </c>
      <c r="AE43" s="9">
        <f t="shared" si="15"/>
        <v>59.117345984228017</v>
      </c>
      <c r="AF43" s="9">
        <f>(AC43+AD43)*D43*E43*N43</f>
        <v>24.757380000000005</v>
      </c>
      <c r="AG43" s="28">
        <f t="shared" si="16"/>
        <v>83.874725984228022</v>
      </c>
      <c r="AH43" s="9">
        <f t="shared" si="17"/>
        <v>0.29517091960044595</v>
      </c>
      <c r="AI43" s="9">
        <f t="shared" si="46"/>
        <v>0.09</v>
      </c>
      <c r="AJ43" s="29">
        <f t="shared" si="18"/>
        <v>0.38517091960044592</v>
      </c>
      <c r="AK43" s="30">
        <f t="shared" si="47"/>
        <v>0.9</v>
      </c>
      <c r="AL43" s="9">
        <v>10.396337933798151</v>
      </c>
      <c r="AM43" s="9">
        <v>3.031502428567459</v>
      </c>
      <c r="AN43" s="9">
        <v>3.2932226467652614</v>
      </c>
      <c r="AO43" s="36">
        <f t="shared" si="19"/>
        <v>88.60069656411487</v>
      </c>
      <c r="AP43" s="36">
        <f t="shared" si="20"/>
        <v>4.3725565078353679</v>
      </c>
      <c r="AQ43" s="36">
        <f t="shared" si="21"/>
        <v>1.2750081573876553</v>
      </c>
      <c r="AR43" s="36">
        <f t="shared" si="22"/>
        <v>1.3850840755234568</v>
      </c>
      <c r="AS43" s="36">
        <f t="shared" si="23"/>
        <v>97.016707179498709</v>
      </c>
      <c r="AT43" s="37">
        <f t="shared" si="24"/>
        <v>82.953025698687043</v>
      </c>
      <c r="AU43" s="37">
        <f t="shared" si="25"/>
        <v>6.391970891360117</v>
      </c>
      <c r="AV43" s="37">
        <f t="shared" si="26"/>
        <v>1.8638558503851457</v>
      </c>
      <c r="AW43" s="37">
        <f t="shared" si="27"/>
        <v>2.0247690514616714</v>
      </c>
      <c r="AX43" s="37">
        <f t="shared" si="28"/>
        <v>141.82274537921475</v>
      </c>
      <c r="AY43" s="9">
        <f t="shared" si="29"/>
        <v>0.85</v>
      </c>
      <c r="AZ43" s="9">
        <f t="shared" si="30"/>
        <v>0.6</v>
      </c>
      <c r="BA43" s="9">
        <f t="shared" si="31"/>
        <v>0.55000000000000004</v>
      </c>
      <c r="BB43" s="9">
        <f t="shared" si="48"/>
        <v>21</v>
      </c>
      <c r="BC43" s="9">
        <f t="shared" si="49"/>
        <v>11.2</v>
      </c>
      <c r="BD43" s="9">
        <f t="shared" si="50"/>
        <v>13.65</v>
      </c>
      <c r="BE43" s="9">
        <f t="shared" si="32"/>
        <v>387.41155236016721</v>
      </c>
      <c r="BF43" s="9">
        <f t="shared" si="33"/>
        <v>112.96661086947486</v>
      </c>
      <c r="BG43" s="9">
        <f t="shared" si="34"/>
        <v>122.71941389124136</v>
      </c>
      <c r="BH43" s="9">
        <f t="shared" si="35"/>
        <v>8595.7478344603496</v>
      </c>
      <c r="BI43" s="9">
        <f t="shared" si="36"/>
        <v>530.23332561625534</v>
      </c>
      <c r="BJ43" s="9">
        <f t="shared" si="37"/>
        <v>154.61248225564719</v>
      </c>
      <c r="BK43" s="9">
        <f t="shared" si="38"/>
        <v>167.96071915980622</v>
      </c>
      <c r="BL43" s="9">
        <f t="shared" si="39"/>
        <v>11764.625842100349</v>
      </c>
      <c r="BM43" s="9" t="str">
        <f t="shared" si="40"/>
        <v>M</v>
      </c>
      <c r="BN43" s="9" t="str">
        <f t="shared" si="41"/>
        <v>M</v>
      </c>
      <c r="BO43" s="9">
        <v>1</v>
      </c>
    </row>
    <row r="44" spans="1:83" x14ac:dyDescent="0.3">
      <c r="A44" s="10">
        <v>38</v>
      </c>
      <c r="B44" s="10">
        <f t="shared" si="0"/>
        <v>1</v>
      </c>
      <c r="C44" s="9">
        <f>IF(G44&lt;=$A$3,$A$3,G44)</f>
        <v>2.5</v>
      </c>
      <c r="D44" s="9">
        <f t="shared" si="51"/>
        <v>3</v>
      </c>
      <c r="E44" s="9">
        <f t="shared" si="52"/>
        <v>2.7508200000000005</v>
      </c>
      <c r="F44" s="9">
        <f t="shared" si="53"/>
        <v>2.9000000000000004</v>
      </c>
      <c r="G44" s="9">
        <v>2.3909775285174772</v>
      </c>
      <c r="H44" s="9">
        <f t="shared" si="2"/>
        <v>2.6381518097016956</v>
      </c>
      <c r="I44" s="9">
        <v>65</v>
      </c>
      <c r="J44" s="9">
        <v>78</v>
      </c>
      <c r="K44" s="9">
        <v>0.2</v>
      </c>
      <c r="L44" s="9">
        <v>0.2</v>
      </c>
      <c r="M44" s="1">
        <f t="shared" si="54"/>
        <v>1.3989229744649958</v>
      </c>
      <c r="N44" s="9">
        <v>3</v>
      </c>
      <c r="O44" s="9">
        <v>2.6</v>
      </c>
      <c r="P44" s="9">
        <f t="shared" si="55"/>
        <v>2.4384647437823812</v>
      </c>
      <c r="Q44" s="1">
        <f t="shared" si="56"/>
        <v>1.1370747841666908</v>
      </c>
      <c r="R44" s="4">
        <f t="shared" si="57"/>
        <v>15.007922656809424</v>
      </c>
      <c r="S44" s="4">
        <f t="shared" si="58"/>
        <v>0.52581398293168102</v>
      </c>
      <c r="T44" s="9">
        <f t="shared" si="59"/>
        <v>11.440867127096901</v>
      </c>
      <c r="U44" s="9">
        <f t="shared" si="60"/>
        <v>4.0370747841666912</v>
      </c>
      <c r="V44" s="9">
        <f t="shared" si="61"/>
        <v>33.841960739911876</v>
      </c>
      <c r="W44" s="9">
        <f t="shared" si="62"/>
        <v>42.730513423332631</v>
      </c>
      <c r="X44" s="28">
        <f t="shared" si="12"/>
        <v>76.572474163244507</v>
      </c>
      <c r="Y44" s="9">
        <f t="shared" si="63"/>
        <v>0.55804012982831985</v>
      </c>
      <c r="Z44" s="9">
        <f t="shared" si="44"/>
        <v>0.04</v>
      </c>
      <c r="AA44" s="29">
        <f t="shared" si="14"/>
        <v>0.59804012982831989</v>
      </c>
      <c r="AB44" s="30">
        <f t="shared" si="45"/>
        <v>0.98</v>
      </c>
      <c r="AC44" s="9">
        <v>0.5</v>
      </c>
      <c r="AD44" s="9">
        <v>0.5</v>
      </c>
      <c r="AE44" s="9">
        <f t="shared" si="15"/>
        <v>65.313726850472577</v>
      </c>
      <c r="AF44" s="9">
        <f>(AC44+AD44)*D44*E44*N44</f>
        <v>24.757380000000005</v>
      </c>
      <c r="AG44" s="28">
        <f t="shared" si="16"/>
        <v>90.071106850472574</v>
      </c>
      <c r="AH44" s="9">
        <f t="shared" si="17"/>
        <v>0.27486483585796095</v>
      </c>
      <c r="AI44" s="9">
        <f t="shared" si="46"/>
        <v>0.09</v>
      </c>
      <c r="AJ44" s="29">
        <f t="shared" si="18"/>
        <v>0.36486483585796092</v>
      </c>
      <c r="AK44" s="30">
        <f t="shared" si="47"/>
        <v>0.9</v>
      </c>
      <c r="AL44" s="9">
        <v>4.1479550184013423</v>
      </c>
      <c r="AM44" s="9">
        <v>3.0335751162557001</v>
      </c>
      <c r="AN44" s="9">
        <v>4.0231897738276379</v>
      </c>
      <c r="AO44" s="36">
        <f t="shared" si="19"/>
        <v>78.167734041645446</v>
      </c>
      <c r="AP44" s="36">
        <f t="shared" si="20"/>
        <v>1.6673114606745725</v>
      </c>
      <c r="AQ44" s="36">
        <f t="shared" si="21"/>
        <v>1.2193754598861806</v>
      </c>
      <c r="AR44" s="36">
        <f t="shared" si="22"/>
        <v>1.6171608391637884</v>
      </c>
      <c r="AS44" s="36">
        <f t="shared" si="23"/>
        <v>52.303972208956971</v>
      </c>
      <c r="AT44" s="37">
        <f t="shared" si="24"/>
        <v>89.081314467500349</v>
      </c>
      <c r="AU44" s="37">
        <f t="shared" si="25"/>
        <v>2.6345120914661311</v>
      </c>
      <c r="AV44" s="37">
        <f t="shared" si="26"/>
        <v>1.9267302294002693</v>
      </c>
      <c r="AW44" s="37">
        <f t="shared" si="27"/>
        <v>2.5552692973745899</v>
      </c>
      <c r="AX44" s="37">
        <f t="shared" si="28"/>
        <v>82.645294815196308</v>
      </c>
      <c r="AY44" s="9">
        <f t="shared" si="29"/>
        <v>0.85</v>
      </c>
      <c r="AZ44" s="9">
        <f t="shared" si="30"/>
        <v>0.6</v>
      </c>
      <c r="BA44" s="9">
        <f t="shared" si="31"/>
        <v>0.65</v>
      </c>
      <c r="BB44" s="9">
        <f t="shared" si="48"/>
        <v>21</v>
      </c>
      <c r="BC44" s="9">
        <f t="shared" si="49"/>
        <v>11.2</v>
      </c>
      <c r="BD44" s="9">
        <f t="shared" si="50"/>
        <v>13.65</v>
      </c>
      <c r="BE44" s="9">
        <f t="shared" si="32"/>
        <v>130.32995882259738</v>
      </c>
      <c r="BF44" s="9">
        <f t="shared" si="33"/>
        <v>95.315816645292074</v>
      </c>
      <c r="BG44" s="9">
        <f t="shared" si="34"/>
        <v>126.40979837831918</v>
      </c>
      <c r="BH44" s="9">
        <f t="shared" si="35"/>
        <v>4088.482988951363</v>
      </c>
      <c r="BI44" s="9">
        <f t="shared" si="36"/>
        <v>234.68580008832646</v>
      </c>
      <c r="BJ44" s="9">
        <f t="shared" si="37"/>
        <v>171.63566145924446</v>
      </c>
      <c r="BK44" s="9">
        <f t="shared" si="38"/>
        <v>227.62674782857451</v>
      </c>
      <c r="BL44" s="9">
        <f t="shared" si="39"/>
        <v>7362.1514966917784</v>
      </c>
      <c r="BM44" s="9" t="str">
        <f t="shared" si="40"/>
        <v>D</v>
      </c>
      <c r="BN44" s="9" t="str">
        <f t="shared" si="41"/>
        <v>M</v>
      </c>
      <c r="BO44" s="9">
        <v>1</v>
      </c>
    </row>
    <row r="45" spans="1:83" x14ac:dyDescent="0.3">
      <c r="A45" s="10">
        <v>39</v>
      </c>
      <c r="B45" s="10">
        <f t="shared" si="0"/>
        <v>1</v>
      </c>
      <c r="C45" s="9">
        <f>IF(G45&lt;=$A$3,$A$3,G45)</f>
        <v>2.5</v>
      </c>
      <c r="D45" s="9">
        <f t="shared" si="51"/>
        <v>3</v>
      </c>
      <c r="E45" s="9">
        <f t="shared" si="52"/>
        <v>2.7508200000000005</v>
      </c>
      <c r="F45" s="9">
        <f t="shared" si="53"/>
        <v>2.9000000000000004</v>
      </c>
      <c r="G45" s="9">
        <v>1.0294084965521741</v>
      </c>
      <c r="H45" s="9">
        <f t="shared" si="2"/>
        <v>1.1358266046880452</v>
      </c>
      <c r="I45" s="9">
        <v>65</v>
      </c>
      <c r="J45" s="9">
        <v>78</v>
      </c>
      <c r="K45" s="9">
        <v>0.2</v>
      </c>
      <c r="L45" s="9">
        <v>0.2</v>
      </c>
      <c r="M45" s="1">
        <f t="shared" si="54"/>
        <v>1.3989229744649958</v>
      </c>
      <c r="N45" s="9">
        <v>3</v>
      </c>
      <c r="O45" s="9">
        <v>2.6</v>
      </c>
      <c r="P45" s="9">
        <f t="shared" si="55"/>
        <v>0</v>
      </c>
      <c r="Q45" s="1">
        <f t="shared" si="56"/>
        <v>0</v>
      </c>
      <c r="R45" s="4">
        <f t="shared" si="57"/>
        <v>15.007922656809424</v>
      </c>
      <c r="S45" s="4">
        <f t="shared" si="58"/>
        <v>18.926401491238931</v>
      </c>
      <c r="T45" s="9">
        <f t="shared" si="59"/>
        <v>0</v>
      </c>
      <c r="U45" s="9">
        <f t="shared" si="60"/>
        <v>2.5347495791530408</v>
      </c>
      <c r="V45" s="9">
        <f t="shared" si="61"/>
        <v>28.120090866371722</v>
      </c>
      <c r="W45" s="9">
        <f t="shared" si="62"/>
        <v>37.852802982477861</v>
      </c>
      <c r="X45" s="28">
        <f t="shared" si="12"/>
        <v>65.97289384884958</v>
      </c>
      <c r="Y45" s="9">
        <f t="shared" si="63"/>
        <v>0.57376296194013221</v>
      </c>
      <c r="Z45" s="9">
        <f t="shared" si="44"/>
        <v>0.04</v>
      </c>
      <c r="AA45" s="29">
        <f t="shared" si="14"/>
        <v>0.61376296194013225</v>
      </c>
      <c r="AB45" s="30">
        <f t="shared" si="45"/>
        <v>0.98</v>
      </c>
      <c r="AC45" s="9">
        <v>0.5</v>
      </c>
      <c r="AD45" s="9">
        <v>0.5</v>
      </c>
      <c r="AE45" s="9">
        <f t="shared" si="15"/>
        <v>28.120090866371722</v>
      </c>
      <c r="AF45" s="9">
        <f>(AC45+AD45)*D45*E45*N45</f>
        <v>24.757380000000005</v>
      </c>
      <c r="AG45" s="28">
        <f t="shared" si="16"/>
        <v>52.877470866371723</v>
      </c>
      <c r="AH45" s="9">
        <f t="shared" si="17"/>
        <v>0.46820280157810756</v>
      </c>
      <c r="AI45" s="9">
        <f t="shared" si="46"/>
        <v>0.09</v>
      </c>
      <c r="AJ45" s="29">
        <f t="shared" si="18"/>
        <v>0.55820280157810753</v>
      </c>
      <c r="AK45" s="30">
        <f t="shared" si="47"/>
        <v>0.9</v>
      </c>
      <c r="AL45" s="9">
        <v>7.3508380561635063</v>
      </c>
      <c r="AM45" s="9">
        <v>3.2248377769900101</v>
      </c>
      <c r="AN45" s="9">
        <v>6.2965231421096304</v>
      </c>
      <c r="AO45" s="36">
        <f t="shared" si="19"/>
        <v>67.347329137367282</v>
      </c>
      <c r="AP45" s="36">
        <f t="shared" si="20"/>
        <v>2.8391659180703486</v>
      </c>
      <c r="AQ45" s="36">
        <f t="shared" si="21"/>
        <v>1.2455517912081899</v>
      </c>
      <c r="AR45" s="36">
        <f t="shared" si="22"/>
        <v>2.4319504484838355</v>
      </c>
      <c r="AS45" s="36">
        <f t="shared" si="23"/>
        <v>80.626700028647591</v>
      </c>
      <c r="AT45" s="37">
        <f t="shared" si="24"/>
        <v>52.296399757950056</v>
      </c>
      <c r="AU45" s="37">
        <f t="shared" si="25"/>
        <v>3.2475796592660671</v>
      </c>
      <c r="AV45" s="37">
        <f t="shared" si="26"/>
        <v>1.42472429523927</v>
      </c>
      <c r="AW45" s="37">
        <f t="shared" si="27"/>
        <v>2.7817862839826462</v>
      </c>
      <c r="AX45" s="37">
        <f t="shared" si="28"/>
        <v>92.224842986543223</v>
      </c>
      <c r="AY45" s="9">
        <f t="shared" si="29"/>
        <v>0.85</v>
      </c>
      <c r="AZ45" s="9">
        <f t="shared" si="30"/>
        <v>0.6</v>
      </c>
      <c r="BA45" s="9">
        <f t="shared" si="31"/>
        <v>0.65</v>
      </c>
      <c r="BB45" s="9">
        <f t="shared" si="48"/>
        <v>21</v>
      </c>
      <c r="BC45" s="9">
        <f t="shared" si="49"/>
        <v>11.2</v>
      </c>
      <c r="BD45" s="9">
        <f t="shared" si="50"/>
        <v>13.65</v>
      </c>
      <c r="BE45" s="9">
        <f t="shared" si="32"/>
        <v>191.21024155987931</v>
      </c>
      <c r="BF45" s="9">
        <f t="shared" si="33"/>
        <v>83.884586440135337</v>
      </c>
      <c r="BG45" s="9">
        <f t="shared" si="34"/>
        <v>163.78536729980885</v>
      </c>
      <c r="BH45" s="9">
        <f t="shared" si="35"/>
        <v>5429.9929040891093</v>
      </c>
      <c r="BI45" s="9">
        <f t="shared" si="36"/>
        <v>169.83672410676547</v>
      </c>
      <c r="BJ45" s="9">
        <f t="shared" si="37"/>
        <v>74.507951288696518</v>
      </c>
      <c r="BK45" s="9">
        <f t="shared" si="38"/>
        <v>145.47740754833885</v>
      </c>
      <c r="BL45" s="9">
        <f t="shared" si="39"/>
        <v>4823.0272564384413</v>
      </c>
      <c r="BM45" s="9" t="str">
        <f t="shared" si="40"/>
        <v>M</v>
      </c>
      <c r="BN45" s="9" t="str">
        <f t="shared" si="41"/>
        <v>M</v>
      </c>
      <c r="BO45" s="9">
        <v>1</v>
      </c>
    </row>
    <row r="46" spans="1:83" x14ac:dyDescent="0.3">
      <c r="A46" s="10">
        <v>40</v>
      </c>
      <c r="B46" s="10">
        <f t="shared" si="0"/>
        <v>2</v>
      </c>
      <c r="C46" s="9">
        <f>IF(G46&lt;=$A$3,$A$3,G46)</f>
        <v>3.059895215406276</v>
      </c>
      <c r="D46" s="9">
        <f t="shared" si="51"/>
        <v>3</v>
      </c>
      <c r="E46" s="9">
        <f t="shared" si="52"/>
        <v>2.7508200000000005</v>
      </c>
      <c r="F46" s="9">
        <f t="shared" si="53"/>
        <v>3.4598952154062763</v>
      </c>
      <c r="G46" s="9">
        <v>3.059895215406276</v>
      </c>
      <c r="H46" s="9">
        <f t="shared" si="2"/>
        <v>3.3762208150182622</v>
      </c>
      <c r="I46" s="9">
        <v>65</v>
      </c>
      <c r="J46" s="9">
        <v>78</v>
      </c>
      <c r="K46" s="9">
        <v>0.2</v>
      </c>
      <c r="L46" s="9">
        <v>0.2</v>
      </c>
      <c r="M46" s="1">
        <f t="shared" si="54"/>
        <v>1.3989229744649958</v>
      </c>
      <c r="N46" s="9">
        <v>3</v>
      </c>
      <c r="O46" s="9">
        <v>2.6</v>
      </c>
      <c r="P46" s="9">
        <f t="shared" si="55"/>
        <v>2.8205596692984165</v>
      </c>
      <c r="Q46" s="1">
        <f t="shared" si="56"/>
        <v>1.3152485740769819</v>
      </c>
      <c r="R46" s="4">
        <f t="shared" si="57"/>
        <v>15.007922656809424</v>
      </c>
      <c r="S46" s="4">
        <f t="shared" si="58"/>
        <v>5.3693064948026968E-2</v>
      </c>
      <c r="T46" s="9">
        <f t="shared" si="59"/>
        <v>15.307228444580389</v>
      </c>
      <c r="U46" s="9">
        <f t="shared" si="60"/>
        <v>4.7751437894832582</v>
      </c>
      <c r="V46" s="9">
        <f t="shared" si="61"/>
        <v>41.478951531396206</v>
      </c>
      <c r="W46" s="9">
        <f t="shared" si="62"/>
        <v>41.431793759724833</v>
      </c>
      <c r="X46" s="28">
        <f t="shared" si="12"/>
        <v>82.910745291121032</v>
      </c>
      <c r="Y46" s="9">
        <f t="shared" si="63"/>
        <v>0.49971561121839042</v>
      </c>
      <c r="Z46" s="9">
        <f t="shared" si="44"/>
        <v>0.04</v>
      </c>
      <c r="AA46" s="29">
        <f t="shared" si="14"/>
        <v>0.5397156112183904</v>
      </c>
      <c r="AB46" s="30">
        <f t="shared" si="45"/>
        <v>0.98</v>
      </c>
      <c r="AC46" s="9">
        <v>0.5</v>
      </c>
      <c r="AD46" s="9">
        <v>0.5</v>
      </c>
      <c r="AE46" s="9">
        <f t="shared" si="15"/>
        <v>83.586381681316837</v>
      </c>
      <c r="AF46" s="9">
        <f>(AC46+AD46)*D46*E46*N46</f>
        <v>24.757380000000005</v>
      </c>
      <c r="AG46" s="28">
        <f t="shared" si="16"/>
        <v>108.34376168131683</v>
      </c>
      <c r="AH46" s="9">
        <f t="shared" si="17"/>
        <v>0.22850766500817601</v>
      </c>
      <c r="AI46" s="9">
        <f t="shared" si="46"/>
        <v>0.09</v>
      </c>
      <c r="AJ46" s="29">
        <f t="shared" si="18"/>
        <v>0.31850766500817601</v>
      </c>
      <c r="AK46" s="30">
        <f t="shared" si="47"/>
        <v>0.9</v>
      </c>
      <c r="AL46" s="9">
        <v>6.7589832470810798</v>
      </c>
      <c r="AM46" s="9">
        <v>2.1757693424439264</v>
      </c>
      <c r="AN46" s="9">
        <v>3.8696345872969804</v>
      </c>
      <c r="AO46" s="36">
        <f t="shared" si="19"/>
        <v>84.638052484686057</v>
      </c>
      <c r="AP46" s="36">
        <f t="shared" si="20"/>
        <v>3.111054472667854</v>
      </c>
      <c r="AQ46" s="36">
        <f t="shared" si="21"/>
        <v>1.0014726619165673</v>
      </c>
      <c r="AR46" s="36">
        <f t="shared" si="22"/>
        <v>1.7811323908221668</v>
      </c>
      <c r="AS46" s="36">
        <f t="shared" si="23"/>
        <v>78.065315762770197</v>
      </c>
      <c r="AT46" s="37">
        <f t="shared" si="24"/>
        <v>107.15317089361007</v>
      </c>
      <c r="AU46" s="37">
        <f t="shared" si="25"/>
        <v>4.6061952752239055</v>
      </c>
      <c r="AV46" s="37">
        <f t="shared" si="26"/>
        <v>1.482770129585737</v>
      </c>
      <c r="AW46" s="37">
        <f t="shared" si="27"/>
        <v>2.6371263104621425</v>
      </c>
      <c r="AX46" s="37">
        <f t="shared" si="28"/>
        <v>115.58270412313823</v>
      </c>
      <c r="AY46" s="9">
        <f t="shared" si="29"/>
        <v>0.85</v>
      </c>
      <c r="AZ46" s="9">
        <f t="shared" si="30"/>
        <v>0.6</v>
      </c>
      <c r="BA46" s="9">
        <f t="shared" si="31"/>
        <v>0.65</v>
      </c>
      <c r="BB46" s="9">
        <f t="shared" si="48"/>
        <v>21</v>
      </c>
      <c r="BC46" s="9">
        <f t="shared" si="49"/>
        <v>11.2</v>
      </c>
      <c r="BD46" s="9">
        <f t="shared" si="50"/>
        <v>13.65</v>
      </c>
      <c r="BE46" s="9">
        <f t="shared" si="32"/>
        <v>263.31359174037914</v>
      </c>
      <c r="BF46" s="9">
        <f t="shared" si="33"/>
        <v>84.762695721272678</v>
      </c>
      <c r="BG46" s="9">
        <f t="shared" si="34"/>
        <v>150.75157677658092</v>
      </c>
      <c r="BH46" s="9">
        <f t="shared" si="35"/>
        <v>6607.2962927629333</v>
      </c>
      <c r="BI46" s="9">
        <f t="shared" si="36"/>
        <v>493.56842949540641</v>
      </c>
      <c r="BJ46" s="9">
        <f t="shared" si="37"/>
        <v>158.88352109144083</v>
      </c>
      <c r="BK46" s="9">
        <f t="shared" si="38"/>
        <v>282.57644621298533</v>
      </c>
      <c r="BL46" s="9">
        <f t="shared" si="39"/>
        <v>12385.053247252199</v>
      </c>
      <c r="BM46" s="9" t="str">
        <f t="shared" si="40"/>
        <v>M</v>
      </c>
      <c r="BN46" s="9" t="str">
        <f t="shared" si="41"/>
        <v>M</v>
      </c>
      <c r="BO46" s="9">
        <v>1</v>
      </c>
    </row>
    <row r="47" spans="1:83" x14ac:dyDescent="0.3">
      <c r="A47" s="10">
        <v>41</v>
      </c>
      <c r="B47" s="10">
        <f t="shared" si="0"/>
        <v>2</v>
      </c>
      <c r="C47" s="9">
        <f>IF(G47&lt;=$A$3,$A$3,G47)</f>
        <v>2.5</v>
      </c>
      <c r="D47" s="9">
        <f t="shared" si="51"/>
        <v>3</v>
      </c>
      <c r="E47" s="9">
        <f t="shared" si="52"/>
        <v>2.7508200000000005</v>
      </c>
      <c r="F47" s="9">
        <f t="shared" si="53"/>
        <v>2.9000000000000004</v>
      </c>
      <c r="G47" s="9">
        <v>2.0429165645770277</v>
      </c>
      <c r="H47" s="9">
        <f t="shared" si="2"/>
        <v>2.2541090276370035</v>
      </c>
      <c r="I47" s="9">
        <v>65</v>
      </c>
      <c r="J47" s="9">
        <v>78</v>
      </c>
      <c r="K47" s="9">
        <v>0.2</v>
      </c>
      <c r="L47" s="9">
        <v>0.2</v>
      </c>
      <c r="M47" s="1">
        <f t="shared" si="54"/>
        <v>1.3989229744649958</v>
      </c>
      <c r="N47" s="9">
        <v>3</v>
      </c>
      <c r="O47" s="9">
        <v>2.6</v>
      </c>
      <c r="P47" s="9">
        <f t="shared" si="55"/>
        <v>1.6148823398729046</v>
      </c>
      <c r="Q47" s="1">
        <f t="shared" si="56"/>
        <v>0.75303200210199872</v>
      </c>
      <c r="R47" s="4">
        <f t="shared" si="57"/>
        <v>15.007922656809424</v>
      </c>
      <c r="S47" s="4">
        <f t="shared" si="58"/>
        <v>3.1992737785053507</v>
      </c>
      <c r="T47" s="9">
        <f t="shared" si="59"/>
        <v>5.0177353378491327</v>
      </c>
      <c r="U47" s="9">
        <f t="shared" si="60"/>
        <v>3.6530320021019991</v>
      </c>
      <c r="V47" s="9">
        <f t="shared" si="61"/>
        <v>42.002947036577659</v>
      </c>
      <c r="W47" s="9">
        <f t="shared" si="62"/>
        <v>50.084720098192598</v>
      </c>
      <c r="X47" s="28">
        <f t="shared" si="12"/>
        <v>92.087667134770257</v>
      </c>
      <c r="Y47" s="9">
        <f t="shared" si="63"/>
        <v>0.54388086544633207</v>
      </c>
      <c r="Z47" s="9">
        <f t="shared" si="44"/>
        <v>0.04</v>
      </c>
      <c r="AA47" s="29">
        <f t="shared" si="14"/>
        <v>0.58388086544633211</v>
      </c>
      <c r="AB47" s="30">
        <f t="shared" si="45"/>
        <v>0.98</v>
      </c>
      <c r="AC47" s="9">
        <v>0.5</v>
      </c>
      <c r="AD47" s="9">
        <v>0.5</v>
      </c>
      <c r="AE47" s="9">
        <f t="shared" si="15"/>
        <v>55.805833758639807</v>
      </c>
      <c r="AF47" s="9">
        <f>(AC47+AD47)*D47*E47*N47</f>
        <v>24.757380000000005</v>
      </c>
      <c r="AG47" s="28">
        <f t="shared" si="16"/>
        <v>80.563213758639819</v>
      </c>
      <c r="AH47" s="9">
        <f t="shared" si="17"/>
        <v>0.30730377854799712</v>
      </c>
      <c r="AI47" s="9">
        <f t="shared" si="46"/>
        <v>0.09</v>
      </c>
      <c r="AJ47" s="29">
        <f t="shared" si="18"/>
        <v>0.39730377854799714</v>
      </c>
      <c r="AK47" s="30">
        <f t="shared" si="47"/>
        <v>0.9</v>
      </c>
      <c r="AL47" s="9">
        <v>9.6741471173552558</v>
      </c>
      <c r="AM47" s="9">
        <v>3.2992926663090367</v>
      </c>
      <c r="AN47" s="9">
        <v>6.9031122301042096</v>
      </c>
      <c r="AO47" s="36">
        <f t="shared" si="19"/>
        <v>94.006160200077971</v>
      </c>
      <c r="AP47" s="36">
        <f t="shared" si="20"/>
        <v>4.0255977260187299</v>
      </c>
      <c r="AQ47" s="36">
        <f t="shared" si="21"/>
        <v>1.3728988089437797</v>
      </c>
      <c r="AR47" s="36">
        <f t="shared" si="22"/>
        <v>2.8725170869178038</v>
      </c>
      <c r="AS47" s="36">
        <f t="shared" si="23"/>
        <v>106.56920725921474</v>
      </c>
      <c r="AT47" s="37">
        <f t="shared" si="24"/>
        <v>79.677903717336079</v>
      </c>
      <c r="AU47" s="37">
        <f t="shared" si="25"/>
        <v>5.8305719134007985</v>
      </c>
      <c r="AV47" s="37">
        <f t="shared" si="26"/>
        <v>1.9884712234487603</v>
      </c>
      <c r="AW47" s="37">
        <f t="shared" si="27"/>
        <v>4.1604796573429157</v>
      </c>
      <c r="AX47" s="37">
        <f t="shared" si="28"/>
        <v>154.35209103555493</v>
      </c>
      <c r="AY47" s="9">
        <f t="shared" si="29"/>
        <v>0.85</v>
      </c>
      <c r="AZ47" s="9">
        <f t="shared" si="30"/>
        <v>0.6</v>
      </c>
      <c r="BA47" s="9">
        <f t="shared" si="31"/>
        <v>0.65</v>
      </c>
      <c r="BB47" s="9">
        <f t="shared" si="48"/>
        <v>21</v>
      </c>
      <c r="BC47" s="9">
        <f t="shared" si="49"/>
        <v>11.2</v>
      </c>
      <c r="BD47" s="9">
        <f t="shared" si="50"/>
        <v>13.65</v>
      </c>
      <c r="BE47" s="9">
        <f t="shared" si="32"/>
        <v>378.43098473318634</v>
      </c>
      <c r="BF47" s="9">
        <f t="shared" si="33"/>
        <v>129.06094537206519</v>
      </c>
      <c r="BG47" s="9">
        <f t="shared" si="34"/>
        <v>270.03430145025635</v>
      </c>
      <c r="BH47" s="9">
        <f t="shared" si="35"/>
        <v>10018.161970005052</v>
      </c>
      <c r="BI47" s="9">
        <f t="shared" si="36"/>
        <v>464.56774753295281</v>
      </c>
      <c r="BJ47" s="9">
        <f t="shared" si="37"/>
        <v>158.4372186866438</v>
      </c>
      <c r="BK47" s="9">
        <f t="shared" si="38"/>
        <v>331.49829755570426</v>
      </c>
      <c r="BL47" s="9">
        <f t="shared" si="39"/>
        <v>12298.45104810044</v>
      </c>
      <c r="BM47" s="9" t="str">
        <f t="shared" si="40"/>
        <v>M</v>
      </c>
      <c r="BN47" s="9" t="str">
        <f t="shared" si="41"/>
        <v>M</v>
      </c>
      <c r="BO47" s="9">
        <v>1</v>
      </c>
    </row>
    <row r="48" spans="1:83" x14ac:dyDescent="0.3">
      <c r="A48" s="10">
        <v>42</v>
      </c>
      <c r="B48" s="10">
        <f t="shared" si="0"/>
        <v>2</v>
      </c>
      <c r="C48" s="9">
        <f>IF(G48&lt;=$A$3,$A$3,G48)</f>
        <v>2.5</v>
      </c>
      <c r="D48" s="9">
        <f t="shared" si="51"/>
        <v>3</v>
      </c>
      <c r="E48" s="9">
        <f t="shared" si="52"/>
        <v>2.7508200000000005</v>
      </c>
      <c r="F48" s="9">
        <f t="shared" si="53"/>
        <v>2.9000000000000004</v>
      </c>
      <c r="G48" s="9">
        <v>1.9704259486944002</v>
      </c>
      <c r="H48" s="9">
        <f t="shared" si="2"/>
        <v>2.1741244827401207</v>
      </c>
      <c r="I48" s="9">
        <v>65</v>
      </c>
      <c r="J48" s="9">
        <v>78</v>
      </c>
      <c r="K48" s="9">
        <v>0.2</v>
      </c>
      <c r="L48" s="9">
        <v>0.2</v>
      </c>
      <c r="M48" s="1">
        <f t="shared" si="54"/>
        <v>1.3989229744649958</v>
      </c>
      <c r="N48" s="9">
        <v>3</v>
      </c>
      <c r="O48" s="9">
        <v>2.6</v>
      </c>
      <c r="P48" s="9">
        <f t="shared" si="55"/>
        <v>1.4433549298077322</v>
      </c>
      <c r="Q48" s="1">
        <f t="shared" si="56"/>
        <v>0.67304745720511594</v>
      </c>
      <c r="R48" s="4">
        <f t="shared" si="57"/>
        <v>15.007922656809424</v>
      </c>
      <c r="S48" s="4">
        <f t="shared" si="58"/>
        <v>4.0407062061806993</v>
      </c>
      <c r="T48" s="9">
        <f t="shared" si="59"/>
        <v>4.0084111361045798</v>
      </c>
      <c r="U48" s="9">
        <f t="shared" si="60"/>
        <v>3.5730474572051163</v>
      </c>
      <c r="V48" s="9">
        <f t="shared" si="61"/>
        <v>42.799208465081406</v>
      </c>
      <c r="W48" s="9">
        <f t="shared" si="62"/>
        <v>52.399349248890495</v>
      </c>
      <c r="X48" s="28">
        <f t="shared" si="12"/>
        <v>95.198557713971894</v>
      </c>
      <c r="Y48" s="9">
        <f t="shared" si="63"/>
        <v>0.55042167136950293</v>
      </c>
      <c r="Z48" s="9">
        <f t="shared" si="44"/>
        <v>0.04</v>
      </c>
      <c r="AA48" s="29">
        <f t="shared" si="14"/>
        <v>0.59042167136950297</v>
      </c>
      <c r="AB48" s="30">
        <f t="shared" si="45"/>
        <v>0.98</v>
      </c>
      <c r="AC48" s="9">
        <v>0.5</v>
      </c>
      <c r="AD48" s="9">
        <v>0.5</v>
      </c>
      <c r="AE48" s="9">
        <f t="shared" si="15"/>
        <v>53.825625986500619</v>
      </c>
      <c r="AF48" s="9">
        <f>(AC48+AD48)*D48*E48*N48</f>
        <v>24.757380000000005</v>
      </c>
      <c r="AG48" s="28">
        <f t="shared" si="16"/>
        <v>78.583005986500623</v>
      </c>
      <c r="AH48" s="9">
        <f t="shared" si="17"/>
        <v>0.31504750536334725</v>
      </c>
      <c r="AI48" s="9">
        <f t="shared" si="46"/>
        <v>0.09</v>
      </c>
      <c r="AJ48" s="29">
        <f t="shared" si="18"/>
        <v>0.40504750536334722</v>
      </c>
      <c r="AK48" s="30">
        <f t="shared" si="47"/>
        <v>0.9</v>
      </c>
      <c r="AL48" s="9">
        <v>8.0756793296368556</v>
      </c>
      <c r="AM48" s="9">
        <v>2.2816181865602956</v>
      </c>
      <c r="AN48" s="9">
        <v>6.5827404794205986</v>
      </c>
      <c r="AO48" s="36">
        <f t="shared" si="19"/>
        <v>97.181860999679643</v>
      </c>
      <c r="AP48" s="36">
        <f t="shared" si="20"/>
        <v>3.3076232423885159</v>
      </c>
      <c r="AQ48" s="36">
        <f t="shared" si="21"/>
        <v>0.93450136342431145</v>
      </c>
      <c r="AR48" s="36">
        <f t="shared" si="22"/>
        <v>2.6961478433694057</v>
      </c>
      <c r="AS48" s="36">
        <f t="shared" si="23"/>
        <v>89.242495779141422</v>
      </c>
      <c r="AT48" s="37">
        <f t="shared" si="24"/>
        <v>77.71945647016544</v>
      </c>
      <c r="AU48" s="37">
        <f t="shared" si="25"/>
        <v>4.8046455630530991</v>
      </c>
      <c r="AV48" s="37">
        <f t="shared" si="26"/>
        <v>1.3574544319024038</v>
      </c>
      <c r="AW48" s="37">
        <f t="shared" si="27"/>
        <v>3.9164178697769607</v>
      </c>
      <c r="AX48" s="37">
        <f t="shared" si="28"/>
        <v>129.63343463247807</v>
      </c>
      <c r="AY48" s="9">
        <f t="shared" si="29"/>
        <v>0.85</v>
      </c>
      <c r="AZ48" s="9">
        <f t="shared" si="30"/>
        <v>0.6</v>
      </c>
      <c r="BA48" s="9">
        <f t="shared" si="31"/>
        <v>0.65</v>
      </c>
      <c r="BB48" s="9">
        <f t="shared" si="48"/>
        <v>21</v>
      </c>
      <c r="BC48" s="9">
        <f t="shared" si="49"/>
        <v>11.2</v>
      </c>
      <c r="BD48" s="9">
        <f t="shared" si="50"/>
        <v>13.65</v>
      </c>
      <c r="BE48" s="9">
        <f t="shared" si="32"/>
        <v>321.44098218111043</v>
      </c>
      <c r="BF48" s="9">
        <f t="shared" si="33"/>
        <v>90.816581604312546</v>
      </c>
      <c r="BG48" s="9">
        <f t="shared" si="34"/>
        <v>262.01666494891163</v>
      </c>
      <c r="BH48" s="9">
        <f t="shared" si="35"/>
        <v>8672.7518200730192</v>
      </c>
      <c r="BI48" s="9">
        <f t="shared" si="36"/>
        <v>373.41444169227884</v>
      </c>
      <c r="BJ48" s="9">
        <f t="shared" si="37"/>
        <v>105.50062063047203</v>
      </c>
      <c r="BK48" s="9">
        <f t="shared" si="38"/>
        <v>304.38186814910858</v>
      </c>
      <c r="BL48" s="9">
        <f t="shared" si="39"/>
        <v>10075.040079996916</v>
      </c>
      <c r="BM48" s="9" t="str">
        <f t="shared" si="40"/>
        <v>M</v>
      </c>
      <c r="BN48" s="9" t="str">
        <f t="shared" si="41"/>
        <v>M</v>
      </c>
      <c r="BO48" s="9">
        <v>1</v>
      </c>
    </row>
    <row r="49" spans="1:67" x14ac:dyDescent="0.3">
      <c r="A49" s="10">
        <v>43</v>
      </c>
      <c r="B49" s="10">
        <f t="shared" si="0"/>
        <v>2</v>
      </c>
      <c r="C49" s="9">
        <f>IF(G49&lt;=$A$3,$A$3,G49)</f>
        <v>2.7484097236883338</v>
      </c>
      <c r="D49" s="9">
        <f t="shared" si="51"/>
        <v>3</v>
      </c>
      <c r="E49" s="9">
        <f t="shared" si="52"/>
        <v>2.7508200000000005</v>
      </c>
      <c r="F49" s="9">
        <f t="shared" si="53"/>
        <v>3.1484097236883342</v>
      </c>
      <c r="G49" s="9">
        <v>2.7484097236883338</v>
      </c>
      <c r="H49" s="9">
        <f t="shared" si="2"/>
        <v>3.0325346013795107</v>
      </c>
      <c r="I49" s="9">
        <v>65</v>
      </c>
      <c r="J49" s="9">
        <v>78</v>
      </c>
      <c r="K49" s="9">
        <v>0.2</v>
      </c>
      <c r="L49" s="9">
        <v>0.2</v>
      </c>
      <c r="M49" s="1">
        <f t="shared" si="54"/>
        <v>1.3989229744649958</v>
      </c>
      <c r="N49" s="9">
        <v>3</v>
      </c>
      <c r="O49" s="9">
        <v>2.6</v>
      </c>
      <c r="P49" s="9">
        <f t="shared" si="55"/>
        <v>2.7515049982938362</v>
      </c>
      <c r="Q49" s="1">
        <f t="shared" si="56"/>
        <v>1.2830478521561721</v>
      </c>
      <c r="R49" s="4">
        <f t="shared" si="57"/>
        <v>15.007922656809424</v>
      </c>
      <c r="S49" s="4">
        <f t="shared" si="58"/>
        <v>0.10297063447747416</v>
      </c>
      <c r="T49" s="9">
        <f t="shared" si="59"/>
        <v>14.56688166978501</v>
      </c>
      <c r="U49" s="9">
        <f t="shared" si="60"/>
        <v>4.4314575758445063</v>
      </c>
      <c r="V49" s="9">
        <f t="shared" si="61"/>
        <v>35.006742054623082</v>
      </c>
      <c r="W49" s="9">
        <f t="shared" si="62"/>
        <v>41.56734748353783</v>
      </c>
      <c r="X49" s="28">
        <f t="shared" si="12"/>
        <v>76.574089538160905</v>
      </c>
      <c r="Y49" s="9">
        <f t="shared" si="63"/>
        <v>0.54283828556423941</v>
      </c>
      <c r="Z49" s="9">
        <f t="shared" si="44"/>
        <v>0.04</v>
      </c>
      <c r="AA49" s="29">
        <f t="shared" si="14"/>
        <v>0.58283828556423944</v>
      </c>
      <c r="AB49" s="30">
        <f t="shared" si="45"/>
        <v>0.98</v>
      </c>
      <c r="AC49" s="9">
        <v>0.5</v>
      </c>
      <c r="AD49" s="9">
        <v>0.5</v>
      </c>
      <c r="AE49" s="9">
        <f t="shared" si="15"/>
        <v>75.077611489501095</v>
      </c>
      <c r="AF49" s="9">
        <f>(AC49+AD49)*D49*E49*N49</f>
        <v>24.757380000000005</v>
      </c>
      <c r="AG49" s="28">
        <f t="shared" si="16"/>
        <v>99.834991489501107</v>
      </c>
      <c r="AH49" s="9">
        <f t="shared" si="17"/>
        <v>0.24798299304311106</v>
      </c>
      <c r="AI49" s="9">
        <f t="shared" si="46"/>
        <v>0.09</v>
      </c>
      <c r="AJ49" s="29">
        <f t="shared" si="18"/>
        <v>0.33798299304311108</v>
      </c>
      <c r="AK49" s="30">
        <f t="shared" si="47"/>
        <v>0.9</v>
      </c>
      <c r="AL49" s="9">
        <v>11.748316127428165</v>
      </c>
      <c r="AM49" s="9">
        <v>2.3808713175279022</v>
      </c>
      <c r="AN49" s="9">
        <v>4.7988749100268455</v>
      </c>
      <c r="AO49" s="36">
        <f t="shared" si="19"/>
        <v>78.169383070205924</v>
      </c>
      <c r="AP49" s="36">
        <f t="shared" si="20"/>
        <v>4.9009476974512287</v>
      </c>
      <c r="AQ49" s="36">
        <f t="shared" si="21"/>
        <v>0.99320836067086771</v>
      </c>
      <c r="AR49" s="36">
        <f t="shared" si="22"/>
        <v>2.0019068848295549</v>
      </c>
      <c r="AS49" s="36">
        <f t="shared" si="23"/>
        <v>111.91819541886289</v>
      </c>
      <c r="AT49" s="37">
        <f t="shared" si="24"/>
        <v>98.737903670935154</v>
      </c>
      <c r="AU49" s="37">
        <f t="shared" si="25"/>
        <v>7.7775850794633419</v>
      </c>
      <c r="AV49" s="37">
        <f t="shared" si="26"/>
        <v>1.5761773035793265</v>
      </c>
      <c r="AW49" s="37">
        <f t="shared" si="27"/>
        <v>3.1769368046964819</v>
      </c>
      <c r="AX49" s="37">
        <f t="shared" si="28"/>
        <v>177.60917694814327</v>
      </c>
      <c r="AY49" s="9">
        <f t="shared" si="29"/>
        <v>0.85</v>
      </c>
      <c r="AZ49" s="9">
        <f t="shared" si="30"/>
        <v>0.6</v>
      </c>
      <c r="BA49" s="9">
        <f t="shared" si="31"/>
        <v>0.65</v>
      </c>
      <c r="BB49" s="9">
        <f t="shared" si="48"/>
        <v>21</v>
      </c>
      <c r="BC49" s="9">
        <f t="shared" si="49"/>
        <v>11.2</v>
      </c>
      <c r="BD49" s="9">
        <f t="shared" si="50"/>
        <v>13.65</v>
      </c>
      <c r="BE49" s="9">
        <f t="shared" si="32"/>
        <v>383.10405796910879</v>
      </c>
      <c r="BF49" s="9">
        <f t="shared" si="33"/>
        <v>77.638484813812312</v>
      </c>
      <c r="BG49" s="9">
        <f t="shared" si="34"/>
        <v>156.4878261511241</v>
      </c>
      <c r="BH49" s="9">
        <f t="shared" si="35"/>
        <v>8748.57629022326</v>
      </c>
      <c r="BI49" s="9">
        <f t="shared" si="36"/>
        <v>767.94244636855399</v>
      </c>
      <c r="BJ49" s="9">
        <f t="shared" si="37"/>
        <v>155.62844276912986</v>
      </c>
      <c r="BK49" s="9">
        <f t="shared" si="38"/>
        <v>313.68408019076975</v>
      </c>
      <c r="BL49" s="9">
        <f t="shared" si="39"/>
        <v>17536.757804579847</v>
      </c>
      <c r="BM49" s="9" t="str">
        <f t="shared" si="40"/>
        <v>M</v>
      </c>
      <c r="BN49" s="9" t="str">
        <f t="shared" si="41"/>
        <v>M</v>
      </c>
      <c r="BO49" s="9">
        <v>1</v>
      </c>
    </row>
    <row r="50" spans="1:67" x14ac:dyDescent="0.3">
      <c r="A50" s="10">
        <v>44</v>
      </c>
      <c r="B50" s="10">
        <f t="shared" si="0"/>
        <v>2</v>
      </c>
      <c r="C50" s="9">
        <f>IF(G50&lt;=$A$3,$A$3,G50)</f>
        <v>2.5</v>
      </c>
      <c r="D50" s="9">
        <f t="shared" si="51"/>
        <v>3</v>
      </c>
      <c r="E50" s="9">
        <f t="shared" si="52"/>
        <v>2.7508200000000005</v>
      </c>
      <c r="F50" s="9">
        <f t="shared" si="53"/>
        <v>2.9000000000000004</v>
      </c>
      <c r="G50" s="9">
        <v>1.8264713122188927</v>
      </c>
      <c r="H50" s="9">
        <f t="shared" si="2"/>
        <v>2.0152881155207734</v>
      </c>
      <c r="I50" s="9">
        <v>65</v>
      </c>
      <c r="J50" s="9">
        <v>78</v>
      </c>
      <c r="K50" s="9">
        <v>0.2</v>
      </c>
      <c r="L50" s="9">
        <v>0.2</v>
      </c>
      <c r="M50" s="1">
        <f t="shared" si="54"/>
        <v>1.3989229744649958</v>
      </c>
      <c r="N50" s="9">
        <v>3</v>
      </c>
      <c r="O50" s="9">
        <v>2.6</v>
      </c>
      <c r="P50" s="9">
        <f t="shared" si="55"/>
        <v>1.102729241077244</v>
      </c>
      <c r="Q50" s="1">
        <f t="shared" si="56"/>
        <v>0.51421108998576859</v>
      </c>
      <c r="R50" s="4">
        <f t="shared" si="57"/>
        <v>15.007922656809424</v>
      </c>
      <c r="S50" s="4">
        <f t="shared" si="58"/>
        <v>6.0025626303613739</v>
      </c>
      <c r="T50" s="9">
        <f t="shared" si="59"/>
        <v>2.3397193244748919</v>
      </c>
      <c r="U50" s="9">
        <f t="shared" si="60"/>
        <v>3.4142110899857689</v>
      </c>
      <c r="V50" s="9">
        <f t="shared" si="61"/>
        <v>43.457106973279672</v>
      </c>
      <c r="W50" s="9">
        <f t="shared" si="62"/>
        <v>57.796063137655189</v>
      </c>
      <c r="X50" s="28">
        <f t="shared" si="12"/>
        <v>101.25317011093486</v>
      </c>
      <c r="Y50" s="9">
        <f t="shared" si="63"/>
        <v>0.57080744310852438</v>
      </c>
      <c r="Z50" s="9">
        <f t="shared" si="44"/>
        <v>0.04</v>
      </c>
      <c r="AA50" s="29">
        <f t="shared" si="14"/>
        <v>0.61080744310852442</v>
      </c>
      <c r="AB50" s="30">
        <f t="shared" si="45"/>
        <v>0.98</v>
      </c>
      <c r="AC50" s="9">
        <v>0.5</v>
      </c>
      <c r="AD50" s="9">
        <v>0.5</v>
      </c>
      <c r="AE50" s="9">
        <f t="shared" si="15"/>
        <v>49.893253685431688</v>
      </c>
      <c r="AF50" s="9">
        <f>(AC50+AD50)*D50*E50*N50</f>
        <v>24.757380000000005</v>
      </c>
      <c r="AG50" s="28">
        <f t="shared" si="16"/>
        <v>74.6506336854317</v>
      </c>
      <c r="AH50" s="9">
        <f t="shared" si="17"/>
        <v>0.33164326647680531</v>
      </c>
      <c r="AI50" s="9">
        <f t="shared" si="46"/>
        <v>0.09</v>
      </c>
      <c r="AJ50" s="29">
        <f t="shared" si="18"/>
        <v>0.42164326647680528</v>
      </c>
      <c r="AK50" s="30">
        <f t="shared" si="47"/>
        <v>0.9</v>
      </c>
      <c r="AL50" s="9">
        <v>4.9785999367354776</v>
      </c>
      <c r="AM50" s="9">
        <v>3.1694349756857383</v>
      </c>
      <c r="AN50" s="9">
        <v>4.2002592507049137</v>
      </c>
      <c r="AO50" s="36">
        <f t="shared" si="19"/>
        <v>103.36261115491267</v>
      </c>
      <c r="AP50" s="36">
        <f t="shared" si="20"/>
        <v>1.9376340391178191</v>
      </c>
      <c r="AQ50" s="36">
        <f t="shared" si="21"/>
        <v>1.2335205020884041</v>
      </c>
      <c r="AR50" s="36">
        <f t="shared" si="22"/>
        <v>1.6347096373889187</v>
      </c>
      <c r="AS50" s="36">
        <f t="shared" si="23"/>
        <v>57.379986630020326</v>
      </c>
      <c r="AT50" s="37">
        <f t="shared" si="24"/>
        <v>73.830297051525861</v>
      </c>
      <c r="AU50" s="37">
        <f t="shared" si="25"/>
        <v>2.8794067969291146</v>
      </c>
      <c r="AV50" s="37">
        <f t="shared" si="26"/>
        <v>1.8330640596517698</v>
      </c>
      <c r="AW50" s="37">
        <f t="shared" si="27"/>
        <v>2.4292482201882755</v>
      </c>
      <c r="AX50" s="37">
        <f t="shared" si="28"/>
        <v>85.269106639665054</v>
      </c>
      <c r="AY50" s="9">
        <f t="shared" si="29"/>
        <v>0.85</v>
      </c>
      <c r="AZ50" s="9">
        <f t="shared" si="30"/>
        <v>0.6</v>
      </c>
      <c r="BA50" s="9">
        <f t="shared" si="31"/>
        <v>0.65</v>
      </c>
      <c r="BB50" s="9">
        <f t="shared" si="48"/>
        <v>21</v>
      </c>
      <c r="BC50" s="9">
        <f t="shared" si="49"/>
        <v>11.2</v>
      </c>
      <c r="BD50" s="9">
        <f t="shared" si="50"/>
        <v>13.65</v>
      </c>
      <c r="BE50" s="9">
        <f t="shared" si="32"/>
        <v>200.27891374585798</v>
      </c>
      <c r="BF50" s="9">
        <f t="shared" si="33"/>
        <v>127.49990000897635</v>
      </c>
      <c r="BG50" s="9">
        <f t="shared" si="34"/>
        <v>168.96785660061909</v>
      </c>
      <c r="BH50" s="9">
        <f t="shared" si="35"/>
        <v>5930.9452461128785</v>
      </c>
      <c r="BI50" s="9">
        <f t="shared" si="36"/>
        <v>212.58745914945914</v>
      </c>
      <c r="BJ50" s="9">
        <f t="shared" si="37"/>
        <v>135.33566403856608</v>
      </c>
      <c r="BK50" s="9">
        <f t="shared" si="38"/>
        <v>179.35211770839089</v>
      </c>
      <c r="BL50" s="9">
        <f t="shared" si="39"/>
        <v>6295.4434725247074</v>
      </c>
      <c r="BM50" s="9" t="str">
        <f t="shared" si="40"/>
        <v>D</v>
      </c>
      <c r="BN50" s="9" t="str">
        <f t="shared" si="41"/>
        <v>M</v>
      </c>
      <c r="BO50" s="9">
        <v>1</v>
      </c>
    </row>
    <row r="51" spans="1:67" x14ac:dyDescent="0.3">
      <c r="A51" s="10">
        <v>45</v>
      </c>
      <c r="B51" s="10">
        <f t="shared" si="0"/>
        <v>2</v>
      </c>
      <c r="C51" s="9">
        <f>IF(G51&lt;=$A$3,$A$3,G51)</f>
        <v>2.5</v>
      </c>
      <c r="D51" s="9">
        <f t="shared" si="51"/>
        <v>3</v>
      </c>
      <c r="E51" s="9">
        <f t="shared" si="52"/>
        <v>2.7508200000000005</v>
      </c>
      <c r="F51" s="9">
        <f t="shared" si="53"/>
        <v>2.9000000000000004</v>
      </c>
      <c r="G51" s="9">
        <v>2.0102118003953757</v>
      </c>
      <c r="H51" s="9">
        <f t="shared" si="2"/>
        <v>2.2180233129940934</v>
      </c>
      <c r="I51" s="9">
        <v>65</v>
      </c>
      <c r="J51" s="9">
        <v>78</v>
      </c>
      <c r="K51" s="9">
        <v>0.2</v>
      </c>
      <c r="L51" s="9">
        <v>0.2</v>
      </c>
      <c r="M51" s="1">
        <f t="shared" si="54"/>
        <v>1.3989229744649958</v>
      </c>
      <c r="N51" s="9">
        <v>3</v>
      </c>
      <c r="O51" s="9">
        <v>2.6</v>
      </c>
      <c r="P51" s="9">
        <f t="shared" si="55"/>
        <v>1.5374962750896508</v>
      </c>
      <c r="Q51" s="1">
        <f t="shared" si="56"/>
        <v>0.71694628745908862</v>
      </c>
      <c r="R51" s="4">
        <f t="shared" si="57"/>
        <v>15.007922656809424</v>
      </c>
      <c r="S51" s="4">
        <f t="shared" si="58"/>
        <v>3.5667447874595877</v>
      </c>
      <c r="T51" s="9">
        <f t="shared" si="59"/>
        <v>4.5483525981948558</v>
      </c>
      <c r="U51" s="9">
        <f t="shared" si="60"/>
        <v>3.616946287459089</v>
      </c>
      <c r="V51" s="9">
        <f t="shared" si="61"/>
        <v>42.400746714487333</v>
      </c>
      <c r="W51" s="9">
        <f t="shared" si="62"/>
        <v>51.095566699044092</v>
      </c>
      <c r="X51" s="28">
        <f t="shared" si="12"/>
        <v>93.496313413531425</v>
      </c>
      <c r="Y51" s="9">
        <f t="shared" si="63"/>
        <v>0.54649819691873747</v>
      </c>
      <c r="Z51" s="9">
        <f t="shared" si="44"/>
        <v>0.04</v>
      </c>
      <c r="AA51" s="29">
        <f t="shared" si="14"/>
        <v>0.5864981969187375</v>
      </c>
      <c r="AB51" s="30">
        <f t="shared" si="45"/>
        <v>0.98</v>
      </c>
      <c r="AC51" s="9">
        <v>0.5</v>
      </c>
      <c r="AD51" s="9">
        <v>0.5</v>
      </c>
      <c r="AE51" s="9">
        <f t="shared" si="15"/>
        <v>54.912446008653717</v>
      </c>
      <c r="AF51" s="9">
        <f>(AC51+AD51)*D51*E51*N51</f>
        <v>24.757380000000005</v>
      </c>
      <c r="AG51" s="28">
        <f t="shared" si="16"/>
        <v>79.669826008653729</v>
      </c>
      <c r="AH51" s="9">
        <f t="shared" si="17"/>
        <v>0.31074976864278403</v>
      </c>
      <c r="AI51" s="9">
        <f t="shared" si="46"/>
        <v>0.09</v>
      </c>
      <c r="AJ51" s="29">
        <f t="shared" si="18"/>
        <v>0.400749768642784</v>
      </c>
      <c r="AK51" s="30">
        <f t="shared" si="47"/>
        <v>0.9</v>
      </c>
      <c r="AL51" s="9">
        <v>11.508436899994024</v>
      </c>
      <c r="AM51" s="9">
        <v>3.1179148768237885</v>
      </c>
      <c r="AN51" s="9">
        <v>4.4129241440339886</v>
      </c>
      <c r="AO51" s="36">
        <f t="shared" si="19"/>
        <v>95.44415327631333</v>
      </c>
      <c r="AP51" s="36">
        <f t="shared" si="20"/>
        <v>4.7587594087944636</v>
      </c>
      <c r="AQ51" s="36">
        <f t="shared" si="21"/>
        <v>1.2892634234205291</v>
      </c>
      <c r="AR51" s="36">
        <f t="shared" si="22"/>
        <v>1.8247520904188912</v>
      </c>
      <c r="AS51" s="36">
        <f t="shared" si="23"/>
        <v>109.79781857460874</v>
      </c>
      <c r="AT51" s="37">
        <f t="shared" si="24"/>
        <v>78.794333415152039</v>
      </c>
      <c r="AU51" s="37">
        <f t="shared" si="25"/>
        <v>6.8964334748813405</v>
      </c>
      <c r="AV51" s="37">
        <f t="shared" si="26"/>
        <v>1.868411211288761</v>
      </c>
      <c r="AW51" s="37">
        <f t="shared" si="27"/>
        <v>2.6444458142742122</v>
      </c>
      <c r="AX51" s="37">
        <f t="shared" si="28"/>
        <v>159.11990635364035</v>
      </c>
      <c r="AY51" s="9">
        <f t="shared" si="29"/>
        <v>0.85</v>
      </c>
      <c r="AZ51" s="9">
        <f t="shared" si="30"/>
        <v>0.6</v>
      </c>
      <c r="BA51" s="9">
        <f t="shared" si="31"/>
        <v>0.65</v>
      </c>
      <c r="BB51" s="9">
        <f t="shared" si="48"/>
        <v>21</v>
      </c>
      <c r="BC51" s="9">
        <f t="shared" si="49"/>
        <v>11.2</v>
      </c>
      <c r="BD51" s="9">
        <f t="shared" si="50"/>
        <v>13.65</v>
      </c>
      <c r="BE51" s="9">
        <f t="shared" si="32"/>
        <v>454.19576241807698</v>
      </c>
      <c r="BF51" s="9">
        <f t="shared" si="33"/>
        <v>123.05265579849343</v>
      </c>
      <c r="BG51" s="9">
        <f t="shared" si="34"/>
        <v>174.16191820921381</v>
      </c>
      <c r="BH51" s="9">
        <f t="shared" si="35"/>
        <v>10479.559825439799</v>
      </c>
      <c r="BI51" s="9">
        <f t="shared" si="36"/>
        <v>543.39987859521591</v>
      </c>
      <c r="BJ51" s="9">
        <f t="shared" si="37"/>
        <v>147.22021593889471</v>
      </c>
      <c r="BK51" s="9">
        <f t="shared" si="38"/>
        <v>208.3673451882255</v>
      </c>
      <c r="BL51" s="9">
        <f t="shared" si="39"/>
        <v>12537.746954216507</v>
      </c>
      <c r="BM51" s="9" t="str">
        <f t="shared" si="40"/>
        <v>M</v>
      </c>
      <c r="BN51" s="9" t="str">
        <f t="shared" si="41"/>
        <v>M</v>
      </c>
      <c r="BO51" s="9">
        <v>1</v>
      </c>
    </row>
    <row r="52" spans="1:67" x14ac:dyDescent="0.3">
      <c r="A52" s="10">
        <v>46</v>
      </c>
      <c r="B52" s="10">
        <f t="shared" si="0"/>
        <v>2</v>
      </c>
      <c r="C52" s="9">
        <f>IF(G52&lt;=$A$3,$A$3,G52)</f>
        <v>2.5</v>
      </c>
      <c r="D52" s="9">
        <f t="shared" si="51"/>
        <v>3</v>
      </c>
      <c r="E52" s="9">
        <f t="shared" si="52"/>
        <v>2.7508200000000005</v>
      </c>
      <c r="F52" s="9">
        <f t="shared" si="53"/>
        <v>2.9000000000000004</v>
      </c>
      <c r="G52" s="9">
        <v>1.5367781217694223</v>
      </c>
      <c r="H52" s="9">
        <f t="shared" si="2"/>
        <v>1.6956470459050319</v>
      </c>
      <c r="I52" s="9">
        <v>65</v>
      </c>
      <c r="J52" s="9">
        <v>78</v>
      </c>
      <c r="K52" s="9">
        <v>0.2</v>
      </c>
      <c r="L52" s="9">
        <v>0.2</v>
      </c>
      <c r="M52" s="1">
        <f t="shared" si="54"/>
        <v>1.3989229744649958</v>
      </c>
      <c r="N52" s="9">
        <v>3</v>
      </c>
      <c r="O52" s="9">
        <v>2.6</v>
      </c>
      <c r="P52" s="9">
        <f t="shared" si="55"/>
        <v>0.41725675520720895</v>
      </c>
      <c r="Q52" s="1">
        <f t="shared" si="56"/>
        <v>0.19457002037002713</v>
      </c>
      <c r="R52" s="4">
        <f t="shared" si="57"/>
        <v>15.007922656809424</v>
      </c>
      <c r="S52" s="4">
        <f t="shared" si="58"/>
        <v>11.123476511843373</v>
      </c>
      <c r="T52" s="9">
        <f t="shared" si="59"/>
        <v>0.33499068671691018</v>
      </c>
      <c r="U52" s="9">
        <f t="shared" si="60"/>
        <v>3.0945700203700275</v>
      </c>
      <c r="V52" s="9">
        <f t="shared" si="61"/>
        <v>41.058279180513715</v>
      </c>
      <c r="W52" s="9">
        <f t="shared" si="62"/>
        <v>71.882775461113511</v>
      </c>
      <c r="X52" s="28">
        <f t="shared" si="12"/>
        <v>112.94105464162723</v>
      </c>
      <c r="Y52" s="9">
        <f t="shared" si="63"/>
        <v>0.63646276094378995</v>
      </c>
      <c r="Z52" s="9">
        <f t="shared" si="44"/>
        <v>0.04</v>
      </c>
      <c r="AA52" s="29">
        <f t="shared" si="14"/>
        <v>0.67646276094378999</v>
      </c>
      <c r="AB52" s="30">
        <f t="shared" si="45"/>
        <v>0.98</v>
      </c>
      <c r="AC52" s="9">
        <v>0.5</v>
      </c>
      <c r="AD52" s="9">
        <v>0.5</v>
      </c>
      <c r="AE52" s="9">
        <f t="shared" si="15"/>
        <v>41.979778261348329</v>
      </c>
      <c r="AF52" s="9">
        <f>(AC52+AD52)*D52*E52*N52</f>
        <v>24.757380000000005</v>
      </c>
      <c r="AG52" s="28">
        <f t="shared" si="16"/>
        <v>66.737158261348327</v>
      </c>
      <c r="AH52" s="9">
        <f t="shared" si="17"/>
        <v>0.37096844763824111</v>
      </c>
      <c r="AI52" s="9">
        <f t="shared" si="46"/>
        <v>0.09</v>
      </c>
      <c r="AJ52" s="29">
        <f t="shared" si="18"/>
        <v>0.46096844763824107</v>
      </c>
      <c r="AK52" s="30">
        <f t="shared" si="47"/>
        <v>0.9</v>
      </c>
      <c r="AL52" s="9">
        <v>8.6899992134912054</v>
      </c>
      <c r="AM52" s="9">
        <v>2.6676409032567676</v>
      </c>
      <c r="AN52" s="9">
        <v>4.6074159243979764</v>
      </c>
      <c r="AO52" s="36">
        <f t="shared" si="19"/>
        <v>115.29399327999447</v>
      </c>
      <c r="AP52" s="36">
        <f t="shared" si="20"/>
        <v>2.8115383529335811</v>
      </c>
      <c r="AQ52" s="36">
        <f t="shared" si="21"/>
        <v>0.8630811726331088</v>
      </c>
      <c r="AR52" s="36">
        <f t="shared" si="22"/>
        <v>1.490670627363337</v>
      </c>
      <c r="AS52" s="36">
        <f t="shared" si="23"/>
        <v>69.211840221240124</v>
      </c>
      <c r="AT52" s="37">
        <f t="shared" si="24"/>
        <v>66.003782895839009</v>
      </c>
      <c r="AU52" s="37">
        <f t="shared" si="25"/>
        <v>4.6841837660706283</v>
      </c>
      <c r="AV52" s="37">
        <f t="shared" si="26"/>
        <v>1.4379426172262202</v>
      </c>
      <c r="AW52" s="37">
        <f t="shared" si="27"/>
        <v>2.4835425581045296</v>
      </c>
      <c r="AX52" s="37">
        <f t="shared" si="28"/>
        <v>115.31088595890336</v>
      </c>
      <c r="AY52" s="9">
        <f t="shared" si="29"/>
        <v>0.85</v>
      </c>
      <c r="AZ52" s="9">
        <f t="shared" si="30"/>
        <v>0.6</v>
      </c>
      <c r="BA52" s="9">
        <f t="shared" si="31"/>
        <v>0.65</v>
      </c>
      <c r="BB52" s="9">
        <f t="shared" si="48"/>
        <v>21</v>
      </c>
      <c r="BC52" s="9">
        <f t="shared" si="49"/>
        <v>11.2</v>
      </c>
      <c r="BD52" s="9">
        <f t="shared" si="50"/>
        <v>13.65</v>
      </c>
      <c r="BE52" s="9">
        <f t="shared" si="32"/>
        <v>324.15348396957103</v>
      </c>
      <c r="BF52" s="9">
        <f t="shared" si="33"/>
        <v>99.508074917651385</v>
      </c>
      <c r="BG52" s="9">
        <f t="shared" si="34"/>
        <v>171.86536929391372</v>
      </c>
      <c r="BH52" s="9">
        <f t="shared" si="35"/>
        <v>7979.7094413637096</v>
      </c>
      <c r="BI52" s="9">
        <f t="shared" si="36"/>
        <v>309.1738483399393</v>
      </c>
      <c r="BJ52" s="9">
        <f t="shared" si="37"/>
        <v>94.909652324073974</v>
      </c>
      <c r="BK52" s="9">
        <f t="shared" si="38"/>
        <v>163.92320381770801</v>
      </c>
      <c r="BL52" s="9">
        <f t="shared" si="39"/>
        <v>7610.9546823583078</v>
      </c>
      <c r="BM52" s="9" t="str">
        <f t="shared" si="40"/>
        <v>D</v>
      </c>
      <c r="BN52" s="9" t="str">
        <f t="shared" si="41"/>
        <v>M</v>
      </c>
      <c r="BO52" s="9">
        <v>1</v>
      </c>
    </row>
    <row r="53" spans="1:67" x14ac:dyDescent="0.3">
      <c r="A53" s="10">
        <v>47</v>
      </c>
      <c r="B53" s="10">
        <f t="shared" si="0"/>
        <v>2</v>
      </c>
      <c r="C53" s="9">
        <f>IF(G53&lt;=$A$3,$A$3,G53)</f>
        <v>2.5</v>
      </c>
      <c r="D53" s="9">
        <f t="shared" si="51"/>
        <v>3</v>
      </c>
      <c r="E53" s="9">
        <f t="shared" si="52"/>
        <v>2.7508200000000005</v>
      </c>
      <c r="F53" s="9">
        <f t="shared" si="53"/>
        <v>2.9000000000000004</v>
      </c>
      <c r="G53" s="9">
        <v>1.664762913668882</v>
      </c>
      <c r="H53" s="9">
        <f t="shared" si="2"/>
        <v>1.8368626392499052</v>
      </c>
      <c r="I53" s="9">
        <v>65</v>
      </c>
      <c r="J53" s="9">
        <v>78</v>
      </c>
      <c r="K53" s="9">
        <v>0.2</v>
      </c>
      <c r="L53" s="9">
        <v>0.2</v>
      </c>
      <c r="M53" s="1">
        <f t="shared" si="54"/>
        <v>1.3989229744649958</v>
      </c>
      <c r="N53" s="9">
        <v>3</v>
      </c>
      <c r="O53" s="9">
        <v>2.6</v>
      </c>
      <c r="P53" s="9">
        <f t="shared" si="55"/>
        <v>0.72009457241915387</v>
      </c>
      <c r="Q53" s="1">
        <f t="shared" si="56"/>
        <v>0.33578561371490068</v>
      </c>
      <c r="R53" s="4">
        <f t="shared" si="57"/>
        <v>15.007922656809424</v>
      </c>
      <c r="S53" s="4">
        <f t="shared" si="58"/>
        <v>8.6678570114744886</v>
      </c>
      <c r="T53" s="9">
        <f t="shared" si="59"/>
        <v>0.99771167727116239</v>
      </c>
      <c r="U53" s="9">
        <f t="shared" si="60"/>
        <v>3.235785613714901</v>
      </c>
      <c r="V53" s="9">
        <f t="shared" si="61"/>
        <v>42.731381131641761</v>
      </c>
      <c r="W53" s="9">
        <f t="shared" si="62"/>
        <v>65.127808227108758</v>
      </c>
      <c r="X53" s="28">
        <f t="shared" si="12"/>
        <v>107.85918935875051</v>
      </c>
      <c r="Y53" s="9">
        <f t="shared" si="63"/>
        <v>0.60382252652100987</v>
      </c>
      <c r="Z53" s="9">
        <f t="shared" si="44"/>
        <v>0.04</v>
      </c>
      <c r="AA53" s="29">
        <f t="shared" si="14"/>
        <v>0.64382252652100991</v>
      </c>
      <c r="AB53" s="30">
        <f t="shared" si="45"/>
        <v>0.98</v>
      </c>
      <c r="AC53" s="9">
        <v>0.5</v>
      </c>
      <c r="AD53" s="9">
        <v>0.5</v>
      </c>
      <c r="AE53" s="9">
        <f t="shared" si="15"/>
        <v>45.475906367712824</v>
      </c>
      <c r="AF53" s="9">
        <f>(AC53+AD53)*D53*E53*N53</f>
        <v>24.757380000000005</v>
      </c>
      <c r="AG53" s="28">
        <f t="shared" si="16"/>
        <v>70.233286367712822</v>
      </c>
      <c r="AH53" s="9">
        <f t="shared" si="17"/>
        <v>0.35250208669405653</v>
      </c>
      <c r="AI53" s="9">
        <f t="shared" si="46"/>
        <v>0.09</v>
      </c>
      <c r="AJ53" s="29">
        <f t="shared" si="18"/>
        <v>0.44250208669405655</v>
      </c>
      <c r="AK53" s="30">
        <f t="shared" si="47"/>
        <v>0.9</v>
      </c>
      <c r="AL53" s="9">
        <v>4.2767276808453163</v>
      </c>
      <c r="AM53" s="9">
        <v>2.7710888476109847</v>
      </c>
      <c r="AN53" s="9">
        <v>5.8390147804432022</v>
      </c>
      <c r="AO53" s="36">
        <f t="shared" si="19"/>
        <v>110.10625580372449</v>
      </c>
      <c r="AP53" s="36">
        <f t="shared" si="20"/>
        <v>1.5232740601211454</v>
      </c>
      <c r="AQ53" s="36">
        <f t="shared" si="21"/>
        <v>0.98699942452788669</v>
      </c>
      <c r="AR53" s="36">
        <f t="shared" si="22"/>
        <v>2.0797255321047396</v>
      </c>
      <c r="AS53" s="36">
        <f t="shared" si="23"/>
        <v>52.275442889589144</v>
      </c>
      <c r="AT53" s="37">
        <f t="shared" si="24"/>
        <v>69.461492012023669</v>
      </c>
      <c r="AU53" s="37">
        <f t="shared" si="25"/>
        <v>2.3842667578490309</v>
      </c>
      <c r="AV53" s="37">
        <f t="shared" si="26"/>
        <v>1.5448762501284956</v>
      </c>
      <c r="AW53" s="37">
        <f t="shared" si="27"/>
        <v>3.2552385558596466</v>
      </c>
      <c r="AX53" s="37">
        <f t="shared" si="28"/>
        <v>81.822834115333407</v>
      </c>
      <c r="AY53" s="9">
        <f t="shared" si="29"/>
        <v>0.85</v>
      </c>
      <c r="AZ53" s="9">
        <f t="shared" si="30"/>
        <v>0.6</v>
      </c>
      <c r="BA53" s="9">
        <f t="shared" si="31"/>
        <v>0.65</v>
      </c>
      <c r="BB53" s="9">
        <f t="shared" si="48"/>
        <v>21</v>
      </c>
      <c r="BC53" s="9">
        <f t="shared" si="49"/>
        <v>11.2</v>
      </c>
      <c r="BD53" s="9">
        <f t="shared" si="50"/>
        <v>13.65</v>
      </c>
      <c r="BE53" s="9">
        <f t="shared" si="32"/>
        <v>167.72200332287684</v>
      </c>
      <c r="BF53" s="9">
        <f t="shared" si="33"/>
        <v>108.67481111519636</v>
      </c>
      <c r="BG53" s="9">
        <f t="shared" si="34"/>
        <v>228.9907914394615</v>
      </c>
      <c r="BH53" s="9">
        <f t="shared" si="35"/>
        <v>5755.853287054093</v>
      </c>
      <c r="BI53" s="9">
        <f t="shared" si="36"/>
        <v>165.61472635486402</v>
      </c>
      <c r="BJ53" s="9">
        <f t="shared" si="37"/>
        <v>107.30940930786558</v>
      </c>
      <c r="BK53" s="9">
        <f t="shared" si="38"/>
        <v>226.11372694507631</v>
      </c>
      <c r="BL53" s="9">
        <f t="shared" si="39"/>
        <v>5683.5361383033696</v>
      </c>
      <c r="BM53" s="9" t="str">
        <f t="shared" si="40"/>
        <v>D</v>
      </c>
      <c r="BN53" s="9" t="str">
        <f t="shared" si="41"/>
        <v>M</v>
      </c>
      <c r="BO53" s="9">
        <v>1</v>
      </c>
    </row>
    <row r="54" spans="1:67" x14ac:dyDescent="0.3">
      <c r="A54" s="10">
        <v>48</v>
      </c>
      <c r="B54" s="10">
        <f t="shared" si="0"/>
        <v>2</v>
      </c>
      <c r="C54" s="9">
        <f>IF(G54&lt;=$A$3,$A$3,G54)</f>
        <v>3.0524323310456696</v>
      </c>
      <c r="D54" s="9">
        <f t="shared" si="51"/>
        <v>3</v>
      </c>
      <c r="E54" s="9">
        <f t="shared" si="52"/>
        <v>2.7508200000000005</v>
      </c>
      <c r="F54" s="9">
        <f t="shared" si="53"/>
        <v>3.4524323310456699</v>
      </c>
      <c r="G54" s="9">
        <v>3.0524323310456696</v>
      </c>
      <c r="H54" s="9">
        <f t="shared" si="2"/>
        <v>3.3679864332029985</v>
      </c>
      <c r="I54" s="9">
        <v>65</v>
      </c>
      <c r="J54" s="9">
        <v>78</v>
      </c>
      <c r="K54" s="9">
        <v>0.2</v>
      </c>
      <c r="L54" s="9">
        <v>0.2</v>
      </c>
      <c r="M54" s="1">
        <f t="shared" si="54"/>
        <v>1.3989229744649958</v>
      </c>
      <c r="N54" s="9">
        <v>3</v>
      </c>
      <c r="O54" s="9">
        <v>2.6</v>
      </c>
      <c r="P54" s="9">
        <f t="shared" si="55"/>
        <v>2.8189051876677484</v>
      </c>
      <c r="Q54" s="1">
        <f t="shared" si="56"/>
        <v>1.3144770766223246</v>
      </c>
      <c r="R54" s="4">
        <f t="shared" si="57"/>
        <v>15.007922656809424</v>
      </c>
      <c r="S54" s="4">
        <f t="shared" si="58"/>
        <v>5.4687754661965779E-2</v>
      </c>
      <c r="T54" s="9">
        <f t="shared" si="59"/>
        <v>15.289275907827102</v>
      </c>
      <c r="U54" s="9">
        <f t="shared" si="60"/>
        <v>4.7669094076679945</v>
      </c>
      <c r="V54" s="9">
        <f t="shared" si="61"/>
        <v>41.324474008882305</v>
      </c>
      <c r="W54" s="9">
        <f t="shared" si="62"/>
        <v>41.434529972083737</v>
      </c>
      <c r="X54" s="28">
        <f t="shared" si="12"/>
        <v>82.759003980966042</v>
      </c>
      <c r="Y54" s="9">
        <f t="shared" si="63"/>
        <v>0.50066491836481464</v>
      </c>
      <c r="Z54" s="9">
        <f t="shared" si="44"/>
        <v>0.04</v>
      </c>
      <c r="AA54" s="29">
        <f t="shared" si="14"/>
        <v>0.54066491836481467</v>
      </c>
      <c r="AB54" s="30">
        <f t="shared" si="45"/>
        <v>0.98</v>
      </c>
      <c r="AC54" s="9">
        <v>0.5</v>
      </c>
      <c r="AD54" s="9">
        <v>0.5</v>
      </c>
      <c r="AE54" s="9">
        <f t="shared" si="15"/>
        <v>83.382519961651269</v>
      </c>
      <c r="AF54" s="9">
        <f>(AC54+AD54)*D54*E54*N54</f>
        <v>24.757380000000005</v>
      </c>
      <c r="AG54" s="28">
        <f t="shared" si="16"/>
        <v>108.13989996165128</v>
      </c>
      <c r="AH54" s="9">
        <f t="shared" si="17"/>
        <v>0.22893844000946459</v>
      </c>
      <c r="AI54" s="9">
        <f t="shared" si="46"/>
        <v>0.09</v>
      </c>
      <c r="AJ54" s="29">
        <f t="shared" si="18"/>
        <v>0.31893844000946459</v>
      </c>
      <c r="AK54" s="30">
        <f t="shared" si="47"/>
        <v>0.9</v>
      </c>
      <c r="AL54" s="9">
        <v>4.6990348526115824</v>
      </c>
      <c r="AM54" s="9">
        <v>2.7517061606636029</v>
      </c>
      <c r="AN54" s="9">
        <v>5.622477935246935</v>
      </c>
      <c r="AO54" s="36">
        <f t="shared" si="19"/>
        <v>84.48314989723616</v>
      </c>
      <c r="AP54" s="36">
        <f t="shared" si="20"/>
        <v>2.1584315576309221</v>
      </c>
      <c r="AQ54" s="36">
        <f t="shared" si="21"/>
        <v>1.2639551739444583</v>
      </c>
      <c r="AR54" s="36">
        <f t="shared" si="22"/>
        <v>2.5826013613786789</v>
      </c>
      <c r="AS54" s="36">
        <f t="shared" si="23"/>
        <v>69.935912651451048</v>
      </c>
      <c r="AT54" s="37">
        <f t="shared" si="24"/>
        <v>106.95154941262216</v>
      </c>
      <c r="AU54" s="37">
        <f t="shared" si="25"/>
        <v>3.20033200716954</v>
      </c>
      <c r="AV54" s="37">
        <f t="shared" si="26"/>
        <v>1.8740812904171202</v>
      </c>
      <c r="AW54" s="37">
        <f t="shared" si="27"/>
        <v>3.8292535935916421</v>
      </c>
      <c r="AX54" s="37">
        <f t="shared" si="28"/>
        <v>103.69480510872118</v>
      </c>
      <c r="AY54" s="9">
        <f t="shared" si="29"/>
        <v>0.85</v>
      </c>
      <c r="AZ54" s="9">
        <f t="shared" si="30"/>
        <v>0.6</v>
      </c>
      <c r="BA54" s="9">
        <f t="shared" si="31"/>
        <v>0.65</v>
      </c>
      <c r="BB54" s="9">
        <f t="shared" si="48"/>
        <v>21</v>
      </c>
      <c r="BC54" s="9">
        <f t="shared" si="49"/>
        <v>11.2</v>
      </c>
      <c r="BD54" s="9">
        <f t="shared" si="50"/>
        <v>13.65</v>
      </c>
      <c r="BE54" s="9">
        <f t="shared" si="32"/>
        <v>182.35109682625813</v>
      </c>
      <c r="BF54" s="9">
        <f t="shared" si="33"/>
        <v>106.78291442373688</v>
      </c>
      <c r="BG54" s="9">
        <f t="shared" si="34"/>
        <v>218.18629793816109</v>
      </c>
      <c r="BH54" s="9">
        <f t="shared" si="35"/>
        <v>5908.4061917325535</v>
      </c>
      <c r="BI54" s="9">
        <f t="shared" si="36"/>
        <v>342.28046680158928</v>
      </c>
      <c r="BJ54" s="9">
        <f t="shared" si="37"/>
        <v>200.43589773531733</v>
      </c>
      <c r="BK54" s="9">
        <f t="shared" si="38"/>
        <v>409.5446049284775</v>
      </c>
      <c r="BL54" s="9">
        <f t="shared" si="39"/>
        <v>11090.320072417619</v>
      </c>
      <c r="BM54" s="9" t="str">
        <f t="shared" si="40"/>
        <v>D</v>
      </c>
      <c r="BN54" s="9" t="str">
        <f t="shared" si="41"/>
        <v>M</v>
      </c>
      <c r="BO54" s="9">
        <v>1</v>
      </c>
    </row>
    <row r="55" spans="1:67" x14ac:dyDescent="0.3">
      <c r="A55" s="10">
        <v>49</v>
      </c>
      <c r="B55" s="10">
        <f t="shared" si="0"/>
        <v>2</v>
      </c>
      <c r="C55" s="9">
        <f>IF(G55&lt;=$A$3,$A$3,G55)</f>
        <v>2.6128260231616922</v>
      </c>
      <c r="D55" s="9">
        <f t="shared" si="51"/>
        <v>3</v>
      </c>
      <c r="E55" s="9">
        <f t="shared" si="52"/>
        <v>2.7508200000000005</v>
      </c>
      <c r="F55" s="9">
        <f t="shared" si="53"/>
        <v>3.0128260231616926</v>
      </c>
      <c r="G55" s="9">
        <v>2.6128260231616922</v>
      </c>
      <c r="H55" s="9">
        <f t="shared" si="2"/>
        <v>2.8829345400471911</v>
      </c>
      <c r="I55" s="9">
        <v>65</v>
      </c>
      <c r="J55" s="9">
        <v>78</v>
      </c>
      <c r="K55" s="9">
        <v>0.2</v>
      </c>
      <c r="L55" s="9">
        <v>0.2</v>
      </c>
      <c r="M55" s="1">
        <f t="shared" si="54"/>
        <v>1.3989229744649958</v>
      </c>
      <c r="N55" s="9">
        <v>3</v>
      </c>
      <c r="O55" s="9">
        <v>2.6</v>
      </c>
      <c r="P55" s="9">
        <f t="shared" si="55"/>
        <v>2.7214468155457014</v>
      </c>
      <c r="Q55" s="1">
        <f t="shared" si="56"/>
        <v>1.2690314913504945</v>
      </c>
      <c r="R55" s="4">
        <f t="shared" si="57"/>
        <v>15.007922656809424</v>
      </c>
      <c r="S55" s="4">
        <f t="shared" si="58"/>
        <v>0.1293880980393021</v>
      </c>
      <c r="T55" s="9">
        <f t="shared" si="59"/>
        <v>14.250354987826928</v>
      </c>
      <c r="U55" s="9">
        <f t="shared" si="60"/>
        <v>4.2818575145121871</v>
      </c>
      <c r="V55" s="9">
        <f t="shared" si="61"/>
        <v>32.173744415459467</v>
      </c>
      <c r="W55" s="9">
        <f t="shared" si="62"/>
        <v>41.640017170652975</v>
      </c>
      <c r="X55" s="28">
        <f t="shared" si="12"/>
        <v>73.813761586112435</v>
      </c>
      <c r="Y55" s="9">
        <f t="shared" si="63"/>
        <v>0.56412268221929052</v>
      </c>
      <c r="Z55" s="9">
        <f t="shared" si="44"/>
        <v>0.04</v>
      </c>
      <c r="AA55" s="29">
        <f t="shared" si="14"/>
        <v>0.60412268221929055</v>
      </c>
      <c r="AB55" s="30">
        <f t="shared" si="45"/>
        <v>0.98</v>
      </c>
      <c r="AC55" s="9">
        <v>0.5</v>
      </c>
      <c r="AD55" s="9">
        <v>0.5</v>
      </c>
      <c r="AE55" s="9">
        <f t="shared" si="15"/>
        <v>71.373905923073536</v>
      </c>
      <c r="AF55" s="9">
        <f>(AC55+AD55)*D55*E55*N55</f>
        <v>24.757380000000005</v>
      </c>
      <c r="AG55" s="28">
        <f t="shared" si="16"/>
        <v>96.131285923073534</v>
      </c>
      <c r="AH55" s="9">
        <f t="shared" si="17"/>
        <v>0.25753717702071965</v>
      </c>
      <c r="AI55" s="9">
        <f t="shared" si="46"/>
        <v>0.09</v>
      </c>
      <c r="AJ55" s="29">
        <f t="shared" si="18"/>
        <v>0.34753717702071962</v>
      </c>
      <c r="AK55" s="30">
        <f t="shared" si="47"/>
        <v>0.9</v>
      </c>
      <c r="AL55" s="9">
        <v>5.9068550052895405</v>
      </c>
      <c r="AM55" s="9">
        <v>2.8741656498891861</v>
      </c>
      <c r="AN55" s="9">
        <v>5.0798563838932669</v>
      </c>
      <c r="AO55" s="36">
        <f t="shared" si="19"/>
        <v>75.351548285823114</v>
      </c>
      <c r="AP55" s="36">
        <f t="shared" si="20"/>
        <v>2.3383899160135817</v>
      </c>
      <c r="AQ55" s="36">
        <f t="shared" si="21"/>
        <v>1.1378169883355806</v>
      </c>
      <c r="AR55" s="36">
        <f t="shared" si="22"/>
        <v>2.0109999199668804</v>
      </c>
      <c r="AS55" s="36">
        <f t="shared" si="23"/>
        <v>67.22898695236367</v>
      </c>
      <c r="AT55" s="37">
        <f t="shared" si="24"/>
        <v>95.074898165677126</v>
      </c>
      <c r="AU55" s="37">
        <f t="shared" si="25"/>
        <v>3.8540032916805056</v>
      </c>
      <c r="AV55" s="37">
        <f t="shared" si="26"/>
        <v>1.8752862336367764</v>
      </c>
      <c r="AW55" s="37">
        <f t="shared" si="27"/>
        <v>3.31441743656432</v>
      </c>
      <c r="AX55" s="37">
        <f t="shared" si="28"/>
        <v>110.80305095245311</v>
      </c>
      <c r="AY55" s="9">
        <f t="shared" si="29"/>
        <v>0.85</v>
      </c>
      <c r="AZ55" s="9">
        <f t="shared" si="30"/>
        <v>0.6</v>
      </c>
      <c r="BA55" s="9">
        <f t="shared" si="31"/>
        <v>0.65</v>
      </c>
      <c r="BB55" s="9">
        <f t="shared" si="48"/>
        <v>21</v>
      </c>
      <c r="BC55" s="9">
        <f t="shared" si="49"/>
        <v>11.2</v>
      </c>
      <c r="BD55" s="9">
        <f t="shared" si="50"/>
        <v>13.65</v>
      </c>
      <c r="BE55" s="9">
        <f t="shared" si="32"/>
        <v>176.20130066757926</v>
      </c>
      <c r="BF55" s="9">
        <f t="shared" si="33"/>
        <v>85.736271736998333</v>
      </c>
      <c r="BG55" s="9">
        <f t="shared" si="34"/>
        <v>151.5319575721708</v>
      </c>
      <c r="BH55" s="9">
        <f t="shared" si="35"/>
        <v>5065.8082565480036</v>
      </c>
      <c r="BI55" s="9">
        <f t="shared" si="36"/>
        <v>366.41897048670853</v>
      </c>
      <c r="BJ55" s="9">
        <f t="shared" si="37"/>
        <v>178.29264769451271</v>
      </c>
      <c r="BK55" s="9">
        <f t="shared" si="38"/>
        <v>315.11790025989734</v>
      </c>
      <c r="BL55" s="9">
        <f t="shared" si="39"/>
        <v>10534.588785750813</v>
      </c>
      <c r="BM55" s="9" t="str">
        <f t="shared" si="40"/>
        <v>D</v>
      </c>
      <c r="BN55" s="9" t="str">
        <f t="shared" si="41"/>
        <v>M</v>
      </c>
      <c r="BO55" s="9">
        <v>1</v>
      </c>
    </row>
    <row r="56" spans="1:67" x14ac:dyDescent="0.3">
      <c r="A56" s="10">
        <v>50</v>
      </c>
      <c r="B56" s="10">
        <f t="shared" si="0"/>
        <v>2</v>
      </c>
      <c r="C56" s="9">
        <f>IF(G56&lt;=$A$3,$A$3,G56)</f>
        <v>2.5</v>
      </c>
      <c r="D56" s="9">
        <f t="shared" si="51"/>
        <v>3</v>
      </c>
      <c r="E56" s="9">
        <f t="shared" si="52"/>
        <v>2.7508200000000005</v>
      </c>
      <c r="F56" s="9">
        <f t="shared" si="53"/>
        <v>2.9000000000000004</v>
      </c>
      <c r="G56" s="9">
        <v>1.3715459322764783</v>
      </c>
      <c r="H56" s="9">
        <f t="shared" si="2"/>
        <v>1.5133334965166911</v>
      </c>
      <c r="I56" s="9">
        <v>65</v>
      </c>
      <c r="J56" s="9">
        <v>78</v>
      </c>
      <c r="K56" s="9">
        <v>0.2</v>
      </c>
      <c r="L56" s="9">
        <v>0.2</v>
      </c>
      <c r="M56" s="1">
        <f t="shared" si="54"/>
        <v>1.3989229744649958</v>
      </c>
      <c r="N56" s="9">
        <v>3</v>
      </c>
      <c r="O56" s="9">
        <v>2.6</v>
      </c>
      <c r="P56" s="9">
        <f t="shared" si="55"/>
        <v>2.6284086841250987E-2</v>
      </c>
      <c r="Q56" s="1">
        <f t="shared" si="56"/>
        <v>1.2256470981686363E-2</v>
      </c>
      <c r="R56" s="4">
        <f t="shared" si="57"/>
        <v>15.007922656809424</v>
      </c>
      <c r="S56" s="4">
        <f t="shared" si="58"/>
        <v>14.746094992053752</v>
      </c>
      <c r="T56" s="9">
        <f t="shared" si="59"/>
        <v>1.3292656037375177E-3</v>
      </c>
      <c r="U56" s="9">
        <f t="shared" si="60"/>
        <v>2.9122564709816867</v>
      </c>
      <c r="V56" s="9">
        <f t="shared" si="61"/>
        <v>37.46251586958433</v>
      </c>
      <c r="W56" s="9">
        <f t="shared" si="62"/>
        <v>81.847946828845821</v>
      </c>
      <c r="X56" s="28">
        <f t="shared" si="12"/>
        <v>119.31046269843014</v>
      </c>
      <c r="Y56" s="9">
        <f t="shared" si="63"/>
        <v>0.68600812516941778</v>
      </c>
      <c r="Z56" s="9">
        <f t="shared" si="44"/>
        <v>0.04</v>
      </c>
      <c r="AA56" s="29">
        <f t="shared" si="14"/>
        <v>0.72600812516941782</v>
      </c>
      <c r="AB56" s="30">
        <f t="shared" si="45"/>
        <v>0.98</v>
      </c>
      <c r="AC56" s="9">
        <v>0.5</v>
      </c>
      <c r="AD56" s="9">
        <v>0.5</v>
      </c>
      <c r="AE56" s="9">
        <f t="shared" si="15"/>
        <v>37.466172439992405</v>
      </c>
      <c r="AF56" s="9">
        <f>(AC56+AD56)*D56*E56*N56</f>
        <v>24.757380000000005</v>
      </c>
      <c r="AG56" s="28">
        <f t="shared" si="16"/>
        <v>62.22355243999241</v>
      </c>
      <c r="AH56" s="9">
        <f t="shared" si="17"/>
        <v>0.39787795825183242</v>
      </c>
      <c r="AI56" s="9">
        <f t="shared" si="46"/>
        <v>0.09</v>
      </c>
      <c r="AJ56" s="29">
        <f t="shared" si="18"/>
        <v>0.48787795825183244</v>
      </c>
      <c r="AK56" s="30">
        <f t="shared" si="47"/>
        <v>0.9</v>
      </c>
      <c r="AL56" s="9">
        <v>9.4190800065208435</v>
      </c>
      <c r="AM56" s="9">
        <v>2.8650793205247136</v>
      </c>
      <c r="AN56" s="9">
        <v>4.8852839283290939</v>
      </c>
      <c r="AO56" s="36">
        <f t="shared" si="19"/>
        <v>121.79609733798078</v>
      </c>
      <c r="AP56" s="36">
        <f t="shared" si="20"/>
        <v>2.5807513901658981</v>
      </c>
      <c r="AQ56" s="36">
        <f t="shared" si="21"/>
        <v>0.78500845456889679</v>
      </c>
      <c r="AR56" s="36">
        <f t="shared" si="22"/>
        <v>1.3385281026025999</v>
      </c>
      <c r="AS56" s="36">
        <f t="shared" si="23"/>
        <v>63.217759719505835</v>
      </c>
      <c r="AT56" s="37">
        <f t="shared" si="24"/>
        <v>61.539777138454028</v>
      </c>
      <c r="AU56" s="37">
        <f t="shared" si="25"/>
        <v>4.8237184843287979</v>
      </c>
      <c r="AV56" s="37">
        <f t="shared" si="26"/>
        <v>1.4672702713975689</v>
      </c>
      <c r="AW56" s="37">
        <f t="shared" si="27"/>
        <v>2.501861579895404</v>
      </c>
      <c r="AX56" s="37">
        <f t="shared" si="28"/>
        <v>118.16119803668268</v>
      </c>
      <c r="AY56" s="9">
        <f t="shared" si="29"/>
        <v>0.85</v>
      </c>
      <c r="AZ56" s="9">
        <f t="shared" si="30"/>
        <v>0.6</v>
      </c>
      <c r="BA56" s="9">
        <f t="shared" si="31"/>
        <v>0.65</v>
      </c>
      <c r="BB56" s="9">
        <f t="shared" si="48"/>
        <v>21</v>
      </c>
      <c r="BC56" s="9">
        <f t="shared" si="49"/>
        <v>11.2</v>
      </c>
      <c r="BD56" s="9">
        <f t="shared" si="50"/>
        <v>13.65</v>
      </c>
      <c r="BE56" s="9">
        <f t="shared" si="32"/>
        <v>314.32544752177495</v>
      </c>
      <c r="BF56" s="9">
        <f t="shared" si="33"/>
        <v>95.610966143811211</v>
      </c>
      <c r="BG56" s="9">
        <f t="shared" si="34"/>
        <v>163.02749907420898</v>
      </c>
      <c r="BH56" s="9">
        <f t="shared" si="35"/>
        <v>7699.6764162860136</v>
      </c>
      <c r="BI56" s="9">
        <f t="shared" si="36"/>
        <v>296.85056050423549</v>
      </c>
      <c r="BJ56" s="9">
        <f t="shared" si="37"/>
        <v>90.295485503685356</v>
      </c>
      <c r="BK56" s="9">
        <f t="shared" si="38"/>
        <v>153.96400405802365</v>
      </c>
      <c r="BL56" s="9">
        <f t="shared" si="39"/>
        <v>7271.6137935901834</v>
      </c>
      <c r="BM56" s="9" t="str">
        <f t="shared" si="40"/>
        <v>D</v>
      </c>
      <c r="BN56" s="9" t="str">
        <f t="shared" si="41"/>
        <v>M</v>
      </c>
      <c r="BO56" s="9">
        <v>1</v>
      </c>
    </row>
    <row r="57" spans="1:67" x14ac:dyDescent="0.3">
      <c r="A57" s="10">
        <v>51</v>
      </c>
      <c r="B57" s="10">
        <f t="shared" si="0"/>
        <v>2</v>
      </c>
      <c r="C57" s="9">
        <f>IF(G57&lt;=$A$3,$A$3,G57)</f>
        <v>2.5</v>
      </c>
      <c r="D57" s="9">
        <f t="shared" si="51"/>
        <v>3</v>
      </c>
      <c r="E57" s="9">
        <f t="shared" si="52"/>
        <v>2.7508200000000005</v>
      </c>
      <c r="F57" s="9">
        <f t="shared" si="53"/>
        <v>2.9000000000000004</v>
      </c>
      <c r="G57" s="9">
        <v>1.6330152211885329</v>
      </c>
      <c r="H57" s="9">
        <f t="shared" si="2"/>
        <v>1.8018329363890766</v>
      </c>
      <c r="I57" s="9">
        <v>65</v>
      </c>
      <c r="J57" s="9">
        <v>78</v>
      </c>
      <c r="K57" s="9">
        <v>0.2</v>
      </c>
      <c r="L57" s="9">
        <v>0.2</v>
      </c>
      <c r="M57" s="1">
        <f t="shared" si="54"/>
        <v>1.3989229744649958</v>
      </c>
      <c r="N57" s="9">
        <v>3</v>
      </c>
      <c r="O57" s="9">
        <v>2.6</v>
      </c>
      <c r="P57" s="9">
        <f t="shared" si="55"/>
        <v>0.64497313221071295</v>
      </c>
      <c r="Q57" s="1">
        <f t="shared" si="56"/>
        <v>0.30075591085407183</v>
      </c>
      <c r="R57" s="4">
        <f t="shared" si="57"/>
        <v>15.007922656809424</v>
      </c>
      <c r="S57" s="4">
        <f t="shared" si="58"/>
        <v>9.2484681639410233</v>
      </c>
      <c r="T57" s="9">
        <f t="shared" si="59"/>
        <v>0.80040395741223236</v>
      </c>
      <c r="U57" s="9">
        <f t="shared" si="60"/>
        <v>3.2007559108540722</v>
      </c>
      <c r="V57" s="9">
        <f t="shared" si="61"/>
        <v>42.406895488571486</v>
      </c>
      <c r="W57" s="9">
        <f t="shared" si="62"/>
        <v>66.724964997536759</v>
      </c>
      <c r="X57" s="28">
        <f t="shared" si="12"/>
        <v>109.13186048610825</v>
      </c>
      <c r="Y57" s="9">
        <f t="shared" si="63"/>
        <v>0.61141599437893202</v>
      </c>
      <c r="Z57" s="9">
        <f t="shared" si="44"/>
        <v>0.04</v>
      </c>
      <c r="AA57" s="29">
        <f t="shared" si="14"/>
        <v>0.65141599437893205</v>
      </c>
      <c r="AB57" s="30">
        <f t="shared" si="45"/>
        <v>0.98</v>
      </c>
      <c r="AC57" s="9">
        <v>0.5</v>
      </c>
      <c r="AD57" s="9">
        <v>0.5</v>
      </c>
      <c r="AE57" s="9">
        <f t="shared" si="15"/>
        <v>44.608662702700201</v>
      </c>
      <c r="AF57" s="9">
        <f>(AC57+AD57)*D57*E57*N57</f>
        <v>24.757380000000005</v>
      </c>
      <c r="AG57" s="28">
        <f t="shared" si="16"/>
        <v>69.366042702700213</v>
      </c>
      <c r="AH57" s="9">
        <f t="shared" si="17"/>
        <v>0.35690921718151114</v>
      </c>
      <c r="AI57" s="9">
        <f t="shared" si="46"/>
        <v>0.09</v>
      </c>
      <c r="AJ57" s="29">
        <f t="shared" si="18"/>
        <v>0.44690921718151111</v>
      </c>
      <c r="AK57" s="30">
        <f t="shared" si="47"/>
        <v>0.9</v>
      </c>
      <c r="AL57" s="9">
        <v>8.9792959327342619</v>
      </c>
      <c r="AM57" s="9">
        <v>2.7442946087192128</v>
      </c>
      <c r="AN57" s="9">
        <v>3.8874871239103088</v>
      </c>
      <c r="AO57" s="36">
        <f t="shared" si="19"/>
        <v>111.40544091290218</v>
      </c>
      <c r="AP57" s="36">
        <f t="shared" si="20"/>
        <v>3.1300389438894727</v>
      </c>
      <c r="AQ57" s="36">
        <f t="shared" si="21"/>
        <v>0.95661720731164457</v>
      </c>
      <c r="AR57" s="36">
        <f t="shared" si="22"/>
        <v>1.3551158334529803</v>
      </c>
      <c r="AS57" s="36">
        <f t="shared" si="23"/>
        <v>74.322928013872911</v>
      </c>
      <c r="AT57" s="37">
        <f t="shared" si="24"/>
        <v>68.603778497176023</v>
      </c>
      <c r="AU57" s="37">
        <f t="shared" si="25"/>
        <v>4.9663658165948661</v>
      </c>
      <c r="AV57" s="37">
        <f t="shared" si="26"/>
        <v>1.517844053421068</v>
      </c>
      <c r="AW57" s="37">
        <f t="shared" si="27"/>
        <v>2.1501332965603486</v>
      </c>
      <c r="AX57" s="37">
        <f t="shared" si="28"/>
        <v>117.92659953893963</v>
      </c>
      <c r="AY57" s="9">
        <f t="shared" si="29"/>
        <v>0.85</v>
      </c>
      <c r="AZ57" s="9">
        <f t="shared" si="30"/>
        <v>0.6</v>
      </c>
      <c r="BA57" s="9">
        <f t="shared" si="31"/>
        <v>0.65</v>
      </c>
      <c r="BB57" s="9">
        <f t="shared" si="48"/>
        <v>21</v>
      </c>
      <c r="BC57" s="9">
        <f t="shared" si="49"/>
        <v>11.2</v>
      </c>
      <c r="BD57" s="9">
        <f t="shared" si="50"/>
        <v>13.65</v>
      </c>
      <c r="BE57" s="9">
        <f t="shared" si="32"/>
        <v>348.7033686185614</v>
      </c>
      <c r="BF57" s="9">
        <f t="shared" si="33"/>
        <v>106.57236176542291</v>
      </c>
      <c r="BG57" s="9">
        <f t="shared" si="34"/>
        <v>150.96727691388418</v>
      </c>
      <c r="BH57" s="9">
        <f t="shared" si="35"/>
        <v>8279.9785653234012</v>
      </c>
      <c r="BI57" s="9">
        <f t="shared" si="36"/>
        <v>340.71146041762091</v>
      </c>
      <c r="BJ57" s="9">
        <f t="shared" si="37"/>
        <v>104.12983723415476</v>
      </c>
      <c r="BK57" s="9">
        <f t="shared" si="38"/>
        <v>147.50726841662905</v>
      </c>
      <c r="BL57" s="9">
        <f t="shared" si="39"/>
        <v>8090.2103136945943</v>
      </c>
      <c r="BM57" s="9" t="str">
        <f t="shared" si="40"/>
        <v>D</v>
      </c>
      <c r="BN57" s="9" t="str">
        <f t="shared" si="41"/>
        <v>M</v>
      </c>
      <c r="BO57" s="9">
        <v>1</v>
      </c>
    </row>
    <row r="58" spans="1:67" x14ac:dyDescent="0.3">
      <c r="A58" s="10">
        <v>52</v>
      </c>
      <c r="B58" s="10">
        <f t="shared" si="0"/>
        <v>2</v>
      </c>
      <c r="C58" s="9">
        <f>IF(G58&lt;=$A$3,$A$3,G58)</f>
        <v>2.5</v>
      </c>
      <c r="D58" s="9">
        <f t="shared" si="51"/>
        <v>3</v>
      </c>
      <c r="E58" s="9">
        <f t="shared" si="52"/>
        <v>2.7508200000000005</v>
      </c>
      <c r="F58" s="9">
        <f t="shared" si="53"/>
        <v>2.9000000000000004</v>
      </c>
      <c r="G58" s="9">
        <v>1.457260594040265</v>
      </c>
      <c r="H58" s="9">
        <f t="shared" si="2"/>
        <v>1.607909161638192</v>
      </c>
      <c r="I58" s="9">
        <v>65</v>
      </c>
      <c r="J58" s="9">
        <v>78</v>
      </c>
      <c r="K58" s="9">
        <v>0.2</v>
      </c>
      <c r="L58" s="9">
        <v>0.2</v>
      </c>
      <c r="M58" s="1">
        <f t="shared" si="54"/>
        <v>1.3989229744649958</v>
      </c>
      <c r="N58" s="9">
        <v>3</v>
      </c>
      <c r="O58" s="9">
        <v>2.6</v>
      </c>
      <c r="P58" s="9">
        <f t="shared" si="55"/>
        <v>0.22910225520610403</v>
      </c>
      <c r="Q58" s="1">
        <f t="shared" si="56"/>
        <v>0.1068321361031872</v>
      </c>
      <c r="R58" s="4">
        <f t="shared" si="57"/>
        <v>15.007922656809424</v>
      </c>
      <c r="S58" s="4">
        <f t="shared" si="58"/>
        <v>12.803215982751016</v>
      </c>
      <c r="T58" s="9">
        <f t="shared" si="59"/>
        <v>0.10099147349708923</v>
      </c>
      <c r="U58" s="9">
        <f t="shared" si="60"/>
        <v>3.0068321361031876</v>
      </c>
      <c r="V58" s="9">
        <f t="shared" si="61"/>
        <v>39.529808755032889</v>
      </c>
      <c r="W58" s="9">
        <f t="shared" si="62"/>
        <v>76.503436392475663</v>
      </c>
      <c r="X58" s="28">
        <f t="shared" si="12"/>
        <v>116.03324514750855</v>
      </c>
      <c r="Y58" s="9">
        <f t="shared" si="63"/>
        <v>0.65932342317255554</v>
      </c>
      <c r="Z58" s="9">
        <f t="shared" si="44"/>
        <v>0.04</v>
      </c>
      <c r="AA58" s="29">
        <f t="shared" si="14"/>
        <v>0.69932342317255558</v>
      </c>
      <c r="AB58" s="30">
        <f t="shared" si="45"/>
        <v>0.98</v>
      </c>
      <c r="AC58" s="9">
        <v>0.5</v>
      </c>
      <c r="AD58" s="9">
        <v>0.5</v>
      </c>
      <c r="AE58" s="9">
        <f t="shared" si="15"/>
        <v>39.807618120158146</v>
      </c>
      <c r="AF58" s="9">
        <f>(AC58+AD58)*D58*E58*N58</f>
        <v>24.757380000000005</v>
      </c>
      <c r="AG58" s="28">
        <f t="shared" si="16"/>
        <v>64.564998120158151</v>
      </c>
      <c r="AH58" s="9">
        <f t="shared" si="17"/>
        <v>0.38344893860177132</v>
      </c>
      <c r="AI58" s="9">
        <f t="shared" si="46"/>
        <v>0.09</v>
      </c>
      <c r="AJ58" s="29">
        <f t="shared" si="18"/>
        <v>0.47344893860177129</v>
      </c>
      <c r="AK58" s="30">
        <f t="shared" si="47"/>
        <v>0.9</v>
      </c>
      <c r="AL58" s="9">
        <v>11.634888573098625</v>
      </c>
      <c r="AM58" s="9">
        <v>2.6032716580133499</v>
      </c>
      <c r="AN58" s="9">
        <v>6.7439380315404112</v>
      </c>
      <c r="AO58" s="36">
        <f t="shared" si="19"/>
        <v>118.45060442141498</v>
      </c>
      <c r="AP58" s="36">
        <f t="shared" si="20"/>
        <v>3.4983384679280438</v>
      </c>
      <c r="AQ58" s="36">
        <f t="shared" si="21"/>
        <v>0.7827428106833596</v>
      </c>
      <c r="AR58" s="36">
        <f t="shared" si="22"/>
        <v>2.0277442016599849</v>
      </c>
      <c r="AS58" s="36">
        <f t="shared" si="23"/>
        <v>85.696533769535975</v>
      </c>
      <c r="AT58" s="37">
        <f t="shared" si="24"/>
        <v>63.85549264631026</v>
      </c>
      <c r="AU58" s="37">
        <f t="shared" si="25"/>
        <v>6.1263629274152036</v>
      </c>
      <c r="AV58" s="37">
        <f t="shared" si="26"/>
        <v>1.3707554546348562</v>
      </c>
      <c r="AW58" s="37">
        <f t="shared" si="27"/>
        <v>3.5510277285114848</v>
      </c>
      <c r="AX58" s="37">
        <f t="shared" si="28"/>
        <v>150.07354843072577</v>
      </c>
      <c r="AY58" s="9">
        <f t="shared" si="29"/>
        <v>0.85</v>
      </c>
      <c r="AZ58" s="9">
        <f t="shared" si="30"/>
        <v>0.6</v>
      </c>
      <c r="BA58" s="9">
        <f t="shared" si="31"/>
        <v>0.65</v>
      </c>
      <c r="BB58" s="9">
        <f t="shared" si="48"/>
        <v>21</v>
      </c>
      <c r="BC58" s="9">
        <f t="shared" si="49"/>
        <v>11.2</v>
      </c>
      <c r="BD58" s="9">
        <f t="shared" si="50"/>
        <v>13.65</v>
      </c>
      <c r="BE58" s="9">
        <f t="shared" si="32"/>
        <v>414.38030599676364</v>
      </c>
      <c r="BF58" s="9">
        <f t="shared" si="33"/>
        <v>92.716359031961147</v>
      </c>
      <c r="BG58" s="9">
        <f t="shared" si="34"/>
        <v>240.1875262986448</v>
      </c>
      <c r="BH58" s="9">
        <f t="shared" si="35"/>
        <v>10150.806221821736</v>
      </c>
      <c r="BI58" s="9">
        <f t="shared" si="36"/>
        <v>391.20192286018931</v>
      </c>
      <c r="BJ58" s="9">
        <f t="shared" si="37"/>
        <v>87.530264853325733</v>
      </c>
      <c r="BK58" s="9">
        <f t="shared" si="38"/>
        <v>226.75262500480895</v>
      </c>
      <c r="BL58" s="9">
        <f t="shared" si="39"/>
        <v>9583.0203682238953</v>
      </c>
      <c r="BM58" s="9" t="str">
        <f t="shared" si="40"/>
        <v>M</v>
      </c>
      <c r="BN58" s="9" t="str">
        <f t="shared" si="41"/>
        <v>M</v>
      </c>
      <c r="BO58" s="9">
        <v>1</v>
      </c>
    </row>
    <row r="59" spans="1:67" x14ac:dyDescent="0.3">
      <c r="A59" s="10">
        <v>53</v>
      </c>
      <c r="B59" s="10">
        <f t="shared" si="0"/>
        <v>2</v>
      </c>
      <c r="C59" s="9">
        <f>IF(G59&lt;=$A$3,$A$3,G59)</f>
        <v>2.5</v>
      </c>
      <c r="D59" s="9">
        <f t="shared" si="51"/>
        <v>3</v>
      </c>
      <c r="E59" s="9">
        <f t="shared" si="52"/>
        <v>2.7508200000000005</v>
      </c>
      <c r="F59" s="9">
        <f t="shared" si="53"/>
        <v>2.9000000000000004</v>
      </c>
      <c r="G59" s="9">
        <v>2.0474309749478254</v>
      </c>
      <c r="H59" s="9">
        <f t="shared" si="2"/>
        <v>2.2590901283572773</v>
      </c>
      <c r="I59" s="9">
        <v>65</v>
      </c>
      <c r="J59" s="9">
        <v>78</v>
      </c>
      <c r="K59" s="9">
        <v>0.2</v>
      </c>
      <c r="L59" s="9">
        <v>0.2</v>
      </c>
      <c r="M59" s="1">
        <f t="shared" si="54"/>
        <v>1.3989229744649958</v>
      </c>
      <c r="N59" s="9">
        <v>3</v>
      </c>
      <c r="O59" s="9">
        <v>2.6</v>
      </c>
      <c r="P59" s="9">
        <f t="shared" si="55"/>
        <v>1.6255643448392871</v>
      </c>
      <c r="Q59" s="1">
        <f t="shared" si="56"/>
        <v>0.75801310282227252</v>
      </c>
      <c r="R59" s="4">
        <f t="shared" si="57"/>
        <v>15.007922656809424</v>
      </c>
      <c r="S59" s="4">
        <f t="shared" si="58"/>
        <v>3.1501185591839547</v>
      </c>
      <c r="T59" s="9">
        <f t="shared" si="59"/>
        <v>5.0843367804437705</v>
      </c>
      <c r="U59" s="9">
        <f t="shared" si="60"/>
        <v>3.6580131028222729</v>
      </c>
      <c r="V59" s="9">
        <f t="shared" si="61"/>
        <v>41.94305745960957</v>
      </c>
      <c r="W59" s="9">
        <f t="shared" si="62"/>
        <v>49.949502937778917</v>
      </c>
      <c r="X59" s="28">
        <f t="shared" si="12"/>
        <v>91.892560397388479</v>
      </c>
      <c r="Y59" s="9">
        <f t="shared" si="63"/>
        <v>0.54356416582335698</v>
      </c>
      <c r="Z59" s="9">
        <f t="shared" si="44"/>
        <v>0.04</v>
      </c>
      <c r="AA59" s="29">
        <f t="shared" si="14"/>
        <v>0.58356416582335702</v>
      </c>
      <c r="AB59" s="30">
        <f t="shared" si="45"/>
        <v>0.98</v>
      </c>
      <c r="AC59" s="9">
        <v>0.5</v>
      </c>
      <c r="AD59" s="9">
        <v>0.5</v>
      </c>
      <c r="AE59" s="9">
        <f t="shared" si="15"/>
        <v>55.929152761989897</v>
      </c>
      <c r="AF59" s="9">
        <f>(AC59+AD59)*D59*E59*N59</f>
        <v>24.757380000000005</v>
      </c>
      <c r="AG59" s="28">
        <f t="shared" si="16"/>
        <v>80.686532761989895</v>
      </c>
      <c r="AH59" s="9">
        <f t="shared" si="17"/>
        <v>0.30683410418724549</v>
      </c>
      <c r="AI59" s="9">
        <f t="shared" si="46"/>
        <v>0.09</v>
      </c>
      <c r="AJ59" s="29">
        <f t="shared" si="18"/>
        <v>0.39683410418724552</v>
      </c>
      <c r="AK59" s="30">
        <f t="shared" si="47"/>
        <v>0.9</v>
      </c>
      <c r="AL59" s="9">
        <v>8.3470220635455767</v>
      </c>
      <c r="AM59" s="9">
        <v>2.1600336797084592</v>
      </c>
      <c r="AN59" s="9">
        <v>6.7780019294215492</v>
      </c>
      <c r="AO59" s="36">
        <f t="shared" si="19"/>
        <v>93.806988739000744</v>
      </c>
      <c r="AP59" s="36">
        <f t="shared" si="20"/>
        <v>3.4759990959234459</v>
      </c>
      <c r="AQ59" s="36">
        <f t="shared" si="21"/>
        <v>0.89951542725903588</v>
      </c>
      <c r="AR59" s="36">
        <f t="shared" si="22"/>
        <v>2.8226028875295586</v>
      </c>
      <c r="AS59" s="36">
        <f t="shared" si="23"/>
        <v>93.134871653020241</v>
      </c>
      <c r="AT59" s="37">
        <f t="shared" si="24"/>
        <v>79.799867566803201</v>
      </c>
      <c r="AU59" s="37">
        <f t="shared" si="25"/>
        <v>5.0346390403272947</v>
      </c>
      <c r="AV59" s="37">
        <f t="shared" si="26"/>
        <v>1.3028586494070731</v>
      </c>
      <c r="AW59" s="37">
        <f t="shared" si="27"/>
        <v>4.0882596055801272</v>
      </c>
      <c r="AX59" s="37">
        <f t="shared" si="28"/>
        <v>134.89660034436741</v>
      </c>
      <c r="AY59" s="9">
        <f t="shared" si="29"/>
        <v>0.85</v>
      </c>
      <c r="AZ59" s="9">
        <f t="shared" si="30"/>
        <v>0.6</v>
      </c>
      <c r="BA59" s="9">
        <f t="shared" si="31"/>
        <v>0.65</v>
      </c>
      <c r="BB59" s="9">
        <f t="shared" si="48"/>
        <v>21</v>
      </c>
      <c r="BC59" s="9">
        <f t="shared" si="49"/>
        <v>11.2</v>
      </c>
      <c r="BD59" s="9">
        <f t="shared" si="50"/>
        <v>13.65</v>
      </c>
      <c r="BE59" s="9">
        <f t="shared" si="32"/>
        <v>326.07300804806744</v>
      </c>
      <c r="BF59" s="9">
        <f t="shared" si="33"/>
        <v>84.380833555445818</v>
      </c>
      <c r="BG59" s="9">
        <f t="shared" si="34"/>
        <v>264.77987728515626</v>
      </c>
      <c r="BH59" s="9">
        <f t="shared" si="35"/>
        <v>8736.70185636315</v>
      </c>
      <c r="BI59" s="9">
        <f t="shared" si="36"/>
        <v>401.76352866477527</v>
      </c>
      <c r="BJ59" s="9">
        <f t="shared" si="37"/>
        <v>103.96794768094851</v>
      </c>
      <c r="BK59" s="9">
        <f t="shared" si="38"/>
        <v>326.24257510400525</v>
      </c>
      <c r="BL59" s="9">
        <f t="shared" si="39"/>
        <v>10764.730842692499</v>
      </c>
      <c r="BM59" s="9" t="str">
        <f t="shared" si="40"/>
        <v>M</v>
      </c>
      <c r="BN59" s="9" t="str">
        <f t="shared" si="41"/>
        <v>M</v>
      </c>
      <c r="BO59" s="9">
        <v>1</v>
      </c>
    </row>
    <row r="60" spans="1:67" x14ac:dyDescent="0.3">
      <c r="A60" s="10">
        <v>54</v>
      </c>
      <c r="B60" s="10">
        <f t="shared" si="0"/>
        <v>2</v>
      </c>
      <c r="C60" s="9">
        <f>IF(G60&lt;=$A$3,$A$3,G60)</f>
        <v>3.3665010441924403</v>
      </c>
      <c r="D60" s="9">
        <f t="shared" si="51"/>
        <v>3</v>
      </c>
      <c r="E60" s="9">
        <f t="shared" si="52"/>
        <v>2.7508200000000005</v>
      </c>
      <c r="F60" s="9">
        <f t="shared" si="53"/>
        <v>3.7665010441924407</v>
      </c>
      <c r="G60" s="9">
        <v>3.3665010441924403</v>
      </c>
      <c r="H60" s="9">
        <f t="shared" si="2"/>
        <v>3.7145229163261102</v>
      </c>
      <c r="I60" s="9">
        <v>65</v>
      </c>
      <c r="J60" s="9">
        <v>78</v>
      </c>
      <c r="K60" s="9">
        <v>0.2</v>
      </c>
      <c r="L60" s="9">
        <v>0.2</v>
      </c>
      <c r="M60" s="1">
        <f t="shared" si="54"/>
        <v>1.3989229744649958</v>
      </c>
      <c r="N60" s="9">
        <v>3</v>
      </c>
      <c r="O60" s="9">
        <v>2.6</v>
      </c>
      <c r="P60" s="9">
        <f t="shared" si="55"/>
        <v>2.8885325450755239</v>
      </c>
      <c r="Q60" s="1">
        <f t="shared" si="56"/>
        <v>1.3469448465986655</v>
      </c>
      <c r="R60" s="4">
        <f t="shared" si="57"/>
        <v>15.007922656809424</v>
      </c>
      <c r="S60" s="4">
        <f t="shared" si="58"/>
        <v>2.0719260174391133E-2</v>
      </c>
      <c r="T60" s="9">
        <f t="shared" si="59"/>
        <v>16.053898410167534</v>
      </c>
      <c r="U60" s="9">
        <f t="shared" si="60"/>
        <v>5.1134458907911062</v>
      </c>
      <c r="V60" s="9">
        <f t="shared" si="61"/>
        <v>47.800470533536661</v>
      </c>
      <c r="W60" s="9">
        <f t="shared" si="62"/>
        <v>41.341088758077426</v>
      </c>
      <c r="X60" s="28">
        <f t="shared" si="12"/>
        <v>89.141559291614087</v>
      </c>
      <c r="Y60" s="9">
        <f t="shared" si="63"/>
        <v>0.46376896575070964</v>
      </c>
      <c r="Z60" s="9">
        <f t="shared" si="44"/>
        <v>0.04</v>
      </c>
      <c r="AA60" s="29">
        <f t="shared" si="14"/>
        <v>0.50376896575070962</v>
      </c>
      <c r="AB60" s="30">
        <f t="shared" si="45"/>
        <v>0.98</v>
      </c>
      <c r="AC60" s="9">
        <v>0.5</v>
      </c>
      <c r="AD60" s="9">
        <v>0.5</v>
      </c>
      <c r="AE60" s="9">
        <f t="shared" si="15"/>
        <v>91.961855358193731</v>
      </c>
      <c r="AF60" s="9">
        <f>(AC60+AD60)*D60*E60*N60</f>
        <v>24.757380000000005</v>
      </c>
      <c r="AG60" s="28">
        <f t="shared" si="16"/>
        <v>116.71923535819374</v>
      </c>
      <c r="AH60" s="9">
        <f t="shared" si="17"/>
        <v>0.21211053965546756</v>
      </c>
      <c r="AI60" s="9">
        <f t="shared" si="46"/>
        <v>0.09</v>
      </c>
      <c r="AJ60" s="29">
        <f t="shared" si="18"/>
        <v>0.30211053965546752</v>
      </c>
      <c r="AK60" s="30">
        <f t="shared" si="47"/>
        <v>0.9</v>
      </c>
      <c r="AL60" s="9">
        <v>9.7870624792572354</v>
      </c>
      <c r="AM60" s="9">
        <v>2.7903211774211236</v>
      </c>
      <c r="AN60" s="9">
        <v>3.5493009418976982</v>
      </c>
      <c r="AO60" s="36">
        <f t="shared" si="19"/>
        <v>90.998675110189382</v>
      </c>
      <c r="AP60" s="36">
        <f t="shared" si="20"/>
        <v>4.8566441363442419</v>
      </c>
      <c r="AQ60" s="36">
        <f t="shared" si="21"/>
        <v>1.3846439637593819</v>
      </c>
      <c r="AR60" s="36">
        <f t="shared" si="22"/>
        <v>1.7612732772598754</v>
      </c>
      <c r="AS60" s="36">
        <f t="shared" si="23"/>
        <v>111.622802422696</v>
      </c>
      <c r="AT60" s="37">
        <f t="shared" si="24"/>
        <v>115.43660639821358</v>
      </c>
      <c r="AU60" s="37">
        <f t="shared" si="25"/>
        <v>6.8302877520070542</v>
      </c>
      <c r="AV60" s="37">
        <f t="shared" si="26"/>
        <v>1.9473357406983485</v>
      </c>
      <c r="AW60" s="37">
        <f t="shared" si="27"/>
        <v>2.4770197189413254</v>
      </c>
      <c r="AX60" s="37">
        <f t="shared" si="28"/>
        <v>156.98409000712573</v>
      </c>
      <c r="AY60" s="9">
        <f t="shared" si="29"/>
        <v>0.85</v>
      </c>
      <c r="AZ60" s="9">
        <f t="shared" si="30"/>
        <v>0.6</v>
      </c>
      <c r="BA60" s="9">
        <f t="shared" si="31"/>
        <v>0.65</v>
      </c>
      <c r="BB60" s="9">
        <f t="shared" si="48"/>
        <v>21</v>
      </c>
      <c r="BC60" s="9">
        <f t="shared" si="49"/>
        <v>11.2</v>
      </c>
      <c r="BD60" s="9">
        <f t="shared" si="50"/>
        <v>13.65</v>
      </c>
      <c r="BE60" s="9">
        <f t="shared" si="32"/>
        <v>441.94818188899598</v>
      </c>
      <c r="BF60" s="9">
        <f t="shared" si="33"/>
        <v>126.00076620142484</v>
      </c>
      <c r="BG60" s="9">
        <f t="shared" si="34"/>
        <v>160.27353473762992</v>
      </c>
      <c r="BH60" s="9">
        <f t="shared" si="35"/>
        <v>10157.527132551773</v>
      </c>
      <c r="BI60" s="9">
        <f t="shared" si="36"/>
        <v>788.4652388149774</v>
      </c>
      <c r="BJ60" s="9">
        <f t="shared" si="37"/>
        <v>224.79382942416896</v>
      </c>
      <c r="BK60" s="9">
        <f t="shared" si="38"/>
        <v>285.93875033604343</v>
      </c>
      <c r="BL60" s="9">
        <f t="shared" si="39"/>
        <v>18121.710608934307</v>
      </c>
      <c r="BM60" s="9" t="str">
        <f t="shared" si="40"/>
        <v>M</v>
      </c>
      <c r="BN60" s="9" t="str">
        <f t="shared" si="41"/>
        <v>M</v>
      </c>
      <c r="BO60" s="9">
        <v>1</v>
      </c>
    </row>
    <row r="61" spans="1:67" x14ac:dyDescent="0.3">
      <c r="A61" s="10">
        <v>55</v>
      </c>
      <c r="B61" s="10">
        <f t="shared" si="0"/>
        <v>2</v>
      </c>
      <c r="C61" s="9">
        <f>IF(G61&lt;=$A$3,$A$3,G61)</f>
        <v>2.5</v>
      </c>
      <c r="D61" s="9">
        <f t="shared" si="51"/>
        <v>3</v>
      </c>
      <c r="E61" s="9">
        <f t="shared" si="52"/>
        <v>2.7508200000000005</v>
      </c>
      <c r="F61" s="9">
        <f t="shared" si="53"/>
        <v>2.9000000000000004</v>
      </c>
      <c r="G61" s="9">
        <v>2.2309072290808243</v>
      </c>
      <c r="H61" s="9">
        <f t="shared" si="2"/>
        <v>2.4615337758215787</v>
      </c>
      <c r="I61" s="9">
        <v>65</v>
      </c>
      <c r="J61" s="9">
        <v>78</v>
      </c>
      <c r="K61" s="9">
        <v>0.2</v>
      </c>
      <c r="L61" s="9">
        <v>0.2</v>
      </c>
      <c r="M61" s="1">
        <f t="shared" si="54"/>
        <v>1.3989229744649958</v>
      </c>
      <c r="N61" s="9">
        <v>3</v>
      </c>
      <c r="O61" s="9">
        <v>2.6</v>
      </c>
      <c r="P61" s="9">
        <f t="shared" si="55"/>
        <v>2.059706147839679</v>
      </c>
      <c r="Q61" s="1">
        <f t="shared" si="56"/>
        <v>0.96045675028657396</v>
      </c>
      <c r="R61" s="4">
        <f t="shared" si="57"/>
        <v>15.007922656809424</v>
      </c>
      <c r="S61" s="4">
        <f t="shared" si="58"/>
        <v>1.4743658625785787</v>
      </c>
      <c r="T61" s="9">
        <f t="shared" si="59"/>
        <v>8.1627502855280838</v>
      </c>
      <c r="U61" s="9">
        <f t="shared" si="60"/>
        <v>3.8604567502865743</v>
      </c>
      <c r="V61" s="9">
        <f t="shared" si="61"/>
        <v>38.486870330413282</v>
      </c>
      <c r="W61" s="9">
        <f t="shared" si="62"/>
        <v>45.339808904902917</v>
      </c>
      <c r="X61" s="28">
        <f t="shared" si="12"/>
        <v>83.826679235316192</v>
      </c>
      <c r="Y61" s="9">
        <f t="shared" si="63"/>
        <v>0.54087564148433132</v>
      </c>
      <c r="Z61" s="9">
        <f t="shared" si="44"/>
        <v>0.04</v>
      </c>
      <c r="AA61" s="29">
        <f t="shared" si="14"/>
        <v>0.58087564148433135</v>
      </c>
      <c r="AB61" s="30">
        <f t="shared" si="45"/>
        <v>0.98</v>
      </c>
      <c r="AC61" s="9">
        <v>0.5</v>
      </c>
      <c r="AD61" s="9">
        <v>0.5</v>
      </c>
      <c r="AE61" s="9">
        <f t="shared" si="15"/>
        <v>60.941127070849646</v>
      </c>
      <c r="AF61" s="9">
        <f>(AC61+AD61)*D61*E61*N61</f>
        <v>24.757380000000005</v>
      </c>
      <c r="AG61" s="28">
        <f t="shared" si="16"/>
        <v>85.698507070849644</v>
      </c>
      <c r="AH61" s="9">
        <f t="shared" si="17"/>
        <v>0.28888927994430874</v>
      </c>
      <c r="AI61" s="9">
        <f t="shared" si="46"/>
        <v>0.09</v>
      </c>
      <c r="AJ61" s="29">
        <f t="shared" si="18"/>
        <v>0.37888927994430877</v>
      </c>
      <c r="AK61" s="30">
        <f t="shared" si="47"/>
        <v>0.9</v>
      </c>
      <c r="AL61" s="9">
        <v>10.653472872120915</v>
      </c>
      <c r="AM61" s="9">
        <v>2.7588885169937685</v>
      </c>
      <c r="AN61" s="9">
        <v>4.8423444794688075</v>
      </c>
      <c r="AO61" s="36">
        <f t="shared" si="19"/>
        <v>85.573068386051958</v>
      </c>
      <c r="AP61" s="36">
        <f t="shared" si="20"/>
        <v>4.4651299834917566</v>
      </c>
      <c r="AQ61" s="36">
        <f t="shared" si="21"/>
        <v>1.1563173799012576</v>
      </c>
      <c r="AR61" s="36">
        <f t="shared" si="22"/>
        <v>2.0295445236692533</v>
      </c>
      <c r="AS61" s="36">
        <f t="shared" si="23"/>
        <v>105.48015678451976</v>
      </c>
      <c r="AT61" s="37">
        <f t="shared" si="24"/>
        <v>84.75676523490624</v>
      </c>
      <c r="AU61" s="37">
        <f t="shared" si="25"/>
        <v>6.6169862066967946</v>
      </c>
      <c r="AV61" s="37">
        <f t="shared" si="26"/>
        <v>1.7135752333433776</v>
      </c>
      <c r="AW61" s="37">
        <f t="shared" si="27"/>
        <v>3.0076320664005722</v>
      </c>
      <c r="AX61" s="37">
        <f t="shared" si="28"/>
        <v>156.31364486674437</v>
      </c>
      <c r="AY61" s="9">
        <f t="shared" si="29"/>
        <v>0.85</v>
      </c>
      <c r="AZ61" s="9">
        <f t="shared" si="30"/>
        <v>0.6</v>
      </c>
      <c r="BA61" s="9">
        <f t="shared" si="31"/>
        <v>0.65</v>
      </c>
      <c r="BB61" s="9">
        <f t="shared" si="48"/>
        <v>21</v>
      </c>
      <c r="BC61" s="9">
        <f t="shared" si="49"/>
        <v>11.2</v>
      </c>
      <c r="BD61" s="9">
        <f t="shared" si="50"/>
        <v>13.65</v>
      </c>
      <c r="BE61" s="9">
        <f t="shared" si="32"/>
        <v>382.09487342995112</v>
      </c>
      <c r="BF61" s="9">
        <f t="shared" si="33"/>
        <v>98.949626226270738</v>
      </c>
      <c r="BG61" s="9">
        <f t="shared" si="34"/>
        <v>173.67435231648625</v>
      </c>
      <c r="BH61" s="9">
        <f t="shared" si="35"/>
        <v>9026.2606698931922</v>
      </c>
      <c r="BI61" s="9">
        <f t="shared" si="36"/>
        <v>560.83434648361299</v>
      </c>
      <c r="BJ61" s="9">
        <f t="shared" si="37"/>
        <v>145.23709376483433</v>
      </c>
      <c r="BK61" s="9">
        <f t="shared" si="38"/>
        <v>254.91716496488922</v>
      </c>
      <c r="BL61" s="9">
        <f t="shared" si="39"/>
        <v>13248.63890098316</v>
      </c>
      <c r="BM61" s="9" t="str">
        <f t="shared" si="40"/>
        <v>M</v>
      </c>
      <c r="BN61" s="9" t="str">
        <f t="shared" si="41"/>
        <v>M</v>
      </c>
      <c r="BO61" s="9">
        <v>1</v>
      </c>
    </row>
    <row r="62" spans="1:67" x14ac:dyDescent="0.3">
      <c r="A62" s="10">
        <v>56</v>
      </c>
      <c r="B62" s="10">
        <f t="shared" si="0"/>
        <v>2</v>
      </c>
      <c r="C62" s="9">
        <f>IF(G62&lt;=$A$3,$A$3,G62)</f>
        <v>2.5</v>
      </c>
      <c r="D62" s="9">
        <f t="shared" si="51"/>
        <v>3</v>
      </c>
      <c r="E62" s="9">
        <f t="shared" si="52"/>
        <v>2.7508200000000005</v>
      </c>
      <c r="F62" s="9">
        <f t="shared" si="53"/>
        <v>2.9000000000000004</v>
      </c>
      <c r="G62" s="9">
        <v>1.0125551370758394</v>
      </c>
      <c r="H62" s="9">
        <f t="shared" si="2"/>
        <v>1.1172309799815203</v>
      </c>
      <c r="I62" s="9">
        <v>65</v>
      </c>
      <c r="J62" s="9">
        <v>78</v>
      </c>
      <c r="K62" s="9">
        <v>0.2</v>
      </c>
      <c r="L62" s="9">
        <v>0.2</v>
      </c>
      <c r="M62" s="1">
        <f t="shared" si="54"/>
        <v>1.3989229744649958</v>
      </c>
      <c r="N62" s="9">
        <v>3</v>
      </c>
      <c r="O62" s="9">
        <v>2.6</v>
      </c>
      <c r="P62" s="9">
        <f t="shared" si="55"/>
        <v>0</v>
      </c>
      <c r="Q62" s="1">
        <f t="shared" si="56"/>
        <v>0</v>
      </c>
      <c r="R62" s="4">
        <f t="shared" si="57"/>
        <v>15.007922656809424</v>
      </c>
      <c r="S62" s="4">
        <f t="shared" si="58"/>
        <v>19.125899035024222</v>
      </c>
      <c r="T62" s="9">
        <f t="shared" si="59"/>
        <v>0</v>
      </c>
      <c r="U62" s="9">
        <f t="shared" si="60"/>
        <v>2.5161539544465161</v>
      </c>
      <c r="V62" s="9">
        <f t="shared" si="61"/>
        <v>27.659711919174899</v>
      </c>
      <c r="W62" s="9">
        <f t="shared" si="62"/>
        <v>38.251798070048444</v>
      </c>
      <c r="X62" s="28">
        <f t="shared" si="12"/>
        <v>65.911509989223347</v>
      </c>
      <c r="Y62" s="9">
        <f t="shared" si="63"/>
        <v>0.58035080786804438</v>
      </c>
      <c r="Z62" s="9">
        <f t="shared" si="44"/>
        <v>0.04</v>
      </c>
      <c r="AA62" s="29">
        <f t="shared" si="14"/>
        <v>0.62035080786804442</v>
      </c>
      <c r="AB62" s="30">
        <f t="shared" si="45"/>
        <v>0.98</v>
      </c>
      <c r="AC62" s="9">
        <v>0.5</v>
      </c>
      <c r="AD62" s="9">
        <v>0.5</v>
      </c>
      <c r="AE62" s="9">
        <f t="shared" si="15"/>
        <v>27.659711919174896</v>
      </c>
      <c r="AF62" s="9">
        <f>(AC62+AD62)*D62*E62*N62</f>
        <v>24.757380000000005</v>
      </c>
      <c r="AG62" s="28">
        <f t="shared" si="16"/>
        <v>52.417091919174901</v>
      </c>
      <c r="AH62" s="9">
        <f t="shared" si="17"/>
        <v>0.47231502346934684</v>
      </c>
      <c r="AI62" s="9">
        <f t="shared" si="46"/>
        <v>0.09</v>
      </c>
      <c r="AJ62" s="29">
        <f t="shared" si="18"/>
        <v>0.56231502346934681</v>
      </c>
      <c r="AK62" s="30">
        <f t="shared" si="47"/>
        <v>0.9</v>
      </c>
      <c r="AL62" s="9">
        <v>7.9778108788046866</v>
      </c>
      <c r="AM62" s="9">
        <v>2.6969992681698542</v>
      </c>
      <c r="AN62" s="9">
        <v>3.5898817206230689</v>
      </c>
      <c r="AO62" s="36">
        <f t="shared" si="19"/>
        <v>67.284666447332171</v>
      </c>
      <c r="AP62" s="36">
        <f t="shared" si="20"/>
        <v>3.028769455119726</v>
      </c>
      <c r="AQ62" s="36">
        <f t="shared" si="21"/>
        <v>1.0239135933411605</v>
      </c>
      <c r="AR62" s="36">
        <f t="shared" si="22"/>
        <v>1.3628956950838227</v>
      </c>
      <c r="AS62" s="36">
        <f t="shared" si="23"/>
        <v>73.036526175770916</v>
      </c>
      <c r="AT62" s="37">
        <f t="shared" si="24"/>
        <v>51.841079920063088</v>
      </c>
      <c r="AU62" s="37">
        <f t="shared" si="25"/>
        <v>3.491767967255619</v>
      </c>
      <c r="AV62" s="37">
        <f t="shared" si="26"/>
        <v>1.1804360613921114</v>
      </c>
      <c r="AW62" s="37">
        <f t="shared" si="27"/>
        <v>1.5712372966387287</v>
      </c>
      <c r="AX62" s="37">
        <f t="shared" si="28"/>
        <v>84.201391462494911</v>
      </c>
      <c r="AY62" s="9">
        <f t="shared" si="29"/>
        <v>0.85</v>
      </c>
      <c r="AZ62" s="9">
        <f t="shared" si="30"/>
        <v>0.6</v>
      </c>
      <c r="BA62" s="9">
        <f t="shared" si="31"/>
        <v>0.65</v>
      </c>
      <c r="BB62" s="9">
        <f t="shared" si="48"/>
        <v>21</v>
      </c>
      <c r="BC62" s="9">
        <f t="shared" si="49"/>
        <v>11.2</v>
      </c>
      <c r="BD62" s="9">
        <f t="shared" si="50"/>
        <v>13.65</v>
      </c>
      <c r="BE62" s="9">
        <f t="shared" si="32"/>
        <v>203.78974253359877</v>
      </c>
      <c r="BF62" s="9">
        <f t="shared" si="33"/>
        <v>68.893684598849305</v>
      </c>
      <c r="BG62" s="9">
        <f t="shared" si="34"/>
        <v>91.701982246219941</v>
      </c>
      <c r="BH62" s="9">
        <f t="shared" si="35"/>
        <v>4914.2383022085914</v>
      </c>
      <c r="BI62" s="9">
        <f t="shared" si="36"/>
        <v>181.01702225281477</v>
      </c>
      <c r="BJ62" s="9">
        <f t="shared" si="37"/>
        <v>61.195080199152947</v>
      </c>
      <c r="BK62" s="9">
        <f t="shared" si="38"/>
        <v>81.454638268432205</v>
      </c>
      <c r="BL62" s="9">
        <f t="shared" si="39"/>
        <v>4365.0910641877163</v>
      </c>
      <c r="BM62" s="9" t="str">
        <f t="shared" si="40"/>
        <v>D</v>
      </c>
      <c r="BN62" s="9" t="str">
        <f t="shared" si="41"/>
        <v>M</v>
      </c>
      <c r="BO62" s="9">
        <v>1</v>
      </c>
    </row>
    <row r="63" spans="1:67" x14ac:dyDescent="0.3">
      <c r="A63" s="10">
        <v>57</v>
      </c>
      <c r="B63" s="10">
        <f t="shared" si="0"/>
        <v>2</v>
      </c>
      <c r="C63" s="9">
        <f>IF(G63&lt;=$A$3,$A$3,G63)</f>
        <v>2.5</v>
      </c>
      <c r="D63" s="9">
        <f t="shared" si="51"/>
        <v>3</v>
      </c>
      <c r="E63" s="9">
        <f t="shared" si="52"/>
        <v>2.7508200000000005</v>
      </c>
      <c r="F63" s="9">
        <f t="shared" si="53"/>
        <v>2.9000000000000004</v>
      </c>
      <c r="G63" s="9">
        <v>2.3815610284183153</v>
      </c>
      <c r="H63" s="9">
        <f t="shared" si="2"/>
        <v>2.6277618514183723</v>
      </c>
      <c r="I63" s="9">
        <v>65</v>
      </c>
      <c r="J63" s="9">
        <v>78</v>
      </c>
      <c r="K63" s="9">
        <v>0.2</v>
      </c>
      <c r="L63" s="9">
        <v>0.2</v>
      </c>
      <c r="M63" s="1">
        <f t="shared" si="54"/>
        <v>1.3989229744649958</v>
      </c>
      <c r="N63" s="9">
        <v>3</v>
      </c>
      <c r="O63" s="9">
        <v>2.6</v>
      </c>
      <c r="P63" s="9">
        <f t="shared" si="55"/>
        <v>2.4161834063399894</v>
      </c>
      <c r="Q63" s="1">
        <f t="shared" si="56"/>
        <v>1.1266848258833679</v>
      </c>
      <c r="R63" s="4">
        <f t="shared" si="57"/>
        <v>15.007922656809424</v>
      </c>
      <c r="S63" s="4">
        <f t="shared" si="58"/>
        <v>0.5683697331353863</v>
      </c>
      <c r="T63" s="9">
        <f t="shared" si="59"/>
        <v>11.232741770389108</v>
      </c>
      <c r="U63" s="9">
        <f t="shared" si="60"/>
        <v>4.0266848258833683</v>
      </c>
      <c r="V63" s="9">
        <f t="shared" si="61"/>
        <v>34.157247988246425</v>
      </c>
      <c r="W63" s="9">
        <f t="shared" si="62"/>
        <v>42.847576632107987</v>
      </c>
      <c r="X63" s="28">
        <f t="shared" si="12"/>
        <v>77.004824620354412</v>
      </c>
      <c r="Y63" s="9">
        <f t="shared" si="63"/>
        <v>0.55642716989945895</v>
      </c>
      <c r="Z63" s="9">
        <f t="shared" si="44"/>
        <v>0.04</v>
      </c>
      <c r="AA63" s="29">
        <f t="shared" si="14"/>
        <v>0.59642716989945899</v>
      </c>
      <c r="AB63" s="30">
        <f t="shared" si="45"/>
        <v>0.98</v>
      </c>
      <c r="AC63" s="9">
        <v>0.5</v>
      </c>
      <c r="AD63" s="9">
        <v>0.5</v>
      </c>
      <c r="AE63" s="9">
        <f t="shared" si="15"/>
        <v>65.056498705068194</v>
      </c>
      <c r="AF63" s="9">
        <f>(AC63+AD63)*D63*E63*N63</f>
        <v>24.757380000000005</v>
      </c>
      <c r="AG63" s="28">
        <f t="shared" si="16"/>
        <v>89.813878705068191</v>
      </c>
      <c r="AH63" s="9">
        <f t="shared" si="17"/>
        <v>0.27565205241050289</v>
      </c>
      <c r="AI63" s="9">
        <f t="shared" si="46"/>
        <v>0.09</v>
      </c>
      <c r="AJ63" s="29">
        <f t="shared" si="18"/>
        <v>0.36565205241050291</v>
      </c>
      <c r="AK63" s="30">
        <f t="shared" si="47"/>
        <v>0.9</v>
      </c>
      <c r="AL63" s="9">
        <v>4.6881463925693385</v>
      </c>
      <c r="AM63" s="9">
        <v>2.9984025832798991</v>
      </c>
      <c r="AN63" s="9">
        <v>5.2411213688572946</v>
      </c>
      <c r="AO63" s="36">
        <f t="shared" si="19"/>
        <v>78.609091799945134</v>
      </c>
      <c r="AP63" s="36">
        <f t="shared" si="20"/>
        <v>1.8920085075748498</v>
      </c>
      <c r="AQ63" s="36">
        <f t="shared" si="21"/>
        <v>1.210073816315042</v>
      </c>
      <c r="AR63" s="36">
        <f t="shared" si="22"/>
        <v>2.1151741837301601</v>
      </c>
      <c r="AS63" s="36">
        <f t="shared" si="23"/>
        <v>60.670930850994012</v>
      </c>
      <c r="AT63" s="37">
        <f t="shared" si="24"/>
        <v>88.8269130050125</v>
      </c>
      <c r="AU63" s="37">
        <f t="shared" si="25"/>
        <v>2.9739160421254645</v>
      </c>
      <c r="AV63" s="37">
        <f t="shared" si="26"/>
        <v>1.9020305247506502</v>
      </c>
      <c r="AW63" s="37">
        <f t="shared" si="27"/>
        <v>3.3246945834020805</v>
      </c>
      <c r="AX63" s="37">
        <f t="shared" si="28"/>
        <v>95.364399169498881</v>
      </c>
      <c r="AY63" s="9">
        <f t="shared" si="29"/>
        <v>0.85</v>
      </c>
      <c r="AZ63" s="9">
        <f t="shared" si="30"/>
        <v>0.6</v>
      </c>
      <c r="BA63" s="9">
        <f t="shared" si="31"/>
        <v>0.65</v>
      </c>
      <c r="BB63" s="9">
        <f t="shared" si="48"/>
        <v>21</v>
      </c>
      <c r="BC63" s="9">
        <f t="shared" si="49"/>
        <v>11.2</v>
      </c>
      <c r="BD63" s="9">
        <f t="shared" si="50"/>
        <v>13.65</v>
      </c>
      <c r="BE63" s="9">
        <f t="shared" si="32"/>
        <v>148.72907045822856</v>
      </c>
      <c r="BF63" s="9">
        <f t="shared" si="33"/>
        <v>95.122803711419081</v>
      </c>
      <c r="BG63" s="9">
        <f t="shared" si="34"/>
        <v>166.27192158171817</v>
      </c>
      <c r="BH63" s="9">
        <f t="shared" si="35"/>
        <v>4769.2867728539113</v>
      </c>
      <c r="BI63" s="9">
        <f t="shared" si="36"/>
        <v>264.16378155808974</v>
      </c>
      <c r="BJ63" s="9">
        <f t="shared" si="37"/>
        <v>168.95149995490428</v>
      </c>
      <c r="BK63" s="9">
        <f t="shared" si="38"/>
        <v>295.32235652809288</v>
      </c>
      <c r="BL63" s="9">
        <f t="shared" si="39"/>
        <v>8470.9251888043636</v>
      </c>
      <c r="BM63" s="9" t="str">
        <f t="shared" si="40"/>
        <v>D</v>
      </c>
      <c r="BN63" s="9" t="str">
        <f t="shared" si="41"/>
        <v>M</v>
      </c>
      <c r="BO63" s="9">
        <v>1</v>
      </c>
    </row>
    <row r="64" spans="1:67" x14ac:dyDescent="0.3">
      <c r="A64" s="10">
        <v>58</v>
      </c>
      <c r="B64" s="10">
        <f t="shared" si="0"/>
        <v>2</v>
      </c>
      <c r="C64" s="9">
        <f>IF(G64&lt;=$A$3,$A$3,G64)</f>
        <v>2.9771096427955399</v>
      </c>
      <c r="D64" s="9">
        <f t="shared" si="51"/>
        <v>3</v>
      </c>
      <c r="E64" s="9">
        <f t="shared" si="52"/>
        <v>2.7508200000000005</v>
      </c>
      <c r="F64" s="9">
        <f t="shared" si="53"/>
        <v>3.3771096427955403</v>
      </c>
      <c r="G64" s="9">
        <v>2.9771096427955399</v>
      </c>
      <c r="H64" s="9">
        <f t="shared" si="2"/>
        <v>3.2848770421909097</v>
      </c>
      <c r="I64" s="9">
        <v>65</v>
      </c>
      <c r="J64" s="9">
        <v>78</v>
      </c>
      <c r="K64" s="9">
        <v>0.2</v>
      </c>
      <c r="L64" s="9">
        <v>0.2</v>
      </c>
      <c r="M64" s="1">
        <f t="shared" si="54"/>
        <v>1.3989229744649958</v>
      </c>
      <c r="N64" s="9">
        <v>3</v>
      </c>
      <c r="O64" s="9">
        <v>2.6</v>
      </c>
      <c r="P64" s="9">
        <f t="shared" si="55"/>
        <v>2.8022065497067761</v>
      </c>
      <c r="Q64" s="1">
        <f t="shared" si="56"/>
        <v>1.3066903738603655</v>
      </c>
      <c r="R64" s="4">
        <f t="shared" si="57"/>
        <v>15.007922656809424</v>
      </c>
      <c r="S64" s="4">
        <f t="shared" si="58"/>
        <v>6.5238187426193847E-2</v>
      </c>
      <c r="T64" s="9">
        <f t="shared" si="59"/>
        <v>15.108671124868644</v>
      </c>
      <c r="U64" s="9">
        <f t="shared" si="60"/>
        <v>4.6838000166559057</v>
      </c>
      <c r="V64" s="9">
        <f t="shared" si="61"/>
        <v>39.763714483085231</v>
      </c>
      <c r="W64" s="9">
        <f t="shared" si="62"/>
        <v>41.463552313540227</v>
      </c>
      <c r="X64" s="28">
        <f t="shared" si="12"/>
        <v>81.227266796625457</v>
      </c>
      <c r="Y64" s="9">
        <f t="shared" si="63"/>
        <v>0.51046346810308785</v>
      </c>
      <c r="Z64" s="9">
        <f t="shared" si="44"/>
        <v>0.04</v>
      </c>
      <c r="AA64" s="29">
        <f t="shared" si="14"/>
        <v>0.55046346810308788</v>
      </c>
      <c r="AB64" s="30">
        <f t="shared" si="45"/>
        <v>0.98</v>
      </c>
      <c r="AC64" s="9">
        <v>0.5</v>
      </c>
      <c r="AD64" s="9">
        <v>0.5</v>
      </c>
      <c r="AE64" s="9">
        <f t="shared" si="15"/>
        <v>81.324949186796403</v>
      </c>
      <c r="AF64" s="9">
        <f>(AC64+AD64)*D64*E64*N64</f>
        <v>24.757380000000005</v>
      </c>
      <c r="AG64" s="28">
        <f t="shared" si="16"/>
        <v>106.08232918679641</v>
      </c>
      <c r="AH64" s="9">
        <f t="shared" si="17"/>
        <v>0.23337892549856873</v>
      </c>
      <c r="AI64" s="9">
        <f t="shared" si="46"/>
        <v>0.09</v>
      </c>
      <c r="AJ64" s="29">
        <f t="shared" si="18"/>
        <v>0.32337892549856873</v>
      </c>
      <c r="AK64" s="30">
        <f t="shared" si="47"/>
        <v>0.9</v>
      </c>
      <c r="AL64" s="9">
        <v>9.5541238572254947</v>
      </c>
      <c r="AM64" s="9">
        <v>2.2108741548422621</v>
      </c>
      <c r="AN64" s="9">
        <v>5.6836200111088955</v>
      </c>
      <c r="AO64" s="36">
        <f t="shared" si="19"/>
        <v>82.919501521555148</v>
      </c>
      <c r="AP64" s="36">
        <f t="shared" si="20"/>
        <v>4.2949277040906972</v>
      </c>
      <c r="AQ64" s="36">
        <f t="shared" si="21"/>
        <v>0.99386870002830718</v>
      </c>
      <c r="AR64" s="36">
        <f t="shared" si="22"/>
        <v>2.5549948284137818</v>
      </c>
      <c r="AS64" s="36">
        <f t="shared" si="23"/>
        <v>106.01244879731046</v>
      </c>
      <c r="AT64" s="37">
        <f t="shared" si="24"/>
        <v>104.91658930562282</v>
      </c>
      <c r="AU64" s="37">
        <f t="shared" si="25"/>
        <v>6.4645215501956734</v>
      </c>
      <c r="AV64" s="37">
        <f t="shared" si="26"/>
        <v>1.4959240462368151</v>
      </c>
      <c r="AW64" s="37">
        <f t="shared" si="27"/>
        <v>3.8456570789743374</v>
      </c>
      <c r="AX64" s="37">
        <f t="shared" si="28"/>
        <v>159.56491169490397</v>
      </c>
      <c r="AY64" s="9">
        <f t="shared" si="29"/>
        <v>0.85</v>
      </c>
      <c r="AZ64" s="9">
        <f t="shared" si="30"/>
        <v>0.6</v>
      </c>
      <c r="BA64" s="9">
        <f t="shared" si="31"/>
        <v>0.65</v>
      </c>
      <c r="BB64" s="9">
        <f t="shared" si="48"/>
        <v>21</v>
      </c>
      <c r="BC64" s="9">
        <f t="shared" si="49"/>
        <v>11.2</v>
      </c>
      <c r="BD64" s="9">
        <f t="shared" si="50"/>
        <v>13.65</v>
      </c>
      <c r="BE64" s="9">
        <f t="shared" si="32"/>
        <v>356.13326429431794</v>
      </c>
      <c r="BF64" s="9">
        <f t="shared" si="33"/>
        <v>82.411097184223252</v>
      </c>
      <c r="BG64" s="9">
        <f t="shared" si="34"/>
        <v>211.85889756222213</v>
      </c>
      <c r="BH64" s="9">
        <f t="shared" si="35"/>
        <v>8790.499409352371</v>
      </c>
      <c r="BI64" s="9">
        <f t="shared" si="36"/>
        <v>678.23555253922768</v>
      </c>
      <c r="BJ64" s="9">
        <f t="shared" si="37"/>
        <v>156.94724879143345</v>
      </c>
      <c r="BK64" s="9">
        <f t="shared" si="38"/>
        <v>403.47322436501167</v>
      </c>
      <c r="BL64" s="9">
        <f t="shared" si="39"/>
        <v>16741.006307882213</v>
      </c>
      <c r="BM64" s="9" t="str">
        <f t="shared" si="40"/>
        <v>M</v>
      </c>
      <c r="BN64" s="9" t="str">
        <f t="shared" si="41"/>
        <v>M</v>
      </c>
      <c r="BO64" s="9">
        <v>1</v>
      </c>
    </row>
    <row r="65" spans="1:67" x14ac:dyDescent="0.3">
      <c r="A65" s="10">
        <v>59</v>
      </c>
      <c r="B65" s="10">
        <f t="shared" si="0"/>
        <v>2</v>
      </c>
      <c r="C65" s="9">
        <f>IF(G65&lt;=$A$3,$A$3,G65)</f>
        <v>2.5</v>
      </c>
      <c r="D65" s="9">
        <f t="shared" si="51"/>
        <v>3</v>
      </c>
      <c r="E65" s="9">
        <f t="shared" si="52"/>
        <v>2.7508200000000005</v>
      </c>
      <c r="F65" s="9">
        <f t="shared" si="53"/>
        <v>2.9000000000000004</v>
      </c>
      <c r="G65" s="9">
        <v>2.0323523055981676</v>
      </c>
      <c r="H65" s="9">
        <f t="shared" si="2"/>
        <v>2.2424526575495283</v>
      </c>
      <c r="I65" s="9">
        <v>65</v>
      </c>
      <c r="J65" s="9">
        <v>78</v>
      </c>
      <c r="K65" s="9">
        <v>0.2</v>
      </c>
      <c r="L65" s="9">
        <v>0.2</v>
      </c>
      <c r="M65" s="1">
        <f t="shared" si="54"/>
        <v>1.3989229744649958</v>
      </c>
      <c r="N65" s="9">
        <v>3</v>
      </c>
      <c r="O65" s="9">
        <v>2.6</v>
      </c>
      <c r="P65" s="9">
        <f t="shared" si="55"/>
        <v>1.5898851735522945</v>
      </c>
      <c r="Q65" s="1">
        <f t="shared" si="56"/>
        <v>0.74137563201452394</v>
      </c>
      <c r="R65" s="4">
        <f t="shared" si="57"/>
        <v>15.007922656809424</v>
      </c>
      <c r="S65" s="4">
        <f t="shared" si="58"/>
        <v>3.3157901062291155</v>
      </c>
      <c r="T65" s="9">
        <f t="shared" si="59"/>
        <v>4.8635960707772297</v>
      </c>
      <c r="U65" s="9">
        <f t="shared" si="60"/>
        <v>3.6413756320145243</v>
      </c>
      <c r="V65" s="9">
        <f t="shared" si="61"/>
        <v>42.138375231548132</v>
      </c>
      <c r="W65" s="9">
        <f t="shared" si="62"/>
        <v>50.405235542821686</v>
      </c>
      <c r="X65" s="28">
        <f t="shared" si="12"/>
        <v>92.543610774369824</v>
      </c>
      <c r="Y65" s="9">
        <f t="shared" si="63"/>
        <v>0.5446646734555719</v>
      </c>
      <c r="Z65" s="9">
        <f t="shared" si="44"/>
        <v>0.04</v>
      </c>
      <c r="AA65" s="29">
        <f t="shared" si="14"/>
        <v>0.58466467345557194</v>
      </c>
      <c r="AB65" s="30">
        <f t="shared" si="45"/>
        <v>0.98</v>
      </c>
      <c r="AC65" s="9">
        <v>0.5</v>
      </c>
      <c r="AD65" s="9">
        <v>0.5</v>
      </c>
      <c r="AE65" s="9">
        <f t="shared" si="15"/>
        <v>55.517252574963557</v>
      </c>
      <c r="AF65" s="9">
        <f>(AC65+AD65)*D65*E65*N65</f>
        <v>24.757380000000005</v>
      </c>
      <c r="AG65" s="28">
        <f t="shared" si="16"/>
        <v>80.274632574963562</v>
      </c>
      <c r="AH65" s="9">
        <f t="shared" si="17"/>
        <v>0.3084085122019164</v>
      </c>
      <c r="AI65" s="9">
        <f t="shared" si="46"/>
        <v>0.09</v>
      </c>
      <c r="AJ65" s="29">
        <f t="shared" si="18"/>
        <v>0.39840851220191642</v>
      </c>
      <c r="AK65" s="30">
        <f t="shared" si="47"/>
        <v>0.9</v>
      </c>
      <c r="AL65" s="9">
        <v>4.0236105490941485</v>
      </c>
      <c r="AM65" s="9">
        <v>3.2362828609834646</v>
      </c>
      <c r="AN65" s="9">
        <v>5.3164232266759033</v>
      </c>
      <c r="AO65" s="36">
        <f t="shared" si="19"/>
        <v>94.47160266550253</v>
      </c>
      <c r="AP65" s="36">
        <f t="shared" si="20"/>
        <v>1.6711476012956237</v>
      </c>
      <c r="AQ65" s="36">
        <f t="shared" si="21"/>
        <v>1.3441425988567031</v>
      </c>
      <c r="AR65" s="36">
        <f t="shared" si="22"/>
        <v>2.2080983768998181</v>
      </c>
      <c r="AS65" s="36">
        <f t="shared" si="23"/>
        <v>58.453975796487562</v>
      </c>
      <c r="AT65" s="37">
        <f t="shared" si="24"/>
        <v>79.39249375545846</v>
      </c>
      <c r="AU65" s="37">
        <f t="shared" si="25"/>
        <v>2.420569856549613</v>
      </c>
      <c r="AV65" s="37">
        <f t="shared" si="26"/>
        <v>1.9469202212744809</v>
      </c>
      <c r="AW65" s="37">
        <f t="shared" si="27"/>
        <v>3.1983149587002448</v>
      </c>
      <c r="AX65" s="37">
        <f t="shared" si="28"/>
        <v>84.667525297443035</v>
      </c>
      <c r="AY65" s="9">
        <f t="shared" si="29"/>
        <v>0.85</v>
      </c>
      <c r="AZ65" s="9">
        <f t="shared" si="30"/>
        <v>0.6</v>
      </c>
      <c r="BA65" s="9">
        <f t="shared" si="31"/>
        <v>0.65</v>
      </c>
      <c r="BB65" s="9">
        <f t="shared" si="48"/>
        <v>21</v>
      </c>
      <c r="BC65" s="9">
        <f t="shared" si="49"/>
        <v>11.2</v>
      </c>
      <c r="BD65" s="9">
        <f t="shared" si="50"/>
        <v>13.65</v>
      </c>
      <c r="BE65" s="9">
        <f t="shared" si="32"/>
        <v>157.87599218500779</v>
      </c>
      <c r="BF65" s="9">
        <f t="shared" si="33"/>
        <v>126.98330552496641</v>
      </c>
      <c r="BG65" s="9">
        <f t="shared" si="34"/>
        <v>208.60259250882066</v>
      </c>
      <c r="BH65" s="9">
        <f t="shared" si="35"/>
        <v>5522.2407756646744</v>
      </c>
      <c r="BI65" s="9">
        <f t="shared" si="36"/>
        <v>192.17507722076613</v>
      </c>
      <c r="BJ65" s="9">
        <f t="shared" si="37"/>
        <v>154.57085150991003</v>
      </c>
      <c r="BK65" s="9">
        <f t="shared" si="38"/>
        <v>253.92220038659858</v>
      </c>
      <c r="BL65" s="9">
        <f t="shared" si="39"/>
        <v>6721.9659734673678</v>
      </c>
      <c r="BM65" s="9" t="str">
        <f t="shared" si="40"/>
        <v>D</v>
      </c>
      <c r="BN65" s="9" t="str">
        <f t="shared" si="41"/>
        <v>M</v>
      </c>
      <c r="BO65" s="9">
        <v>1</v>
      </c>
    </row>
    <row r="66" spans="1:67" x14ac:dyDescent="0.3">
      <c r="A66" s="10">
        <v>60</v>
      </c>
      <c r="B66" s="10">
        <f t="shared" si="0"/>
        <v>2</v>
      </c>
      <c r="C66" s="9">
        <f>IF(G66&lt;=$A$3,$A$3,G66)</f>
        <v>3.3267209322811646</v>
      </c>
      <c r="D66" s="9">
        <f t="shared" si="51"/>
        <v>3</v>
      </c>
      <c r="E66" s="9">
        <f t="shared" si="52"/>
        <v>2.7508200000000005</v>
      </c>
      <c r="F66" s="9">
        <f t="shared" si="53"/>
        <v>3.726720932281165</v>
      </c>
      <c r="G66" s="9">
        <v>3.3267209322811646</v>
      </c>
      <c r="H66" s="9">
        <f t="shared" si="2"/>
        <v>3.6706304192293517</v>
      </c>
      <c r="I66" s="9">
        <v>65</v>
      </c>
      <c r="J66" s="9">
        <v>78</v>
      </c>
      <c r="K66" s="9">
        <v>0.2</v>
      </c>
      <c r="L66" s="9">
        <v>0.2</v>
      </c>
      <c r="M66" s="1">
        <f t="shared" si="54"/>
        <v>1.3989229744649958</v>
      </c>
      <c r="N66" s="9">
        <v>3</v>
      </c>
      <c r="O66" s="9">
        <v>2.6</v>
      </c>
      <c r="P66" s="9">
        <f t="shared" si="55"/>
        <v>2.8797135065854542</v>
      </c>
      <c r="Q66" s="1">
        <f t="shared" si="56"/>
        <v>1.3428324614131824</v>
      </c>
      <c r="R66" s="4">
        <f t="shared" si="57"/>
        <v>15.007922656809424</v>
      </c>
      <c r="S66" s="4">
        <f t="shared" si="58"/>
        <v>2.4127471014134233E-2</v>
      </c>
      <c r="T66" s="9">
        <f t="shared" si="59"/>
        <v>15.956019078393087</v>
      </c>
      <c r="U66" s="9">
        <f t="shared" si="60"/>
        <v>5.0695533936943473</v>
      </c>
      <c r="V66" s="9">
        <f t="shared" si="61"/>
        <v>46.983055727195115</v>
      </c>
      <c r="W66" s="9">
        <f t="shared" si="62"/>
        <v>41.350464132619607</v>
      </c>
      <c r="X66" s="28">
        <f t="shared" si="12"/>
        <v>88.333519859814714</v>
      </c>
      <c r="Y66" s="9">
        <f t="shared" si="63"/>
        <v>0.46811747339223875</v>
      </c>
      <c r="Z66" s="9">
        <f t="shared" si="44"/>
        <v>0.04</v>
      </c>
      <c r="AA66" s="29">
        <f t="shared" si="14"/>
        <v>0.50811747339223878</v>
      </c>
      <c r="AB66" s="30">
        <f t="shared" si="45"/>
        <v>0.98</v>
      </c>
      <c r="AC66" s="9">
        <v>0.5</v>
      </c>
      <c r="AD66" s="9">
        <v>0.5</v>
      </c>
      <c r="AE66" s="9">
        <f t="shared" si="15"/>
        <v>90.875192128420395</v>
      </c>
      <c r="AF66" s="9">
        <f>(AC66+AD66)*D66*E66*N66</f>
        <v>24.757380000000005</v>
      </c>
      <c r="AG66" s="28">
        <f t="shared" si="16"/>
        <v>115.63257212842041</v>
      </c>
      <c r="AH66" s="9">
        <f t="shared" si="17"/>
        <v>0.21410385970230517</v>
      </c>
      <c r="AI66" s="9">
        <f t="shared" si="46"/>
        <v>0.09</v>
      </c>
      <c r="AJ66" s="29">
        <f t="shared" si="18"/>
        <v>0.30410385970230513</v>
      </c>
      <c r="AK66" s="30">
        <f t="shared" si="47"/>
        <v>0.9</v>
      </c>
      <c r="AL66" s="9">
        <v>8.0916316683630285</v>
      </c>
      <c r="AM66" s="9">
        <v>2.4581224079970645</v>
      </c>
      <c r="AN66" s="9">
        <v>4.8715027761770919</v>
      </c>
      <c r="AO66" s="36">
        <f t="shared" si="19"/>
        <v>90.173801523560854</v>
      </c>
      <c r="AP66" s="36">
        <f t="shared" si="20"/>
        <v>3.9801322294137806</v>
      </c>
      <c r="AQ66" s="36">
        <f t="shared" si="21"/>
        <v>1.2091074607567502</v>
      </c>
      <c r="AR66" s="36">
        <f t="shared" si="22"/>
        <v>2.3962070939227109</v>
      </c>
      <c r="AS66" s="36">
        <f t="shared" si="23"/>
        <v>100.43090987215061</v>
      </c>
      <c r="AT66" s="37">
        <f t="shared" si="24"/>
        <v>114.36188452261358</v>
      </c>
      <c r="AU66" s="37">
        <f t="shared" si="25"/>
        <v>5.6309352467244285</v>
      </c>
      <c r="AV66" s="37">
        <f t="shared" si="26"/>
        <v>1.7105978961044328</v>
      </c>
      <c r="AW66" s="37">
        <f t="shared" si="27"/>
        <v>3.3900599793911437</v>
      </c>
      <c r="AX66" s="37">
        <f t="shared" si="28"/>
        <v>142.08571918300078</v>
      </c>
      <c r="AY66" s="9">
        <f t="shared" si="29"/>
        <v>0.85</v>
      </c>
      <c r="AZ66" s="9">
        <f t="shared" si="30"/>
        <v>0.6</v>
      </c>
      <c r="BA66" s="9">
        <f t="shared" si="31"/>
        <v>0.65</v>
      </c>
      <c r="BB66" s="9">
        <f t="shared" si="48"/>
        <v>21</v>
      </c>
      <c r="BC66" s="9">
        <f t="shared" si="49"/>
        <v>11.2</v>
      </c>
      <c r="BD66" s="9">
        <f t="shared" si="50"/>
        <v>13.65</v>
      </c>
      <c r="BE66" s="9">
        <f t="shared" si="32"/>
        <v>358.90365369268602</v>
      </c>
      <c r="BF66" s="9">
        <f t="shared" si="33"/>
        <v>109.02981618693585</v>
      </c>
      <c r="BG66" s="9">
        <f t="shared" si="34"/>
        <v>216.07510289673507</v>
      </c>
      <c r="BH66" s="9">
        <f t="shared" si="35"/>
        <v>9056.2369336419379</v>
      </c>
      <c r="BI66" s="9">
        <f t="shared" si="36"/>
        <v>643.96436644021367</v>
      </c>
      <c r="BJ66" s="9">
        <f t="shared" si="37"/>
        <v>195.62719905892089</v>
      </c>
      <c r="BK66" s="9">
        <f t="shared" si="38"/>
        <v>387.69364788786373</v>
      </c>
      <c r="BL66" s="9">
        <f t="shared" si="39"/>
        <v>16249.190609518835</v>
      </c>
      <c r="BM66" s="9" t="str">
        <f t="shared" si="40"/>
        <v>M</v>
      </c>
      <c r="BN66" s="9" t="str">
        <f t="shared" si="41"/>
        <v>M</v>
      </c>
      <c r="BO66" s="9">
        <v>1</v>
      </c>
    </row>
    <row r="67" spans="1:67" x14ac:dyDescent="0.3">
      <c r="A67" s="10">
        <v>61</v>
      </c>
      <c r="B67" s="10">
        <f t="shared" si="0"/>
        <v>2</v>
      </c>
      <c r="C67" s="9">
        <f>IF(G67&lt;=$A$3,$A$3,G67)</f>
        <v>2.5</v>
      </c>
      <c r="D67" s="9">
        <f t="shared" si="51"/>
        <v>3</v>
      </c>
      <c r="E67" s="9">
        <f t="shared" si="52"/>
        <v>2.7508200000000005</v>
      </c>
      <c r="F67" s="9">
        <f t="shared" si="53"/>
        <v>2.9000000000000004</v>
      </c>
      <c r="G67" s="9">
        <v>1.2186770888553704</v>
      </c>
      <c r="H67" s="9">
        <f t="shared" si="2"/>
        <v>1.3446613901885063</v>
      </c>
      <c r="I67" s="9">
        <v>65</v>
      </c>
      <c r="J67" s="9">
        <v>78</v>
      </c>
      <c r="K67" s="9">
        <v>0.2</v>
      </c>
      <c r="L67" s="9">
        <v>0.2</v>
      </c>
      <c r="M67" s="1">
        <f t="shared" si="54"/>
        <v>1.3989229744649958</v>
      </c>
      <c r="N67" s="9">
        <v>3</v>
      </c>
      <c r="O67" s="9">
        <v>2.6</v>
      </c>
      <c r="P67" s="9">
        <f t="shared" si="55"/>
        <v>0</v>
      </c>
      <c r="Q67" s="1">
        <f t="shared" si="56"/>
        <v>0</v>
      </c>
      <c r="R67" s="4">
        <f t="shared" si="57"/>
        <v>15.007922656809424</v>
      </c>
      <c r="S67" s="4">
        <f t="shared" si="58"/>
        <v>16.685980563102454</v>
      </c>
      <c r="T67" s="9">
        <f t="shared" si="59"/>
        <v>0</v>
      </c>
      <c r="U67" s="9">
        <f t="shared" si="60"/>
        <v>2.7435843646535023</v>
      </c>
      <c r="V67" s="9">
        <f t="shared" si="61"/>
        <v>33.290293008225134</v>
      </c>
      <c r="W67" s="9">
        <f t="shared" si="62"/>
        <v>33.371961126204909</v>
      </c>
      <c r="X67" s="28">
        <f t="shared" si="12"/>
        <v>66.662254134430043</v>
      </c>
      <c r="Y67" s="9">
        <f t="shared" si="63"/>
        <v>0.50061255142839212</v>
      </c>
      <c r="Z67" s="9">
        <f t="shared" si="44"/>
        <v>0.04</v>
      </c>
      <c r="AA67" s="29">
        <f t="shared" si="14"/>
        <v>0.54061255142839215</v>
      </c>
      <c r="AB67" s="30">
        <f t="shared" si="45"/>
        <v>0.98</v>
      </c>
      <c r="AC67" s="9">
        <v>0.5</v>
      </c>
      <c r="AD67" s="9">
        <v>0.5</v>
      </c>
      <c r="AE67" s="9">
        <f t="shared" si="15"/>
        <v>33.290293008225134</v>
      </c>
      <c r="AF67" s="9">
        <f>(AC67+AD67)*D67*E67*N67</f>
        <v>24.757380000000005</v>
      </c>
      <c r="AG67" s="28">
        <f t="shared" si="16"/>
        <v>58.047673008225139</v>
      </c>
      <c r="AH67" s="9">
        <f t="shared" si="17"/>
        <v>0.42650081763815023</v>
      </c>
      <c r="AI67" s="9">
        <f t="shared" si="46"/>
        <v>0.09</v>
      </c>
      <c r="AJ67" s="29">
        <f t="shared" si="18"/>
        <v>0.51650081763815026</v>
      </c>
      <c r="AK67" s="30">
        <f t="shared" si="47"/>
        <v>0.9</v>
      </c>
      <c r="AL67" s="9">
        <v>6.3150437875760135</v>
      </c>
      <c r="AM67" s="9">
        <v>2.7025501614689782</v>
      </c>
      <c r="AN67" s="9">
        <v>3.5229809200892004</v>
      </c>
      <c r="AO67" s="36">
        <f t="shared" si="19"/>
        <v>68.051051095564006</v>
      </c>
      <c r="AP67" s="36">
        <f t="shared" si="20"/>
        <v>2.9010518531925276</v>
      </c>
      <c r="AQ67" s="36">
        <f t="shared" si="21"/>
        <v>1.2415176233140206</v>
      </c>
      <c r="AR67" s="36">
        <f t="shared" si="22"/>
        <v>1.6184132162462332</v>
      </c>
      <c r="AS67" s="36">
        <f t="shared" si="23"/>
        <v>74.486145269301531</v>
      </c>
      <c r="AT67" s="37">
        <f t="shared" si="24"/>
        <v>57.409786491651239</v>
      </c>
      <c r="AU67" s="37">
        <f t="shared" si="25"/>
        <v>3.0533185078722811</v>
      </c>
      <c r="AV67" s="37">
        <f t="shared" si="26"/>
        <v>1.3066807933621361</v>
      </c>
      <c r="AW67" s="37">
        <f t="shared" si="27"/>
        <v>1.7033583943395254</v>
      </c>
      <c r="AX67" s="37">
        <f t="shared" si="28"/>
        <v>78.395677650691212</v>
      </c>
      <c r="AY67" s="9">
        <f t="shared" si="29"/>
        <v>0.85</v>
      </c>
      <c r="AZ67" s="9">
        <f t="shared" si="30"/>
        <v>0.6</v>
      </c>
      <c r="BA67" s="9">
        <f t="shared" si="31"/>
        <v>0.65</v>
      </c>
      <c r="BB67" s="9">
        <f t="shared" si="48"/>
        <v>21</v>
      </c>
      <c r="BC67" s="9">
        <f t="shared" si="49"/>
        <v>11.2</v>
      </c>
      <c r="BD67" s="9">
        <f t="shared" si="50"/>
        <v>13.65</v>
      </c>
      <c r="BE67" s="9">
        <f t="shared" si="32"/>
        <v>197.41962789248535</v>
      </c>
      <c r="BF67" s="9">
        <f t="shared" si="33"/>
        <v>84.486579220185604</v>
      </c>
      <c r="BG67" s="9">
        <f t="shared" si="34"/>
        <v>110.13472047250849</v>
      </c>
      <c r="BH67" s="9">
        <f t="shared" si="35"/>
        <v>5068.860477632842</v>
      </c>
      <c r="BI67" s="9">
        <f t="shared" si="36"/>
        <v>175.2903636279548</v>
      </c>
      <c r="BJ67" s="9">
        <f t="shared" si="37"/>
        <v>75.016265359661688</v>
      </c>
      <c r="BK67" s="9">
        <f t="shared" si="38"/>
        <v>97.789441737794036</v>
      </c>
      <c r="BL67" s="9">
        <f t="shared" si="39"/>
        <v>4500.6791157944972</v>
      </c>
      <c r="BM67" s="9" t="str">
        <f t="shared" si="40"/>
        <v>D</v>
      </c>
      <c r="BN67" s="9" t="str">
        <f t="shared" si="41"/>
        <v>M</v>
      </c>
      <c r="BO67" s="9">
        <v>1</v>
      </c>
    </row>
    <row r="68" spans="1:67" x14ac:dyDescent="0.3">
      <c r="A68" s="10">
        <v>62</v>
      </c>
      <c r="B68" s="10">
        <f t="shared" si="0"/>
        <v>2</v>
      </c>
      <c r="C68" s="9">
        <f>IF(G68&lt;=$A$3,$A$3,G68)</f>
        <v>3.2246228761005788</v>
      </c>
      <c r="D68" s="9">
        <f t="shared" si="51"/>
        <v>3</v>
      </c>
      <c r="E68" s="9">
        <f t="shared" si="52"/>
        <v>2.7508200000000005</v>
      </c>
      <c r="F68" s="9">
        <f t="shared" si="53"/>
        <v>3.6246228761005792</v>
      </c>
      <c r="G68" s="9">
        <v>3.2246228761005788</v>
      </c>
      <c r="H68" s="9">
        <f t="shared" si="2"/>
        <v>3.5579776784707016</v>
      </c>
      <c r="I68" s="9">
        <v>65</v>
      </c>
      <c r="J68" s="9">
        <v>78</v>
      </c>
      <c r="K68" s="9">
        <v>0.2</v>
      </c>
      <c r="L68" s="9">
        <v>0.2</v>
      </c>
      <c r="M68" s="1">
        <f t="shared" si="54"/>
        <v>1.3989229744649958</v>
      </c>
      <c r="N68" s="9">
        <v>3</v>
      </c>
      <c r="O68" s="9">
        <v>2.6</v>
      </c>
      <c r="P68" s="9">
        <f t="shared" si="55"/>
        <v>2.8570789124640008</v>
      </c>
      <c r="Q68" s="1">
        <f t="shared" si="56"/>
        <v>1.3322777768351184</v>
      </c>
      <c r="R68" s="4">
        <f t="shared" si="57"/>
        <v>15.007922656809424</v>
      </c>
      <c r="S68" s="4">
        <f t="shared" si="58"/>
        <v>3.4062043398818034E-2</v>
      </c>
      <c r="T68" s="9">
        <f t="shared" si="59"/>
        <v>15.706175709649996</v>
      </c>
      <c r="U68" s="9">
        <f t="shared" si="60"/>
        <v>4.9569006529356976</v>
      </c>
      <c r="V68" s="9">
        <f t="shared" si="61"/>
        <v>44.88134315179758</v>
      </c>
      <c r="W68" s="9">
        <f t="shared" si="62"/>
        <v>41.377792353026841</v>
      </c>
      <c r="X68" s="28">
        <f t="shared" si="12"/>
        <v>86.259135504824428</v>
      </c>
      <c r="Y68" s="9">
        <f t="shared" si="63"/>
        <v>0.47969171161833174</v>
      </c>
      <c r="Z68" s="9">
        <f t="shared" si="44"/>
        <v>0.04</v>
      </c>
      <c r="AA68" s="29">
        <f t="shared" si="14"/>
        <v>0.51969171161833172</v>
      </c>
      <c r="AB68" s="30">
        <f t="shared" si="45"/>
        <v>0.98</v>
      </c>
      <c r="AC68" s="9">
        <v>0.5</v>
      </c>
      <c r="AD68" s="9">
        <v>0.5</v>
      </c>
      <c r="AE68" s="9">
        <f t="shared" si="15"/>
        <v>88.086205417417005</v>
      </c>
      <c r="AF68" s="9">
        <f>(AC68+AD68)*D68*E68*N68</f>
        <v>24.757380000000005</v>
      </c>
      <c r="AG68" s="28">
        <f t="shared" si="16"/>
        <v>112.84358541741702</v>
      </c>
      <c r="AH68" s="9">
        <f t="shared" si="17"/>
        <v>0.21939554568760439</v>
      </c>
      <c r="AI68" s="9">
        <f t="shared" si="46"/>
        <v>0.09</v>
      </c>
      <c r="AJ68" s="29">
        <f t="shared" si="18"/>
        <v>0.30939554568760441</v>
      </c>
      <c r="AK68" s="30">
        <f t="shared" si="47"/>
        <v>0.9</v>
      </c>
      <c r="AL68" s="9">
        <v>5.9093197720709769</v>
      </c>
      <c r="AM68" s="9">
        <v>3.3028700686884314</v>
      </c>
      <c r="AN68" s="9">
        <v>5.8120879148955851</v>
      </c>
      <c r="AO68" s="36">
        <f t="shared" si="19"/>
        <v>88.056200827841607</v>
      </c>
      <c r="AP68" s="36">
        <f t="shared" si="20"/>
        <v>2.8382952652233611</v>
      </c>
      <c r="AQ68" s="36">
        <f t="shared" si="21"/>
        <v>1.5863958694387836</v>
      </c>
      <c r="AR68" s="36">
        <f t="shared" si="22"/>
        <v>2.7915939983272779</v>
      </c>
      <c r="AS68" s="36">
        <f t="shared" si="23"/>
        <v>86.0925684770244</v>
      </c>
      <c r="AT68" s="37">
        <f t="shared" si="24"/>
        <v>111.60354601722563</v>
      </c>
      <c r="AU68" s="37">
        <f t="shared" si="25"/>
        <v>4.0810025565485271</v>
      </c>
      <c r="AV68" s="37">
        <f t="shared" si="26"/>
        <v>2.2809767814513187</v>
      </c>
      <c r="AW68" s="37">
        <f t="shared" si="27"/>
        <v>4.0138538028821342</v>
      </c>
      <c r="AX68" s="37">
        <f t="shared" si="28"/>
        <v>123.78697747181582</v>
      </c>
      <c r="AY68" s="9">
        <f t="shared" si="29"/>
        <v>0.85</v>
      </c>
      <c r="AZ68" s="9">
        <f t="shared" si="30"/>
        <v>0.6</v>
      </c>
      <c r="BA68" s="9">
        <f t="shared" si="31"/>
        <v>0.65</v>
      </c>
      <c r="BB68" s="9">
        <f t="shared" si="48"/>
        <v>21</v>
      </c>
      <c r="BC68" s="9">
        <f t="shared" si="49"/>
        <v>11.2</v>
      </c>
      <c r="BD68" s="9">
        <f t="shared" si="50"/>
        <v>13.65</v>
      </c>
      <c r="BE68" s="9">
        <f t="shared" si="32"/>
        <v>249.92949788322025</v>
      </c>
      <c r="BF68" s="9">
        <f t="shared" si="33"/>
        <v>139.69199327175991</v>
      </c>
      <c r="BG68" s="9">
        <f t="shared" si="34"/>
        <v>245.81716174650413</v>
      </c>
      <c r="BH68" s="9">
        <f t="shared" si="35"/>
        <v>7580.9844995975664</v>
      </c>
      <c r="BI68" s="9">
        <f t="shared" si="36"/>
        <v>455.45435661617898</v>
      </c>
      <c r="BJ68" s="9">
        <f t="shared" si="37"/>
        <v>254.56509719292544</v>
      </c>
      <c r="BK68" s="9">
        <f t="shared" si="38"/>
        <v>447.96031759637236</v>
      </c>
      <c r="BL68" s="9">
        <f t="shared" si="39"/>
        <v>13815.065636609068</v>
      </c>
      <c r="BM68" s="9" t="str">
        <f t="shared" si="40"/>
        <v>M</v>
      </c>
      <c r="BN68" s="9" t="str">
        <f t="shared" si="41"/>
        <v>M</v>
      </c>
      <c r="BO68" s="9">
        <v>1</v>
      </c>
    </row>
    <row r="69" spans="1:67" x14ac:dyDescent="0.3">
      <c r="A69" s="10">
        <v>63</v>
      </c>
      <c r="B69" s="10">
        <f t="shared" si="0"/>
        <v>2</v>
      </c>
      <c r="C69" s="9">
        <f>IF(G69&lt;=$A$3,$A$3,G69)</f>
        <v>3.2750334009514233</v>
      </c>
      <c r="D69" s="9">
        <f t="shared" si="51"/>
        <v>3</v>
      </c>
      <c r="E69" s="9">
        <f t="shared" si="52"/>
        <v>2.7508200000000005</v>
      </c>
      <c r="F69" s="9">
        <f t="shared" si="53"/>
        <v>3.6750334009514236</v>
      </c>
      <c r="G69" s="9">
        <v>3.2750334009514233</v>
      </c>
      <c r="H69" s="9">
        <f t="shared" si="2"/>
        <v>3.6135995384744333</v>
      </c>
      <c r="I69" s="9">
        <v>65</v>
      </c>
      <c r="J69" s="9">
        <v>78</v>
      </c>
      <c r="K69" s="9">
        <v>0.2</v>
      </c>
      <c r="L69" s="9">
        <v>0.2</v>
      </c>
      <c r="M69" s="1">
        <f t="shared" si="54"/>
        <v>1.3989229744649958</v>
      </c>
      <c r="N69" s="9">
        <v>3</v>
      </c>
      <c r="O69" s="9">
        <v>2.6</v>
      </c>
      <c r="P69" s="9">
        <f t="shared" si="55"/>
        <v>2.8682546567644622</v>
      </c>
      <c r="Q69" s="1">
        <f t="shared" si="56"/>
        <v>1.3374891119880057</v>
      </c>
      <c r="R69" s="4">
        <f t="shared" si="57"/>
        <v>15.007922656809424</v>
      </c>
      <c r="S69" s="4">
        <f t="shared" si="58"/>
        <v>2.8943338246047414E-2</v>
      </c>
      <c r="T69" s="9">
        <f t="shared" si="59"/>
        <v>15.829288516084187</v>
      </c>
      <c r="U69" s="9">
        <f t="shared" si="60"/>
        <v>5.0125225129394293</v>
      </c>
      <c r="V69" s="9">
        <f t="shared" si="61"/>
        <v>45.919733506021473</v>
      </c>
      <c r="W69" s="9">
        <f t="shared" si="62"/>
        <v>41.363711716518502</v>
      </c>
      <c r="X69" s="28">
        <f t="shared" si="12"/>
        <v>87.283445222539967</v>
      </c>
      <c r="Y69" s="9">
        <f t="shared" si="63"/>
        <v>0.47390099704539146</v>
      </c>
      <c r="Z69" s="9">
        <f t="shared" si="44"/>
        <v>0.04</v>
      </c>
      <c r="AA69" s="29">
        <f t="shared" si="14"/>
        <v>0.51390099704539149</v>
      </c>
      <c r="AB69" s="30">
        <f t="shared" si="45"/>
        <v>0.98</v>
      </c>
      <c r="AC69" s="9">
        <v>0.5</v>
      </c>
      <c r="AD69" s="9">
        <v>0.5</v>
      </c>
      <c r="AE69" s="9">
        <f t="shared" si="15"/>
        <v>89.463256941836178</v>
      </c>
      <c r="AF69" s="9">
        <f>(AC69+AD69)*D69*E69*N69</f>
        <v>24.757380000000005</v>
      </c>
      <c r="AG69" s="28">
        <f t="shared" si="16"/>
        <v>114.22063694183618</v>
      </c>
      <c r="AH69" s="9">
        <f t="shared" si="17"/>
        <v>0.2167504985338774</v>
      </c>
      <c r="AI69" s="9">
        <f t="shared" si="46"/>
        <v>0.09</v>
      </c>
      <c r="AJ69" s="29">
        <f t="shared" si="18"/>
        <v>0.30675049853387737</v>
      </c>
      <c r="AK69" s="30">
        <f t="shared" si="47"/>
        <v>0.9</v>
      </c>
      <c r="AL69" s="9">
        <v>10.762957732492852</v>
      </c>
      <c r="AM69" s="9">
        <v>3.4932136212208569</v>
      </c>
      <c r="AN69" s="9">
        <v>5.7901772219192917</v>
      </c>
      <c r="AO69" s="36">
        <f t="shared" si="19"/>
        <v>89.101850331342888</v>
      </c>
      <c r="AP69" s="36">
        <f t="shared" si="20"/>
        <v>5.231863022607369</v>
      </c>
      <c r="AQ69" s="36">
        <f t="shared" si="21"/>
        <v>1.698047658382916</v>
      </c>
      <c r="AR69" s="36">
        <f t="shared" si="22"/>
        <v>2.8145993745054527</v>
      </c>
      <c r="AS69" s="36">
        <f t="shared" si="23"/>
        <v>129.77216816817437</v>
      </c>
      <c r="AT69" s="37">
        <f t="shared" si="24"/>
        <v>112.96546510731051</v>
      </c>
      <c r="AU69" s="37">
        <f t="shared" si="25"/>
        <v>7.4614150823516194</v>
      </c>
      <c r="AV69" s="37">
        <f t="shared" si="26"/>
        <v>2.421668601426028</v>
      </c>
      <c r="AW69" s="37">
        <f t="shared" si="27"/>
        <v>4.0140374724960477</v>
      </c>
      <c r="AX69" s="37">
        <f t="shared" si="28"/>
        <v>185.07441969628047</v>
      </c>
      <c r="AY69" s="9">
        <f t="shared" si="29"/>
        <v>0.85</v>
      </c>
      <c r="AZ69" s="9">
        <f t="shared" si="30"/>
        <v>0.6</v>
      </c>
      <c r="BA69" s="9">
        <f t="shared" si="31"/>
        <v>0.65</v>
      </c>
      <c r="BB69" s="9">
        <f t="shared" si="48"/>
        <v>21</v>
      </c>
      <c r="BC69" s="9">
        <f t="shared" si="49"/>
        <v>11.2</v>
      </c>
      <c r="BD69" s="9">
        <f t="shared" si="50"/>
        <v>13.65</v>
      </c>
      <c r="BE69" s="9">
        <f t="shared" si="32"/>
        <v>466.16867599444902</v>
      </c>
      <c r="BF69" s="9">
        <f t="shared" si="33"/>
        <v>151.29918831272184</v>
      </c>
      <c r="BG69" s="9">
        <f t="shared" si="34"/>
        <v>250.78601220987616</v>
      </c>
      <c r="BH69" s="9">
        <f t="shared" si="35"/>
        <v>11562.940305294533</v>
      </c>
      <c r="BI69" s="9">
        <f t="shared" si="36"/>
        <v>842.88222513655217</v>
      </c>
      <c r="BJ69" s="9">
        <f t="shared" si="37"/>
        <v>273.56491989586141</v>
      </c>
      <c r="BK69" s="9">
        <f t="shared" si="38"/>
        <v>453.44761003868916</v>
      </c>
      <c r="BL69" s="9">
        <f t="shared" si="39"/>
        <v>20907.01790045591</v>
      </c>
      <c r="BM69" s="9" t="str">
        <f t="shared" si="40"/>
        <v>M</v>
      </c>
      <c r="BN69" s="9" t="str">
        <f t="shared" si="41"/>
        <v>M</v>
      </c>
      <c r="BO69" s="9">
        <v>1</v>
      </c>
    </row>
    <row r="70" spans="1:67" x14ac:dyDescent="0.3">
      <c r="A70" s="10">
        <v>64</v>
      </c>
      <c r="B70" s="10">
        <f t="shared" si="0"/>
        <v>2</v>
      </c>
      <c r="C70" s="9">
        <f>IF(G70&lt;=$A$3,$A$3,G70)</f>
        <v>2.5</v>
      </c>
      <c r="D70" s="9">
        <f t="shared" si="51"/>
        <v>3</v>
      </c>
      <c r="E70" s="9">
        <f t="shared" si="52"/>
        <v>2.7508200000000005</v>
      </c>
      <c r="F70" s="9">
        <f t="shared" si="53"/>
        <v>2.9000000000000004</v>
      </c>
      <c r="G70" s="9">
        <v>1.3765829279604247</v>
      </c>
      <c r="H70" s="9">
        <f t="shared" si="2"/>
        <v>1.518891206332267</v>
      </c>
      <c r="I70" s="9">
        <v>65</v>
      </c>
      <c r="J70" s="9">
        <v>78</v>
      </c>
      <c r="K70" s="9">
        <v>0.2</v>
      </c>
      <c r="L70" s="9">
        <v>0.2</v>
      </c>
      <c r="M70" s="1">
        <f t="shared" si="54"/>
        <v>1.3989229744649958</v>
      </c>
      <c r="N70" s="9">
        <v>3</v>
      </c>
      <c r="O70" s="9">
        <v>2.6</v>
      </c>
      <c r="P70" s="9">
        <f t="shared" si="55"/>
        <v>3.8202634002937899E-2</v>
      </c>
      <c r="Q70" s="1">
        <f t="shared" si="56"/>
        <v>1.7814180797262491E-2</v>
      </c>
      <c r="R70" s="4">
        <f t="shared" si="57"/>
        <v>15.007922656809424</v>
      </c>
      <c r="S70" s="4">
        <f t="shared" si="58"/>
        <v>14.62812822602149</v>
      </c>
      <c r="T70" s="9">
        <f t="shared" si="59"/>
        <v>2.8081001696861757E-3</v>
      </c>
      <c r="U70" s="9">
        <f t="shared" si="60"/>
        <v>2.9178141807972628</v>
      </c>
      <c r="V70" s="9">
        <f t="shared" si="61"/>
        <v>37.59604219571758</v>
      </c>
      <c r="W70" s="9">
        <f t="shared" si="62"/>
        <v>81.523441489508954</v>
      </c>
      <c r="X70" s="28">
        <f t="shared" si="12"/>
        <v>119.11948368522653</v>
      </c>
      <c r="Y70" s="9">
        <f t="shared" si="63"/>
        <v>0.68438377138147111</v>
      </c>
      <c r="Z70" s="9">
        <f t="shared" si="44"/>
        <v>0.04</v>
      </c>
      <c r="AA70" s="29">
        <f t="shared" si="14"/>
        <v>0.72438377138147114</v>
      </c>
      <c r="AB70" s="30">
        <f t="shared" si="45"/>
        <v>0.98</v>
      </c>
      <c r="AC70" s="9">
        <v>0.5</v>
      </c>
      <c r="AD70" s="9">
        <v>0.5</v>
      </c>
      <c r="AE70" s="9">
        <f t="shared" si="15"/>
        <v>37.603766773826351</v>
      </c>
      <c r="AF70" s="9">
        <f>(AC70+AD70)*D70*E70*N70</f>
        <v>24.757380000000005</v>
      </c>
      <c r="AG70" s="28">
        <f t="shared" si="16"/>
        <v>62.361146773826356</v>
      </c>
      <c r="AH70" s="9">
        <f t="shared" si="17"/>
        <v>0.39700007586119218</v>
      </c>
      <c r="AI70" s="9">
        <f t="shared" si="46"/>
        <v>0.09</v>
      </c>
      <c r="AJ70" s="29">
        <f t="shared" si="18"/>
        <v>0.48700007586119221</v>
      </c>
      <c r="AK70" s="30">
        <f t="shared" si="47"/>
        <v>0.9</v>
      </c>
      <c r="AL70" s="9">
        <v>10.259743593559591</v>
      </c>
      <c r="AM70" s="9">
        <v>2.7379603691459464</v>
      </c>
      <c r="AN70" s="9">
        <v>6.929464222062963</v>
      </c>
      <c r="AO70" s="36">
        <f t="shared" si="19"/>
        <v>121.60113959533543</v>
      </c>
      <c r="AP70" s="36">
        <f t="shared" si="20"/>
        <v>2.8277518358500071</v>
      </c>
      <c r="AQ70" s="36">
        <f t="shared" si="21"/>
        <v>0.75462631105100086</v>
      </c>
      <c r="AR70" s="36">
        <f t="shared" si="22"/>
        <v>1.9098727952320218</v>
      </c>
      <c r="AS70" s="36">
        <f t="shared" si="23"/>
        <v>72.491805455881462</v>
      </c>
      <c r="AT70" s="37">
        <f t="shared" si="24"/>
        <v>61.675859446641454</v>
      </c>
      <c r="AU70" s="37">
        <f t="shared" si="25"/>
        <v>5.2632476851796897</v>
      </c>
      <c r="AV70" s="37">
        <f t="shared" si="26"/>
        <v>1.4045734616669328</v>
      </c>
      <c r="AW70" s="37">
        <f t="shared" si="27"/>
        <v>3.5548146202408826</v>
      </c>
      <c r="AX70" s="37">
        <f t="shared" si="28"/>
        <v>134.92779756094649</v>
      </c>
      <c r="AY70" s="9">
        <f t="shared" si="29"/>
        <v>0.85</v>
      </c>
      <c r="AZ70" s="9">
        <f t="shared" si="30"/>
        <v>0.6</v>
      </c>
      <c r="BA70" s="9">
        <f t="shared" si="31"/>
        <v>0.65</v>
      </c>
      <c r="BB70" s="9">
        <f t="shared" si="48"/>
        <v>21</v>
      </c>
      <c r="BC70" s="9">
        <f t="shared" si="49"/>
        <v>11.2</v>
      </c>
      <c r="BD70" s="9">
        <f t="shared" si="50"/>
        <v>13.65</v>
      </c>
      <c r="BE70" s="9">
        <f t="shared" si="32"/>
        <v>343.85784573216273</v>
      </c>
      <c r="BF70" s="9">
        <f t="shared" si="33"/>
        <v>91.763419392425774</v>
      </c>
      <c r="BG70" s="9">
        <f t="shared" si="34"/>
        <v>232.24270838234256</v>
      </c>
      <c r="BH70" s="9">
        <f t="shared" si="35"/>
        <v>8815.0861547585391</v>
      </c>
      <c r="BI70" s="9">
        <f t="shared" si="36"/>
        <v>324.61532446400355</v>
      </c>
      <c r="BJ70" s="9">
        <f t="shared" si="37"/>
        <v>86.628275404252378</v>
      </c>
      <c r="BK70" s="9">
        <f t="shared" si="38"/>
        <v>219.24624687684278</v>
      </c>
      <c r="BL70" s="9">
        <f t="shared" si="39"/>
        <v>8321.7878778138274</v>
      </c>
      <c r="BM70" s="9" t="str">
        <f t="shared" si="40"/>
        <v>D</v>
      </c>
      <c r="BN70" s="9" t="str">
        <f t="shared" si="41"/>
        <v>M</v>
      </c>
      <c r="BO70" s="9">
        <v>1</v>
      </c>
    </row>
    <row r="71" spans="1:67" x14ac:dyDescent="0.3">
      <c r="A71" s="10">
        <v>65</v>
      </c>
      <c r="B71" s="10">
        <f t="shared" si="0"/>
        <v>2</v>
      </c>
      <c r="C71" s="9">
        <f>IF(G71&lt;=$A$3,$A$3,G71)</f>
        <v>2.5</v>
      </c>
      <c r="D71" s="9">
        <f t="shared" si="51"/>
        <v>3</v>
      </c>
      <c r="E71" s="9">
        <f t="shared" si="52"/>
        <v>2.7508200000000005</v>
      </c>
      <c r="F71" s="9">
        <f t="shared" si="53"/>
        <v>2.9000000000000004</v>
      </c>
      <c r="G71" s="9">
        <v>1.9718704736779453</v>
      </c>
      <c r="H71" s="9">
        <f t="shared" si="2"/>
        <v>2.1757183397103539</v>
      </c>
      <c r="I71" s="9">
        <v>65</v>
      </c>
      <c r="J71" s="9">
        <v>78</v>
      </c>
      <c r="K71" s="9">
        <v>0.2</v>
      </c>
      <c r="L71" s="9">
        <v>0.2</v>
      </c>
      <c r="M71" s="1">
        <f t="shared" si="54"/>
        <v>1.3989229744649958</v>
      </c>
      <c r="N71" s="9">
        <v>3</v>
      </c>
      <c r="O71" s="9">
        <v>2.6</v>
      </c>
      <c r="P71" s="9">
        <f t="shared" si="55"/>
        <v>1.4467729671106995</v>
      </c>
      <c r="Q71" s="1">
        <f t="shared" si="56"/>
        <v>0.67464131417534912</v>
      </c>
      <c r="R71" s="4">
        <f t="shared" si="57"/>
        <v>15.007922656809424</v>
      </c>
      <c r="S71" s="4">
        <f t="shared" si="58"/>
        <v>4.022980750850035</v>
      </c>
      <c r="T71" s="9">
        <f t="shared" si="59"/>
        <v>4.0274184103238326</v>
      </c>
      <c r="U71" s="9">
        <f t="shared" si="60"/>
        <v>3.5746413141753495</v>
      </c>
      <c r="V71" s="9">
        <f t="shared" si="61"/>
        <v>42.786382597691322</v>
      </c>
      <c r="W71" s="9">
        <f t="shared" si="62"/>
        <v>52.350589711857801</v>
      </c>
      <c r="X71" s="28">
        <f t="shared" si="12"/>
        <v>95.136972309549122</v>
      </c>
      <c r="Y71" s="9">
        <f t="shared" si="63"/>
        <v>0.5502654587485043</v>
      </c>
      <c r="Z71" s="9">
        <f t="shared" si="44"/>
        <v>0.04</v>
      </c>
      <c r="AA71" s="29">
        <f t="shared" si="14"/>
        <v>0.59026545874850433</v>
      </c>
      <c r="AB71" s="30">
        <f t="shared" si="45"/>
        <v>0.98</v>
      </c>
      <c r="AC71" s="9">
        <v>0.5</v>
      </c>
      <c r="AD71" s="9">
        <v>0.5</v>
      </c>
      <c r="AE71" s="9">
        <f t="shared" si="15"/>
        <v>53.865085709178331</v>
      </c>
      <c r="AF71" s="9">
        <f>(AC71+AD71)*D71*E71*N71</f>
        <v>24.757380000000005</v>
      </c>
      <c r="AG71" s="28">
        <f t="shared" si="16"/>
        <v>78.622465709178329</v>
      </c>
      <c r="AH71" s="9">
        <f t="shared" si="17"/>
        <v>0.31488938659818511</v>
      </c>
      <c r="AI71" s="9">
        <f t="shared" si="46"/>
        <v>0.09</v>
      </c>
      <c r="AJ71" s="29">
        <f t="shared" si="18"/>
        <v>0.40488938659818507</v>
      </c>
      <c r="AK71" s="30">
        <f t="shared" si="47"/>
        <v>0.9</v>
      </c>
      <c r="AL71" s="9">
        <v>9.6608667936034855</v>
      </c>
      <c r="AM71" s="9">
        <v>2.2647711142507583</v>
      </c>
      <c r="AN71" s="9">
        <v>6.1543223067332358</v>
      </c>
      <c r="AO71" s="36">
        <f t="shared" si="19"/>
        <v>97.118992565998056</v>
      </c>
      <c r="AP71" s="36">
        <f t="shared" si="20"/>
        <v>3.9583908237689318</v>
      </c>
      <c r="AQ71" s="36">
        <f t="shared" si="21"/>
        <v>0.92795495353717317</v>
      </c>
      <c r="AR71" s="36">
        <f t="shared" si="22"/>
        <v>2.5216384270631891</v>
      </c>
      <c r="AS71" s="36">
        <f t="shared" si="23"/>
        <v>99.266370436163385</v>
      </c>
      <c r="AT71" s="37">
        <f t="shared" si="24"/>
        <v>77.758482569517028</v>
      </c>
      <c r="AU71" s="37">
        <f t="shared" si="25"/>
        <v>5.7492843635345956</v>
      </c>
      <c r="AV71" s="37">
        <f t="shared" si="26"/>
        <v>1.3477893270164807</v>
      </c>
      <c r="AW71" s="37">
        <f t="shared" si="27"/>
        <v>3.6625025230324884</v>
      </c>
      <c r="AX71" s="37">
        <f t="shared" si="28"/>
        <v>144.17742380224902</v>
      </c>
      <c r="AY71" s="9">
        <f t="shared" si="29"/>
        <v>0.85</v>
      </c>
      <c r="AZ71" s="9">
        <f t="shared" si="30"/>
        <v>0.6</v>
      </c>
      <c r="BA71" s="9">
        <f t="shared" si="31"/>
        <v>0.65</v>
      </c>
      <c r="BB71" s="9">
        <f t="shared" si="48"/>
        <v>21</v>
      </c>
      <c r="BC71" s="9">
        <f t="shared" si="49"/>
        <v>11.2</v>
      </c>
      <c r="BD71" s="9">
        <f t="shared" si="50"/>
        <v>13.65</v>
      </c>
      <c r="BE71" s="9">
        <f t="shared" si="32"/>
        <v>384.43492898692983</v>
      </c>
      <c r="BF71" s="9">
        <f t="shared" si="33"/>
        <v>90.122050234157797</v>
      </c>
      <c r="BG71" s="9">
        <f t="shared" si="34"/>
        <v>244.89898365208489</v>
      </c>
      <c r="BH71" s="9">
        <f t="shared" si="35"/>
        <v>9640.6498924433618</v>
      </c>
      <c r="BI71" s="9">
        <f t="shared" si="36"/>
        <v>447.05562796910164</v>
      </c>
      <c r="BJ71" s="9">
        <f t="shared" si="37"/>
        <v>104.80205289219209</v>
      </c>
      <c r="BK71" s="9">
        <f t="shared" si="38"/>
        <v>284.79063859803387</v>
      </c>
      <c r="BL71" s="9">
        <f t="shared" si="39"/>
        <v>11211.01769564505</v>
      </c>
      <c r="BM71" s="9" t="str">
        <f t="shared" si="40"/>
        <v>M</v>
      </c>
      <c r="BN71" s="9" t="str">
        <f t="shared" si="41"/>
        <v>M</v>
      </c>
      <c r="BO71" s="9">
        <v>1</v>
      </c>
    </row>
    <row r="72" spans="1:67" x14ac:dyDescent="0.3">
      <c r="A72" s="10">
        <v>66</v>
      </c>
      <c r="B72" s="10">
        <f t="shared" ref="B72:B135" si="64">IF(A72&lt;40,1,IF(A72&lt;80,2,IF(A72&lt;120,3,IF(A72&lt;160,4,IF(A72&lt;200,5,IF(A72&lt;240,6,IF(A72&lt;280,7,IF(A72&lt;320,8,IF(A72&lt;360,9,IF(A72&lt;400,10,IF(A72&lt;440,11,IF(A72&lt;480,12,IF(A72&lt;520,13,IF(A72&lt;560,14,IF(A72&lt;600,15,IF(A72&lt;640,16,IF(A72&lt;680,17,IF(A72&lt;720,18,IF(A72&lt;760,19,IF(A72&lt;800,20,IF(A72&lt;840,21,IF(A72&lt;880,22,IF(A72&lt;920,23,IF(A72&lt;960,24,25))))))))))))))))))))))))</f>
        <v>2</v>
      </c>
      <c r="C72" s="9">
        <f>IF(G72&lt;=$A$3,$A$3,G72)</f>
        <v>2.5</v>
      </c>
      <c r="D72" s="9">
        <f t="shared" si="51"/>
        <v>3</v>
      </c>
      <c r="E72" s="9">
        <f t="shared" si="52"/>
        <v>2.7508200000000005</v>
      </c>
      <c r="F72" s="9">
        <f t="shared" si="53"/>
        <v>2.9000000000000004</v>
      </c>
      <c r="G72" s="9">
        <v>1.2744819161739716</v>
      </c>
      <c r="H72" s="9">
        <f t="shared" ref="H72:H135" si="65">G72*_xlfn.CSC(I72*PI()/180)</f>
        <v>1.4062352044233655</v>
      </c>
      <c r="I72" s="9">
        <v>65</v>
      </c>
      <c r="J72" s="9">
        <v>78</v>
      </c>
      <c r="K72" s="9">
        <v>0.2</v>
      </c>
      <c r="L72" s="9">
        <v>0.2</v>
      </c>
      <c r="M72" s="1">
        <f t="shared" si="54"/>
        <v>1.3989229744649958</v>
      </c>
      <c r="N72" s="9">
        <v>3</v>
      </c>
      <c r="O72" s="9">
        <v>2.6</v>
      </c>
      <c r="P72" s="9">
        <f t="shared" si="55"/>
        <v>0</v>
      </c>
      <c r="Q72" s="1">
        <f t="shared" si="56"/>
        <v>0</v>
      </c>
      <c r="R72" s="4">
        <f t="shared" si="57"/>
        <v>15.007922656809424</v>
      </c>
      <c r="S72" s="4">
        <f t="shared" si="58"/>
        <v>16.025404492375667</v>
      </c>
      <c r="T72" s="9">
        <f t="shared" si="59"/>
        <v>0</v>
      </c>
      <c r="U72" s="9">
        <f t="shared" si="60"/>
        <v>2.8051581788883615</v>
      </c>
      <c r="V72" s="9">
        <f t="shared" si="61"/>
        <v>34.814699325286945</v>
      </c>
      <c r="W72" s="9">
        <f t="shared" si="62"/>
        <v>32.050808984751335</v>
      </c>
      <c r="X72" s="28">
        <f t="shared" ref="X72:X135" si="66">V72+W72</f>
        <v>66.86550831003828</v>
      </c>
      <c r="Y72" s="9">
        <f t="shared" si="63"/>
        <v>0.47933246594252932</v>
      </c>
      <c r="Z72" s="9">
        <f t="shared" si="44"/>
        <v>0.04</v>
      </c>
      <c r="AA72" s="29">
        <f t="shared" ref="AA72:AA135" si="67">Y72+Z72</f>
        <v>0.51933246594252935</v>
      </c>
      <c r="AB72" s="30">
        <f t="shared" si="45"/>
        <v>0.98</v>
      </c>
      <c r="AC72" s="9">
        <v>0.5</v>
      </c>
      <c r="AD72" s="9">
        <v>0.5</v>
      </c>
      <c r="AE72" s="9">
        <f t="shared" ref="AE72:AE135" si="68">H72*D72*E72*N72</f>
        <v>34.814699325286945</v>
      </c>
      <c r="AF72" s="9">
        <f>(AC72+AD72)*D72*E72*N72</f>
        <v>24.757380000000005</v>
      </c>
      <c r="AG72" s="28">
        <f t="shared" ref="AG72:AG135" si="69">AE72+AF72</f>
        <v>59.57207932528695</v>
      </c>
      <c r="AH72" s="9">
        <f t="shared" ref="AH72:AH135" si="70">AF72/(AF72+AE72)</f>
        <v>0.41558697095018265</v>
      </c>
      <c r="AI72" s="9">
        <f t="shared" si="46"/>
        <v>0.09</v>
      </c>
      <c r="AJ72" s="29">
        <f t="shared" ref="AJ72:AJ135" si="71">AH72+AI72</f>
        <v>0.50558697095018268</v>
      </c>
      <c r="AK72" s="30">
        <f t="shared" si="47"/>
        <v>0.9</v>
      </c>
      <c r="AL72" s="9">
        <v>11.993906070385734</v>
      </c>
      <c r="AM72" s="9">
        <v>2.8462965764301584</v>
      </c>
      <c r="AN72" s="9">
        <v>4.9201303604336193</v>
      </c>
      <c r="AO72" s="36">
        <f t="shared" ref="AO72:AO135" si="72">X72/(1-Z72)*AB72</f>
        <v>68.258539733164071</v>
      </c>
      <c r="AP72" s="36">
        <f t="shared" ref="AP72:AP135" si="73">AL72*(1-AA72)</f>
        <v>5.7650812545692389</v>
      </c>
      <c r="AQ72" s="36">
        <f t="shared" ref="AQ72:AQ135" si="74">AM72*(1-AA72)</f>
        <v>1.3681223565889054</v>
      </c>
      <c r="AR72" s="36">
        <f t="shared" ref="AR72:AR135" si="75">AN72*(1-AA72)</f>
        <v>2.3649469275909221</v>
      </c>
      <c r="AS72" s="36">
        <f t="shared" ref="AS72:AS135" si="76">AP72*AY72*BB72+AQ72*AZ72*BC72+AR72*BA72*BD72</f>
        <v>133.0834742453888</v>
      </c>
      <c r="AT72" s="37">
        <f t="shared" ref="AT72:AT135" si="77">AG72/(1-AI72)*AK72</f>
        <v>58.917441090943143</v>
      </c>
      <c r="AU72" s="37">
        <f t="shared" ref="AU72:AU135" si="78">AL72*(1-AJ72)</f>
        <v>5.929943430398402</v>
      </c>
      <c r="AV72" s="37">
        <f t="shared" ref="AV72:AV135" si="79">AM72*(1-AJ72)</f>
        <v>1.4072461119269595</v>
      </c>
      <c r="AW72" s="37">
        <f t="shared" ref="AW72:AW135" si="80">AN72*(1-AJ72)</f>
        <v>2.4325765548219551</v>
      </c>
      <c r="AX72" s="37">
        <f t="shared" ref="AX72:AX135" si="81">AU72*AY72*BB72+AV72*AZ72*BC72+AW72*BA72*BD72</f>
        <v>136.88921958741844</v>
      </c>
      <c r="AY72" s="9">
        <f t="shared" ref="AY72:AY135" si="82">IF(AL72&lt;3,0.7,0.85)</f>
        <v>0.85</v>
      </c>
      <c r="AZ72" s="9">
        <f t="shared" ref="AZ72:AZ135" si="83">IF(AM72&lt;1.5,0.4,0.6)</f>
        <v>0.6</v>
      </c>
      <c r="BA72" s="9">
        <f t="shared" ref="BA72:BA135" si="84">IF(AN72&lt;2.5,0.45,IF(AN72&lt;3.5,0.55,0.65))</f>
        <v>0.65</v>
      </c>
      <c r="BB72" s="9">
        <f t="shared" si="48"/>
        <v>21</v>
      </c>
      <c r="BC72" s="9">
        <f t="shared" si="49"/>
        <v>11.2</v>
      </c>
      <c r="BD72" s="9">
        <f t="shared" si="50"/>
        <v>13.65</v>
      </c>
      <c r="BE72" s="9">
        <f t="shared" ref="BE72:BE135" si="85">AO72*AP72</f>
        <v>393.51602787993374</v>
      </c>
      <c r="BF72" s="9">
        <f t="shared" ref="BF72:BF135" si="86">AO72*AQ72</f>
        <v>93.386034237053863</v>
      </c>
      <c r="BG72" s="9">
        <f t="shared" ref="BG72:BG135" si="87">AO72*AR72</f>
        <v>161.42782382378925</v>
      </c>
      <c r="BH72" s="9">
        <f t="shared" ref="BH72:BH135" si="88">AO72*AS72</f>
        <v>9084.0836146063884</v>
      </c>
      <c r="BI72" s="9">
        <f t="shared" ref="BI72:BI135" si="89">AT72*AU72</f>
        <v>349.37709273312316</v>
      </c>
      <c r="BJ72" s="9">
        <f t="shared" ref="BJ72:BJ135" si="90">AT72*AV72</f>
        <v>82.911339899915419</v>
      </c>
      <c r="BK72" s="9">
        <f t="shared" ref="BK72:BK135" si="91">AT72*AW72</f>
        <v>143.32118586793197</v>
      </c>
      <c r="BL72" s="9">
        <f t="shared" ref="BL72:BL135" si="92">AT72*AX72</f>
        <v>8065.1625310269064</v>
      </c>
      <c r="BM72" s="9" t="str">
        <f t="shared" ref="BM72:BM135" si="93">IF(AS72&gt;=78,"M","D")</f>
        <v>M</v>
      </c>
      <c r="BN72" s="9" t="str">
        <f t="shared" ref="BN72:BN135" si="94">IF(AX72&gt;=70,"M","D")</f>
        <v>M</v>
      </c>
      <c r="BO72" s="9">
        <v>1</v>
      </c>
    </row>
    <row r="73" spans="1:67" x14ac:dyDescent="0.3">
      <c r="A73" s="10">
        <v>67</v>
      </c>
      <c r="B73" s="10">
        <f t="shared" si="64"/>
        <v>2</v>
      </c>
      <c r="C73" s="9">
        <f>IF(G73&lt;=$A$3,$A$3,G73)</f>
        <v>2.5</v>
      </c>
      <c r="D73" s="9">
        <f t="shared" si="51"/>
        <v>3</v>
      </c>
      <c r="E73" s="9">
        <f t="shared" si="52"/>
        <v>2.7508200000000005</v>
      </c>
      <c r="F73" s="9">
        <f t="shared" si="53"/>
        <v>2.9000000000000004</v>
      </c>
      <c r="G73" s="9">
        <v>1.8640470908706175</v>
      </c>
      <c r="H73" s="9">
        <f t="shared" si="65"/>
        <v>2.0567483999729088</v>
      </c>
      <c r="I73" s="9">
        <v>65</v>
      </c>
      <c r="J73" s="9">
        <v>78</v>
      </c>
      <c r="K73" s="9">
        <v>0.2</v>
      </c>
      <c r="L73" s="9">
        <v>0.2</v>
      </c>
      <c r="M73" s="1">
        <f t="shared" si="54"/>
        <v>1.3989229744649958</v>
      </c>
      <c r="N73" s="9">
        <v>3</v>
      </c>
      <c r="O73" s="9">
        <v>2.6</v>
      </c>
      <c r="P73" s="9">
        <f t="shared" si="55"/>
        <v>1.1916411080111435</v>
      </c>
      <c r="Q73" s="1">
        <f t="shared" si="56"/>
        <v>0.55567137443790404</v>
      </c>
      <c r="R73" s="4">
        <f t="shared" si="57"/>
        <v>15.007922656809424</v>
      </c>
      <c r="S73" s="4">
        <f t="shared" si="58"/>
        <v>5.4531485115368517</v>
      </c>
      <c r="T73" s="9">
        <f t="shared" si="59"/>
        <v>2.7322279736900543</v>
      </c>
      <c r="U73" s="9">
        <f t="shared" si="60"/>
        <v>3.4556713744379044</v>
      </c>
      <c r="V73" s="9">
        <f t="shared" si="61"/>
        <v>43.403834347935231</v>
      </c>
      <c r="W73" s="9">
        <f t="shared" si="62"/>
        <v>56.284723791310313</v>
      </c>
      <c r="X73" s="28">
        <f t="shared" si="66"/>
        <v>99.688558139245544</v>
      </c>
      <c r="Y73" s="9">
        <f t="shared" si="63"/>
        <v>0.56460565627493065</v>
      </c>
      <c r="Z73" s="9">
        <f t="shared" ref="Z73:Z136" si="95">Z72</f>
        <v>0.04</v>
      </c>
      <c r="AA73" s="29">
        <f t="shared" si="67"/>
        <v>0.60460565627493068</v>
      </c>
      <c r="AB73" s="30">
        <f t="shared" ref="AB73:AB136" si="96">AB72</f>
        <v>0.98</v>
      </c>
      <c r="AC73" s="9">
        <v>0.5</v>
      </c>
      <c r="AD73" s="9">
        <v>0.5</v>
      </c>
      <c r="AE73" s="9">
        <f t="shared" si="68"/>
        <v>50.919701702521301</v>
      </c>
      <c r="AF73" s="9">
        <f>(AC73+AD73)*D73*E73*N73</f>
        <v>24.757380000000005</v>
      </c>
      <c r="AG73" s="28">
        <f t="shared" si="69"/>
        <v>75.677081702521306</v>
      </c>
      <c r="AH73" s="9">
        <f t="shared" si="70"/>
        <v>0.32714501462039297</v>
      </c>
      <c r="AI73" s="9">
        <f t="shared" ref="AI73:AI136" si="97">AI72</f>
        <v>0.09</v>
      </c>
      <c r="AJ73" s="29">
        <f t="shared" si="71"/>
        <v>0.417145014620393</v>
      </c>
      <c r="AK73" s="30">
        <f t="shared" ref="AK73:AK136" si="98">AK72</f>
        <v>0.9</v>
      </c>
      <c r="AL73" s="9">
        <v>9.7784743775607232</v>
      </c>
      <c r="AM73" s="9">
        <v>3.2765325197838222</v>
      </c>
      <c r="AN73" s="9">
        <v>6.8503413304192877</v>
      </c>
      <c r="AO73" s="36">
        <f t="shared" si="72"/>
        <v>101.76540310047983</v>
      </c>
      <c r="AP73" s="36">
        <f t="shared" si="73"/>
        <v>3.8663534591480277</v>
      </c>
      <c r="AQ73" s="36">
        <f t="shared" si="74"/>
        <v>1.295522425353772</v>
      </c>
      <c r="AR73" s="36">
        <f t="shared" si="75"/>
        <v>2.7085862146338524</v>
      </c>
      <c r="AS73" s="36">
        <f t="shared" si="76"/>
        <v>101.75225113350851</v>
      </c>
      <c r="AT73" s="37">
        <f t="shared" si="77"/>
        <v>74.84546542007601</v>
      </c>
      <c r="AU73" s="37">
        <f t="shared" si="78"/>
        <v>5.6994325403680168</v>
      </c>
      <c r="AV73" s="37">
        <f t="shared" si="79"/>
        <v>1.9097433139144067</v>
      </c>
      <c r="AW73" s="37">
        <f t="shared" si="80"/>
        <v>3.9927555959868517</v>
      </c>
      <c r="AX73" s="37">
        <f t="shared" si="81"/>
        <v>149.99406994046726</v>
      </c>
      <c r="AY73" s="9">
        <f t="shared" si="82"/>
        <v>0.85</v>
      </c>
      <c r="AZ73" s="9">
        <f t="shared" si="83"/>
        <v>0.6</v>
      </c>
      <c r="BA73" s="9">
        <f t="shared" si="84"/>
        <v>0.65</v>
      </c>
      <c r="BB73" s="9">
        <f t="shared" ref="BB73:BB136" si="99">BB72</f>
        <v>21</v>
      </c>
      <c r="BC73" s="9">
        <f t="shared" ref="BC73:BC136" si="100">BC72</f>
        <v>11.2</v>
      </c>
      <c r="BD73" s="9">
        <f t="shared" ref="BD73:BD136" si="101">BD72</f>
        <v>13.65</v>
      </c>
      <c r="BE73" s="9">
        <f t="shared" si="85"/>
        <v>393.46101829913363</v>
      </c>
      <c r="BF73" s="9">
        <f t="shared" si="86"/>
        <v>131.8393618418379</v>
      </c>
      <c r="BG73" s="9">
        <f t="shared" si="87"/>
        <v>275.64036796461676</v>
      </c>
      <c r="BH73" s="9">
        <f t="shared" si="88"/>
        <v>10354.858852982748</v>
      </c>
      <c r="BI73" s="9">
        <f t="shared" si="89"/>
        <v>426.57668111417036</v>
      </c>
      <c r="BJ73" s="9">
        <f t="shared" si="90"/>
        <v>142.93562716280209</v>
      </c>
      <c r="BK73" s="9">
        <f t="shared" si="91"/>
        <v>298.83965089024889</v>
      </c>
      <c r="BL73" s="9">
        <f t="shared" si="92"/>
        <v>11226.375974945704</v>
      </c>
      <c r="BM73" s="9" t="str">
        <f t="shared" si="93"/>
        <v>M</v>
      </c>
      <c r="BN73" s="9" t="str">
        <f t="shared" si="94"/>
        <v>M</v>
      </c>
      <c r="BO73" s="9">
        <v>1</v>
      </c>
    </row>
    <row r="74" spans="1:67" x14ac:dyDescent="0.3">
      <c r="A74" s="10">
        <v>68</v>
      </c>
      <c r="B74" s="10">
        <f t="shared" si="64"/>
        <v>2</v>
      </c>
      <c r="C74" s="9">
        <f>IF(G74&lt;=$A$3,$A$3,G74)</f>
        <v>2.5</v>
      </c>
      <c r="D74" s="9">
        <f t="shared" si="51"/>
        <v>3</v>
      </c>
      <c r="E74" s="9">
        <f t="shared" si="52"/>
        <v>2.7508200000000005</v>
      </c>
      <c r="F74" s="9">
        <f t="shared" si="53"/>
        <v>2.9000000000000004</v>
      </c>
      <c r="G74" s="9">
        <v>2.458925774593252</v>
      </c>
      <c r="H74" s="9">
        <f t="shared" si="65"/>
        <v>2.7131244040539353</v>
      </c>
      <c r="I74" s="9">
        <v>65</v>
      </c>
      <c r="J74" s="9">
        <v>78</v>
      </c>
      <c r="K74" s="9">
        <v>0.2</v>
      </c>
      <c r="L74" s="9">
        <v>0.2</v>
      </c>
      <c r="M74" s="1">
        <f t="shared" si="54"/>
        <v>1.3989229744649958</v>
      </c>
      <c r="N74" s="9">
        <v>3</v>
      </c>
      <c r="O74" s="9">
        <v>2.6</v>
      </c>
      <c r="P74" s="9">
        <f t="shared" si="55"/>
        <v>2.5992439912193159</v>
      </c>
      <c r="Q74" s="1">
        <f t="shared" si="56"/>
        <v>1.212047378518931</v>
      </c>
      <c r="R74" s="4">
        <f t="shared" si="57"/>
        <v>15.007922656809424</v>
      </c>
      <c r="S74" s="4">
        <f t="shared" si="58"/>
        <v>0.26781701110039408</v>
      </c>
      <c r="T74" s="9">
        <f t="shared" si="59"/>
        <v>12.999303321409677</v>
      </c>
      <c r="U74" s="9">
        <f t="shared" si="60"/>
        <v>4.1120473785189313</v>
      </c>
      <c r="V74" s="9">
        <f t="shared" si="61"/>
        <v>31.411108295836645</v>
      </c>
      <c r="W74" s="9">
        <f t="shared" si="62"/>
        <v>42.020810193279694</v>
      </c>
      <c r="X74" s="28">
        <f t="shared" si="66"/>
        <v>73.431918489116342</v>
      </c>
      <c r="Y74" s="9">
        <f t="shared" si="63"/>
        <v>0.57224175886821993</v>
      </c>
      <c r="Z74" s="9">
        <f t="shared" si="95"/>
        <v>0.04</v>
      </c>
      <c r="AA74" s="29">
        <f t="shared" si="67"/>
        <v>0.61224175886821997</v>
      </c>
      <c r="AB74" s="30">
        <f t="shared" si="96"/>
        <v>0.98</v>
      </c>
      <c r="AC74" s="9">
        <v>0.5</v>
      </c>
      <c r="AD74" s="9">
        <v>0.5</v>
      </c>
      <c r="AE74" s="9">
        <f t="shared" si="68"/>
        <v>67.169851858436829</v>
      </c>
      <c r="AF74" s="9">
        <f>(AC74+AD74)*D74*E74*N74</f>
        <v>24.757380000000005</v>
      </c>
      <c r="AG74" s="28">
        <f t="shared" si="69"/>
        <v>91.927231858436841</v>
      </c>
      <c r="AH74" s="9">
        <f t="shared" si="70"/>
        <v>0.26931497337073179</v>
      </c>
      <c r="AI74" s="9">
        <f t="shared" si="97"/>
        <v>0.09</v>
      </c>
      <c r="AJ74" s="29">
        <f t="shared" si="71"/>
        <v>0.35931497337073182</v>
      </c>
      <c r="AK74" s="30">
        <f t="shared" si="98"/>
        <v>0.9</v>
      </c>
      <c r="AL74" s="9">
        <v>7.3888166394179295</v>
      </c>
      <c r="AM74" s="9">
        <v>3.445279866528391</v>
      </c>
      <c r="AN74" s="9">
        <v>3.6555409815562649</v>
      </c>
      <c r="AO74" s="36">
        <f t="shared" si="72"/>
        <v>74.961750124306263</v>
      </c>
      <c r="AP74" s="36">
        <f t="shared" si="73"/>
        <v>2.865074544145926</v>
      </c>
      <c r="AQ74" s="36">
        <f t="shared" si="74"/>
        <v>1.3359356612517828</v>
      </c>
      <c r="AR74" s="36">
        <f t="shared" si="75"/>
        <v>1.417466141393398</v>
      </c>
      <c r="AS74" s="36">
        <f t="shared" si="76"/>
        <v>72.695536596129685</v>
      </c>
      <c r="AT74" s="37">
        <f t="shared" si="77"/>
        <v>90.917042497355126</v>
      </c>
      <c r="AU74" s="37">
        <f t="shared" si="78"/>
        <v>4.7339041853842563</v>
      </c>
      <c r="AV74" s="37">
        <f t="shared" si="79"/>
        <v>2.2073392230320237</v>
      </c>
      <c r="AW74" s="37">
        <f t="shared" si="80"/>
        <v>2.3420503711127569</v>
      </c>
      <c r="AX74" s="37">
        <f t="shared" si="81"/>
        <v>120.11335120558212</v>
      </c>
      <c r="AY74" s="9">
        <f t="shared" si="82"/>
        <v>0.85</v>
      </c>
      <c r="AZ74" s="9">
        <f t="shared" si="83"/>
        <v>0.6</v>
      </c>
      <c r="BA74" s="9">
        <f t="shared" si="84"/>
        <v>0.65</v>
      </c>
      <c r="BB74" s="9">
        <f t="shared" si="99"/>
        <v>21</v>
      </c>
      <c r="BC74" s="9">
        <f t="shared" si="100"/>
        <v>11.2</v>
      </c>
      <c r="BD74" s="9">
        <f t="shared" si="101"/>
        <v>13.65</v>
      </c>
      <c r="BE74" s="9">
        <f t="shared" si="85"/>
        <v>214.77100206577757</v>
      </c>
      <c r="BF74" s="9">
        <f t="shared" si="86"/>
        <v>100.14407522090599</v>
      </c>
      <c r="BG74" s="9">
        <f t="shared" si="87"/>
        <v>106.25574270079647</v>
      </c>
      <c r="BH74" s="9">
        <f t="shared" si="88"/>
        <v>5449.3846494714353</v>
      </c>
      <c r="BI74" s="9">
        <f t="shared" si="89"/>
        <v>430.39256800098775</v>
      </c>
      <c r="BJ74" s="9">
        <f t="shared" si="90"/>
        <v>200.68475394648135</v>
      </c>
      <c r="BK74" s="9">
        <f t="shared" si="91"/>
        <v>212.93229312140485</v>
      </c>
      <c r="BL74" s="9">
        <f t="shared" si="92"/>
        <v>10920.350656057652</v>
      </c>
      <c r="BM74" s="9" t="str">
        <f t="shared" si="93"/>
        <v>D</v>
      </c>
      <c r="BN74" s="9" t="str">
        <f t="shared" si="94"/>
        <v>M</v>
      </c>
      <c r="BO74" s="9">
        <v>1</v>
      </c>
    </row>
    <row r="75" spans="1:67" x14ac:dyDescent="0.3">
      <c r="A75" s="10">
        <v>69</v>
      </c>
      <c r="B75" s="10">
        <f t="shared" si="64"/>
        <v>2</v>
      </c>
      <c r="C75" s="9">
        <f>IF(G75&lt;=$A$3,$A$3,G75)</f>
        <v>2.5</v>
      </c>
      <c r="D75" s="9">
        <f t="shared" si="51"/>
        <v>3</v>
      </c>
      <c r="E75" s="9">
        <f t="shared" si="52"/>
        <v>2.7508200000000005</v>
      </c>
      <c r="F75" s="9">
        <f t="shared" si="53"/>
        <v>2.9000000000000004</v>
      </c>
      <c r="G75" s="9">
        <v>1.4023535656705903</v>
      </c>
      <c r="H75" s="9">
        <f t="shared" si="65"/>
        <v>1.5473259589392458</v>
      </c>
      <c r="I75" s="9">
        <v>65</v>
      </c>
      <c r="J75" s="9">
        <v>78</v>
      </c>
      <c r="K75" s="9">
        <v>0.2</v>
      </c>
      <c r="L75" s="9">
        <v>0.2</v>
      </c>
      <c r="M75" s="1">
        <f t="shared" si="54"/>
        <v>1.3989229744649958</v>
      </c>
      <c r="N75" s="9">
        <v>3</v>
      </c>
      <c r="O75" s="9">
        <v>2.6</v>
      </c>
      <c r="P75" s="9">
        <f t="shared" si="55"/>
        <v>9.9181157751581164E-2</v>
      </c>
      <c r="Q75" s="1">
        <f t="shared" si="56"/>
        <v>4.6248933404241299E-2</v>
      </c>
      <c r="R75" s="4">
        <f t="shared" si="57"/>
        <v>15.007922656809424</v>
      </c>
      <c r="S75" s="4">
        <f t="shared" si="58"/>
        <v>14.03199072324297</v>
      </c>
      <c r="T75" s="9">
        <f t="shared" si="59"/>
        <v>1.8927110922204331E-2</v>
      </c>
      <c r="U75" s="9">
        <f t="shared" si="60"/>
        <v>2.9462489334042417</v>
      </c>
      <c r="V75" s="9">
        <f t="shared" si="61"/>
        <v>38.255671674056295</v>
      </c>
      <c r="W75" s="9">
        <f t="shared" si="62"/>
        <v>79.883574524115744</v>
      </c>
      <c r="X75" s="28">
        <f t="shared" si="66"/>
        <v>118.13924619817203</v>
      </c>
      <c r="Y75" s="9">
        <f t="shared" si="63"/>
        <v>0.67618151541373028</v>
      </c>
      <c r="Z75" s="9">
        <f t="shared" si="95"/>
        <v>0.04</v>
      </c>
      <c r="AA75" s="29">
        <f t="shared" si="67"/>
        <v>0.71618151541373032</v>
      </c>
      <c r="AB75" s="30">
        <f t="shared" si="96"/>
        <v>0.98</v>
      </c>
      <c r="AC75" s="9">
        <v>0.5</v>
      </c>
      <c r="AD75" s="9">
        <v>0.5</v>
      </c>
      <c r="AE75" s="9">
        <f t="shared" si="68"/>
        <v>38.307736749323311</v>
      </c>
      <c r="AF75" s="9">
        <f>(AC75+AD75)*D75*E75*N75</f>
        <v>24.757380000000005</v>
      </c>
      <c r="AG75" s="28">
        <f t="shared" si="69"/>
        <v>63.065116749323316</v>
      </c>
      <c r="AH75" s="9">
        <f t="shared" si="70"/>
        <v>0.3925685272003504</v>
      </c>
      <c r="AI75" s="9">
        <f t="shared" si="97"/>
        <v>0.09</v>
      </c>
      <c r="AJ75" s="29">
        <f t="shared" si="71"/>
        <v>0.48256852720035037</v>
      </c>
      <c r="AK75" s="30">
        <f t="shared" si="98"/>
        <v>0.9</v>
      </c>
      <c r="AL75" s="9">
        <v>10.434122397631032</v>
      </c>
      <c r="AM75" s="9">
        <v>3.4217256480583789</v>
      </c>
      <c r="AN75" s="9">
        <v>5.1177700149781984</v>
      </c>
      <c r="AO75" s="36">
        <f t="shared" si="72"/>
        <v>120.60048049396728</v>
      </c>
      <c r="AP75" s="36">
        <f t="shared" si="73"/>
        <v>2.9613968068832945</v>
      </c>
      <c r="AQ75" s="36">
        <f t="shared" si="74"/>
        <v>0.97114898810190065</v>
      </c>
      <c r="AR75" s="36">
        <f t="shared" si="75"/>
        <v>1.452517730112163</v>
      </c>
      <c r="AS75" s="36">
        <f t="shared" si="76"/>
        <v>72.274517763331744</v>
      </c>
      <c r="AT75" s="37">
        <f t="shared" si="77"/>
        <v>62.372093488341747</v>
      </c>
      <c r="AU75" s="37">
        <f t="shared" si="78"/>
        <v>5.3989433195780361</v>
      </c>
      <c r="AV75" s="37">
        <f t="shared" si="79"/>
        <v>1.7705085415911825</v>
      </c>
      <c r="AW75" s="37">
        <f t="shared" si="80"/>
        <v>2.648095276300054</v>
      </c>
      <c r="AX75" s="37">
        <f t="shared" si="81"/>
        <v>131.76418099293292</v>
      </c>
      <c r="AY75" s="9">
        <f t="shared" si="82"/>
        <v>0.85</v>
      </c>
      <c r="AZ75" s="9">
        <f t="shared" si="83"/>
        <v>0.6</v>
      </c>
      <c r="BA75" s="9">
        <f t="shared" si="84"/>
        <v>0.65</v>
      </c>
      <c r="BB75" s="9">
        <f t="shared" si="99"/>
        <v>21</v>
      </c>
      <c r="BC75" s="9">
        <f t="shared" si="100"/>
        <v>11.2</v>
      </c>
      <c r="BD75" s="9">
        <f t="shared" si="101"/>
        <v>13.65</v>
      </c>
      <c r="BE75" s="9">
        <f t="shared" si="85"/>
        <v>357.14587784342575</v>
      </c>
      <c r="BF75" s="9">
        <f t="shared" si="86"/>
        <v>117.12103459631933</v>
      </c>
      <c r="BG75" s="9">
        <f t="shared" si="87"/>
        <v>175.17433617753355</v>
      </c>
      <c r="BH75" s="9">
        <f t="shared" si="88"/>
        <v>8716.3415697275814</v>
      </c>
      <c r="BI75" s="9">
        <f t="shared" si="89"/>
        <v>336.74339746697939</v>
      </c>
      <c r="BJ75" s="9">
        <f t="shared" si="90"/>
        <v>110.43032427803284</v>
      </c>
      <c r="BK75" s="9">
        <f t="shared" si="91"/>
        <v>165.16724613942313</v>
      </c>
      <c r="BL75" s="9">
        <f t="shared" si="92"/>
        <v>8218.4078153059945</v>
      </c>
      <c r="BM75" s="9" t="str">
        <f t="shared" si="93"/>
        <v>D</v>
      </c>
      <c r="BN75" s="9" t="str">
        <f t="shared" si="94"/>
        <v>M</v>
      </c>
      <c r="BO75" s="9">
        <v>1</v>
      </c>
    </row>
    <row r="76" spans="1:67" x14ac:dyDescent="0.3">
      <c r="A76" s="10">
        <v>70</v>
      </c>
      <c r="B76" s="10">
        <f t="shared" si="64"/>
        <v>2</v>
      </c>
      <c r="C76" s="9">
        <f>IF(G76&lt;=$A$3,$A$3,G76)</f>
        <v>3.1969288483371185</v>
      </c>
      <c r="D76" s="9">
        <f t="shared" si="51"/>
        <v>3</v>
      </c>
      <c r="E76" s="9">
        <f t="shared" si="52"/>
        <v>2.7508200000000005</v>
      </c>
      <c r="F76" s="9">
        <f t="shared" si="53"/>
        <v>3.5969288483371189</v>
      </c>
      <c r="G76" s="9">
        <v>3.1969288483371185</v>
      </c>
      <c r="H76" s="9">
        <f t="shared" si="65"/>
        <v>3.5274206997493653</v>
      </c>
      <c r="I76" s="9">
        <v>65</v>
      </c>
      <c r="J76" s="9">
        <v>78</v>
      </c>
      <c r="K76" s="9">
        <v>0.2</v>
      </c>
      <c r="L76" s="9">
        <v>0.2</v>
      </c>
      <c r="M76" s="1">
        <f t="shared" si="54"/>
        <v>1.3989229744649958</v>
      </c>
      <c r="N76" s="9">
        <v>3</v>
      </c>
      <c r="O76" s="9">
        <v>2.6</v>
      </c>
      <c r="P76" s="9">
        <f t="shared" si="55"/>
        <v>2.8509392943217553</v>
      </c>
      <c r="Q76" s="1">
        <f t="shared" si="56"/>
        <v>1.329414825877242</v>
      </c>
      <c r="R76" s="4">
        <f t="shared" si="57"/>
        <v>15.007922656809424</v>
      </c>
      <c r="S76" s="4">
        <f t="shared" si="58"/>
        <v>3.7051382657293519E-2</v>
      </c>
      <c r="T76" s="9">
        <f t="shared" si="59"/>
        <v>15.638745782470419</v>
      </c>
      <c r="U76" s="9">
        <f t="shared" si="60"/>
        <v>4.9263436742143609</v>
      </c>
      <c r="V76" s="9">
        <f t="shared" si="61"/>
        <v>44.310320010225666</v>
      </c>
      <c r="W76" s="9">
        <f t="shared" si="62"/>
        <v>41.386015487245842</v>
      </c>
      <c r="X76" s="28">
        <f t="shared" si="66"/>
        <v>85.696335497471509</v>
      </c>
      <c r="Y76" s="9">
        <f t="shared" si="63"/>
        <v>0.48293798383557424</v>
      </c>
      <c r="Z76" s="9">
        <f t="shared" si="95"/>
        <v>0.04</v>
      </c>
      <c r="AA76" s="29">
        <f t="shared" si="67"/>
        <v>0.52293798383557422</v>
      </c>
      <c r="AB76" s="30">
        <f t="shared" si="96"/>
        <v>0.98</v>
      </c>
      <c r="AC76" s="9">
        <v>0.5</v>
      </c>
      <c r="AD76" s="9">
        <v>0.5</v>
      </c>
      <c r="AE76" s="9">
        <f t="shared" si="68"/>
        <v>87.329694683560959</v>
      </c>
      <c r="AF76" s="9">
        <f>(AC76+AD76)*D76*E76*N76</f>
        <v>24.757380000000005</v>
      </c>
      <c r="AG76" s="28">
        <f t="shared" si="69"/>
        <v>112.08707468356096</v>
      </c>
      <c r="AH76" s="9">
        <f t="shared" si="70"/>
        <v>0.2208763148640813</v>
      </c>
      <c r="AI76" s="9">
        <f t="shared" si="97"/>
        <v>0.09</v>
      </c>
      <c r="AJ76" s="29">
        <f t="shared" si="71"/>
        <v>0.31087631486408129</v>
      </c>
      <c r="AK76" s="30">
        <f t="shared" si="98"/>
        <v>0.9</v>
      </c>
      <c r="AL76" s="9">
        <v>7.6088546324253938</v>
      </c>
      <c r="AM76" s="9">
        <v>3.2921084746600209</v>
      </c>
      <c r="AN76" s="9">
        <v>3.7278626454215291</v>
      </c>
      <c r="AO76" s="36">
        <f t="shared" si="72"/>
        <v>87.481675820335511</v>
      </c>
      <c r="AP76" s="36">
        <f t="shared" si="73"/>
        <v>3.6298955316468891</v>
      </c>
      <c r="AQ76" s="36">
        <f t="shared" si="74"/>
        <v>1.5705399063533021</v>
      </c>
      <c r="AR76" s="36">
        <f t="shared" si="75"/>
        <v>1.7784216696088446</v>
      </c>
      <c r="AS76" s="36">
        <f t="shared" si="76"/>
        <v>91.126709674195638</v>
      </c>
      <c r="AT76" s="37">
        <f t="shared" si="77"/>
        <v>110.8553485881372</v>
      </c>
      <c r="AU76" s="37">
        <f t="shared" si="78"/>
        <v>5.2434419439604936</v>
      </c>
      <c r="AV76" s="37">
        <f t="shared" si="79"/>
        <v>2.268669923924902</v>
      </c>
      <c r="AW76" s="37">
        <f t="shared" si="80"/>
        <v>2.5689584438934188</v>
      </c>
      <c r="AX76" s="37">
        <f t="shared" si="81"/>
        <v>131.6339843819145</v>
      </c>
      <c r="AY76" s="9">
        <f t="shared" si="82"/>
        <v>0.85</v>
      </c>
      <c r="AZ76" s="9">
        <f t="shared" si="83"/>
        <v>0.6</v>
      </c>
      <c r="BA76" s="9">
        <f t="shared" si="84"/>
        <v>0.65</v>
      </c>
      <c r="BB76" s="9">
        <f t="shared" si="99"/>
        <v>21</v>
      </c>
      <c r="BC76" s="9">
        <f t="shared" si="100"/>
        <v>11.2</v>
      </c>
      <c r="BD76" s="9">
        <f t="shared" si="101"/>
        <v>13.65</v>
      </c>
      <c r="BE76" s="9">
        <f t="shared" si="85"/>
        <v>317.54934416121756</v>
      </c>
      <c r="BF76" s="9">
        <f t="shared" si="86"/>
        <v>137.39346295049967</v>
      </c>
      <c r="BG76" s="9">
        <f t="shared" si="87"/>
        <v>155.57930797258078</v>
      </c>
      <c r="BH76" s="9">
        <f t="shared" si="88"/>
        <v>7971.9172742918145</v>
      </c>
      <c r="BI76" s="9">
        <f t="shared" si="89"/>
        <v>581.26358449940028</v>
      </c>
      <c r="BJ76" s="9">
        <f t="shared" si="90"/>
        <v>251.49419524811771</v>
      </c>
      <c r="BK76" s="9">
        <f t="shared" si="91"/>
        <v>284.78278380624346</v>
      </c>
      <c r="BL76" s="9">
        <f t="shared" si="92"/>
        <v>14592.331224702541</v>
      </c>
      <c r="BM76" s="9" t="str">
        <f t="shared" si="93"/>
        <v>M</v>
      </c>
      <c r="BN76" s="9" t="str">
        <f t="shared" si="94"/>
        <v>M</v>
      </c>
      <c r="BO76" s="9">
        <v>1</v>
      </c>
    </row>
    <row r="77" spans="1:67" x14ac:dyDescent="0.3">
      <c r="A77" s="10">
        <v>71</v>
      </c>
      <c r="B77" s="10">
        <f t="shared" si="64"/>
        <v>2</v>
      </c>
      <c r="C77" s="9">
        <f>IF(G77&lt;=$A$3,$A$3,G77)</f>
        <v>3.1509394335000915</v>
      </c>
      <c r="D77" s="9">
        <f t="shared" si="51"/>
        <v>3</v>
      </c>
      <c r="E77" s="9">
        <f t="shared" si="52"/>
        <v>2.7508200000000005</v>
      </c>
      <c r="F77" s="9">
        <f t="shared" si="53"/>
        <v>3.5509394335000919</v>
      </c>
      <c r="G77" s="9">
        <v>3.1509394335000915</v>
      </c>
      <c r="H77" s="9">
        <f t="shared" si="65"/>
        <v>3.4766769949121836</v>
      </c>
      <c r="I77" s="9">
        <v>65</v>
      </c>
      <c r="J77" s="9">
        <v>78</v>
      </c>
      <c r="K77" s="9">
        <v>0.2</v>
      </c>
      <c r="L77" s="9">
        <v>0.2</v>
      </c>
      <c r="M77" s="1">
        <f t="shared" si="54"/>
        <v>1.3989229744649958</v>
      </c>
      <c r="N77" s="9">
        <v>3</v>
      </c>
      <c r="O77" s="9">
        <v>2.6</v>
      </c>
      <c r="P77" s="9">
        <f t="shared" si="55"/>
        <v>2.840743686514315</v>
      </c>
      <c r="Q77" s="1">
        <f t="shared" si="56"/>
        <v>1.3246605358770878</v>
      </c>
      <c r="R77" s="4">
        <f t="shared" si="57"/>
        <v>15.007922656809424</v>
      </c>
      <c r="S77" s="4">
        <f t="shared" si="58"/>
        <v>4.2293282193388453E-2</v>
      </c>
      <c r="T77" s="9">
        <f t="shared" si="59"/>
        <v>15.52709036392497</v>
      </c>
      <c r="U77" s="9">
        <f t="shared" si="60"/>
        <v>4.8755999693771797</v>
      </c>
      <c r="V77" s="9">
        <f t="shared" si="61"/>
        <v>43.361182785406918</v>
      </c>
      <c r="W77" s="9">
        <f t="shared" si="62"/>
        <v>41.400435009327722</v>
      </c>
      <c r="X77" s="28">
        <f t="shared" si="66"/>
        <v>84.761617794734633</v>
      </c>
      <c r="Y77" s="9">
        <f t="shared" si="63"/>
        <v>0.48843375205020573</v>
      </c>
      <c r="Z77" s="9">
        <f t="shared" si="95"/>
        <v>0.04</v>
      </c>
      <c r="AA77" s="29">
        <f t="shared" si="67"/>
        <v>0.52843375205020571</v>
      </c>
      <c r="AB77" s="30">
        <f t="shared" si="96"/>
        <v>0.98</v>
      </c>
      <c r="AC77" s="9">
        <v>0.5</v>
      </c>
      <c r="AD77" s="9">
        <v>0.5</v>
      </c>
      <c r="AE77" s="9">
        <f t="shared" si="68"/>
        <v>86.073413500299012</v>
      </c>
      <c r="AF77" s="9">
        <f>(AC77+AD77)*D77*E77*N77</f>
        <v>24.757380000000005</v>
      </c>
      <c r="AG77" s="28">
        <f t="shared" si="69"/>
        <v>110.83079350029902</v>
      </c>
      <c r="AH77" s="9">
        <f t="shared" si="70"/>
        <v>0.2233799760707588</v>
      </c>
      <c r="AI77" s="9">
        <f t="shared" si="97"/>
        <v>0.09</v>
      </c>
      <c r="AJ77" s="29">
        <f t="shared" si="71"/>
        <v>0.31337997607075879</v>
      </c>
      <c r="AK77" s="30">
        <f t="shared" si="98"/>
        <v>0.9</v>
      </c>
      <c r="AL77" s="9">
        <v>10.805747206639641</v>
      </c>
      <c r="AM77" s="9">
        <v>2.1284014617883877</v>
      </c>
      <c r="AN77" s="9">
        <v>4.1110075572852782</v>
      </c>
      <c r="AO77" s="36">
        <f t="shared" si="72"/>
        <v>86.527484832124941</v>
      </c>
      <c r="AP77" s="36">
        <f t="shared" si="73"/>
        <v>5.0956256665290258</v>
      </c>
      <c r="AQ77" s="36">
        <f t="shared" si="74"/>
        <v>1.0036822914664074</v>
      </c>
      <c r="AR77" s="36">
        <f t="shared" si="75"/>
        <v>1.9386124090822676</v>
      </c>
      <c r="AS77" s="36">
        <f t="shared" si="76"/>
        <v>114.90200174577978</v>
      </c>
      <c r="AT77" s="37">
        <f t="shared" si="77"/>
        <v>109.61287269260343</v>
      </c>
      <c r="AU77" s="37">
        <f t="shared" si="78"/>
        <v>7.419442405596242</v>
      </c>
      <c r="AV77" s="37">
        <f t="shared" si="79"/>
        <v>1.461403062624175</v>
      </c>
      <c r="AW77" s="37">
        <f t="shared" si="80"/>
        <v>2.8227001073565092</v>
      </c>
      <c r="AX77" s="37">
        <f t="shared" si="81"/>
        <v>167.30208222324802</v>
      </c>
      <c r="AY77" s="9">
        <f t="shared" si="82"/>
        <v>0.85</v>
      </c>
      <c r="AZ77" s="9">
        <f t="shared" si="83"/>
        <v>0.6</v>
      </c>
      <c r="BA77" s="9">
        <f t="shared" si="84"/>
        <v>0.65</v>
      </c>
      <c r="BB77" s="9">
        <f t="shared" si="99"/>
        <v>21</v>
      </c>
      <c r="BC77" s="9">
        <f t="shared" si="100"/>
        <v>11.2</v>
      </c>
      <c r="BD77" s="9">
        <f t="shared" si="101"/>
        <v>13.65</v>
      </c>
      <c r="BE77" s="9">
        <f t="shared" si="85"/>
        <v>440.91167257077683</v>
      </c>
      <c r="BF77" s="9">
        <f t="shared" si="86"/>
        <v>86.846104251131976</v>
      </c>
      <c r="BG77" s="9">
        <f t="shared" si="87"/>
        <v>167.74325582223511</v>
      </c>
      <c r="BH77" s="9">
        <f t="shared" si="88"/>
        <v>9942.1812132387531</v>
      </c>
      <c r="BI77" s="9">
        <f t="shared" si="89"/>
        <v>813.26639585472424</v>
      </c>
      <c r="BJ77" s="9">
        <f t="shared" si="90"/>
        <v>160.18858785600446</v>
      </c>
      <c r="BK77" s="9">
        <f t="shared" si="91"/>
        <v>309.40426751706707</v>
      </c>
      <c r="BL77" s="9">
        <f t="shared" si="92"/>
        <v>18338.461839944357</v>
      </c>
      <c r="BM77" s="9" t="str">
        <f t="shared" si="93"/>
        <v>M</v>
      </c>
      <c r="BN77" s="9" t="str">
        <f t="shared" si="94"/>
        <v>M</v>
      </c>
      <c r="BO77" s="9">
        <v>1</v>
      </c>
    </row>
    <row r="78" spans="1:67" x14ac:dyDescent="0.3">
      <c r="A78" s="10">
        <v>72</v>
      </c>
      <c r="B78" s="10">
        <f t="shared" si="64"/>
        <v>2</v>
      </c>
      <c r="C78" s="9">
        <f>IF(G78&lt;=$A$3,$A$3,G78)</f>
        <v>2.5</v>
      </c>
      <c r="D78" s="9">
        <f t="shared" si="51"/>
        <v>3</v>
      </c>
      <c r="E78" s="9">
        <f t="shared" si="52"/>
        <v>2.7508200000000005</v>
      </c>
      <c r="F78" s="9">
        <f t="shared" si="53"/>
        <v>2.9000000000000004</v>
      </c>
      <c r="G78" s="9">
        <v>1.1669695963842761</v>
      </c>
      <c r="H78" s="9">
        <f t="shared" si="65"/>
        <v>1.2876084847509814</v>
      </c>
      <c r="I78" s="9">
        <v>65</v>
      </c>
      <c r="J78" s="9">
        <v>78</v>
      </c>
      <c r="K78" s="9">
        <v>0.2</v>
      </c>
      <c r="L78" s="9">
        <v>0.2</v>
      </c>
      <c r="M78" s="1">
        <f t="shared" si="54"/>
        <v>1.3989229744649958</v>
      </c>
      <c r="N78" s="9">
        <v>3</v>
      </c>
      <c r="O78" s="9">
        <v>2.6</v>
      </c>
      <c r="P78" s="9">
        <f t="shared" si="55"/>
        <v>0</v>
      </c>
      <c r="Q78" s="1">
        <f t="shared" si="56"/>
        <v>0</v>
      </c>
      <c r="R78" s="4">
        <f t="shared" si="57"/>
        <v>15.007922656809424</v>
      </c>
      <c r="S78" s="4">
        <f t="shared" si="58"/>
        <v>17.298055429111496</v>
      </c>
      <c r="T78" s="9">
        <f t="shared" si="59"/>
        <v>0</v>
      </c>
      <c r="U78" s="9">
        <f t="shared" si="60"/>
        <v>2.6865314592159772</v>
      </c>
      <c r="V78" s="9">
        <f t="shared" si="61"/>
        <v>31.877812548204258</v>
      </c>
      <c r="W78" s="9">
        <f t="shared" si="62"/>
        <v>34.596110858222993</v>
      </c>
      <c r="X78" s="28">
        <f t="shared" si="66"/>
        <v>66.473923406427247</v>
      </c>
      <c r="Y78" s="9">
        <f t="shared" si="63"/>
        <v>0.52044635076975099</v>
      </c>
      <c r="Z78" s="9">
        <f t="shared" si="95"/>
        <v>0.04</v>
      </c>
      <c r="AA78" s="29">
        <f t="shared" si="67"/>
        <v>0.56044635076975102</v>
      </c>
      <c r="AB78" s="30">
        <f t="shared" si="96"/>
        <v>0.98</v>
      </c>
      <c r="AC78" s="9">
        <v>0.5</v>
      </c>
      <c r="AD78" s="9">
        <v>0.5</v>
      </c>
      <c r="AE78" s="9">
        <f t="shared" si="68"/>
        <v>31.877812548204261</v>
      </c>
      <c r="AF78" s="9">
        <f>(AC78+AD78)*D78*E78*N78</f>
        <v>24.757380000000005</v>
      </c>
      <c r="AG78" s="28">
        <f t="shared" si="69"/>
        <v>56.635192548204266</v>
      </c>
      <c r="AH78" s="9">
        <f t="shared" si="70"/>
        <v>0.43713773867596728</v>
      </c>
      <c r="AI78" s="9">
        <f t="shared" si="97"/>
        <v>0.09</v>
      </c>
      <c r="AJ78" s="29">
        <f t="shared" si="71"/>
        <v>0.52713773867596725</v>
      </c>
      <c r="AK78" s="30">
        <f t="shared" si="98"/>
        <v>0.9</v>
      </c>
      <c r="AL78" s="9">
        <v>8.5869717599180717</v>
      </c>
      <c r="AM78" s="9">
        <v>3.3544069911203662</v>
      </c>
      <c r="AN78" s="9">
        <v>3.9490597671100445</v>
      </c>
      <c r="AO78" s="36">
        <f t="shared" si="72"/>
        <v>67.858796810727824</v>
      </c>
      <c r="AP78" s="36">
        <f t="shared" si="73"/>
        <v>3.7744347729090819</v>
      </c>
      <c r="AQ78" s="36">
        <f t="shared" si="74"/>
        <v>1.4744418339504164</v>
      </c>
      <c r="AR78" s="36">
        <f t="shared" si="75"/>
        <v>1.7358236316615772</v>
      </c>
      <c r="AS78" s="36">
        <f t="shared" si="76"/>
        <v>92.683004992491249</v>
      </c>
      <c r="AT78" s="37">
        <f t="shared" si="77"/>
        <v>56.012827794927297</v>
      </c>
      <c r="AU78" s="37">
        <f t="shared" si="78"/>
        <v>4.0604548843204684</v>
      </c>
      <c r="AV78" s="37">
        <f t="shared" si="79"/>
        <v>1.586172475222321</v>
      </c>
      <c r="AW78" s="37">
        <f t="shared" si="80"/>
        <v>1.8673613315794138</v>
      </c>
      <c r="AX78" s="37">
        <f t="shared" si="81"/>
        <v>99.706362133052707</v>
      </c>
      <c r="AY78" s="9">
        <f t="shared" si="82"/>
        <v>0.85</v>
      </c>
      <c r="AZ78" s="9">
        <f t="shared" si="83"/>
        <v>0.6</v>
      </c>
      <c r="BA78" s="9">
        <f t="shared" si="84"/>
        <v>0.65</v>
      </c>
      <c r="BB78" s="9">
        <f t="shared" si="99"/>
        <v>21</v>
      </c>
      <c r="BC78" s="9">
        <f t="shared" si="100"/>
        <v>11.2</v>
      </c>
      <c r="BD78" s="9">
        <f t="shared" si="101"/>
        <v>13.65</v>
      </c>
      <c r="BE78" s="9">
        <f t="shared" si="85"/>
        <v>256.12860233018301</v>
      </c>
      <c r="BF78" s="9">
        <f t="shared" si="86"/>
        <v>100.0538488192782</v>
      </c>
      <c r="BG78" s="9">
        <f t="shared" si="87"/>
        <v>117.79090312018262</v>
      </c>
      <c r="BH78" s="9">
        <f t="shared" si="88"/>
        <v>6289.3572035931365</v>
      </c>
      <c r="BI78" s="9">
        <f t="shared" si="89"/>
        <v>227.43756020451383</v>
      </c>
      <c r="BJ78" s="9">
        <f t="shared" si="90"/>
        <v>88.846005707681442</v>
      </c>
      <c r="BK78" s="9">
        <f t="shared" si="91"/>
        <v>104.59618869666383</v>
      </c>
      <c r="BL78" s="9">
        <f t="shared" si="92"/>
        <v>5584.8352922173408</v>
      </c>
      <c r="BM78" s="9" t="str">
        <f t="shared" si="93"/>
        <v>M</v>
      </c>
      <c r="BN78" s="9" t="str">
        <f t="shared" si="94"/>
        <v>M</v>
      </c>
      <c r="BO78" s="9">
        <v>1</v>
      </c>
    </row>
    <row r="79" spans="1:67" x14ac:dyDescent="0.3">
      <c r="A79" s="10">
        <v>73</v>
      </c>
      <c r="B79" s="10">
        <f t="shared" si="64"/>
        <v>2</v>
      </c>
      <c r="C79" s="9">
        <f>IF(G79&lt;=$A$3,$A$3,G79)</f>
        <v>2.8602508859797329</v>
      </c>
      <c r="D79" s="9">
        <f t="shared" si="51"/>
        <v>3</v>
      </c>
      <c r="E79" s="9">
        <f t="shared" si="52"/>
        <v>2.7508200000000005</v>
      </c>
      <c r="F79" s="9">
        <f t="shared" si="53"/>
        <v>3.2602508859797332</v>
      </c>
      <c r="G79" s="9">
        <v>2.8602508859797329</v>
      </c>
      <c r="H79" s="9">
        <f t="shared" si="65"/>
        <v>3.1559376702829409</v>
      </c>
      <c r="I79" s="9">
        <v>65</v>
      </c>
      <c r="J79" s="9">
        <v>78</v>
      </c>
      <c r="K79" s="9">
        <v>0.2</v>
      </c>
      <c r="L79" s="9">
        <v>0.2</v>
      </c>
      <c r="M79" s="1">
        <f t="shared" si="54"/>
        <v>1.3989229744649958</v>
      </c>
      <c r="N79" s="9">
        <v>3</v>
      </c>
      <c r="O79" s="9">
        <v>2.6</v>
      </c>
      <c r="P79" s="9">
        <f t="shared" si="55"/>
        <v>2.7762995870376224</v>
      </c>
      <c r="Q79" s="1">
        <f t="shared" si="56"/>
        <v>1.2946097587682033</v>
      </c>
      <c r="R79" s="4">
        <f t="shared" si="57"/>
        <v>15.007922656809424</v>
      </c>
      <c r="S79" s="4">
        <f t="shared" si="58"/>
        <v>8.344717622143262E-2</v>
      </c>
      <c r="T79" s="9">
        <f t="shared" si="59"/>
        <v>14.830597118085068</v>
      </c>
      <c r="U79" s="9">
        <f t="shared" si="60"/>
        <v>4.5548606447479365</v>
      </c>
      <c r="V79" s="9">
        <f t="shared" si="61"/>
        <v>37.336444995138706</v>
      </c>
      <c r="W79" s="9">
        <f t="shared" si="62"/>
        <v>41.51364196409795</v>
      </c>
      <c r="X79" s="28">
        <f t="shared" si="66"/>
        <v>78.850086959236648</v>
      </c>
      <c r="Y79" s="9">
        <f t="shared" si="63"/>
        <v>0.52648822043226629</v>
      </c>
      <c r="Z79" s="9">
        <f t="shared" si="95"/>
        <v>0.04</v>
      </c>
      <c r="AA79" s="29">
        <f t="shared" si="67"/>
        <v>0.56648822043226632</v>
      </c>
      <c r="AB79" s="30">
        <f t="shared" si="96"/>
        <v>0.98</v>
      </c>
      <c r="AC79" s="9">
        <v>0.5</v>
      </c>
      <c r="AD79" s="9">
        <v>0.5</v>
      </c>
      <c r="AE79" s="9">
        <f t="shared" si="68"/>
        <v>78.132748159509475</v>
      </c>
      <c r="AF79" s="9">
        <f>(AC79+AD79)*D79*E79*N79</f>
        <v>24.757380000000005</v>
      </c>
      <c r="AG79" s="28">
        <f t="shared" si="69"/>
        <v>102.89012815950949</v>
      </c>
      <c r="AH79" s="9">
        <f t="shared" si="70"/>
        <v>0.24061958559929966</v>
      </c>
      <c r="AI79" s="9">
        <f t="shared" si="97"/>
        <v>0.09</v>
      </c>
      <c r="AJ79" s="29">
        <f t="shared" si="71"/>
        <v>0.33061958559929966</v>
      </c>
      <c r="AK79" s="30">
        <f t="shared" si="98"/>
        <v>0.9</v>
      </c>
      <c r="AL79" s="9">
        <v>9.0999300538018844</v>
      </c>
      <c r="AM79" s="9">
        <v>2.1767374642335953</v>
      </c>
      <c r="AN79" s="9">
        <v>3.2177642732893696</v>
      </c>
      <c r="AO79" s="36">
        <f t="shared" si="72"/>
        <v>80.492797104220756</v>
      </c>
      <c r="AP79" s="36">
        <f t="shared" si="73"/>
        <v>3.9449268715655572</v>
      </c>
      <c r="AQ79" s="36">
        <f t="shared" si="74"/>
        <v>0.94364133177166187</v>
      </c>
      <c r="AR79" s="36">
        <f t="shared" si="75"/>
        <v>1.3949387163431499</v>
      </c>
      <c r="AS79" s="36">
        <f t="shared" si="76"/>
        <v>87.230716819896955</v>
      </c>
      <c r="AT79" s="37">
        <f t="shared" si="77"/>
        <v>101.75946741050389</v>
      </c>
      <c r="AU79" s="37">
        <f t="shared" si="78"/>
        <v>6.0913149504312925</v>
      </c>
      <c r="AV79" s="37">
        <f t="shared" si="79"/>
        <v>1.4570654258502136</v>
      </c>
      <c r="AW79" s="37">
        <f t="shared" si="80"/>
        <v>2.1539083826982064</v>
      </c>
      <c r="AX79" s="37">
        <f t="shared" si="81"/>
        <v>134.6919187100188</v>
      </c>
      <c r="AY79" s="9">
        <f t="shared" si="82"/>
        <v>0.85</v>
      </c>
      <c r="AZ79" s="9">
        <f t="shared" si="83"/>
        <v>0.6</v>
      </c>
      <c r="BA79" s="9">
        <f t="shared" si="84"/>
        <v>0.55000000000000004</v>
      </c>
      <c r="BB79" s="9">
        <f t="shared" si="99"/>
        <v>21</v>
      </c>
      <c r="BC79" s="9">
        <f t="shared" si="100"/>
        <v>11.2</v>
      </c>
      <c r="BD79" s="9">
        <f t="shared" si="101"/>
        <v>13.65</v>
      </c>
      <c r="BE79" s="9">
        <f t="shared" si="85"/>
        <v>317.53819826391475</v>
      </c>
      <c r="BF79" s="9">
        <f t="shared" si="86"/>
        <v>75.956330257453047</v>
      </c>
      <c r="BG79" s="9">
        <f t="shared" si="87"/>
        <v>112.28251906743132</v>
      </c>
      <c r="BH79" s="9">
        <f t="shared" si="88"/>
        <v>7021.4443902397024</v>
      </c>
      <c r="BI79" s="9">
        <f t="shared" si="89"/>
        <v>619.84896518552819</v>
      </c>
      <c r="BJ79" s="9">
        <f t="shared" si="90"/>
        <v>148.27020171677677</v>
      </c>
      <c r="BK79" s="9">
        <f t="shared" si="91"/>
        <v>219.18056987438928</v>
      </c>
      <c r="BL79" s="9">
        <f t="shared" si="92"/>
        <v>13706.177912430396</v>
      </c>
      <c r="BM79" s="9" t="str">
        <f t="shared" si="93"/>
        <v>M</v>
      </c>
      <c r="BN79" s="9" t="str">
        <f t="shared" si="94"/>
        <v>M</v>
      </c>
      <c r="BO79" s="9">
        <v>1</v>
      </c>
    </row>
    <row r="80" spans="1:67" x14ac:dyDescent="0.3">
      <c r="A80" s="10">
        <v>74</v>
      </c>
      <c r="B80" s="10">
        <f t="shared" si="64"/>
        <v>2</v>
      </c>
      <c r="C80" s="9">
        <f>IF(G80&lt;=$A$3,$A$3,G80)</f>
        <v>2.5</v>
      </c>
      <c r="D80" s="9">
        <f t="shared" si="51"/>
        <v>3</v>
      </c>
      <c r="E80" s="9">
        <f t="shared" si="52"/>
        <v>2.7508200000000005</v>
      </c>
      <c r="F80" s="9">
        <f t="shared" si="53"/>
        <v>2.9000000000000004</v>
      </c>
      <c r="G80" s="9">
        <v>1.9599339448795683</v>
      </c>
      <c r="H80" s="9">
        <f t="shared" si="65"/>
        <v>2.1625478374051652</v>
      </c>
      <c r="I80" s="9">
        <v>65</v>
      </c>
      <c r="J80" s="9">
        <v>78</v>
      </c>
      <c r="K80" s="9">
        <v>0.2</v>
      </c>
      <c r="L80" s="9">
        <v>0.2</v>
      </c>
      <c r="M80" s="1">
        <f t="shared" si="54"/>
        <v>1.3989229744649958</v>
      </c>
      <c r="N80" s="9">
        <v>3</v>
      </c>
      <c r="O80" s="9">
        <v>2.6</v>
      </c>
      <c r="P80" s="9">
        <f t="shared" si="55"/>
        <v>1.4185287337706363</v>
      </c>
      <c r="Q80" s="1">
        <f t="shared" si="56"/>
        <v>0.66147081187016088</v>
      </c>
      <c r="R80" s="4">
        <f t="shared" si="57"/>
        <v>15.007922656809424</v>
      </c>
      <c r="S80" s="4">
        <f t="shared" si="58"/>
        <v>4.1706206066968283</v>
      </c>
      <c r="T80" s="9">
        <f t="shared" si="59"/>
        <v>3.8717049597866309</v>
      </c>
      <c r="U80" s="9">
        <f t="shared" si="60"/>
        <v>3.5614708118701612</v>
      </c>
      <c r="V80" s="9">
        <f t="shared" si="61"/>
        <v>42.888655141337637</v>
      </c>
      <c r="W80" s="9">
        <f t="shared" si="62"/>
        <v>52.756720380118281</v>
      </c>
      <c r="X80" s="28">
        <f t="shared" si="66"/>
        <v>95.645375521455918</v>
      </c>
      <c r="Y80" s="9">
        <f t="shared" si="63"/>
        <v>0.55158673477405584</v>
      </c>
      <c r="Z80" s="9">
        <f t="shared" si="95"/>
        <v>0.04</v>
      </c>
      <c r="AA80" s="29">
        <f t="shared" si="67"/>
        <v>0.59158673477405588</v>
      </c>
      <c r="AB80" s="30">
        <f t="shared" si="96"/>
        <v>0.98</v>
      </c>
      <c r="AC80" s="9">
        <v>0.5</v>
      </c>
      <c r="AD80" s="9">
        <v>0.5</v>
      </c>
      <c r="AE80" s="9">
        <f t="shared" si="68"/>
        <v>53.539018578817902</v>
      </c>
      <c r="AF80" s="9">
        <f>(AC80+AD80)*D80*E80*N80</f>
        <v>24.757380000000005</v>
      </c>
      <c r="AG80" s="28">
        <f t="shared" si="69"/>
        <v>78.2963985788179</v>
      </c>
      <c r="AH80" s="9">
        <f t="shared" si="70"/>
        <v>0.3162007506012901</v>
      </c>
      <c r="AI80" s="9">
        <f t="shared" si="97"/>
        <v>0.09</v>
      </c>
      <c r="AJ80" s="29">
        <f t="shared" si="71"/>
        <v>0.40620075060129013</v>
      </c>
      <c r="AK80" s="30">
        <f t="shared" si="98"/>
        <v>0.9</v>
      </c>
      <c r="AL80" s="9">
        <v>10.807786788448986</v>
      </c>
      <c r="AM80" s="9">
        <v>2.6829505874639925</v>
      </c>
      <c r="AN80" s="9">
        <v>6.5925349841936161</v>
      </c>
      <c r="AO80" s="36">
        <f t="shared" si="72"/>
        <v>97.637987511486244</v>
      </c>
      <c r="AP80" s="36">
        <f t="shared" si="73"/>
        <v>4.4140434921362708</v>
      </c>
      <c r="AQ80" s="36">
        <f t="shared" si="74"/>
        <v>1.0957526098660342</v>
      </c>
      <c r="AR80" s="36">
        <f t="shared" si="75"/>
        <v>2.6924787390107827</v>
      </c>
      <c r="AS80" s="36">
        <f t="shared" si="76"/>
        <v>110.04315148480535</v>
      </c>
      <c r="AT80" s="37">
        <f t="shared" si="77"/>
        <v>77.435998594435276</v>
      </c>
      <c r="AU80" s="37">
        <f t="shared" si="78"/>
        <v>6.4176556826423008</v>
      </c>
      <c r="AV80" s="37">
        <f t="shared" si="79"/>
        <v>1.5931340450099465</v>
      </c>
      <c r="AW80" s="37">
        <f t="shared" si="80"/>
        <v>3.9146423252489049</v>
      </c>
      <c r="AX80" s="37">
        <f t="shared" si="81"/>
        <v>159.99367874840283</v>
      </c>
      <c r="AY80" s="9">
        <f t="shared" si="82"/>
        <v>0.85</v>
      </c>
      <c r="AZ80" s="9">
        <f t="shared" si="83"/>
        <v>0.6</v>
      </c>
      <c r="BA80" s="9">
        <f t="shared" si="84"/>
        <v>0.65</v>
      </c>
      <c r="BB80" s="9">
        <f t="shared" si="99"/>
        <v>21</v>
      </c>
      <c r="BC80" s="9">
        <f t="shared" si="100"/>
        <v>11.2</v>
      </c>
      <c r="BD80" s="9">
        <f t="shared" si="101"/>
        <v>13.65</v>
      </c>
      <c r="BE80" s="9">
        <f t="shared" si="85"/>
        <v>430.97832336035833</v>
      </c>
      <c r="BF80" s="9">
        <f t="shared" si="86"/>
        <v>106.98707963777831</v>
      </c>
      <c r="BG80" s="9">
        <f t="shared" si="87"/>
        <v>262.88820549447701</v>
      </c>
      <c r="BH80" s="9">
        <f t="shared" si="88"/>
        <v>10744.391850398013</v>
      </c>
      <c r="BI80" s="9">
        <f t="shared" si="89"/>
        <v>496.95757642065877</v>
      </c>
      <c r="BJ80" s="9">
        <f t="shared" si="90"/>
        <v>123.3659256701372</v>
      </c>
      <c r="BK80" s="9">
        <f t="shared" si="91"/>
        <v>303.13423759569105</v>
      </c>
      <c r="BL80" s="9">
        <f t="shared" si="92"/>
        <v>12389.27028267985</v>
      </c>
      <c r="BM80" s="9" t="str">
        <f t="shared" si="93"/>
        <v>M</v>
      </c>
      <c r="BN80" s="9" t="str">
        <f t="shared" si="94"/>
        <v>M</v>
      </c>
      <c r="BO80" s="9">
        <v>1</v>
      </c>
    </row>
    <row r="81" spans="1:67" x14ac:dyDescent="0.3">
      <c r="A81" s="10">
        <v>75</v>
      </c>
      <c r="B81" s="10">
        <f t="shared" si="64"/>
        <v>2</v>
      </c>
      <c r="C81" s="9">
        <f>IF(G81&lt;=$A$3,$A$3,G81)</f>
        <v>2.5</v>
      </c>
      <c r="D81" s="9">
        <f t="shared" si="51"/>
        <v>3</v>
      </c>
      <c r="E81" s="9">
        <f t="shared" si="52"/>
        <v>2.7508200000000005</v>
      </c>
      <c r="F81" s="9">
        <f t="shared" si="53"/>
        <v>2.9000000000000004</v>
      </c>
      <c r="G81" s="9">
        <v>1.3306774193984592</v>
      </c>
      <c r="H81" s="9">
        <f t="shared" si="65"/>
        <v>1.4682400818262507</v>
      </c>
      <c r="I81" s="9">
        <v>65</v>
      </c>
      <c r="J81" s="9">
        <v>78</v>
      </c>
      <c r="K81" s="9">
        <v>0.2</v>
      </c>
      <c r="L81" s="9">
        <v>0.2</v>
      </c>
      <c r="M81" s="1">
        <f t="shared" si="54"/>
        <v>1.3989229744649958</v>
      </c>
      <c r="N81" s="9">
        <v>3</v>
      </c>
      <c r="O81" s="9">
        <v>2.6</v>
      </c>
      <c r="P81" s="9">
        <f t="shared" si="55"/>
        <v>0</v>
      </c>
      <c r="Q81" s="1">
        <f t="shared" si="56"/>
        <v>0</v>
      </c>
      <c r="R81" s="4">
        <f t="shared" si="57"/>
        <v>15.007922656809424</v>
      </c>
      <c r="S81" s="4">
        <f t="shared" si="58"/>
        <v>15.360203890631787</v>
      </c>
      <c r="T81" s="9">
        <f t="shared" si="59"/>
        <v>0</v>
      </c>
      <c r="U81" s="9">
        <f t="shared" si="60"/>
        <v>2.8671630562912465</v>
      </c>
      <c r="V81" s="9">
        <f t="shared" si="61"/>
        <v>36.349777637003591</v>
      </c>
      <c r="W81" s="9">
        <f t="shared" si="62"/>
        <v>30.720407781263575</v>
      </c>
      <c r="X81" s="28">
        <f t="shared" si="66"/>
        <v>67.070185418267158</v>
      </c>
      <c r="Y81" s="9">
        <f t="shared" si="63"/>
        <v>0.45803373868259206</v>
      </c>
      <c r="Z81" s="9">
        <f t="shared" si="95"/>
        <v>0.04</v>
      </c>
      <c r="AA81" s="29">
        <f t="shared" si="67"/>
        <v>0.49803373868259204</v>
      </c>
      <c r="AB81" s="30">
        <f t="shared" si="96"/>
        <v>0.98</v>
      </c>
      <c r="AC81" s="9">
        <v>0.5</v>
      </c>
      <c r="AD81" s="9">
        <v>0.5</v>
      </c>
      <c r="AE81" s="9">
        <f t="shared" si="68"/>
        <v>36.349777637003591</v>
      </c>
      <c r="AF81" s="9">
        <f>(AC81+AD81)*D81*E81*N81</f>
        <v>24.757380000000005</v>
      </c>
      <c r="AG81" s="28">
        <f t="shared" si="69"/>
        <v>61.107157637003596</v>
      </c>
      <c r="AH81" s="9">
        <f t="shared" si="70"/>
        <v>0.40514697389570792</v>
      </c>
      <c r="AI81" s="9">
        <f t="shared" si="97"/>
        <v>0.09</v>
      </c>
      <c r="AJ81" s="29">
        <f t="shared" si="71"/>
        <v>0.49514697389570794</v>
      </c>
      <c r="AK81" s="30">
        <f t="shared" si="98"/>
        <v>0.9</v>
      </c>
      <c r="AL81" s="9">
        <v>7.455664919949383</v>
      </c>
      <c r="AM81" s="9">
        <v>2.8913211474602667</v>
      </c>
      <c r="AN81" s="9">
        <v>5.5643423476619169</v>
      </c>
      <c r="AO81" s="36">
        <f t="shared" si="72"/>
        <v>68.467480947814394</v>
      </c>
      <c r="AP81" s="36">
        <f t="shared" si="73"/>
        <v>3.7424922455023433</v>
      </c>
      <c r="AQ81" s="36">
        <f t="shared" si="74"/>
        <v>1.451345666658588</v>
      </c>
      <c r="AR81" s="36">
        <f t="shared" si="75"/>
        <v>2.7931121249459809</v>
      </c>
      <c r="AS81" s="36">
        <f t="shared" si="76"/>
        <v>101.33841679074575</v>
      </c>
      <c r="AT81" s="37">
        <f t="shared" si="77"/>
        <v>60.435650410223339</v>
      </c>
      <c r="AU81" s="37">
        <f t="shared" si="78"/>
        <v>3.7640149964560603</v>
      </c>
      <c r="AV81" s="37">
        <f t="shared" si="79"/>
        <v>1.4596922307346496</v>
      </c>
      <c r="AW81" s="37">
        <f t="shared" si="80"/>
        <v>2.8091750724973794</v>
      </c>
      <c r="AX81" s="37">
        <f t="shared" si="81"/>
        <v>101.92120530801051</v>
      </c>
      <c r="AY81" s="9">
        <f t="shared" si="82"/>
        <v>0.85</v>
      </c>
      <c r="AZ81" s="9">
        <f t="shared" si="83"/>
        <v>0.6</v>
      </c>
      <c r="BA81" s="9">
        <f t="shared" si="84"/>
        <v>0.65</v>
      </c>
      <c r="BB81" s="9">
        <f t="shared" si="99"/>
        <v>21</v>
      </c>
      <c r="BC81" s="9">
        <f t="shared" si="100"/>
        <v>11.2</v>
      </c>
      <c r="BD81" s="9">
        <f t="shared" si="101"/>
        <v>13.65</v>
      </c>
      <c r="BE81" s="9">
        <f t="shared" si="85"/>
        <v>256.23901651627477</v>
      </c>
      <c r="BF81" s="9">
        <f t="shared" si="86"/>
        <v>99.369981780639861</v>
      </c>
      <c r="BG81" s="9">
        <f t="shared" si="87"/>
        <v>191.23735119984832</v>
      </c>
      <c r="BH81" s="9">
        <f t="shared" si="88"/>
        <v>6938.3861209020588</v>
      </c>
      <c r="BI81" s="9">
        <f t="shared" si="89"/>
        <v>227.48069446465649</v>
      </c>
      <c r="BJ81" s="9">
        <f t="shared" si="90"/>
        <v>88.217449363198341</v>
      </c>
      <c r="BK81" s="9">
        <f t="shared" si="91"/>
        <v>169.77432262256542</v>
      </c>
      <c r="BL81" s="9">
        <f t="shared" si="92"/>
        <v>6159.6743333835229</v>
      </c>
      <c r="BM81" s="9" t="str">
        <f t="shared" si="93"/>
        <v>M</v>
      </c>
      <c r="BN81" s="9" t="str">
        <f t="shared" si="94"/>
        <v>M</v>
      </c>
      <c r="BO81" s="9">
        <v>1</v>
      </c>
    </row>
    <row r="82" spans="1:67" x14ac:dyDescent="0.3">
      <c r="A82" s="10">
        <v>76</v>
      </c>
      <c r="B82" s="10">
        <f t="shared" si="64"/>
        <v>2</v>
      </c>
      <c r="C82" s="9">
        <f>IF(G82&lt;=$A$3,$A$3,G82)</f>
        <v>2.5</v>
      </c>
      <c r="D82" s="9">
        <f t="shared" si="51"/>
        <v>3</v>
      </c>
      <c r="E82" s="9">
        <f t="shared" si="52"/>
        <v>2.7508200000000005</v>
      </c>
      <c r="F82" s="9">
        <f t="shared" si="53"/>
        <v>2.9000000000000004</v>
      </c>
      <c r="G82" s="9">
        <v>1.4622541856962035</v>
      </c>
      <c r="H82" s="9">
        <f t="shared" si="65"/>
        <v>1.61341898040767</v>
      </c>
      <c r="I82" s="9">
        <v>65</v>
      </c>
      <c r="J82" s="9">
        <v>78</v>
      </c>
      <c r="K82" s="9">
        <v>0.2</v>
      </c>
      <c r="L82" s="9">
        <v>0.2</v>
      </c>
      <c r="M82" s="1">
        <f t="shared" si="54"/>
        <v>1.3989229744649958</v>
      </c>
      <c r="N82" s="9">
        <v>3</v>
      </c>
      <c r="O82" s="9">
        <v>2.6</v>
      </c>
      <c r="P82" s="9">
        <f t="shared" si="55"/>
        <v>0.24091809968800301</v>
      </c>
      <c r="Q82" s="1">
        <f t="shared" si="56"/>
        <v>0.11234195487266518</v>
      </c>
      <c r="R82" s="4">
        <f t="shared" si="57"/>
        <v>15.007922656809424</v>
      </c>
      <c r="S82" s="4">
        <f t="shared" si="58"/>
        <v>12.694256163923837</v>
      </c>
      <c r="T82" s="9">
        <f t="shared" si="59"/>
        <v>0.11167728262667458</v>
      </c>
      <c r="U82" s="9">
        <f t="shared" si="60"/>
        <v>3.0123419548726655</v>
      </c>
      <c r="V82" s="9">
        <f t="shared" si="61"/>
        <v>39.636822694570135</v>
      </c>
      <c r="W82" s="9">
        <f t="shared" si="62"/>
        <v>76.203707543649472</v>
      </c>
      <c r="X82" s="28">
        <f t="shared" si="66"/>
        <v>115.8405302382196</v>
      </c>
      <c r="Y82" s="9">
        <f t="shared" si="63"/>
        <v>0.65783286201246483</v>
      </c>
      <c r="Z82" s="9">
        <f t="shared" si="95"/>
        <v>0.04</v>
      </c>
      <c r="AA82" s="29">
        <f t="shared" si="67"/>
        <v>0.69783286201246486</v>
      </c>
      <c r="AB82" s="30">
        <f t="shared" si="96"/>
        <v>0.98</v>
      </c>
      <c r="AC82" s="9">
        <v>0.5</v>
      </c>
      <c r="AD82" s="9">
        <v>0.5</v>
      </c>
      <c r="AE82" s="9">
        <f t="shared" si="68"/>
        <v>39.94402679716525</v>
      </c>
      <c r="AF82" s="9">
        <f>(AC82+AD82)*D82*E82*N82</f>
        <v>24.757380000000005</v>
      </c>
      <c r="AG82" s="28">
        <f t="shared" si="69"/>
        <v>64.701406797165248</v>
      </c>
      <c r="AH82" s="9">
        <f t="shared" si="70"/>
        <v>0.38264052090262579</v>
      </c>
      <c r="AI82" s="9">
        <f t="shared" si="97"/>
        <v>0.09</v>
      </c>
      <c r="AJ82" s="29">
        <f t="shared" si="71"/>
        <v>0.47264052090262576</v>
      </c>
      <c r="AK82" s="30">
        <f t="shared" si="98"/>
        <v>0.9</v>
      </c>
      <c r="AL82" s="9">
        <v>11.502447572590455</v>
      </c>
      <c r="AM82" s="9">
        <v>2.4976541722121453</v>
      </c>
      <c r="AN82" s="9">
        <v>3.1746443972440184</v>
      </c>
      <c r="AO82" s="36">
        <f t="shared" si="72"/>
        <v>118.25387461818251</v>
      </c>
      <c r="AP82" s="36">
        <f t="shared" si="73"/>
        <v>3.4756616628613286</v>
      </c>
      <c r="AQ82" s="36">
        <f t="shared" si="74"/>
        <v>0.75470901289997017</v>
      </c>
      <c r="AR82" s="36">
        <f t="shared" si="75"/>
        <v>0.95927321164338863</v>
      </c>
      <c r="AS82" s="36">
        <f t="shared" si="76"/>
        <v>74.31394888517525</v>
      </c>
      <c r="AT82" s="37">
        <f t="shared" si="77"/>
        <v>63.990402326866729</v>
      </c>
      <c r="AU82" s="37">
        <f t="shared" si="78"/>
        <v>6.0659247602261592</v>
      </c>
      <c r="AV82" s="37">
        <f t="shared" si="79"/>
        <v>1.3171616032231803</v>
      </c>
      <c r="AW82" s="37">
        <f t="shared" si="80"/>
        <v>1.674178815650003</v>
      </c>
      <c r="AX82" s="37">
        <f t="shared" si="81"/>
        <v>129.6969804021891</v>
      </c>
      <c r="AY82" s="9">
        <f t="shared" si="82"/>
        <v>0.85</v>
      </c>
      <c r="AZ82" s="9">
        <f t="shared" si="83"/>
        <v>0.6</v>
      </c>
      <c r="BA82" s="9">
        <f t="shared" si="84"/>
        <v>0.55000000000000004</v>
      </c>
      <c r="BB82" s="9">
        <f t="shared" si="99"/>
        <v>21</v>
      </c>
      <c r="BC82" s="9">
        <f t="shared" si="100"/>
        <v>11.2</v>
      </c>
      <c r="BD82" s="9">
        <f t="shared" si="101"/>
        <v>13.65</v>
      </c>
      <c r="BE82" s="9">
        <f t="shared" si="85"/>
        <v>411.01045849522728</v>
      </c>
      <c r="BF82" s="9">
        <f t="shared" si="86"/>
        <v>89.247264984685359</v>
      </c>
      <c r="BG82" s="9">
        <f t="shared" si="87"/>
        <v>113.43777409425853</v>
      </c>
      <c r="BH82" s="9">
        <f t="shared" si="88"/>
        <v>8787.9123938495377</v>
      </c>
      <c r="BI82" s="9">
        <f t="shared" si="89"/>
        <v>388.16096589137453</v>
      </c>
      <c r="BJ82" s="9">
        <f t="shared" si="90"/>
        <v>84.285700919752102</v>
      </c>
      <c r="BK82" s="9">
        <f t="shared" si="91"/>
        <v>107.13137598056093</v>
      </c>
      <c r="BL82" s="9">
        <f t="shared" si="92"/>
        <v>8299.3619565158297</v>
      </c>
      <c r="BM82" s="9" t="str">
        <f t="shared" si="93"/>
        <v>D</v>
      </c>
      <c r="BN82" s="9" t="str">
        <f t="shared" si="94"/>
        <v>M</v>
      </c>
      <c r="BO82" s="9">
        <v>1</v>
      </c>
    </row>
    <row r="83" spans="1:67" x14ac:dyDescent="0.3">
      <c r="A83" s="10">
        <v>77</v>
      </c>
      <c r="B83" s="10">
        <f t="shared" si="64"/>
        <v>2</v>
      </c>
      <c r="C83" s="9">
        <f>IF(G83&lt;=$A$3,$A$3,G83)</f>
        <v>3.1195011337011169</v>
      </c>
      <c r="D83" s="9">
        <f t="shared" si="51"/>
        <v>3</v>
      </c>
      <c r="E83" s="9">
        <f t="shared" si="52"/>
        <v>2.7508200000000005</v>
      </c>
      <c r="F83" s="9">
        <f t="shared" si="53"/>
        <v>3.5195011337011173</v>
      </c>
      <c r="G83" s="9">
        <v>3.1195011337011169</v>
      </c>
      <c r="H83" s="9">
        <f t="shared" si="65"/>
        <v>3.4419886691042718</v>
      </c>
      <c r="I83" s="9">
        <v>65</v>
      </c>
      <c r="J83" s="9">
        <v>78</v>
      </c>
      <c r="K83" s="9">
        <v>0.2</v>
      </c>
      <c r="L83" s="9">
        <v>0.2</v>
      </c>
      <c r="M83" s="1">
        <f t="shared" si="54"/>
        <v>1.3989229744649958</v>
      </c>
      <c r="N83" s="9">
        <v>3</v>
      </c>
      <c r="O83" s="9">
        <v>2.6</v>
      </c>
      <c r="P83" s="9">
        <f t="shared" si="55"/>
        <v>2.8337739832463122</v>
      </c>
      <c r="Q83" s="1">
        <f t="shared" si="56"/>
        <v>1.3214105098681501</v>
      </c>
      <c r="R83" s="4">
        <f t="shared" si="57"/>
        <v>15.007922656809424</v>
      </c>
      <c r="S83" s="4">
        <f t="shared" si="58"/>
        <v>4.607613792439659E-2</v>
      </c>
      <c r="T83" s="9">
        <f t="shared" si="59"/>
        <v>15.450993068547596</v>
      </c>
      <c r="U83" s="9">
        <f t="shared" si="60"/>
        <v>4.8409116435692674</v>
      </c>
      <c r="V83" s="9">
        <f t="shared" si="61"/>
        <v>42.711720683886618</v>
      </c>
      <c r="W83" s="9">
        <f t="shared" si="62"/>
        <v>41.410840964529697</v>
      </c>
      <c r="X83" s="28">
        <f t="shared" si="66"/>
        <v>84.122561648416308</v>
      </c>
      <c r="Y83" s="9">
        <f t="shared" si="63"/>
        <v>0.49226794991815725</v>
      </c>
      <c r="Z83" s="9">
        <f t="shared" si="95"/>
        <v>0.04</v>
      </c>
      <c r="AA83" s="29">
        <f t="shared" si="67"/>
        <v>0.53226794991815729</v>
      </c>
      <c r="AB83" s="30">
        <f t="shared" si="96"/>
        <v>0.98</v>
      </c>
      <c r="AC83" s="9">
        <v>0.5</v>
      </c>
      <c r="AD83" s="9">
        <v>0.5</v>
      </c>
      <c r="AE83" s="9">
        <f t="shared" si="68"/>
        <v>85.214621436708725</v>
      </c>
      <c r="AF83" s="9">
        <f>(AC83+AD83)*D83*E83*N83</f>
        <v>24.757380000000005</v>
      </c>
      <c r="AG83" s="28">
        <f t="shared" si="69"/>
        <v>109.97200143670872</v>
      </c>
      <c r="AH83" s="9">
        <f t="shared" si="70"/>
        <v>0.2251243923595263</v>
      </c>
      <c r="AI83" s="9">
        <f t="shared" si="97"/>
        <v>0.09</v>
      </c>
      <c r="AJ83" s="29">
        <f t="shared" si="71"/>
        <v>0.31512439235952627</v>
      </c>
      <c r="AK83" s="30">
        <f t="shared" si="98"/>
        <v>0.9</v>
      </c>
      <c r="AL83" s="9">
        <v>11.852825254455443</v>
      </c>
      <c r="AM83" s="9">
        <v>2.6255211901304918</v>
      </c>
      <c r="AN83" s="9">
        <v>6.2244748377686312</v>
      </c>
      <c r="AO83" s="36">
        <f t="shared" si="72"/>
        <v>85.875115016091641</v>
      </c>
      <c r="AP83" s="36">
        <f t="shared" si="73"/>
        <v>5.543946255528283</v>
      </c>
      <c r="AQ83" s="36">
        <f t="shared" si="74"/>
        <v>1.2280404087930545</v>
      </c>
      <c r="AR83" s="36">
        <f t="shared" si="75"/>
        <v>2.9113863765523673</v>
      </c>
      <c r="AS83" s="36">
        <f t="shared" si="76"/>
        <v>133.04314783423007</v>
      </c>
      <c r="AT83" s="37">
        <f t="shared" si="77"/>
        <v>108.76351790443721</v>
      </c>
      <c r="AU83" s="37">
        <f t="shared" si="78"/>
        <v>8.1177108984015245</v>
      </c>
      <c r="AV83" s="37">
        <f t="shared" si="79"/>
        <v>1.7981554204635604</v>
      </c>
      <c r="AW83" s="37">
        <f t="shared" si="80"/>
        <v>4.2629909867596307</v>
      </c>
      <c r="AX83" s="37">
        <f t="shared" si="81"/>
        <v>194.80813149200716</v>
      </c>
      <c r="AY83" s="9">
        <f t="shared" si="82"/>
        <v>0.85</v>
      </c>
      <c r="AZ83" s="9">
        <f t="shared" si="83"/>
        <v>0.6</v>
      </c>
      <c r="BA83" s="9">
        <f t="shared" si="84"/>
        <v>0.65</v>
      </c>
      <c r="BB83" s="9">
        <f t="shared" si="99"/>
        <v>21</v>
      </c>
      <c r="BC83" s="9">
        <f t="shared" si="100"/>
        <v>11.2</v>
      </c>
      <c r="BD83" s="9">
        <f t="shared" si="101"/>
        <v>13.65</v>
      </c>
      <c r="BE83" s="9">
        <f t="shared" si="85"/>
        <v>476.0870223365219</v>
      </c>
      <c r="BF83" s="9">
        <f t="shared" si="86"/>
        <v>105.45811134951175</v>
      </c>
      <c r="BG83" s="9">
        <f t="shared" si="87"/>
        <v>250.01563994271683</v>
      </c>
      <c r="BH83" s="9">
        <f t="shared" si="88"/>
        <v>11425.095622367391</v>
      </c>
      <c r="BI83" s="9">
        <f t="shared" si="89"/>
        <v>882.91079464133929</v>
      </c>
      <c r="BJ83" s="9">
        <f t="shared" si="90"/>
        <v>195.57370926854927</v>
      </c>
      <c r="BK83" s="9">
        <f t="shared" si="91"/>
        <v>463.65789651488552</v>
      </c>
      <c r="BL83" s="9">
        <f t="shared" si="92"/>
        <v>21188.01769746088</v>
      </c>
      <c r="BM83" s="9" t="str">
        <f t="shared" si="93"/>
        <v>M</v>
      </c>
      <c r="BN83" s="9" t="str">
        <f t="shared" si="94"/>
        <v>M</v>
      </c>
      <c r="BO83" s="9">
        <v>1</v>
      </c>
    </row>
    <row r="84" spans="1:67" x14ac:dyDescent="0.3">
      <c r="A84" s="10">
        <v>78</v>
      </c>
      <c r="B84" s="10">
        <f t="shared" si="64"/>
        <v>2</v>
      </c>
      <c r="C84" s="9">
        <f>IF(G84&lt;=$A$3,$A$3,G84)</f>
        <v>2.5</v>
      </c>
      <c r="D84" s="9">
        <f t="shared" si="51"/>
        <v>3</v>
      </c>
      <c r="E84" s="9">
        <f t="shared" si="52"/>
        <v>2.7508200000000005</v>
      </c>
      <c r="F84" s="9">
        <f t="shared" si="53"/>
        <v>2.9000000000000004</v>
      </c>
      <c r="G84" s="9">
        <v>1.6401739903849188</v>
      </c>
      <c r="H84" s="9">
        <f t="shared" si="65"/>
        <v>1.8097317642473176</v>
      </c>
      <c r="I84" s="9">
        <v>65</v>
      </c>
      <c r="J84" s="9">
        <v>78</v>
      </c>
      <c r="K84" s="9">
        <v>0.2</v>
      </c>
      <c r="L84" s="9">
        <v>0.2</v>
      </c>
      <c r="M84" s="1">
        <f t="shared" si="54"/>
        <v>1.3989229744649958</v>
      </c>
      <c r="N84" s="9">
        <v>3</v>
      </c>
      <c r="O84" s="9">
        <v>2.6</v>
      </c>
      <c r="P84" s="9">
        <f t="shared" si="55"/>
        <v>0.66191222321662546</v>
      </c>
      <c r="Q84" s="1">
        <f t="shared" si="56"/>
        <v>0.3086547387123133</v>
      </c>
      <c r="R84" s="4">
        <f t="shared" si="57"/>
        <v>15.007922656809424</v>
      </c>
      <c r="S84" s="4">
        <f t="shared" si="58"/>
        <v>9.1159030229195341</v>
      </c>
      <c r="T84" s="9">
        <f t="shared" si="59"/>
        <v>0.8429984621515807</v>
      </c>
      <c r="U84" s="9">
        <f t="shared" si="60"/>
        <v>3.2086547387123137</v>
      </c>
      <c r="V84" s="9">
        <f t="shared" si="61"/>
        <v>42.48527995588546</v>
      </c>
      <c r="W84" s="9">
        <f t="shared" si="62"/>
        <v>66.360302156312031</v>
      </c>
      <c r="X84" s="28">
        <f t="shared" si="66"/>
        <v>108.84558211219749</v>
      </c>
      <c r="Y84" s="9">
        <f t="shared" si="63"/>
        <v>0.60967382293852002</v>
      </c>
      <c r="Z84" s="9">
        <f t="shared" si="95"/>
        <v>0.04</v>
      </c>
      <c r="AA84" s="29">
        <f t="shared" si="67"/>
        <v>0.64967382293852005</v>
      </c>
      <c r="AB84" s="30">
        <f t="shared" si="96"/>
        <v>0.98</v>
      </c>
      <c r="AC84" s="9">
        <v>0.5</v>
      </c>
      <c r="AD84" s="9">
        <v>0.5</v>
      </c>
      <c r="AE84" s="9">
        <f t="shared" si="68"/>
        <v>44.804216985541267</v>
      </c>
      <c r="AF84" s="9">
        <f>(AC84+AD84)*D84*E84*N84</f>
        <v>24.757380000000005</v>
      </c>
      <c r="AG84" s="28">
        <f t="shared" si="69"/>
        <v>69.561596985541271</v>
      </c>
      <c r="AH84" s="9">
        <f t="shared" si="70"/>
        <v>0.35590586002713465</v>
      </c>
      <c r="AI84" s="9">
        <f t="shared" si="97"/>
        <v>0.09</v>
      </c>
      <c r="AJ84" s="29">
        <f t="shared" si="71"/>
        <v>0.44590586002713462</v>
      </c>
      <c r="AK84" s="30">
        <f t="shared" si="98"/>
        <v>0.9</v>
      </c>
      <c r="AL84" s="9">
        <v>4.6013581840475215</v>
      </c>
      <c r="AM84" s="9">
        <v>2.0901298941734994</v>
      </c>
      <c r="AN84" s="9">
        <v>5.7748935060992288</v>
      </c>
      <c r="AO84" s="36">
        <f t="shared" si="72"/>
        <v>111.1131984062016</v>
      </c>
      <c r="AP84" s="36">
        <f t="shared" si="73"/>
        <v>1.6119762219079219</v>
      </c>
      <c r="AQ84" s="36">
        <f t="shared" si="74"/>
        <v>0.73222721538771773</v>
      </c>
      <c r="AR84" s="36">
        <f t="shared" si="75"/>
        <v>2.0230963649289091</v>
      </c>
      <c r="AS84" s="36">
        <f t="shared" si="76"/>
        <v>51.644264946293617</v>
      </c>
      <c r="AT84" s="37">
        <f t="shared" si="77"/>
        <v>68.797183831853999</v>
      </c>
      <c r="AU84" s="37">
        <f t="shared" si="78"/>
        <v>2.5495856056969171</v>
      </c>
      <c r="AV84" s="37">
        <f t="shared" si="79"/>
        <v>1.1581287261436413</v>
      </c>
      <c r="AW84" s="37">
        <f t="shared" si="80"/>
        <v>3.1998346506969373</v>
      </c>
      <c r="AX84" s="37">
        <f t="shared" si="81"/>
        <v>81.683261039683828</v>
      </c>
      <c r="AY84" s="9">
        <f t="shared" si="82"/>
        <v>0.85</v>
      </c>
      <c r="AZ84" s="9">
        <f t="shared" si="83"/>
        <v>0.6</v>
      </c>
      <c r="BA84" s="9">
        <f t="shared" si="84"/>
        <v>0.65</v>
      </c>
      <c r="BB84" s="9">
        <f t="shared" si="99"/>
        <v>21</v>
      </c>
      <c r="BC84" s="9">
        <f t="shared" si="100"/>
        <v>11.2</v>
      </c>
      <c r="BD84" s="9">
        <f t="shared" si="101"/>
        <v>13.65</v>
      </c>
      <c r="BE84" s="9">
        <f t="shared" si="85"/>
        <v>179.1118337709342</v>
      </c>
      <c r="BF84" s="9">
        <f t="shared" si="86"/>
        <v>81.360107861795996</v>
      </c>
      <c r="BG84" s="9">
        <f t="shared" si="87"/>
        <v>224.79270779121111</v>
      </c>
      <c r="BH84" s="9">
        <f t="shared" si="88"/>
        <v>5738.359457519965</v>
      </c>
      <c r="BI84" s="9">
        <f t="shared" si="89"/>
        <v>175.40430961017964</v>
      </c>
      <c r="BJ84" s="9">
        <f t="shared" si="90"/>
        <v>79.675994873454982</v>
      </c>
      <c r="BK84" s="9">
        <f t="shared" si="91"/>
        <v>220.13961269553351</v>
      </c>
      <c r="BL84" s="9">
        <f t="shared" si="92"/>
        <v>5619.5783257324456</v>
      </c>
      <c r="BM84" s="9" t="str">
        <f t="shared" si="93"/>
        <v>D</v>
      </c>
      <c r="BN84" s="9" t="str">
        <f t="shared" si="94"/>
        <v>M</v>
      </c>
      <c r="BO84" s="9">
        <v>1</v>
      </c>
    </row>
    <row r="85" spans="1:67" x14ac:dyDescent="0.3">
      <c r="A85" s="10">
        <v>79</v>
      </c>
      <c r="B85" s="10">
        <f t="shared" si="64"/>
        <v>2</v>
      </c>
      <c r="C85" s="9">
        <f>IF(G85&lt;=$A$3,$A$3,G85)</f>
        <v>2.5</v>
      </c>
      <c r="D85" s="9">
        <f t="shared" si="51"/>
        <v>3</v>
      </c>
      <c r="E85" s="9">
        <f t="shared" si="52"/>
        <v>2.7508200000000005</v>
      </c>
      <c r="F85" s="9">
        <f t="shared" si="53"/>
        <v>2.9000000000000004</v>
      </c>
      <c r="G85" s="9">
        <v>1.3212133851080823</v>
      </c>
      <c r="H85" s="9">
        <f t="shared" si="65"/>
        <v>1.457797675365945</v>
      </c>
      <c r="I85" s="9">
        <v>65</v>
      </c>
      <c r="J85" s="9">
        <v>78</v>
      </c>
      <c r="K85" s="9">
        <v>0.2</v>
      </c>
      <c r="L85" s="9">
        <v>0.2</v>
      </c>
      <c r="M85" s="1">
        <f t="shared" si="54"/>
        <v>1.3989229744649958</v>
      </c>
      <c r="N85" s="9">
        <v>3</v>
      </c>
      <c r="O85" s="9">
        <v>2.6</v>
      </c>
      <c r="P85" s="9">
        <f t="shared" si="55"/>
        <v>0</v>
      </c>
      <c r="Q85" s="1">
        <f t="shared" si="56"/>
        <v>0</v>
      </c>
      <c r="R85" s="4">
        <f t="shared" si="57"/>
        <v>15.007922656809424</v>
      </c>
      <c r="S85" s="4">
        <f t="shared" si="58"/>
        <v>15.472232094734427</v>
      </c>
      <c r="T85" s="9">
        <f t="shared" si="59"/>
        <v>0</v>
      </c>
      <c r="U85" s="9">
        <f t="shared" si="60"/>
        <v>2.8567206498309408</v>
      </c>
      <c r="V85" s="9">
        <f t="shared" si="61"/>
        <v>36.091251012151346</v>
      </c>
      <c r="W85" s="9">
        <f t="shared" si="62"/>
        <v>30.944464189468853</v>
      </c>
      <c r="X85" s="28">
        <f t="shared" si="66"/>
        <v>67.035715201620206</v>
      </c>
      <c r="Y85" s="9">
        <f t="shared" si="63"/>
        <v>0.46161160653539124</v>
      </c>
      <c r="Z85" s="9">
        <f t="shared" si="95"/>
        <v>0.04</v>
      </c>
      <c r="AA85" s="29">
        <f t="shared" si="67"/>
        <v>0.50161160653539127</v>
      </c>
      <c r="AB85" s="30">
        <f t="shared" si="96"/>
        <v>0.98</v>
      </c>
      <c r="AC85" s="9">
        <v>0.5</v>
      </c>
      <c r="AD85" s="9">
        <v>0.5</v>
      </c>
      <c r="AE85" s="9">
        <f t="shared" si="68"/>
        <v>36.091251012151346</v>
      </c>
      <c r="AF85" s="9">
        <f>(AC85+AD85)*D85*E85*N85</f>
        <v>24.757380000000005</v>
      </c>
      <c r="AG85" s="28">
        <f t="shared" si="69"/>
        <v>60.848631012151351</v>
      </c>
      <c r="AH85" s="9">
        <f t="shared" si="70"/>
        <v>0.40686831549350722</v>
      </c>
      <c r="AI85" s="9">
        <f t="shared" si="97"/>
        <v>0.09</v>
      </c>
      <c r="AJ85" s="29">
        <f t="shared" si="71"/>
        <v>0.49686831549350718</v>
      </c>
      <c r="AK85" s="30">
        <f t="shared" si="98"/>
        <v>0.9</v>
      </c>
      <c r="AL85" s="9">
        <v>4.2643432769154188</v>
      </c>
      <c r="AM85" s="9">
        <v>3.1467308731925092</v>
      </c>
      <c r="AN85" s="9">
        <v>4.7416702038269394</v>
      </c>
      <c r="AO85" s="36">
        <f t="shared" si="72"/>
        <v>68.43229260165397</v>
      </c>
      <c r="AP85" s="36">
        <f t="shared" si="73"/>
        <v>2.1252991949634805</v>
      </c>
      <c r="AQ85" s="36">
        <f t="shared" si="74"/>
        <v>1.5682941445559</v>
      </c>
      <c r="AR85" s="36">
        <f t="shared" si="75"/>
        <v>2.3631933952243123</v>
      </c>
      <c r="AS85" s="36">
        <f t="shared" si="76"/>
        <v>69.442960680641477</v>
      </c>
      <c r="AT85" s="37">
        <f t="shared" si="77"/>
        <v>60.179964737292543</v>
      </c>
      <c r="AU85" s="37">
        <f t="shared" si="78"/>
        <v>2.1455262162283923</v>
      </c>
      <c r="AV85" s="37">
        <f t="shared" si="79"/>
        <v>1.5832200049179341</v>
      </c>
      <c r="AW85" s="37">
        <f t="shared" si="80"/>
        <v>2.3856845170256933</v>
      </c>
      <c r="AX85" s="37">
        <f t="shared" si="81"/>
        <v>70.103867270035778</v>
      </c>
      <c r="AY85" s="9">
        <f t="shared" si="82"/>
        <v>0.85</v>
      </c>
      <c r="AZ85" s="9">
        <f t="shared" si="83"/>
        <v>0.6</v>
      </c>
      <c r="BA85" s="9">
        <f t="shared" si="84"/>
        <v>0.65</v>
      </c>
      <c r="BB85" s="9">
        <f t="shared" si="99"/>
        <v>21</v>
      </c>
      <c r="BC85" s="9">
        <f t="shared" si="100"/>
        <v>11.2</v>
      </c>
      <c r="BD85" s="9">
        <f t="shared" si="101"/>
        <v>13.65</v>
      </c>
      <c r="BE85" s="9">
        <f t="shared" si="85"/>
        <v>145.43909637580052</v>
      </c>
      <c r="BF85" s="9">
        <f t="shared" si="86"/>
        <v>107.32196378570995</v>
      </c>
      <c r="BG85" s="9">
        <f t="shared" si="87"/>
        <v>161.71874189628622</v>
      </c>
      <c r="BH85" s="9">
        <f t="shared" si="88"/>
        <v>4752.1410044228096</v>
      </c>
      <c r="BI85" s="9">
        <f t="shared" si="89"/>
        <v>129.11769203556136</v>
      </c>
      <c r="BJ85" s="9">
        <f t="shared" si="90"/>
        <v>95.278124067337401</v>
      </c>
      <c r="BK85" s="9">
        <f t="shared" si="91"/>
        <v>143.57041010891101</v>
      </c>
      <c r="BL85" s="9">
        <f t="shared" si="92"/>
        <v>4218.84826025859</v>
      </c>
      <c r="BM85" s="9" t="str">
        <f t="shared" si="93"/>
        <v>D</v>
      </c>
      <c r="BN85" s="9" t="str">
        <f t="shared" si="94"/>
        <v>M</v>
      </c>
      <c r="BO85" s="9">
        <v>1</v>
      </c>
    </row>
    <row r="86" spans="1:67" x14ac:dyDescent="0.3">
      <c r="A86" s="10">
        <v>80</v>
      </c>
      <c r="B86" s="10">
        <f t="shared" si="64"/>
        <v>3</v>
      </c>
      <c r="C86" s="9">
        <f>IF(G86&lt;=$A$3,$A$3,G86)</f>
        <v>2.5</v>
      </c>
      <c r="D86" s="9">
        <f t="shared" si="51"/>
        <v>3</v>
      </c>
      <c r="E86" s="9">
        <f t="shared" si="52"/>
        <v>2.7508200000000005</v>
      </c>
      <c r="F86" s="9">
        <f t="shared" si="53"/>
        <v>2.9000000000000004</v>
      </c>
      <c r="G86" s="9">
        <v>1.7130634401714331</v>
      </c>
      <c r="H86" s="9">
        <f t="shared" si="65"/>
        <v>1.8901563736670828</v>
      </c>
      <c r="I86" s="9">
        <v>65</v>
      </c>
      <c r="J86" s="9">
        <v>78</v>
      </c>
      <c r="K86" s="9">
        <v>0.2</v>
      </c>
      <c r="L86" s="9">
        <v>0.2</v>
      </c>
      <c r="M86" s="1">
        <f t="shared" si="54"/>
        <v>1.3989229744649958</v>
      </c>
      <c r="N86" s="9">
        <v>3</v>
      </c>
      <c r="O86" s="9">
        <v>2.6</v>
      </c>
      <c r="P86" s="9">
        <f t="shared" si="55"/>
        <v>0.83438335469659008</v>
      </c>
      <c r="Q86" s="1">
        <f t="shared" si="56"/>
        <v>0.38907934813207845</v>
      </c>
      <c r="R86" s="4">
        <f t="shared" si="57"/>
        <v>15.007922656809424</v>
      </c>
      <c r="S86" s="4">
        <f t="shared" si="58"/>
        <v>7.8206209164872602</v>
      </c>
      <c r="T86" s="9">
        <f t="shared" si="59"/>
        <v>1.3395448022556626</v>
      </c>
      <c r="U86" s="9">
        <f t="shared" si="60"/>
        <v>3.2890793481320788</v>
      </c>
      <c r="V86" s="9">
        <f t="shared" si="61"/>
        <v>43.110472969357055</v>
      </c>
      <c r="W86" s="9">
        <f t="shared" si="62"/>
        <v>62.797214232296</v>
      </c>
      <c r="X86" s="28">
        <f t="shared" si="66"/>
        <v>105.90768720165306</v>
      </c>
      <c r="Y86" s="9">
        <f t="shared" si="63"/>
        <v>0.59294292880484911</v>
      </c>
      <c r="Z86" s="9">
        <f t="shared" si="95"/>
        <v>0.04</v>
      </c>
      <c r="AA86" s="29">
        <f t="shared" si="67"/>
        <v>0.63294292880484915</v>
      </c>
      <c r="AB86" s="30">
        <f t="shared" si="96"/>
        <v>0.98</v>
      </c>
      <c r="AC86" s="9">
        <v>0.5</v>
      </c>
      <c r="AD86" s="9">
        <v>0.5</v>
      </c>
      <c r="AE86" s="9">
        <f t="shared" si="68"/>
        <v>46.795319602297972</v>
      </c>
      <c r="AF86" s="9">
        <f>(AC86+AD86)*D86*E86*N86</f>
        <v>24.757380000000005</v>
      </c>
      <c r="AG86" s="28">
        <f t="shared" si="69"/>
        <v>71.552699602297977</v>
      </c>
      <c r="AH86" s="9">
        <f t="shared" si="70"/>
        <v>0.34600203958209425</v>
      </c>
      <c r="AI86" s="9">
        <f t="shared" si="97"/>
        <v>0.09</v>
      </c>
      <c r="AJ86" s="29">
        <f t="shared" si="71"/>
        <v>0.43600203958209427</v>
      </c>
      <c r="AK86" s="30">
        <f t="shared" si="98"/>
        <v>0.9</v>
      </c>
      <c r="AL86" s="9">
        <v>8.4889310536150582</v>
      </c>
      <c r="AM86" s="9">
        <v>2.2995330372464049</v>
      </c>
      <c r="AN86" s="9">
        <v>5.1513064388950971</v>
      </c>
      <c r="AO86" s="36">
        <f t="shared" si="72"/>
        <v>108.11409735168751</v>
      </c>
      <c r="AP86" s="36">
        <f t="shared" si="73"/>
        <v>3.1159221701175093</v>
      </c>
      <c r="AQ86" s="36">
        <f t="shared" si="74"/>
        <v>0.84405986176815517</v>
      </c>
      <c r="AR86" s="36">
        <f t="shared" si="75"/>
        <v>1.8908234542895566</v>
      </c>
      <c r="AS86" s="36">
        <f t="shared" si="76"/>
        <v>78.067624105863644</v>
      </c>
      <c r="AT86" s="37">
        <f t="shared" si="77"/>
        <v>70.766406200074925</v>
      </c>
      <c r="AU86" s="37">
        <f t="shared" si="78"/>
        <v>4.7877398003671168</v>
      </c>
      <c r="AV86" s="37">
        <f t="shared" si="79"/>
        <v>1.2969319429205644</v>
      </c>
      <c r="AW86" s="37">
        <f t="shared" si="80"/>
        <v>2.9053263250244599</v>
      </c>
      <c r="AX86" s="37">
        <f t="shared" si="81"/>
        <v>119.95404591175874</v>
      </c>
      <c r="AY86" s="9">
        <f t="shared" si="82"/>
        <v>0.85</v>
      </c>
      <c r="AZ86" s="9">
        <f t="shared" si="83"/>
        <v>0.6</v>
      </c>
      <c r="BA86" s="9">
        <f t="shared" si="84"/>
        <v>0.65</v>
      </c>
      <c r="BB86" s="9">
        <f t="shared" si="99"/>
        <v>21</v>
      </c>
      <c r="BC86" s="9">
        <f t="shared" si="100"/>
        <v>11.2</v>
      </c>
      <c r="BD86" s="9">
        <f t="shared" si="101"/>
        <v>13.65</v>
      </c>
      <c r="BE86" s="9">
        <f t="shared" si="85"/>
        <v>336.87511284036577</v>
      </c>
      <c r="BF86" s="9">
        <f t="shared" si="86"/>
        <v>91.254770065854231</v>
      </c>
      <c r="BG86" s="9">
        <f t="shared" si="87"/>
        <v>204.42467101191517</v>
      </c>
      <c r="BH86" s="9">
        <f t="shared" si="88"/>
        <v>8440.2107125962884</v>
      </c>
      <c r="BI86" s="9">
        <f t="shared" si="89"/>
        <v>338.811139493045</v>
      </c>
      <c r="BJ86" s="9">
        <f t="shared" si="90"/>
        <v>91.779212686569039</v>
      </c>
      <c r="BK86" s="9">
        <f t="shared" si="91"/>
        <v>205.59950286045182</v>
      </c>
      <c r="BL86" s="9">
        <f t="shared" si="92"/>
        <v>8488.7167383339565</v>
      </c>
      <c r="BM86" s="9" t="str">
        <f t="shared" si="93"/>
        <v>M</v>
      </c>
      <c r="BN86" s="9" t="str">
        <f t="shared" si="94"/>
        <v>M</v>
      </c>
      <c r="BO86" s="9">
        <v>1</v>
      </c>
    </row>
    <row r="87" spans="1:67" x14ac:dyDescent="0.3">
      <c r="A87" s="10">
        <v>81</v>
      </c>
      <c r="B87" s="10">
        <f t="shared" si="64"/>
        <v>3</v>
      </c>
      <c r="C87" s="9">
        <f>IF(G87&lt;=$A$3,$A$3,G87)</f>
        <v>2.5</v>
      </c>
      <c r="D87" s="9">
        <f t="shared" si="51"/>
        <v>3</v>
      </c>
      <c r="E87" s="9">
        <f t="shared" si="52"/>
        <v>2.7508200000000005</v>
      </c>
      <c r="F87" s="9">
        <f t="shared" si="53"/>
        <v>2.9000000000000004</v>
      </c>
      <c r="G87" s="9">
        <v>2.0743745417764048</v>
      </c>
      <c r="H87" s="9">
        <f t="shared" si="65"/>
        <v>2.2888190650540219</v>
      </c>
      <c r="I87" s="9">
        <v>65</v>
      </c>
      <c r="J87" s="9">
        <v>78</v>
      </c>
      <c r="K87" s="9">
        <v>0.2</v>
      </c>
      <c r="L87" s="9">
        <v>0.2</v>
      </c>
      <c r="M87" s="1">
        <f t="shared" si="54"/>
        <v>1.3989229744649958</v>
      </c>
      <c r="N87" s="9">
        <v>3</v>
      </c>
      <c r="O87" s="9">
        <v>2.6</v>
      </c>
      <c r="P87" s="9">
        <f t="shared" si="55"/>
        <v>1.6893182553248465</v>
      </c>
      <c r="Q87" s="1">
        <f t="shared" si="56"/>
        <v>0.78774203951901711</v>
      </c>
      <c r="R87" s="4">
        <f t="shared" si="57"/>
        <v>15.007922656809424</v>
      </c>
      <c r="S87" s="4">
        <f t="shared" si="58"/>
        <v>2.8646566404026323</v>
      </c>
      <c r="T87" s="9">
        <f t="shared" si="59"/>
        <v>5.4909682261856485</v>
      </c>
      <c r="U87" s="9">
        <f t="shared" si="60"/>
        <v>3.6877420395190175</v>
      </c>
      <c r="V87" s="9">
        <f t="shared" si="61"/>
        <v>41.560498128831142</v>
      </c>
      <c r="W87" s="9">
        <f t="shared" si="62"/>
        <v>49.164248582356876</v>
      </c>
      <c r="X87" s="28">
        <f t="shared" si="66"/>
        <v>90.724746711188018</v>
      </c>
      <c r="Y87" s="9">
        <f t="shared" si="63"/>
        <v>0.5419056030970878</v>
      </c>
      <c r="Z87" s="9">
        <f t="shared" si="95"/>
        <v>0.04</v>
      </c>
      <c r="AA87" s="29">
        <f t="shared" si="67"/>
        <v>0.58190560309708783</v>
      </c>
      <c r="AB87" s="30">
        <f t="shared" si="96"/>
        <v>0.98</v>
      </c>
      <c r="AC87" s="9">
        <v>0.5</v>
      </c>
      <c r="AD87" s="9">
        <v>0.5</v>
      </c>
      <c r="AE87" s="9">
        <f t="shared" si="68"/>
        <v>56.665163344787153</v>
      </c>
      <c r="AF87" s="9">
        <f>(AC87+AD87)*D87*E87*N87</f>
        <v>24.757380000000005</v>
      </c>
      <c r="AG87" s="28">
        <f t="shared" si="69"/>
        <v>81.422543344787158</v>
      </c>
      <c r="AH87" s="9">
        <f t="shared" si="70"/>
        <v>0.30406050932557888</v>
      </c>
      <c r="AI87" s="9">
        <f t="shared" si="97"/>
        <v>0.09</v>
      </c>
      <c r="AJ87" s="29">
        <f t="shared" si="71"/>
        <v>0.3940605093255789</v>
      </c>
      <c r="AK87" s="30">
        <f t="shared" si="98"/>
        <v>0.9</v>
      </c>
      <c r="AL87" s="9">
        <v>4.2447528814757964</v>
      </c>
      <c r="AM87" s="9">
        <v>3.499716949980856</v>
      </c>
      <c r="AN87" s="9">
        <v>5.5444438794224578</v>
      </c>
      <c r="AO87" s="36">
        <f t="shared" si="72"/>
        <v>92.614845601004447</v>
      </c>
      <c r="AP87" s="36">
        <f t="shared" si="73"/>
        <v>1.7747073959825217</v>
      </c>
      <c r="AQ87" s="36">
        <f t="shared" si="74"/>
        <v>1.4632120475331452</v>
      </c>
      <c r="AR87" s="36">
        <f t="shared" si="75"/>
        <v>2.3181009199291753</v>
      </c>
      <c r="AS87" s="36">
        <f t="shared" si="76"/>
        <v>62.078662389782352</v>
      </c>
      <c r="AT87" s="37">
        <f t="shared" si="77"/>
        <v>80.527790121218061</v>
      </c>
      <c r="AU87" s="37">
        <f t="shared" si="78"/>
        <v>2.5720633990402253</v>
      </c>
      <c r="AV87" s="37">
        <f t="shared" si="79"/>
        <v>2.1206167061760381</v>
      </c>
      <c r="AW87" s="37">
        <f t="shared" si="80"/>
        <v>3.3595975003701555</v>
      </c>
      <c r="AX87" s="37">
        <f t="shared" si="81"/>
        <v>89.9699047604052</v>
      </c>
      <c r="AY87" s="9">
        <f t="shared" si="82"/>
        <v>0.85</v>
      </c>
      <c r="AZ87" s="9">
        <f t="shared" si="83"/>
        <v>0.6</v>
      </c>
      <c r="BA87" s="9">
        <f t="shared" si="84"/>
        <v>0.65</v>
      </c>
      <c r="BB87" s="9">
        <f t="shared" si="99"/>
        <v>21</v>
      </c>
      <c r="BC87" s="9">
        <f t="shared" si="100"/>
        <v>11.2</v>
      </c>
      <c r="BD87" s="9">
        <f t="shared" si="101"/>
        <v>13.65</v>
      </c>
      <c r="BE87" s="9">
        <f t="shared" si="85"/>
        <v>164.36425146588189</v>
      </c>
      <c r="BF87" s="9">
        <f t="shared" si="86"/>
        <v>135.51515786381182</v>
      </c>
      <c r="BG87" s="9">
        <f t="shared" si="87"/>
        <v>214.69055878678694</v>
      </c>
      <c r="BH87" s="9">
        <f t="shared" si="88"/>
        <v>5749.405732346574</v>
      </c>
      <c r="BI87" s="9">
        <f t="shared" si="89"/>
        <v>207.122581576378</v>
      </c>
      <c r="BJ87" s="9">
        <f t="shared" si="90"/>
        <v>170.76857704249275</v>
      </c>
      <c r="BK87" s="9">
        <f t="shared" si="91"/>
        <v>270.54096240157668</v>
      </c>
      <c r="BL87" s="9">
        <f t="shared" si="92"/>
        <v>7245.0776077718874</v>
      </c>
      <c r="BM87" s="9" t="str">
        <f t="shared" si="93"/>
        <v>D</v>
      </c>
      <c r="BN87" s="9" t="str">
        <f t="shared" si="94"/>
        <v>M</v>
      </c>
      <c r="BO87" s="9">
        <v>1</v>
      </c>
    </row>
    <row r="88" spans="1:67" x14ac:dyDescent="0.3">
      <c r="A88" s="10">
        <v>82</v>
      </c>
      <c r="B88" s="10">
        <f t="shared" si="64"/>
        <v>3</v>
      </c>
      <c r="C88" s="9">
        <f>IF(G88&lt;=$A$3,$A$3,G88)</f>
        <v>2.5129092857115527</v>
      </c>
      <c r="D88" s="9">
        <f t="shared" si="51"/>
        <v>3</v>
      </c>
      <c r="E88" s="9">
        <f t="shared" si="52"/>
        <v>2.7508200000000005</v>
      </c>
      <c r="F88" s="9">
        <f t="shared" si="53"/>
        <v>2.9129092857115531</v>
      </c>
      <c r="G88" s="9">
        <v>2.5129092857115527</v>
      </c>
      <c r="H88" s="9">
        <f t="shared" si="65"/>
        <v>2.7726886182099344</v>
      </c>
      <c r="I88" s="9">
        <v>65</v>
      </c>
      <c r="J88" s="9">
        <v>78</v>
      </c>
      <c r="K88" s="9">
        <v>0.2</v>
      </c>
      <c r="L88" s="9">
        <v>0.2</v>
      </c>
      <c r="M88" s="1">
        <f t="shared" si="54"/>
        <v>1.3989229744649958</v>
      </c>
      <c r="N88" s="9">
        <v>3</v>
      </c>
      <c r="O88" s="9">
        <v>2.6</v>
      </c>
      <c r="P88" s="9">
        <f t="shared" si="55"/>
        <v>2.6992958081443086</v>
      </c>
      <c r="Q88" s="1">
        <f t="shared" si="56"/>
        <v>1.2587023069633769</v>
      </c>
      <c r="R88" s="4">
        <f t="shared" si="57"/>
        <v>15.007922656809424</v>
      </c>
      <c r="S88" s="4">
        <f t="shared" si="58"/>
        <v>0.15078461727528772</v>
      </c>
      <c r="T88" s="9">
        <f t="shared" si="59"/>
        <v>14.019319736291129</v>
      </c>
      <c r="U88" s="9">
        <f t="shared" si="60"/>
        <v>4.17161159267493</v>
      </c>
      <c r="V88" s="9">
        <f t="shared" si="61"/>
        <v>30.079880625713916</v>
      </c>
      <c r="W88" s="9">
        <f t="shared" si="62"/>
        <v>41.698875143697713</v>
      </c>
      <c r="X88" s="28">
        <f t="shared" si="66"/>
        <v>71.778755769411632</v>
      </c>
      <c r="Y88" s="9">
        <f t="shared" si="63"/>
        <v>0.58093616553698468</v>
      </c>
      <c r="Z88" s="9">
        <f t="shared" si="95"/>
        <v>0.04</v>
      </c>
      <c r="AA88" s="29">
        <f t="shared" si="67"/>
        <v>0.62093616553698472</v>
      </c>
      <c r="AB88" s="30">
        <f t="shared" si="96"/>
        <v>0.98</v>
      </c>
      <c r="AC88" s="9">
        <v>0.5</v>
      </c>
      <c r="AD88" s="9">
        <v>0.5</v>
      </c>
      <c r="AE88" s="9">
        <f t="shared" si="68"/>
        <v>68.644505742698286</v>
      </c>
      <c r="AF88" s="9">
        <f>(AC88+AD88)*D88*E88*N88</f>
        <v>24.757380000000005</v>
      </c>
      <c r="AG88" s="28">
        <f t="shared" si="69"/>
        <v>93.401885742698283</v>
      </c>
      <c r="AH88" s="9">
        <f t="shared" si="70"/>
        <v>0.26506295673945124</v>
      </c>
      <c r="AI88" s="9">
        <f t="shared" si="97"/>
        <v>0.09</v>
      </c>
      <c r="AJ88" s="29">
        <f t="shared" si="71"/>
        <v>0.35506295673945121</v>
      </c>
      <c r="AK88" s="30">
        <f t="shared" si="98"/>
        <v>0.9</v>
      </c>
      <c r="AL88" s="9">
        <v>4.562896558593093</v>
      </c>
      <c r="AM88" s="9">
        <v>2.6347607575131224</v>
      </c>
      <c r="AN88" s="9">
        <v>5.5024634943136324</v>
      </c>
      <c r="AO88" s="36">
        <f t="shared" si="72"/>
        <v>73.274146514607708</v>
      </c>
      <c r="AP88" s="36">
        <f t="shared" si="73"/>
        <v>1.7296290657583944</v>
      </c>
      <c r="AQ88" s="36">
        <f t="shared" si="74"/>
        <v>0.99874251563560301</v>
      </c>
      <c r="AR88" s="36">
        <f t="shared" si="75"/>
        <v>2.0857849111472873</v>
      </c>
      <c r="AS88" s="36">
        <f t="shared" si="76"/>
        <v>56.091555153012891</v>
      </c>
      <c r="AT88" s="37">
        <f t="shared" si="77"/>
        <v>92.375491393877425</v>
      </c>
      <c r="AU88" s="37">
        <f t="shared" si="78"/>
        <v>2.9427810152027627</v>
      </c>
      <c r="AV88" s="37">
        <f t="shared" si="79"/>
        <v>1.6992548126494369</v>
      </c>
      <c r="AW88" s="37">
        <f t="shared" si="80"/>
        <v>3.5487425366717416</v>
      </c>
      <c r="AX88" s="37">
        <f t="shared" si="81"/>
        <v>95.433851618993543</v>
      </c>
      <c r="AY88" s="9">
        <f t="shared" si="82"/>
        <v>0.85</v>
      </c>
      <c r="AZ88" s="9">
        <f t="shared" si="83"/>
        <v>0.6</v>
      </c>
      <c r="BA88" s="9">
        <f t="shared" si="84"/>
        <v>0.65</v>
      </c>
      <c r="BB88" s="9">
        <f t="shared" si="99"/>
        <v>21</v>
      </c>
      <c r="BC88" s="9">
        <f t="shared" si="100"/>
        <v>11.2</v>
      </c>
      <c r="BD88" s="9">
        <f t="shared" si="101"/>
        <v>13.65</v>
      </c>
      <c r="BE88" s="9">
        <f t="shared" si="85"/>
        <v>126.73709358030465</v>
      </c>
      <c r="BF88" s="9">
        <f t="shared" si="86"/>
        <v>73.182005421051059</v>
      </c>
      <c r="BG88" s="9">
        <f t="shared" si="87"/>
        <v>152.83410917736435</v>
      </c>
      <c r="BH88" s="9">
        <f t="shared" si="88"/>
        <v>4110.0608305140659</v>
      </c>
      <c r="BI88" s="9">
        <f t="shared" si="89"/>
        <v>271.84084234392867</v>
      </c>
      <c r="BJ88" s="9">
        <f t="shared" si="90"/>
        <v>156.96949832190285</v>
      </c>
      <c r="BK88" s="9">
        <f t="shared" si="91"/>
        <v>327.8168356554072</v>
      </c>
      <c r="BL88" s="9">
        <f t="shared" si="92"/>
        <v>8815.7489389149141</v>
      </c>
      <c r="BM88" s="9" t="str">
        <f t="shared" si="93"/>
        <v>D</v>
      </c>
      <c r="BN88" s="9" t="str">
        <f t="shared" si="94"/>
        <v>M</v>
      </c>
      <c r="BO88" s="9">
        <v>1</v>
      </c>
    </row>
    <row r="89" spans="1:67" x14ac:dyDescent="0.3">
      <c r="A89" s="10">
        <v>83</v>
      </c>
      <c r="B89" s="10">
        <f t="shared" si="64"/>
        <v>3</v>
      </c>
      <c r="C89" s="9">
        <f>IF(G89&lt;=$A$3,$A$3,G89)</f>
        <v>2.5</v>
      </c>
      <c r="D89" s="9">
        <f t="shared" si="51"/>
        <v>3</v>
      </c>
      <c r="E89" s="9">
        <f t="shared" si="52"/>
        <v>2.7508200000000005</v>
      </c>
      <c r="F89" s="9">
        <f t="shared" si="53"/>
        <v>2.9000000000000004</v>
      </c>
      <c r="G89" s="9">
        <v>1.6051822241746643</v>
      </c>
      <c r="H89" s="9">
        <f t="shared" si="65"/>
        <v>1.7711226220654248</v>
      </c>
      <c r="I89" s="9">
        <v>65</v>
      </c>
      <c r="J89" s="9">
        <v>78</v>
      </c>
      <c r="K89" s="9">
        <v>0.2</v>
      </c>
      <c r="L89" s="9">
        <v>0.2</v>
      </c>
      <c r="M89" s="1">
        <f t="shared" si="54"/>
        <v>1.3989229744649958</v>
      </c>
      <c r="N89" s="9">
        <v>3</v>
      </c>
      <c r="O89" s="9">
        <v>2.6</v>
      </c>
      <c r="P89" s="9">
        <f t="shared" si="55"/>
        <v>0.57911465061261835</v>
      </c>
      <c r="Q89" s="1">
        <f t="shared" si="56"/>
        <v>0.27004559653042026</v>
      </c>
      <c r="R89" s="4">
        <f t="shared" si="57"/>
        <v>15.007922656809424</v>
      </c>
      <c r="S89" s="4">
        <f t="shared" si="58"/>
        <v>9.7729689251146059</v>
      </c>
      <c r="T89" s="9">
        <f t="shared" si="59"/>
        <v>0.64529022175166517</v>
      </c>
      <c r="U89" s="9">
        <f t="shared" si="60"/>
        <v>3.1700455965304206</v>
      </c>
      <c r="V89" s="9">
        <f t="shared" si="61"/>
        <v>42.0732785332712</v>
      </c>
      <c r="W89" s="9">
        <f t="shared" si="62"/>
        <v>68.167772181388273</v>
      </c>
      <c r="X89" s="28">
        <f t="shared" si="66"/>
        <v>110.24105071465948</v>
      </c>
      <c r="Y89" s="9">
        <f t="shared" si="63"/>
        <v>0.61835198176611317</v>
      </c>
      <c r="Z89" s="9">
        <f t="shared" si="95"/>
        <v>0.04</v>
      </c>
      <c r="AA89" s="29">
        <f t="shared" si="67"/>
        <v>0.6583519817661132</v>
      </c>
      <c r="AB89" s="30">
        <f t="shared" si="96"/>
        <v>0.98</v>
      </c>
      <c r="AC89" s="9">
        <v>0.5</v>
      </c>
      <c r="AD89" s="9">
        <v>0.5</v>
      </c>
      <c r="AE89" s="9">
        <f t="shared" si="68"/>
        <v>43.848355781070111</v>
      </c>
      <c r="AF89" s="9">
        <f>(AC89+AD89)*D89*E89*N89</f>
        <v>24.757380000000005</v>
      </c>
      <c r="AG89" s="28">
        <f t="shared" si="69"/>
        <v>68.605735781070109</v>
      </c>
      <c r="AH89" s="9">
        <f t="shared" si="70"/>
        <v>0.36086457958856455</v>
      </c>
      <c r="AI89" s="9">
        <f t="shared" si="97"/>
        <v>0.09</v>
      </c>
      <c r="AJ89" s="29">
        <f t="shared" si="71"/>
        <v>0.45086457958856452</v>
      </c>
      <c r="AK89" s="30">
        <f t="shared" si="98"/>
        <v>0.9</v>
      </c>
      <c r="AL89" s="9">
        <v>10.302032000622532</v>
      </c>
      <c r="AM89" s="9">
        <v>3.0731079337915994</v>
      </c>
      <c r="AN89" s="9">
        <v>5.5883815197228701</v>
      </c>
      <c r="AO89" s="36">
        <f t="shared" si="72"/>
        <v>112.53773927121489</v>
      </c>
      <c r="AP89" s="36">
        <f t="shared" si="73"/>
        <v>3.5196688167947721</v>
      </c>
      <c r="AQ89" s="36">
        <f t="shared" si="74"/>
        <v>1.0499212353987346</v>
      </c>
      <c r="AR89" s="36">
        <f t="shared" si="75"/>
        <v>1.9092594713481952</v>
      </c>
      <c r="AS89" s="36">
        <f t="shared" si="76"/>
        <v>86.821463741203047</v>
      </c>
      <c r="AT89" s="37">
        <f t="shared" si="77"/>
        <v>67.851826596662747</v>
      </c>
      <c r="AU89" s="37">
        <f t="shared" si="78"/>
        <v>5.6572106737539158</v>
      </c>
      <c r="AV89" s="37">
        <f t="shared" si="79"/>
        <v>1.6875524171923677</v>
      </c>
      <c r="AW89" s="37">
        <f t="shared" si="80"/>
        <v>3.0687782352525148</v>
      </c>
      <c r="AX89" s="37">
        <f t="shared" si="81"/>
        <v>139.54929766231805</v>
      </c>
      <c r="AY89" s="9">
        <f t="shared" si="82"/>
        <v>0.85</v>
      </c>
      <c r="AZ89" s="9">
        <f t="shared" si="83"/>
        <v>0.6</v>
      </c>
      <c r="BA89" s="9">
        <f t="shared" si="84"/>
        <v>0.65</v>
      </c>
      <c r="BB89" s="9">
        <f t="shared" si="99"/>
        <v>21</v>
      </c>
      <c r="BC89" s="9">
        <f t="shared" si="100"/>
        <v>11.2</v>
      </c>
      <c r="BD89" s="9">
        <f t="shared" si="101"/>
        <v>13.65</v>
      </c>
      <c r="BE89" s="9">
        <f t="shared" si="85"/>
        <v>396.09557162547549</v>
      </c>
      <c r="BF89" s="9">
        <f t="shared" si="86"/>
        <v>118.15576224461462</v>
      </c>
      <c r="BG89" s="9">
        <f t="shared" si="87"/>
        <v>214.86374458768077</v>
      </c>
      <c r="BH89" s="9">
        <f t="shared" si="88"/>
        <v>9770.6912496527457</v>
      </c>
      <c r="BI89" s="9">
        <f t="shared" si="89"/>
        <v>383.85207765634033</v>
      </c>
      <c r="BJ89" s="9">
        <f t="shared" si="90"/>
        <v>114.5035139841156</v>
      </c>
      <c r="BK89" s="9">
        <f t="shared" si="91"/>
        <v>208.22220868196635</v>
      </c>
      <c r="BL89" s="9">
        <f t="shared" si="92"/>
        <v>9468.6747466696779</v>
      </c>
      <c r="BM89" s="9" t="str">
        <f t="shared" si="93"/>
        <v>M</v>
      </c>
      <c r="BN89" s="9" t="str">
        <f t="shared" si="94"/>
        <v>M</v>
      </c>
      <c r="BO89" s="9">
        <v>1</v>
      </c>
    </row>
    <row r="90" spans="1:67" x14ac:dyDescent="0.3">
      <c r="A90" s="10">
        <v>84</v>
      </c>
      <c r="B90" s="10">
        <f t="shared" si="64"/>
        <v>3</v>
      </c>
      <c r="C90" s="9">
        <f>IF(G90&lt;=$A$3,$A$3,G90)</f>
        <v>2.7029953627305523</v>
      </c>
      <c r="D90" s="9">
        <f t="shared" si="51"/>
        <v>3</v>
      </c>
      <c r="E90" s="9">
        <f t="shared" si="52"/>
        <v>2.7508200000000005</v>
      </c>
      <c r="F90" s="9">
        <f t="shared" si="53"/>
        <v>3.1029953627305527</v>
      </c>
      <c r="G90" s="9">
        <v>2.7029953627305523</v>
      </c>
      <c r="H90" s="9">
        <f t="shared" si="65"/>
        <v>2.9824253982949021</v>
      </c>
      <c r="I90" s="9">
        <v>65</v>
      </c>
      <c r="J90" s="9">
        <v>78</v>
      </c>
      <c r="K90" s="9">
        <v>0.2</v>
      </c>
      <c r="L90" s="9">
        <v>0.2</v>
      </c>
      <c r="M90" s="1">
        <f t="shared" si="54"/>
        <v>1.3989229744649958</v>
      </c>
      <c r="N90" s="9">
        <v>3</v>
      </c>
      <c r="O90" s="9">
        <v>2.6</v>
      </c>
      <c r="P90" s="9">
        <f t="shared" si="55"/>
        <v>2.7414368768621555</v>
      </c>
      <c r="Q90" s="1">
        <f t="shared" si="56"/>
        <v>1.278353010029345</v>
      </c>
      <c r="R90" s="4">
        <f t="shared" si="57"/>
        <v>15.007922656809424</v>
      </c>
      <c r="S90" s="4">
        <f t="shared" si="58"/>
        <v>0.111483666448969</v>
      </c>
      <c r="T90" s="9">
        <f t="shared" si="59"/>
        <v>14.46047240840902</v>
      </c>
      <c r="U90" s="9">
        <f t="shared" si="60"/>
        <v>4.3813483727598976</v>
      </c>
      <c r="V90" s="9">
        <f t="shared" si="61"/>
        <v>34.058882196738544</v>
      </c>
      <c r="W90" s="9">
        <f t="shared" si="62"/>
        <v>41.590765302145655</v>
      </c>
      <c r="X90" s="28">
        <f t="shared" si="66"/>
        <v>75.649647498884207</v>
      </c>
      <c r="Y90" s="9">
        <f t="shared" si="63"/>
        <v>0.5497813496455366</v>
      </c>
      <c r="Z90" s="9">
        <f t="shared" si="95"/>
        <v>0.04</v>
      </c>
      <c r="AA90" s="29">
        <f t="shared" si="67"/>
        <v>0.58978134964553663</v>
      </c>
      <c r="AB90" s="30">
        <f t="shared" si="96"/>
        <v>0.98</v>
      </c>
      <c r="AC90" s="9">
        <v>0.5</v>
      </c>
      <c r="AD90" s="9">
        <v>0.5</v>
      </c>
      <c r="AE90" s="9">
        <f t="shared" si="68"/>
        <v>73.837038907238252</v>
      </c>
      <c r="AF90" s="9">
        <f>(AC90+AD90)*D90*E90*N90</f>
        <v>24.757380000000005</v>
      </c>
      <c r="AG90" s="28">
        <f t="shared" si="69"/>
        <v>98.594418907238264</v>
      </c>
      <c r="AH90" s="9">
        <f t="shared" si="70"/>
        <v>0.25110325994509669</v>
      </c>
      <c r="AI90" s="9">
        <f t="shared" si="97"/>
        <v>0.09</v>
      </c>
      <c r="AJ90" s="29">
        <f t="shared" si="71"/>
        <v>0.34110325994509672</v>
      </c>
      <c r="AK90" s="30">
        <f t="shared" si="98"/>
        <v>0.9</v>
      </c>
      <c r="AL90" s="9">
        <v>10.739781633662041</v>
      </c>
      <c r="AM90" s="9">
        <v>3.0881305161835537</v>
      </c>
      <c r="AN90" s="9">
        <v>3.7593709469563139</v>
      </c>
      <c r="AO90" s="36">
        <f t="shared" si="72"/>
        <v>77.225681821777627</v>
      </c>
      <c r="AP90" s="36">
        <f t="shared" si="73"/>
        <v>4.4056587268624963</v>
      </c>
      <c r="AQ90" s="36">
        <f t="shared" si="74"/>
        <v>1.2668087324672497</v>
      </c>
      <c r="AR90" s="36">
        <f t="shared" si="75"/>
        <v>1.5421640760422</v>
      </c>
      <c r="AS90" s="36">
        <f t="shared" si="76"/>
        <v>100.83681372135987</v>
      </c>
      <c r="AT90" s="37">
        <f t="shared" si="77"/>
        <v>97.510963754411463</v>
      </c>
      <c r="AU90" s="37">
        <f t="shared" si="78"/>
        <v>7.0764071073214421</v>
      </c>
      <c r="AV90" s="37">
        <f t="shared" si="79"/>
        <v>2.0347591299774095</v>
      </c>
      <c r="AW90" s="37">
        <f t="shared" si="80"/>
        <v>2.4770372616066298</v>
      </c>
      <c r="AX90" s="37">
        <f t="shared" si="81"/>
        <v>161.96496132274075</v>
      </c>
      <c r="AY90" s="9">
        <f t="shared" si="82"/>
        <v>0.85</v>
      </c>
      <c r="AZ90" s="9">
        <f t="shared" si="83"/>
        <v>0.6</v>
      </c>
      <c r="BA90" s="9">
        <f t="shared" si="84"/>
        <v>0.65</v>
      </c>
      <c r="BB90" s="9">
        <f t="shared" si="99"/>
        <v>21</v>
      </c>
      <c r="BC90" s="9">
        <f t="shared" si="100"/>
        <v>11.2</v>
      </c>
      <c r="BD90" s="9">
        <f t="shared" si="101"/>
        <v>13.65</v>
      </c>
      <c r="BE90" s="9">
        <f t="shared" si="85"/>
        <v>340.22999905602103</v>
      </c>
      <c r="BF90" s="9">
        <f t="shared" si="86"/>
        <v>97.830168102565239</v>
      </c>
      <c r="BG90" s="9">
        <f t="shared" si="87"/>
        <v>119.09467225341061</v>
      </c>
      <c r="BH90" s="9">
        <f t="shared" si="88"/>
        <v>7787.1916923675981</v>
      </c>
      <c r="BI90" s="9">
        <f t="shared" si="89"/>
        <v>690.02727695348085</v>
      </c>
      <c r="BJ90" s="9">
        <f t="shared" si="90"/>
        <v>198.41132377218497</v>
      </c>
      <c r="BK90" s="9">
        <f t="shared" si="91"/>
        <v>241.53829063485071</v>
      </c>
      <c r="BL90" s="9">
        <f t="shared" si="92"/>
        <v>15793.359473026429</v>
      </c>
      <c r="BM90" s="9" t="str">
        <f t="shared" si="93"/>
        <v>M</v>
      </c>
      <c r="BN90" s="9" t="str">
        <f t="shared" si="94"/>
        <v>M</v>
      </c>
      <c r="BO90" s="9">
        <v>1</v>
      </c>
    </row>
    <row r="91" spans="1:67" x14ac:dyDescent="0.3">
      <c r="A91" s="10">
        <v>85</v>
      </c>
      <c r="B91" s="10">
        <f t="shared" si="64"/>
        <v>3</v>
      </c>
      <c r="C91" s="9">
        <f>IF(G91&lt;=$A$3,$A$3,G91)</f>
        <v>2.5</v>
      </c>
      <c r="D91" s="9">
        <f t="shared" si="51"/>
        <v>3</v>
      </c>
      <c r="E91" s="9">
        <f t="shared" si="52"/>
        <v>2.7508200000000005</v>
      </c>
      <c r="F91" s="9">
        <f t="shared" si="53"/>
        <v>2.9000000000000004</v>
      </c>
      <c r="G91" s="9">
        <v>1.6712753246440364</v>
      </c>
      <c r="H91" s="9">
        <f t="shared" si="65"/>
        <v>1.8440482897190995</v>
      </c>
      <c r="I91" s="9">
        <v>65</v>
      </c>
      <c r="J91" s="9">
        <v>78</v>
      </c>
      <c r="K91" s="9">
        <v>0.2</v>
      </c>
      <c r="L91" s="9">
        <v>0.2</v>
      </c>
      <c r="M91" s="1">
        <f t="shared" si="54"/>
        <v>1.3989229744649958</v>
      </c>
      <c r="N91" s="9">
        <v>3</v>
      </c>
      <c r="O91" s="9">
        <v>2.6</v>
      </c>
      <c r="P91" s="9">
        <f t="shared" si="55"/>
        <v>0.73550424957870375</v>
      </c>
      <c r="Q91" s="1">
        <f t="shared" si="56"/>
        <v>0.34297126418409496</v>
      </c>
      <c r="R91" s="4">
        <f t="shared" si="57"/>
        <v>15.007922656809424</v>
      </c>
      <c r="S91" s="4">
        <f t="shared" si="58"/>
        <v>8.5510824413169715</v>
      </c>
      <c r="T91" s="9">
        <f t="shared" si="59"/>
        <v>1.040869667840894</v>
      </c>
      <c r="U91" s="9">
        <f t="shared" si="60"/>
        <v>3.2429712641840953</v>
      </c>
      <c r="V91" s="9">
        <f t="shared" si="61"/>
        <v>42.790559147235754</v>
      </c>
      <c r="W91" s="9">
        <f t="shared" si="62"/>
        <v>64.806582404028063</v>
      </c>
      <c r="X91" s="28">
        <f t="shared" si="66"/>
        <v>107.59714155126382</v>
      </c>
      <c r="Y91" s="9">
        <f t="shared" si="63"/>
        <v>0.60230765863934654</v>
      </c>
      <c r="Z91" s="9">
        <f t="shared" si="95"/>
        <v>0.04</v>
      </c>
      <c r="AA91" s="29">
        <f t="shared" si="67"/>
        <v>0.64230765863934658</v>
      </c>
      <c r="AB91" s="30">
        <f t="shared" si="96"/>
        <v>0.98</v>
      </c>
      <c r="AC91" s="9">
        <v>0.5</v>
      </c>
      <c r="AD91" s="9">
        <v>0.5</v>
      </c>
      <c r="AE91" s="9">
        <f t="shared" si="68"/>
        <v>45.653804246925851</v>
      </c>
      <c r="AF91" s="9">
        <f>(AC91+AD91)*D91*E91*N91</f>
        <v>24.757380000000005</v>
      </c>
      <c r="AG91" s="28">
        <f t="shared" si="69"/>
        <v>70.411184246925856</v>
      </c>
      <c r="AH91" s="9">
        <f t="shared" si="70"/>
        <v>0.35161147003547111</v>
      </c>
      <c r="AI91" s="9">
        <f t="shared" si="97"/>
        <v>0.09</v>
      </c>
      <c r="AJ91" s="29">
        <f t="shared" si="71"/>
        <v>0.44161147003547108</v>
      </c>
      <c r="AK91" s="30">
        <f t="shared" si="98"/>
        <v>0.9</v>
      </c>
      <c r="AL91" s="9">
        <v>8.7572655932046022</v>
      </c>
      <c r="AM91" s="9">
        <v>2.2053548038455801</v>
      </c>
      <c r="AN91" s="9">
        <v>3.142900773737288</v>
      </c>
      <c r="AO91" s="36">
        <f t="shared" si="72"/>
        <v>109.83874866691515</v>
      </c>
      <c r="AP91" s="36">
        <f t="shared" si="73"/>
        <v>3.1324068339504456</v>
      </c>
      <c r="AQ91" s="36">
        <f t="shared" si="74"/>
        <v>0.78883852331849014</v>
      </c>
      <c r="AR91" s="36">
        <f t="shared" si="75"/>
        <v>1.1241915364222999</v>
      </c>
      <c r="AS91" s="36">
        <f t="shared" si="76"/>
        <v>69.654324822406124</v>
      </c>
      <c r="AT91" s="37">
        <f t="shared" si="77"/>
        <v>69.637434969487117</v>
      </c>
      <c r="AU91" s="37">
        <f t="shared" si="78"/>
        <v>4.8899566610984664</v>
      </c>
      <c r="AV91" s="37">
        <f t="shared" si="79"/>
        <v>1.2314448269695455</v>
      </c>
      <c r="AW91" s="37">
        <f t="shared" si="80"/>
        <v>1.7549597428715449</v>
      </c>
      <c r="AX91" s="37">
        <f t="shared" si="81"/>
        <v>108.73639590745108</v>
      </c>
      <c r="AY91" s="9">
        <f t="shared" si="82"/>
        <v>0.85</v>
      </c>
      <c r="AZ91" s="9">
        <f t="shared" si="83"/>
        <v>0.6</v>
      </c>
      <c r="BA91" s="9">
        <f t="shared" si="84"/>
        <v>0.55000000000000004</v>
      </c>
      <c r="BB91" s="9">
        <f t="shared" si="99"/>
        <v>21</v>
      </c>
      <c r="BC91" s="9">
        <f t="shared" si="100"/>
        <v>11.2</v>
      </c>
      <c r="BD91" s="9">
        <f t="shared" si="101"/>
        <v>13.65</v>
      </c>
      <c r="BE91" s="9">
        <f t="shared" si="85"/>
        <v>344.05964695681041</v>
      </c>
      <c r="BF91" s="9">
        <f t="shared" si="86"/>
        <v>86.645036301560125</v>
      </c>
      <c r="BG91" s="9">
        <f t="shared" si="87"/>
        <v>123.47979162256219</v>
      </c>
      <c r="BH91" s="9">
        <f t="shared" si="88"/>
        <v>7650.7438777319358</v>
      </c>
      <c r="BI91" s="9">
        <f t="shared" si="89"/>
        <v>340.52403899085482</v>
      </c>
      <c r="BJ91" s="9">
        <f t="shared" si="90"/>
        <v>85.754659056603046</v>
      </c>
      <c r="BK91" s="9">
        <f t="shared" si="91"/>
        <v>122.21089496828503</v>
      </c>
      <c r="BL91" s="9">
        <f t="shared" si="92"/>
        <v>7572.1236988215296</v>
      </c>
      <c r="BM91" s="9" t="str">
        <f t="shared" si="93"/>
        <v>D</v>
      </c>
      <c r="BN91" s="9" t="str">
        <f t="shared" si="94"/>
        <v>M</v>
      </c>
      <c r="BO91" s="9">
        <v>1</v>
      </c>
    </row>
    <row r="92" spans="1:67" x14ac:dyDescent="0.3">
      <c r="A92" s="10">
        <v>86</v>
      </c>
      <c r="B92" s="10">
        <f t="shared" si="64"/>
        <v>3</v>
      </c>
      <c r="C92" s="9">
        <f>IF(G92&lt;=$A$3,$A$3,G92)</f>
        <v>3.4790755027723721</v>
      </c>
      <c r="D92" s="9">
        <f t="shared" ref="D92:D155" si="102">D91</f>
        <v>3</v>
      </c>
      <c r="E92" s="9">
        <f t="shared" ref="E92:E155" si="103">E91</f>
        <v>2.7508200000000005</v>
      </c>
      <c r="F92" s="9">
        <f t="shared" ref="F92:F155" si="104">C92+K92+L92</f>
        <v>3.8790755027723725</v>
      </c>
      <c r="G92" s="9">
        <v>3.4790755027723721</v>
      </c>
      <c r="H92" s="9">
        <f t="shared" si="65"/>
        <v>3.8387350881623643</v>
      </c>
      <c r="I92" s="9">
        <v>65</v>
      </c>
      <c r="J92" s="9">
        <v>78</v>
      </c>
      <c r="K92" s="9">
        <v>0.2</v>
      </c>
      <c r="L92" s="9">
        <v>0.2</v>
      </c>
      <c r="M92" s="1">
        <f t="shared" ref="M92:M155" si="105">D92*_xlfn.COT(I92*PI()/180)</f>
        <v>1.3989229744649958</v>
      </c>
      <c r="N92" s="9">
        <v>3</v>
      </c>
      <c r="O92" s="9">
        <v>2.6</v>
      </c>
      <c r="P92" s="9">
        <f t="shared" ref="P92:P155" si="106">Q92*TAN(I92*PI()/180)</f>
        <v>2.9134897016926122</v>
      </c>
      <c r="Q92" s="1">
        <f t="shared" ref="Q92:Q155" si="107">IF(U92&lt;=F92,0,U92-F92)</f>
        <v>1.3585825598549874</v>
      </c>
      <c r="R92" s="4">
        <f t="shared" ref="R92:R155" si="108">0.5*D92*D92*_xlfn.COT(I92*PI()/180)*O92*E92</f>
        <v>15.007922656809424</v>
      </c>
      <c r="S92" s="4">
        <f t="shared" ref="S92:S155" si="109">0.5*(F92-H92)*(D92-P92)*O92*E92</f>
        <v>1.2479974345923617E-2</v>
      </c>
      <c r="T92" s="9">
        <f t="shared" ref="T92:T155" si="110">P92*Q92*0.5*N92*E92</f>
        <v>16.332510831321716</v>
      </c>
      <c r="U92" s="9">
        <f t="shared" ref="U92:U155" si="111">M92+H92</f>
        <v>5.2376580626273599</v>
      </c>
      <c r="V92" s="9">
        <f t="shared" ref="V92:V155" si="112">IF(U92&lt;=F92,H92*D92*N92,H92*D92*N92-T92)*E92</f>
        <v>50.109225851952765</v>
      </c>
      <c r="W92" s="9">
        <f t="shared" ref="W92:W155" si="113">IF(U92&lt;=F92,D92*(F92-H92)*O92,R92+S92)*E92</f>
        <v>41.318423965834761</v>
      </c>
      <c r="X92" s="28">
        <f t="shared" si="66"/>
        <v>91.427649817787525</v>
      </c>
      <c r="Y92" s="9">
        <f t="shared" ref="Y92:Y155" si="114">W92/(W92+V92)</f>
        <v>0.45192481758178299</v>
      </c>
      <c r="Z92" s="9">
        <f t="shared" si="95"/>
        <v>0.04</v>
      </c>
      <c r="AA92" s="29">
        <f t="shared" si="67"/>
        <v>0.49192481758178297</v>
      </c>
      <c r="AB92" s="30">
        <f t="shared" si="96"/>
        <v>0.98</v>
      </c>
      <c r="AC92" s="9">
        <v>0.5</v>
      </c>
      <c r="AD92" s="9">
        <v>0.5</v>
      </c>
      <c r="AE92" s="9">
        <f t="shared" si="68"/>
        <v>95.037023296969167</v>
      </c>
      <c r="AF92" s="9">
        <f>(AC92+AD92)*D92*E92*N92</f>
        <v>24.757380000000005</v>
      </c>
      <c r="AG92" s="28">
        <f t="shared" si="69"/>
        <v>119.79440329696916</v>
      </c>
      <c r="AH92" s="9">
        <f t="shared" si="70"/>
        <v>0.2066655813512982</v>
      </c>
      <c r="AI92" s="9">
        <f t="shared" si="97"/>
        <v>0.09</v>
      </c>
      <c r="AJ92" s="29">
        <f t="shared" si="71"/>
        <v>0.29666558135129817</v>
      </c>
      <c r="AK92" s="30">
        <f t="shared" si="98"/>
        <v>0.9</v>
      </c>
      <c r="AL92" s="9">
        <v>8.2116826302291877</v>
      </c>
      <c r="AM92" s="9">
        <v>2.573020050070089</v>
      </c>
      <c r="AN92" s="9">
        <v>6.3784914038496705</v>
      </c>
      <c r="AO92" s="36">
        <f t="shared" si="72"/>
        <v>93.332392522324767</v>
      </c>
      <c r="AP92" s="36">
        <f t="shared" si="73"/>
        <v>4.1721521503141989</v>
      </c>
      <c r="AQ92" s="36">
        <f t="shared" si="74"/>
        <v>1.3072876313050905</v>
      </c>
      <c r="AR92" s="36">
        <f t="shared" si="75"/>
        <v>3.2407531835639505</v>
      </c>
      <c r="AS92" s="36">
        <f t="shared" si="76"/>
        <v>112.01147138664982</v>
      </c>
      <c r="AT92" s="37">
        <f t="shared" si="77"/>
        <v>118.47798128271675</v>
      </c>
      <c r="AU92" s="37">
        <f t="shared" si="78"/>
        <v>5.7755590288598881</v>
      </c>
      <c r="AV92" s="37">
        <f t="shared" si="79"/>
        <v>1.8096935610874998</v>
      </c>
      <c r="AW92" s="37">
        <f t="shared" si="80"/>
        <v>4.4862125433823499</v>
      </c>
      <c r="AX92" s="37">
        <f t="shared" si="81"/>
        <v>155.05879018681691</v>
      </c>
      <c r="AY92" s="9">
        <f t="shared" si="82"/>
        <v>0.85</v>
      </c>
      <c r="AZ92" s="9">
        <f t="shared" si="83"/>
        <v>0.6</v>
      </c>
      <c r="BA92" s="9">
        <f t="shared" si="84"/>
        <v>0.65</v>
      </c>
      <c r="BB92" s="9">
        <f t="shared" si="99"/>
        <v>21</v>
      </c>
      <c r="BC92" s="9">
        <f t="shared" si="100"/>
        <v>11.2</v>
      </c>
      <c r="BD92" s="9">
        <f t="shared" si="101"/>
        <v>13.65</v>
      </c>
      <c r="BE92" s="9">
        <f t="shared" si="85"/>
        <v>389.39694215598615</v>
      </c>
      <c r="BF92" s="9">
        <f t="shared" si="86"/>
        <v>122.01228234454689</v>
      </c>
      <c r="BG92" s="9">
        <f t="shared" si="87"/>
        <v>302.46724819636421</v>
      </c>
      <c r="BH92" s="9">
        <f t="shared" si="88"/>
        <v>10454.29861446195</v>
      </c>
      <c r="BI92" s="9">
        <f t="shared" si="89"/>
        <v>684.27657451848756</v>
      </c>
      <c r="BJ92" s="9">
        <f t="shared" si="90"/>
        <v>214.40883985797782</v>
      </c>
      <c r="BK92" s="9">
        <f t="shared" si="91"/>
        <v>531.51740574514315</v>
      </c>
      <c r="BL92" s="9">
        <f t="shared" si="92"/>
        <v>18371.0524414744</v>
      </c>
      <c r="BM92" s="9" t="str">
        <f t="shared" si="93"/>
        <v>M</v>
      </c>
      <c r="BN92" s="9" t="str">
        <f t="shared" si="94"/>
        <v>M</v>
      </c>
      <c r="BO92" s="9">
        <v>1</v>
      </c>
    </row>
    <row r="93" spans="1:67" x14ac:dyDescent="0.3">
      <c r="A93" s="10">
        <v>87</v>
      </c>
      <c r="B93" s="10">
        <f t="shared" si="64"/>
        <v>3</v>
      </c>
      <c r="C93" s="9">
        <f>IF(G93&lt;=$A$3,$A$3,G93)</f>
        <v>2.5</v>
      </c>
      <c r="D93" s="9">
        <f t="shared" si="102"/>
        <v>3</v>
      </c>
      <c r="E93" s="9">
        <f t="shared" si="103"/>
        <v>2.7508200000000005</v>
      </c>
      <c r="F93" s="9">
        <f t="shared" si="104"/>
        <v>2.9000000000000004</v>
      </c>
      <c r="G93" s="9">
        <v>2.3322174778070801</v>
      </c>
      <c r="H93" s="9">
        <f t="shared" si="65"/>
        <v>2.5733172672307272</v>
      </c>
      <c r="I93" s="9">
        <v>65</v>
      </c>
      <c r="J93" s="9">
        <v>78</v>
      </c>
      <c r="K93" s="9">
        <v>0.2</v>
      </c>
      <c r="L93" s="9">
        <v>0.2</v>
      </c>
      <c r="M93" s="1">
        <f t="shared" si="105"/>
        <v>1.3989229744649958</v>
      </c>
      <c r="N93" s="9">
        <v>3</v>
      </c>
      <c r="O93" s="9">
        <v>2.6</v>
      </c>
      <c r="P93" s="9">
        <f t="shared" si="106"/>
        <v>2.2994266187653194</v>
      </c>
      <c r="Q93" s="1">
        <f t="shared" si="107"/>
        <v>1.0722402416957229</v>
      </c>
      <c r="R93" s="4">
        <f t="shared" si="108"/>
        <v>15.007922656809424</v>
      </c>
      <c r="S93" s="4">
        <f t="shared" si="109"/>
        <v>0.81843715573822884</v>
      </c>
      <c r="T93" s="9">
        <f t="shared" si="110"/>
        <v>10.173375844486099</v>
      </c>
      <c r="U93" s="9">
        <f t="shared" si="111"/>
        <v>3.9722402416957232</v>
      </c>
      <c r="V93" s="9">
        <f t="shared" si="112"/>
        <v>35.72346770486341</v>
      </c>
      <c r="W93" s="9">
        <f t="shared" si="113"/>
        <v>43.535467099552342</v>
      </c>
      <c r="X93" s="28">
        <f t="shared" si="66"/>
        <v>79.258934804415759</v>
      </c>
      <c r="Y93" s="9">
        <f t="shared" si="114"/>
        <v>0.54928150633090322</v>
      </c>
      <c r="Z93" s="9">
        <f t="shared" si="95"/>
        <v>0.04</v>
      </c>
      <c r="AA93" s="29">
        <f t="shared" si="67"/>
        <v>0.58928150633090326</v>
      </c>
      <c r="AB93" s="30">
        <f t="shared" si="96"/>
        <v>0.98</v>
      </c>
      <c r="AC93" s="9">
        <v>0.5</v>
      </c>
      <c r="AD93" s="9">
        <v>0.5</v>
      </c>
      <c r="AE93" s="9">
        <f t="shared" si="68"/>
        <v>63.708593445392665</v>
      </c>
      <c r="AF93" s="9">
        <f>(AC93+AD93)*D93*E93*N93</f>
        <v>24.757380000000005</v>
      </c>
      <c r="AG93" s="28">
        <f t="shared" si="69"/>
        <v>88.465973445392677</v>
      </c>
      <c r="AH93" s="9">
        <f t="shared" si="70"/>
        <v>0.27985200451427772</v>
      </c>
      <c r="AI93" s="9">
        <f t="shared" si="97"/>
        <v>0.09</v>
      </c>
      <c r="AJ93" s="29">
        <f t="shared" si="71"/>
        <v>0.36985200451427769</v>
      </c>
      <c r="AK93" s="30">
        <f t="shared" si="98"/>
        <v>0.9</v>
      </c>
      <c r="AL93" s="9">
        <v>5.6656072866624232</v>
      </c>
      <c r="AM93" s="9">
        <v>2.6536299443799707</v>
      </c>
      <c r="AN93" s="9">
        <v>4.4900621973269335</v>
      </c>
      <c r="AO93" s="36">
        <f t="shared" si="72"/>
        <v>80.910162612841091</v>
      </c>
      <c r="AP93" s="36">
        <f t="shared" si="73"/>
        <v>2.326969690498649</v>
      </c>
      <c r="AQ93" s="36">
        <f t="shared" si="74"/>
        <v>1.0898948935109505</v>
      </c>
      <c r="AR93" s="36">
        <f t="shared" si="75"/>
        <v>1.8441515821666727</v>
      </c>
      <c r="AS93" s="36">
        <f t="shared" si="76"/>
        <v>65.222737572568278</v>
      </c>
      <c r="AT93" s="37">
        <f t="shared" si="77"/>
        <v>87.493819891047693</v>
      </c>
      <c r="AU93" s="37">
        <f t="shared" si="78"/>
        <v>3.570171074899628</v>
      </c>
      <c r="AV93" s="37">
        <f t="shared" si="79"/>
        <v>1.6721795902119274</v>
      </c>
      <c r="AW93" s="37">
        <f t="shared" si="80"/>
        <v>2.829403693251785</v>
      </c>
      <c r="AX93" s="37">
        <f t="shared" si="81"/>
        <v>100.06848480155897</v>
      </c>
      <c r="AY93" s="9">
        <f t="shared" si="82"/>
        <v>0.85</v>
      </c>
      <c r="AZ93" s="9">
        <f t="shared" si="83"/>
        <v>0.6</v>
      </c>
      <c r="BA93" s="9">
        <f t="shared" si="84"/>
        <v>0.65</v>
      </c>
      <c r="BB93" s="9">
        <f t="shared" si="99"/>
        <v>21</v>
      </c>
      <c r="BC93" s="9">
        <f t="shared" si="100"/>
        <v>11.2</v>
      </c>
      <c r="BD93" s="9">
        <f t="shared" si="101"/>
        <v>13.65</v>
      </c>
      <c r="BE93" s="9">
        <f t="shared" si="85"/>
        <v>188.2754960533982</v>
      </c>
      <c r="BF93" s="9">
        <f t="shared" si="86"/>
        <v>88.183573064876128</v>
      </c>
      <c r="BG93" s="9">
        <f t="shared" si="87"/>
        <v>149.21060439583368</v>
      </c>
      <c r="BH93" s="9">
        <f t="shared" si="88"/>
        <v>5277.1823030511596</v>
      </c>
      <c r="BI93" s="9">
        <f t="shared" si="89"/>
        <v>312.36790500749618</v>
      </c>
      <c r="BJ93" s="9">
        <f t="shared" si="90"/>
        <v>146.30537989148831</v>
      </c>
      <c r="BK93" s="9">
        <f t="shared" si="91"/>
        <v>247.55533713643683</v>
      </c>
      <c r="BL93" s="9">
        <f t="shared" si="92"/>
        <v>8755.3739859976431</v>
      </c>
      <c r="BM93" s="9" t="str">
        <f t="shared" si="93"/>
        <v>D</v>
      </c>
      <c r="BN93" s="9" t="str">
        <f t="shared" si="94"/>
        <v>M</v>
      </c>
      <c r="BO93" s="9">
        <v>1</v>
      </c>
    </row>
    <row r="94" spans="1:67" x14ac:dyDescent="0.3">
      <c r="A94" s="10">
        <v>88</v>
      </c>
      <c r="B94" s="10">
        <f t="shared" si="64"/>
        <v>3</v>
      </c>
      <c r="C94" s="9">
        <f>IF(G94&lt;=$A$3,$A$3,G94)</f>
        <v>2.7001712088740906</v>
      </c>
      <c r="D94" s="9">
        <f t="shared" si="102"/>
        <v>3</v>
      </c>
      <c r="E94" s="9">
        <f t="shared" si="103"/>
        <v>2.7508200000000005</v>
      </c>
      <c r="F94" s="9">
        <f t="shared" si="104"/>
        <v>3.1001712088740909</v>
      </c>
      <c r="G94" s="9">
        <v>2.7001712088740906</v>
      </c>
      <c r="H94" s="9">
        <f t="shared" si="65"/>
        <v>2.9793092892899296</v>
      </c>
      <c r="I94" s="9">
        <v>65</v>
      </c>
      <c r="J94" s="9">
        <v>78</v>
      </c>
      <c r="K94" s="9">
        <v>0.2</v>
      </c>
      <c r="L94" s="9">
        <v>0.2</v>
      </c>
      <c r="M94" s="1">
        <f t="shared" si="105"/>
        <v>1.3989229744649958</v>
      </c>
      <c r="N94" s="9">
        <v>3</v>
      </c>
      <c r="O94" s="9">
        <v>2.6</v>
      </c>
      <c r="P94" s="9">
        <f t="shared" si="106"/>
        <v>2.7408107770256955</v>
      </c>
      <c r="Q94" s="1">
        <f t="shared" si="107"/>
        <v>1.2780610548808342</v>
      </c>
      <c r="R94" s="4">
        <f t="shared" si="108"/>
        <v>15.007922656809424</v>
      </c>
      <c r="S94" s="4">
        <f t="shared" si="109"/>
        <v>0.11202422624160877</v>
      </c>
      <c r="T94" s="9">
        <f t="shared" si="110"/>
        <v>14.453868086692042</v>
      </c>
      <c r="U94" s="9">
        <f t="shared" si="111"/>
        <v>4.3782322637549251</v>
      </c>
      <c r="V94" s="9">
        <f t="shared" si="112"/>
        <v>33.999902802246517</v>
      </c>
      <c r="W94" s="9">
        <f t="shared" si="113"/>
        <v>41.592252284834444</v>
      </c>
      <c r="X94" s="28">
        <f t="shared" si="66"/>
        <v>75.592155087080954</v>
      </c>
      <c r="Y94" s="9">
        <f t="shared" si="114"/>
        <v>0.55021916278112237</v>
      </c>
      <c r="Z94" s="9">
        <f t="shared" si="95"/>
        <v>0.04</v>
      </c>
      <c r="AA94" s="29">
        <f t="shared" si="67"/>
        <v>0.59021916278112241</v>
      </c>
      <c r="AB94" s="30">
        <f t="shared" si="96"/>
        <v>0.98</v>
      </c>
      <c r="AC94" s="9">
        <v>0.5</v>
      </c>
      <c r="AD94" s="9">
        <v>0.5</v>
      </c>
      <c r="AE94" s="9">
        <f t="shared" si="68"/>
        <v>73.759892212480722</v>
      </c>
      <c r="AF94" s="9">
        <f>(AC94+AD94)*D94*E94*N94</f>
        <v>24.757380000000005</v>
      </c>
      <c r="AG94" s="28">
        <f t="shared" si="69"/>
        <v>98.517272212480719</v>
      </c>
      <c r="AH94" s="9">
        <f t="shared" si="70"/>
        <v>0.25129989334868735</v>
      </c>
      <c r="AI94" s="9">
        <f t="shared" si="97"/>
        <v>0.09</v>
      </c>
      <c r="AJ94" s="29">
        <f t="shared" si="71"/>
        <v>0.34129989334868738</v>
      </c>
      <c r="AK94" s="30">
        <f t="shared" si="98"/>
        <v>0.9</v>
      </c>
      <c r="AL94" s="9">
        <v>9.138590662903848</v>
      </c>
      <c r="AM94" s="9">
        <v>2.9334623777258977</v>
      </c>
      <c r="AN94" s="9">
        <v>4.917780122186981</v>
      </c>
      <c r="AO94" s="36">
        <f t="shared" si="72"/>
        <v>77.166991651395151</v>
      </c>
      <c r="AP94" s="36">
        <f t="shared" si="73"/>
        <v>3.7448193328453563</v>
      </c>
      <c r="AQ94" s="36">
        <f t="shared" si="74"/>
        <v>1.2020766690945976</v>
      </c>
      <c r="AR94" s="36">
        <f t="shared" si="75"/>
        <v>2.0152120557281354</v>
      </c>
      <c r="AS94" s="36">
        <f t="shared" si="76"/>
        <v>92.802949272053198</v>
      </c>
      <c r="AT94" s="37">
        <f t="shared" si="77"/>
        <v>97.434664825530376</v>
      </c>
      <c r="AU94" s="37">
        <f t="shared" si="78"/>
        <v>6.0195906442974545</v>
      </c>
      <c r="AV94" s="37">
        <f t="shared" si="79"/>
        <v>1.9322719810656619</v>
      </c>
      <c r="AW94" s="37">
        <f t="shared" si="80"/>
        <v>3.2393422909722696</v>
      </c>
      <c r="AX94" s="37">
        <f t="shared" si="81"/>
        <v>149.17562519012228</v>
      </c>
      <c r="AY94" s="9">
        <f t="shared" si="82"/>
        <v>0.85</v>
      </c>
      <c r="AZ94" s="9">
        <f t="shared" si="83"/>
        <v>0.6</v>
      </c>
      <c r="BA94" s="9">
        <f t="shared" si="84"/>
        <v>0.65</v>
      </c>
      <c r="BB94" s="9">
        <f t="shared" si="99"/>
        <v>21</v>
      </c>
      <c r="BC94" s="9">
        <f t="shared" si="100"/>
        <v>11.2</v>
      </c>
      <c r="BD94" s="9">
        <f t="shared" si="101"/>
        <v>13.65</v>
      </c>
      <c r="BE94" s="9">
        <f t="shared" si="85"/>
        <v>288.97644219366077</v>
      </c>
      <c r="BF94" s="9">
        <f t="shared" si="86"/>
        <v>92.76064028835971</v>
      </c>
      <c r="BG94" s="9">
        <f t="shared" si="87"/>
        <v>155.50785188016388</v>
      </c>
      <c r="BH94" s="9">
        <f t="shared" si="88"/>
        <v>7161.3244117013764</v>
      </c>
      <c r="BI94" s="9">
        <f t="shared" si="89"/>
        <v>586.51679681402095</v>
      </c>
      <c r="BJ94" s="9">
        <f t="shared" si="90"/>
        <v>188.27027282689633</v>
      </c>
      <c r="BK94" s="9">
        <f t="shared" si="91"/>
        <v>315.62423037604879</v>
      </c>
      <c r="BL94" s="9">
        <f t="shared" si="92"/>
        <v>14534.877040538509</v>
      </c>
      <c r="BM94" s="9" t="str">
        <f t="shared" si="93"/>
        <v>M</v>
      </c>
      <c r="BN94" s="9" t="str">
        <f t="shared" si="94"/>
        <v>M</v>
      </c>
      <c r="BO94" s="9">
        <v>1</v>
      </c>
    </row>
    <row r="95" spans="1:67" x14ac:dyDescent="0.3">
      <c r="A95" s="10">
        <v>89</v>
      </c>
      <c r="B95" s="10">
        <f t="shared" si="64"/>
        <v>3</v>
      </c>
      <c r="C95" s="9">
        <f>IF(G95&lt;=$A$3,$A$3,G95)</f>
        <v>3.1427178044663813</v>
      </c>
      <c r="D95" s="9">
        <f t="shared" si="102"/>
        <v>3</v>
      </c>
      <c r="E95" s="9">
        <f t="shared" si="103"/>
        <v>2.7508200000000005</v>
      </c>
      <c r="F95" s="9">
        <f t="shared" si="104"/>
        <v>3.5427178044663816</v>
      </c>
      <c r="G95" s="9">
        <v>3.1427178044663813</v>
      </c>
      <c r="H95" s="9">
        <f t="shared" si="65"/>
        <v>3.4676054309784865</v>
      </c>
      <c r="I95" s="9">
        <v>65</v>
      </c>
      <c r="J95" s="9">
        <v>78</v>
      </c>
      <c r="K95" s="9">
        <v>0.2</v>
      </c>
      <c r="L95" s="9">
        <v>0.2</v>
      </c>
      <c r="M95" s="1">
        <f t="shared" si="105"/>
        <v>1.3989229744649958</v>
      </c>
      <c r="N95" s="9">
        <v>3</v>
      </c>
      <c r="O95" s="9">
        <v>2.6</v>
      </c>
      <c r="P95" s="9">
        <f t="shared" si="106"/>
        <v>2.83892099523931</v>
      </c>
      <c r="Q95" s="1">
        <f t="shared" si="107"/>
        <v>1.3238106009771005</v>
      </c>
      <c r="R95" s="4">
        <f t="shared" si="108"/>
        <v>15.007922656809424</v>
      </c>
      <c r="S95" s="4">
        <f t="shared" si="109"/>
        <v>4.3266916822856959E-2</v>
      </c>
      <c r="T95" s="9">
        <f t="shared" si="110"/>
        <v>15.507171627203189</v>
      </c>
      <c r="U95" s="9">
        <f t="shared" si="111"/>
        <v>4.8665284054434821</v>
      </c>
      <c r="V95" s="9">
        <f t="shared" si="112"/>
        <v>43.191387489255085</v>
      </c>
      <c r="W95" s="9">
        <f t="shared" si="113"/>
        <v>41.403113302939154</v>
      </c>
      <c r="X95" s="28">
        <f t="shared" si="66"/>
        <v>84.594500792194239</v>
      </c>
      <c r="Y95" s="9">
        <f t="shared" si="114"/>
        <v>0.48943031657158892</v>
      </c>
      <c r="Z95" s="9">
        <f t="shared" si="95"/>
        <v>0.04</v>
      </c>
      <c r="AA95" s="29">
        <f t="shared" si="67"/>
        <v>0.5294303165715889</v>
      </c>
      <c r="AB95" s="30">
        <f t="shared" si="96"/>
        <v>0.98</v>
      </c>
      <c r="AC95" s="9">
        <v>0.5</v>
      </c>
      <c r="AD95" s="9">
        <v>0.5</v>
      </c>
      <c r="AE95" s="9">
        <f t="shared" si="68"/>
        <v>85.848825344798172</v>
      </c>
      <c r="AF95" s="9">
        <f>(AC95+AD95)*D95*E95*N95</f>
        <v>24.757380000000005</v>
      </c>
      <c r="AG95" s="28">
        <f t="shared" si="69"/>
        <v>110.60620534479818</v>
      </c>
      <c r="AH95" s="9">
        <f t="shared" si="70"/>
        <v>0.22383355366746921</v>
      </c>
      <c r="AI95" s="9">
        <f t="shared" si="97"/>
        <v>0.09</v>
      </c>
      <c r="AJ95" s="29">
        <f t="shared" si="71"/>
        <v>0.31383355366746923</v>
      </c>
      <c r="AK95" s="30">
        <f t="shared" si="98"/>
        <v>0.9</v>
      </c>
      <c r="AL95" s="9">
        <v>6.0618877764606083</v>
      </c>
      <c r="AM95" s="9">
        <v>3.1740709922621191</v>
      </c>
      <c r="AN95" s="9">
        <v>5.9410790072924637</v>
      </c>
      <c r="AO95" s="36">
        <f t="shared" si="72"/>
        <v>86.356886225364946</v>
      </c>
      <c r="AP95" s="36">
        <f t="shared" si="73"/>
        <v>2.8525406119476231</v>
      </c>
      <c r="AQ95" s="36">
        <f t="shared" si="74"/>
        <v>1.493621582008088</v>
      </c>
      <c r="AR95" s="36">
        <f t="shared" si="75"/>
        <v>2.7956916676847934</v>
      </c>
      <c r="AS95" s="36">
        <f t="shared" si="76"/>
        <v>85.759761275892757</v>
      </c>
      <c r="AT95" s="37">
        <f t="shared" si="77"/>
        <v>109.39075253881138</v>
      </c>
      <c r="AU95" s="37">
        <f t="shared" si="78"/>
        <v>4.1594639936405819</v>
      </c>
      <c r="AV95" s="37">
        <f t="shared" si="79"/>
        <v>2.177941013167668</v>
      </c>
      <c r="AW95" s="37">
        <f t="shared" si="80"/>
        <v>4.0765690698146697</v>
      </c>
      <c r="AX95" s="37">
        <f t="shared" si="81"/>
        <v>125.05155496690178</v>
      </c>
      <c r="AY95" s="9">
        <f t="shared" si="82"/>
        <v>0.85</v>
      </c>
      <c r="AZ95" s="9">
        <f t="shared" si="83"/>
        <v>0.6</v>
      </c>
      <c r="BA95" s="9">
        <f t="shared" si="84"/>
        <v>0.65</v>
      </c>
      <c r="BB95" s="9">
        <f t="shared" si="99"/>
        <v>21</v>
      </c>
      <c r="BC95" s="9">
        <f t="shared" si="100"/>
        <v>11.2</v>
      </c>
      <c r="BD95" s="9">
        <f t="shared" si="101"/>
        <v>13.65</v>
      </c>
      <c r="BE95" s="9">
        <f t="shared" si="85"/>
        <v>246.33652507919379</v>
      </c>
      <c r="BF95" s="9">
        <f t="shared" si="86"/>
        <v>128.98450902122207</v>
      </c>
      <c r="BG95" s="9">
        <f t="shared" si="87"/>
        <v>241.42722726745649</v>
      </c>
      <c r="BH95" s="9">
        <f t="shared" si="88"/>
        <v>7405.9459472167291</v>
      </c>
      <c r="BI95" s="9">
        <f t="shared" si="89"/>
        <v>455.00689642243304</v>
      </c>
      <c r="BJ95" s="9">
        <f t="shared" si="90"/>
        <v>238.24660641555252</v>
      </c>
      <c r="BK95" s="9">
        <f t="shared" si="91"/>
        <v>445.93895832346902</v>
      </c>
      <c r="BL95" s="9">
        <f t="shared" si="92"/>
        <v>13679.483703977921</v>
      </c>
      <c r="BM95" s="9" t="str">
        <f t="shared" si="93"/>
        <v>M</v>
      </c>
      <c r="BN95" s="9" t="str">
        <f t="shared" si="94"/>
        <v>M</v>
      </c>
      <c r="BO95" s="9">
        <v>1</v>
      </c>
    </row>
    <row r="96" spans="1:67" x14ac:dyDescent="0.3">
      <c r="A96" s="10">
        <v>90</v>
      </c>
      <c r="B96" s="10">
        <f t="shared" si="64"/>
        <v>3</v>
      </c>
      <c r="C96" s="9">
        <f>IF(G96&lt;=$A$3,$A$3,G96)</f>
        <v>2.5</v>
      </c>
      <c r="D96" s="9">
        <f t="shared" si="102"/>
        <v>3</v>
      </c>
      <c r="E96" s="9">
        <f t="shared" si="103"/>
        <v>2.7508200000000005</v>
      </c>
      <c r="F96" s="9">
        <f t="shared" si="104"/>
        <v>2.9000000000000004</v>
      </c>
      <c r="G96" s="9">
        <v>2.1692094807245494</v>
      </c>
      <c r="H96" s="9">
        <f t="shared" si="65"/>
        <v>2.3934578426355606</v>
      </c>
      <c r="I96" s="9">
        <v>65</v>
      </c>
      <c r="J96" s="9">
        <v>78</v>
      </c>
      <c r="K96" s="9">
        <v>0.2</v>
      </c>
      <c r="L96" s="9">
        <v>0.2</v>
      </c>
      <c r="M96" s="1">
        <f t="shared" si="105"/>
        <v>1.3989229744649958</v>
      </c>
      <c r="N96" s="9">
        <v>3</v>
      </c>
      <c r="O96" s="9">
        <v>2.6</v>
      </c>
      <c r="P96" s="9">
        <f t="shared" si="106"/>
        <v>1.9137168380021177</v>
      </c>
      <c r="Q96" s="1">
        <f t="shared" si="107"/>
        <v>0.89238081710055628</v>
      </c>
      <c r="R96" s="4">
        <f t="shared" si="108"/>
        <v>15.007922656809424</v>
      </c>
      <c r="S96" s="4">
        <f t="shared" si="109"/>
        <v>1.9677239381824534</v>
      </c>
      <c r="T96" s="9">
        <f t="shared" si="110"/>
        <v>7.0466278567917016</v>
      </c>
      <c r="U96" s="9">
        <f t="shared" si="111"/>
        <v>3.7923808171005566</v>
      </c>
      <c r="V96" s="9">
        <f t="shared" si="112"/>
        <v>39.871740483089027</v>
      </c>
      <c r="W96" s="9">
        <f t="shared" si="113"/>
        <v>46.696948166435561</v>
      </c>
      <c r="X96" s="28">
        <f t="shared" si="66"/>
        <v>86.568688649524589</v>
      </c>
      <c r="Y96" s="9">
        <f t="shared" si="114"/>
        <v>0.53942076396108152</v>
      </c>
      <c r="Z96" s="9">
        <f t="shared" si="95"/>
        <v>0.04</v>
      </c>
      <c r="AA96" s="29">
        <f t="shared" si="67"/>
        <v>0.57942076396108155</v>
      </c>
      <c r="AB96" s="30">
        <f t="shared" si="96"/>
        <v>0.98</v>
      </c>
      <c r="AC96" s="9">
        <v>0.5</v>
      </c>
      <c r="AD96" s="9">
        <v>0.5</v>
      </c>
      <c r="AE96" s="9">
        <f t="shared" si="68"/>
        <v>59.255745324108787</v>
      </c>
      <c r="AF96" s="9">
        <f>(AC96+AD96)*D96*E96*N96</f>
        <v>24.757380000000005</v>
      </c>
      <c r="AG96" s="28">
        <f t="shared" si="69"/>
        <v>84.013125324108785</v>
      </c>
      <c r="AH96" s="9">
        <f t="shared" si="70"/>
        <v>0.29468466866921228</v>
      </c>
      <c r="AI96" s="9">
        <f t="shared" si="97"/>
        <v>0.09</v>
      </c>
      <c r="AJ96" s="29">
        <f t="shared" si="71"/>
        <v>0.38468466866921225</v>
      </c>
      <c r="AK96" s="30">
        <f t="shared" si="98"/>
        <v>0.9</v>
      </c>
      <c r="AL96" s="9">
        <v>4.904828245324679</v>
      </c>
      <c r="AM96" s="9">
        <v>3.3072435202315154</v>
      </c>
      <c r="AN96" s="9">
        <v>5.0106179987080228</v>
      </c>
      <c r="AO96" s="36">
        <f t="shared" si="72"/>
        <v>88.372202996389689</v>
      </c>
      <c r="AP96" s="36">
        <f t="shared" si="73"/>
        <v>2.0628689163207623</v>
      </c>
      <c r="AQ96" s="36">
        <f t="shared" si="74"/>
        <v>1.390957953133634</v>
      </c>
      <c r="AR96" s="36">
        <f t="shared" si="75"/>
        <v>2.1073618899794746</v>
      </c>
      <c r="AS96" s="36">
        <f t="shared" si="76"/>
        <v>64.867015970226518</v>
      </c>
      <c r="AT96" s="37">
        <f t="shared" si="77"/>
        <v>83.089904166701004</v>
      </c>
      <c r="AU96" s="37">
        <f t="shared" si="78"/>
        <v>3.0180160168925609</v>
      </c>
      <c r="AV96" s="37">
        <f t="shared" si="79"/>
        <v>2.0349976424428555</v>
      </c>
      <c r="AW96" s="37">
        <f t="shared" si="80"/>
        <v>3.0831100740470356</v>
      </c>
      <c r="AX96" s="37">
        <f t="shared" si="81"/>
        <v>94.901664190730514</v>
      </c>
      <c r="AY96" s="9">
        <f t="shared" si="82"/>
        <v>0.85</v>
      </c>
      <c r="AZ96" s="9">
        <f t="shared" si="83"/>
        <v>0.6</v>
      </c>
      <c r="BA96" s="9">
        <f t="shared" si="84"/>
        <v>0.65</v>
      </c>
      <c r="BB96" s="9">
        <f t="shared" si="99"/>
        <v>21</v>
      </c>
      <c r="BC96" s="9">
        <f t="shared" si="100"/>
        <v>11.2</v>
      </c>
      <c r="BD96" s="9">
        <f t="shared" si="101"/>
        <v>13.65</v>
      </c>
      <c r="BE96" s="9">
        <f t="shared" si="85"/>
        <v>182.30027062804081</v>
      </c>
      <c r="BF96" s="9">
        <f t="shared" si="86"/>
        <v>122.9220185937682</v>
      </c>
      <c r="BG96" s="9">
        <f t="shared" si="87"/>
        <v>186.23221272812157</v>
      </c>
      <c r="BH96" s="9">
        <f t="shared" si="88"/>
        <v>5732.4411030909096</v>
      </c>
      <c r="BI96" s="9">
        <f t="shared" si="89"/>
        <v>250.76666161717156</v>
      </c>
      <c r="BJ96" s="9">
        <f t="shared" si="90"/>
        <v>169.08775909003933</v>
      </c>
      <c r="BK96" s="9">
        <f t="shared" si="91"/>
        <v>256.17532058795865</v>
      </c>
      <c r="BL96" s="9">
        <f t="shared" si="92"/>
        <v>7885.3701828682388</v>
      </c>
      <c r="BM96" s="9" t="str">
        <f t="shared" si="93"/>
        <v>D</v>
      </c>
      <c r="BN96" s="9" t="str">
        <f t="shared" si="94"/>
        <v>M</v>
      </c>
      <c r="BO96" s="9">
        <v>1</v>
      </c>
    </row>
    <row r="97" spans="1:67" x14ac:dyDescent="0.3">
      <c r="A97" s="10">
        <v>91</v>
      </c>
      <c r="B97" s="10">
        <f t="shared" si="64"/>
        <v>3</v>
      </c>
      <c r="C97" s="9">
        <f>IF(G97&lt;=$A$3,$A$3,G97)</f>
        <v>2.5</v>
      </c>
      <c r="D97" s="9">
        <f t="shared" si="102"/>
        <v>3</v>
      </c>
      <c r="E97" s="9">
        <f t="shared" si="103"/>
        <v>2.7508200000000005</v>
      </c>
      <c r="F97" s="9">
        <f t="shared" si="104"/>
        <v>2.9000000000000004</v>
      </c>
      <c r="G97" s="9">
        <v>1.0822481274977616</v>
      </c>
      <c r="H97" s="9">
        <f t="shared" si="65"/>
        <v>1.1941286867195335</v>
      </c>
      <c r="I97" s="9">
        <v>65</v>
      </c>
      <c r="J97" s="9">
        <v>78</v>
      </c>
      <c r="K97" s="9">
        <v>0.2</v>
      </c>
      <c r="L97" s="9">
        <v>0.2</v>
      </c>
      <c r="M97" s="1">
        <f t="shared" si="105"/>
        <v>1.3989229744649958</v>
      </c>
      <c r="N97" s="9">
        <v>3</v>
      </c>
      <c r="O97" s="9">
        <v>2.6</v>
      </c>
      <c r="P97" s="9">
        <f t="shared" si="106"/>
        <v>0</v>
      </c>
      <c r="Q97" s="1">
        <f t="shared" si="107"/>
        <v>0</v>
      </c>
      <c r="R97" s="4">
        <f t="shared" si="108"/>
        <v>15.007922656809424</v>
      </c>
      <c r="S97" s="4">
        <f t="shared" si="109"/>
        <v>18.300925211392883</v>
      </c>
      <c r="T97" s="9">
        <f t="shared" si="110"/>
        <v>0</v>
      </c>
      <c r="U97" s="9">
        <f t="shared" si="111"/>
        <v>2.5930516611845293</v>
      </c>
      <c r="V97" s="9">
        <f t="shared" si="112"/>
        <v>29.563497666016445</v>
      </c>
      <c r="W97" s="9">
        <f t="shared" si="113"/>
        <v>36.601850422785766</v>
      </c>
      <c r="X97" s="28">
        <f t="shared" si="66"/>
        <v>66.165348088802205</v>
      </c>
      <c r="Y97" s="9">
        <f t="shared" si="114"/>
        <v>0.55318760469092498</v>
      </c>
      <c r="Z97" s="9">
        <f t="shared" si="95"/>
        <v>0.04</v>
      </c>
      <c r="AA97" s="29">
        <f t="shared" si="67"/>
        <v>0.59318760469092502</v>
      </c>
      <c r="AB97" s="30">
        <f t="shared" si="96"/>
        <v>0.98</v>
      </c>
      <c r="AC97" s="9">
        <v>0.5</v>
      </c>
      <c r="AD97" s="9">
        <v>0.5</v>
      </c>
      <c r="AE97" s="9">
        <f t="shared" si="68"/>
        <v>29.563497666016449</v>
      </c>
      <c r="AF97" s="9">
        <f>(AC97+AD97)*D97*E97*N97</f>
        <v>24.757380000000005</v>
      </c>
      <c r="AG97" s="28">
        <f t="shared" si="69"/>
        <v>54.320877666016457</v>
      </c>
      <c r="AH97" s="9">
        <f t="shared" si="70"/>
        <v>0.45576178191039068</v>
      </c>
      <c r="AI97" s="9">
        <f t="shared" si="97"/>
        <v>0.09</v>
      </c>
      <c r="AJ97" s="29">
        <f t="shared" si="71"/>
        <v>0.54576178191039071</v>
      </c>
      <c r="AK97" s="30">
        <f t="shared" si="98"/>
        <v>0.9</v>
      </c>
      <c r="AL97" s="9">
        <v>9.1450673265568163</v>
      </c>
      <c r="AM97" s="9">
        <v>2.0676608168632327</v>
      </c>
      <c r="AN97" s="9">
        <v>6.4806229680543819</v>
      </c>
      <c r="AO97" s="36">
        <f t="shared" si="72"/>
        <v>67.543792840652245</v>
      </c>
      <c r="AP97" s="36">
        <f t="shared" si="73"/>
        <v>3.7203267443793369</v>
      </c>
      <c r="AQ97" s="36">
        <f t="shared" si="74"/>
        <v>0.84115004959485029</v>
      </c>
      <c r="AR97" s="36">
        <f t="shared" si="75"/>
        <v>2.6363977527292102</v>
      </c>
      <c r="AS97" s="36">
        <f t="shared" si="76"/>
        <v>95.451799781538455</v>
      </c>
      <c r="AT97" s="37">
        <f t="shared" si="77"/>
        <v>53.723944944411883</v>
      </c>
      <c r="AU97" s="37">
        <f t="shared" si="78"/>
        <v>4.1540390867246755</v>
      </c>
      <c r="AV97" s="37">
        <f t="shared" si="79"/>
        <v>0.93921056506566081</v>
      </c>
      <c r="AW97" s="37">
        <f t="shared" si="80"/>
        <v>2.9437466291196173</v>
      </c>
      <c r="AX97" s="37">
        <f t="shared" si="81"/>
        <v>106.5794846621405</v>
      </c>
      <c r="AY97" s="9">
        <f t="shared" si="82"/>
        <v>0.85</v>
      </c>
      <c r="AZ97" s="9">
        <f t="shared" si="83"/>
        <v>0.6</v>
      </c>
      <c r="BA97" s="9">
        <f t="shared" si="84"/>
        <v>0.65</v>
      </c>
      <c r="BB97" s="9">
        <f t="shared" si="99"/>
        <v>21</v>
      </c>
      <c r="BC97" s="9">
        <f t="shared" si="100"/>
        <v>11.2</v>
      </c>
      <c r="BD97" s="9">
        <f t="shared" si="101"/>
        <v>13.65</v>
      </c>
      <c r="BE97" s="9">
        <f t="shared" si="85"/>
        <v>251.28497892189611</v>
      </c>
      <c r="BF97" s="9">
        <f t="shared" si="86"/>
        <v>56.814464697738927</v>
      </c>
      <c r="BG97" s="9">
        <f t="shared" si="87"/>
        <v>178.07230365590289</v>
      </c>
      <c r="BH97" s="9">
        <f t="shared" si="88"/>
        <v>6447.1765907116487</v>
      </c>
      <c r="BI97" s="9">
        <f t="shared" si="89"/>
        <v>223.1713671921315</v>
      </c>
      <c r="BJ97" s="9">
        <f t="shared" si="90"/>
        <v>50.458096688797539</v>
      </c>
      <c r="BK97" s="9">
        <f t="shared" si="91"/>
        <v>158.14968183312038</v>
      </c>
      <c r="BL97" s="9">
        <f t="shared" si="92"/>
        <v>5725.8703661926274</v>
      </c>
      <c r="BM97" s="9" t="str">
        <f t="shared" si="93"/>
        <v>M</v>
      </c>
      <c r="BN97" s="9" t="str">
        <f t="shared" si="94"/>
        <v>M</v>
      </c>
      <c r="BO97" s="9">
        <v>1</v>
      </c>
    </row>
    <row r="98" spans="1:67" x14ac:dyDescent="0.3">
      <c r="A98" s="10">
        <v>92</v>
      </c>
      <c r="B98" s="10">
        <f t="shared" si="64"/>
        <v>3</v>
      </c>
      <c r="C98" s="9">
        <f>IF(G98&lt;=$A$3,$A$3,G98)</f>
        <v>2.8409865904882499</v>
      </c>
      <c r="D98" s="9">
        <f t="shared" si="102"/>
        <v>3</v>
      </c>
      <c r="E98" s="9">
        <f t="shared" si="103"/>
        <v>2.7508200000000005</v>
      </c>
      <c r="F98" s="9">
        <f t="shared" si="104"/>
        <v>3.2409865904882502</v>
      </c>
      <c r="G98" s="9">
        <v>2.8409865904882499</v>
      </c>
      <c r="H98" s="9">
        <f t="shared" si="65"/>
        <v>3.1346818720132696</v>
      </c>
      <c r="I98" s="9">
        <v>65</v>
      </c>
      <c r="J98" s="9">
        <v>78</v>
      </c>
      <c r="K98" s="9">
        <v>0.2</v>
      </c>
      <c r="L98" s="9">
        <v>0.2</v>
      </c>
      <c r="M98" s="1">
        <f t="shared" si="105"/>
        <v>1.3989229744649958</v>
      </c>
      <c r="N98" s="9">
        <v>3</v>
      </c>
      <c r="O98" s="9">
        <v>2.6</v>
      </c>
      <c r="P98" s="9">
        <f t="shared" si="106"/>
        <v>2.7720287955475844</v>
      </c>
      <c r="Q98" s="1">
        <f t="shared" si="107"/>
        <v>1.2926182559900155</v>
      </c>
      <c r="R98" s="4">
        <f t="shared" si="108"/>
        <v>15.007922656809424</v>
      </c>
      <c r="S98" s="4">
        <f t="shared" si="109"/>
        <v>8.6663866473316281E-2</v>
      </c>
      <c r="T98" s="9">
        <f t="shared" si="110"/>
        <v>14.785004292709667</v>
      </c>
      <c r="U98" s="9">
        <f t="shared" si="111"/>
        <v>4.5336048464782657</v>
      </c>
      <c r="V98" s="9">
        <f t="shared" si="112"/>
        <v>36.935624776072288</v>
      </c>
      <c r="W98" s="9">
        <f t="shared" si="113"/>
        <v>41.522490499976634</v>
      </c>
      <c r="X98" s="28">
        <f t="shared" si="66"/>
        <v>78.458115276048915</v>
      </c>
      <c r="Y98" s="9">
        <f t="shared" si="114"/>
        <v>0.52923130199958168</v>
      </c>
      <c r="Z98" s="9">
        <f t="shared" si="95"/>
        <v>0.04</v>
      </c>
      <c r="AA98" s="29">
        <f t="shared" si="67"/>
        <v>0.56923130199958172</v>
      </c>
      <c r="AB98" s="30">
        <f t="shared" si="96"/>
        <v>0.98</v>
      </c>
      <c r="AC98" s="9">
        <v>0.5</v>
      </c>
      <c r="AD98" s="9">
        <v>0.5</v>
      </c>
      <c r="AE98" s="9">
        <f t="shared" si="68"/>
        <v>77.606510284543901</v>
      </c>
      <c r="AF98" s="9">
        <f>(AC98+AD98)*D98*E98*N98</f>
        <v>24.757380000000005</v>
      </c>
      <c r="AG98" s="28">
        <f t="shared" si="69"/>
        <v>102.36389028454391</v>
      </c>
      <c r="AH98" s="9">
        <f t="shared" si="70"/>
        <v>0.24185657589977469</v>
      </c>
      <c r="AI98" s="9">
        <f t="shared" si="97"/>
        <v>0.09</v>
      </c>
      <c r="AJ98" s="29">
        <f t="shared" si="71"/>
        <v>0.33185657589977469</v>
      </c>
      <c r="AK98" s="30">
        <f t="shared" si="98"/>
        <v>0.9</v>
      </c>
      <c r="AL98" s="9">
        <v>11.68777429264116</v>
      </c>
      <c r="AM98" s="9">
        <v>2.5675836487609836</v>
      </c>
      <c r="AN98" s="9">
        <v>5.5802721391053485</v>
      </c>
      <c r="AO98" s="36">
        <f t="shared" si="72"/>
        <v>80.092659344299932</v>
      </c>
      <c r="AP98" s="36">
        <f t="shared" si="73"/>
        <v>5.0347273145637921</v>
      </c>
      <c r="AQ98" s="36">
        <f t="shared" si="74"/>
        <v>1.1060346653839321</v>
      </c>
      <c r="AR98" s="36">
        <f t="shared" si="75"/>
        <v>2.40380656385042</v>
      </c>
      <c r="AS98" s="36">
        <f t="shared" si="76"/>
        <v>118.63020925410656</v>
      </c>
      <c r="AT98" s="37">
        <f t="shared" si="77"/>
        <v>101.23901236932915</v>
      </c>
      <c r="AU98" s="37">
        <f t="shared" si="78"/>
        <v>7.8091095359958533</v>
      </c>
      <c r="AV98" s="37">
        <f t="shared" si="79"/>
        <v>1.7155141307469137</v>
      </c>
      <c r="AW98" s="37">
        <f t="shared" si="80"/>
        <v>3.7284221344329365</v>
      </c>
      <c r="AX98" s="37">
        <f t="shared" si="81"/>
        <v>184.00128556390149</v>
      </c>
      <c r="AY98" s="9">
        <f t="shared" si="82"/>
        <v>0.85</v>
      </c>
      <c r="AZ98" s="9">
        <f t="shared" si="83"/>
        <v>0.6</v>
      </c>
      <c r="BA98" s="9">
        <f t="shared" si="84"/>
        <v>0.65</v>
      </c>
      <c r="BB98" s="9">
        <f t="shared" si="99"/>
        <v>21</v>
      </c>
      <c r="BC98" s="9">
        <f t="shared" si="100"/>
        <v>11.2</v>
      </c>
      <c r="BD98" s="9">
        <f t="shared" si="101"/>
        <v>13.65</v>
      </c>
      <c r="BE98" s="9">
        <f t="shared" si="85"/>
        <v>403.24469969679978</v>
      </c>
      <c r="BF98" s="9">
        <f t="shared" si="86"/>
        <v>88.585257677582035</v>
      </c>
      <c r="BG98" s="9">
        <f t="shared" si="87"/>
        <v>192.52726024806384</v>
      </c>
      <c r="BH98" s="9">
        <f t="shared" si="88"/>
        <v>9501.4089377321743</v>
      </c>
      <c r="BI98" s="9">
        <f t="shared" si="89"/>
        <v>790.58653690813037</v>
      </c>
      <c r="BJ98" s="9">
        <f t="shared" si="90"/>
        <v>173.67695630244575</v>
      </c>
      <c r="BK98" s="9">
        <f t="shared" si="91"/>
        <v>377.46177458593661</v>
      </c>
      <c r="BL98" s="9">
        <f t="shared" si="92"/>
        <v>18628.108425176288</v>
      </c>
      <c r="BM98" s="9" t="str">
        <f t="shared" si="93"/>
        <v>M</v>
      </c>
      <c r="BN98" s="9" t="str">
        <f t="shared" si="94"/>
        <v>M</v>
      </c>
      <c r="BO98" s="9">
        <v>1</v>
      </c>
    </row>
    <row r="99" spans="1:67" x14ac:dyDescent="0.3">
      <c r="A99" s="10">
        <v>93</v>
      </c>
      <c r="B99" s="10">
        <f t="shared" si="64"/>
        <v>3</v>
      </c>
      <c r="C99" s="9">
        <f>IF(G99&lt;=$A$3,$A$3,G99)</f>
        <v>2.5</v>
      </c>
      <c r="D99" s="9">
        <f t="shared" si="102"/>
        <v>3</v>
      </c>
      <c r="E99" s="9">
        <f t="shared" si="103"/>
        <v>2.7508200000000005</v>
      </c>
      <c r="F99" s="9">
        <f t="shared" si="104"/>
        <v>2.9000000000000004</v>
      </c>
      <c r="G99" s="9">
        <v>1.203305515991421</v>
      </c>
      <c r="H99" s="9">
        <f t="shared" si="65"/>
        <v>1.3277007361107014</v>
      </c>
      <c r="I99" s="9">
        <v>65</v>
      </c>
      <c r="J99" s="9">
        <v>78</v>
      </c>
      <c r="K99" s="9">
        <v>0.2</v>
      </c>
      <c r="L99" s="9">
        <v>0.2</v>
      </c>
      <c r="M99" s="1">
        <f t="shared" si="105"/>
        <v>1.3989229744649958</v>
      </c>
      <c r="N99" s="9">
        <v>3</v>
      </c>
      <c r="O99" s="9">
        <v>2.6</v>
      </c>
      <c r="P99" s="9">
        <f t="shared" si="106"/>
        <v>0</v>
      </c>
      <c r="Q99" s="1">
        <f t="shared" si="107"/>
        <v>0</v>
      </c>
      <c r="R99" s="4">
        <f t="shared" si="108"/>
        <v>15.007922656809424</v>
      </c>
      <c r="S99" s="4">
        <f t="shared" si="109"/>
        <v>16.867937818258653</v>
      </c>
      <c r="T99" s="9">
        <f t="shared" si="110"/>
        <v>0</v>
      </c>
      <c r="U99" s="9">
        <f t="shared" si="111"/>
        <v>2.726623710575697</v>
      </c>
      <c r="V99" s="9">
        <f t="shared" si="112"/>
        <v>32.870391650172365</v>
      </c>
      <c r="W99" s="9">
        <f t="shared" si="113"/>
        <v>33.735875636517306</v>
      </c>
      <c r="X99" s="28">
        <f t="shared" si="66"/>
        <v>66.606267286689672</v>
      </c>
      <c r="Y99" s="9">
        <f t="shared" si="114"/>
        <v>0.50649701613377973</v>
      </c>
      <c r="Z99" s="9">
        <f t="shared" si="95"/>
        <v>0.04</v>
      </c>
      <c r="AA99" s="29">
        <f t="shared" si="67"/>
        <v>0.54649701613377977</v>
      </c>
      <c r="AB99" s="30">
        <f t="shared" si="96"/>
        <v>0.98</v>
      </c>
      <c r="AC99" s="9">
        <v>0.5</v>
      </c>
      <c r="AD99" s="9">
        <v>0.5</v>
      </c>
      <c r="AE99" s="9">
        <f t="shared" si="68"/>
        <v>32.870391650172365</v>
      </c>
      <c r="AF99" s="9">
        <f>(AC99+AD99)*D99*E99*N99</f>
        <v>24.757380000000005</v>
      </c>
      <c r="AG99" s="28">
        <f t="shared" si="69"/>
        <v>57.62777165017237</v>
      </c>
      <c r="AH99" s="9">
        <f t="shared" si="70"/>
        <v>0.42960849068204343</v>
      </c>
      <c r="AI99" s="9">
        <f t="shared" si="97"/>
        <v>0.09</v>
      </c>
      <c r="AJ99" s="29">
        <f t="shared" si="71"/>
        <v>0.5196084906820434</v>
      </c>
      <c r="AK99" s="30">
        <f t="shared" si="98"/>
        <v>0.9</v>
      </c>
      <c r="AL99" s="9">
        <v>8.8410585559348807</v>
      </c>
      <c r="AM99" s="9">
        <v>2.3803886630262712</v>
      </c>
      <c r="AN99" s="9">
        <v>6.8208362583844329</v>
      </c>
      <c r="AO99" s="36">
        <f t="shared" si="72"/>
        <v>67.993897855162373</v>
      </c>
      <c r="AP99" s="36">
        <f t="shared" si="73"/>
        <v>4.0094464356524444</v>
      </c>
      <c r="AQ99" s="36">
        <f t="shared" si="74"/>
        <v>1.0795133614437367</v>
      </c>
      <c r="AR99" s="36">
        <f t="shared" si="75"/>
        <v>3.0932695956402454</v>
      </c>
      <c r="AS99" s="36">
        <f t="shared" si="76"/>
        <v>106.26798315261613</v>
      </c>
      <c r="AT99" s="37">
        <f t="shared" si="77"/>
        <v>56.99449943423641</v>
      </c>
      <c r="AU99" s="37">
        <f t="shared" si="78"/>
        <v>4.2471694636539912</v>
      </c>
      <c r="AV99" s="37">
        <f t="shared" si="79"/>
        <v>1.1435185025945431</v>
      </c>
      <c r="AW99" s="37">
        <f t="shared" si="80"/>
        <v>3.2766718249759417</v>
      </c>
      <c r="AX99" s="37">
        <f t="shared" si="81"/>
        <v>112.56869003075811</v>
      </c>
      <c r="AY99" s="9">
        <f t="shared" si="82"/>
        <v>0.85</v>
      </c>
      <c r="AZ99" s="9">
        <f t="shared" si="83"/>
        <v>0.6</v>
      </c>
      <c r="BA99" s="9">
        <f t="shared" si="84"/>
        <v>0.65</v>
      </c>
      <c r="BB99" s="9">
        <f t="shared" si="99"/>
        <v>21</v>
      </c>
      <c r="BC99" s="9">
        <f t="shared" si="100"/>
        <v>11.2</v>
      </c>
      <c r="BD99" s="9">
        <f t="shared" si="101"/>
        <v>13.65</v>
      </c>
      <c r="BE99" s="9">
        <f t="shared" si="85"/>
        <v>272.61789140149716</v>
      </c>
      <c r="BF99" s="9">
        <f t="shared" si="86"/>
        <v>73.400321231288416</v>
      </c>
      <c r="BG99" s="9">
        <f t="shared" si="87"/>
        <v>210.32345692444227</v>
      </c>
      <c r="BH99" s="9">
        <f t="shared" si="88"/>
        <v>7225.5743917530972</v>
      </c>
      <c r="BI99" s="9">
        <f t="shared" si="89"/>
        <v>242.06529759333355</v>
      </c>
      <c r="BJ99" s="9">
        <f t="shared" si="90"/>
        <v>65.174264649163561</v>
      </c>
      <c r="BK99" s="9">
        <f t="shared" si="91"/>
        <v>186.75227047476969</v>
      </c>
      <c r="BL99" s="9">
        <f t="shared" si="92"/>
        <v>6415.796140270777</v>
      </c>
      <c r="BM99" s="9" t="str">
        <f t="shared" si="93"/>
        <v>M</v>
      </c>
      <c r="BN99" s="9" t="str">
        <f t="shared" si="94"/>
        <v>M</v>
      </c>
      <c r="BO99" s="9">
        <v>1</v>
      </c>
    </row>
    <row r="100" spans="1:67" x14ac:dyDescent="0.3">
      <c r="A100" s="10">
        <v>94</v>
      </c>
      <c r="B100" s="10">
        <f t="shared" si="64"/>
        <v>3</v>
      </c>
      <c r="C100" s="9">
        <f>IF(G100&lt;=$A$3,$A$3,G100)</f>
        <v>2.5</v>
      </c>
      <c r="D100" s="9">
        <f t="shared" si="102"/>
        <v>3</v>
      </c>
      <c r="E100" s="9">
        <f t="shared" si="103"/>
        <v>2.7508200000000005</v>
      </c>
      <c r="F100" s="9">
        <f t="shared" si="104"/>
        <v>2.9000000000000004</v>
      </c>
      <c r="G100" s="9">
        <v>1.0316579356297932</v>
      </c>
      <c r="H100" s="9">
        <f t="shared" si="65"/>
        <v>1.1383085860963416</v>
      </c>
      <c r="I100" s="9">
        <v>65</v>
      </c>
      <c r="J100" s="9">
        <v>78</v>
      </c>
      <c r="K100" s="9">
        <v>0.2</v>
      </c>
      <c r="L100" s="9">
        <v>0.2</v>
      </c>
      <c r="M100" s="1">
        <f t="shared" si="105"/>
        <v>1.3989229744649958</v>
      </c>
      <c r="N100" s="9">
        <v>3</v>
      </c>
      <c r="O100" s="9">
        <v>2.6</v>
      </c>
      <c r="P100" s="9">
        <f t="shared" si="106"/>
        <v>0</v>
      </c>
      <c r="Q100" s="1">
        <f t="shared" si="107"/>
        <v>0</v>
      </c>
      <c r="R100" s="4">
        <f t="shared" si="108"/>
        <v>15.007922656809424</v>
      </c>
      <c r="S100" s="4">
        <f t="shared" si="109"/>
        <v>18.899774303258408</v>
      </c>
      <c r="T100" s="9">
        <f t="shared" si="110"/>
        <v>0</v>
      </c>
      <c r="U100" s="9">
        <f t="shared" si="111"/>
        <v>2.5372315605613371</v>
      </c>
      <c r="V100" s="9">
        <f t="shared" si="112"/>
        <v>28.181538223249849</v>
      </c>
      <c r="W100" s="9">
        <f t="shared" si="113"/>
        <v>37.799548606516815</v>
      </c>
      <c r="X100" s="28">
        <f t="shared" si="66"/>
        <v>65.981086829766667</v>
      </c>
      <c r="Y100" s="9">
        <f t="shared" si="114"/>
        <v>0.57288460106819505</v>
      </c>
      <c r="Z100" s="9">
        <f t="shared" si="95"/>
        <v>0.04</v>
      </c>
      <c r="AA100" s="29">
        <f t="shared" si="67"/>
        <v>0.61288460106819509</v>
      </c>
      <c r="AB100" s="30">
        <f t="shared" si="96"/>
        <v>0.98</v>
      </c>
      <c r="AC100" s="9">
        <v>0.5</v>
      </c>
      <c r="AD100" s="9">
        <v>0.5</v>
      </c>
      <c r="AE100" s="9">
        <f t="shared" si="68"/>
        <v>28.181538223249852</v>
      </c>
      <c r="AF100" s="9">
        <f>(AC100+AD100)*D100*E100*N100</f>
        <v>24.757380000000005</v>
      </c>
      <c r="AG100" s="28">
        <f t="shared" si="69"/>
        <v>52.938918223249857</v>
      </c>
      <c r="AH100" s="9">
        <f t="shared" si="70"/>
        <v>0.46765934837570955</v>
      </c>
      <c r="AI100" s="9">
        <f t="shared" si="97"/>
        <v>0.09</v>
      </c>
      <c r="AJ100" s="29">
        <f t="shared" si="71"/>
        <v>0.55765934837570952</v>
      </c>
      <c r="AK100" s="30">
        <f t="shared" si="98"/>
        <v>0.9</v>
      </c>
      <c r="AL100" s="9">
        <v>9.8584072829224407</v>
      </c>
      <c r="AM100" s="9">
        <v>2.0411360716087312</v>
      </c>
      <c r="AN100" s="9">
        <v>5.0410356391329056</v>
      </c>
      <c r="AO100" s="36">
        <f t="shared" si="72"/>
        <v>67.355692805386809</v>
      </c>
      <c r="AP100" s="36">
        <f t="shared" si="73"/>
        <v>3.8163412681607314</v>
      </c>
      <c r="AQ100" s="36">
        <f t="shared" si="74"/>
        <v>0.79015520463491107</v>
      </c>
      <c r="AR100" s="36">
        <f t="shared" si="75"/>
        <v>1.9514625224723809</v>
      </c>
      <c r="AS100" s="36">
        <f t="shared" si="76"/>
        <v>90.74588584245187</v>
      </c>
      <c r="AT100" s="37">
        <f t="shared" si="77"/>
        <v>52.35717186914821</v>
      </c>
      <c r="AU100" s="37">
        <f t="shared" si="78"/>
        <v>4.3607743015055638</v>
      </c>
      <c r="AV100" s="37">
        <f t="shared" si="79"/>
        <v>0.90287745996925062</v>
      </c>
      <c r="AW100" s="37">
        <f t="shared" si="80"/>
        <v>2.2298549894753212</v>
      </c>
      <c r="AX100" s="37">
        <f t="shared" si="81"/>
        <v>103.69154620698745</v>
      </c>
      <c r="AY100" s="9">
        <f t="shared" si="82"/>
        <v>0.85</v>
      </c>
      <c r="AZ100" s="9">
        <f t="shared" si="83"/>
        <v>0.6</v>
      </c>
      <c r="BA100" s="9">
        <f t="shared" si="84"/>
        <v>0.65</v>
      </c>
      <c r="BB100" s="9">
        <f t="shared" si="99"/>
        <v>21</v>
      </c>
      <c r="BC100" s="9">
        <f t="shared" si="100"/>
        <v>11.2</v>
      </c>
      <c r="BD100" s="9">
        <f t="shared" si="101"/>
        <v>13.65</v>
      </c>
      <c r="BE100" s="9">
        <f t="shared" si="85"/>
        <v>257.05231009875456</v>
      </c>
      <c r="BF100" s="9">
        <f t="shared" si="86"/>
        <v>53.221451231966618</v>
      </c>
      <c r="BG100" s="9">
        <f t="shared" si="87"/>
        <v>131.44211018487493</v>
      </c>
      <c r="BH100" s="9">
        <f t="shared" si="88"/>
        <v>6112.252010156888</v>
      </c>
      <c r="BI100" s="9">
        <f t="shared" si="89"/>
        <v>228.31780958649153</v>
      </c>
      <c r="BJ100" s="9">
        <f t="shared" si="90"/>
        <v>47.272110348390036</v>
      </c>
      <c r="BK100" s="9">
        <f t="shared" si="91"/>
        <v>116.74890092723707</v>
      </c>
      <c r="BL100" s="9">
        <f t="shared" si="92"/>
        <v>5428.996106136965</v>
      </c>
      <c r="BM100" s="9" t="str">
        <f t="shared" si="93"/>
        <v>M</v>
      </c>
      <c r="BN100" s="9" t="str">
        <f t="shared" si="94"/>
        <v>M</v>
      </c>
      <c r="BO100" s="9">
        <v>1</v>
      </c>
    </row>
    <row r="101" spans="1:67" x14ac:dyDescent="0.3">
      <c r="A101" s="10">
        <v>95</v>
      </c>
      <c r="B101" s="10">
        <f t="shared" si="64"/>
        <v>3</v>
      </c>
      <c r="C101" s="9">
        <f>IF(G101&lt;=$A$3,$A$3,G101)</f>
        <v>2.5</v>
      </c>
      <c r="D101" s="9">
        <f t="shared" si="102"/>
        <v>3</v>
      </c>
      <c r="E101" s="9">
        <f t="shared" si="103"/>
        <v>2.7508200000000005</v>
      </c>
      <c r="F101" s="9">
        <f t="shared" si="104"/>
        <v>2.9000000000000004</v>
      </c>
      <c r="G101" s="9">
        <v>1.2635531540322669</v>
      </c>
      <c r="H101" s="9">
        <f t="shared" si="65"/>
        <v>1.3941766495946153</v>
      </c>
      <c r="I101" s="9">
        <v>65</v>
      </c>
      <c r="J101" s="9">
        <v>78</v>
      </c>
      <c r="K101" s="9">
        <v>0.2</v>
      </c>
      <c r="L101" s="9">
        <v>0.2</v>
      </c>
      <c r="M101" s="1">
        <f t="shared" si="105"/>
        <v>1.3989229744649958</v>
      </c>
      <c r="N101" s="9">
        <v>3</v>
      </c>
      <c r="O101" s="9">
        <v>2.6</v>
      </c>
      <c r="P101" s="9">
        <f t="shared" si="106"/>
        <v>0</v>
      </c>
      <c r="Q101" s="1">
        <f t="shared" si="107"/>
        <v>0</v>
      </c>
      <c r="R101" s="4">
        <f t="shared" si="108"/>
        <v>15.007922656809424</v>
      </c>
      <c r="S101" s="4">
        <f t="shared" si="109"/>
        <v>16.154771056172354</v>
      </c>
      <c r="T101" s="9">
        <f t="shared" si="110"/>
        <v>0</v>
      </c>
      <c r="U101" s="9">
        <f t="shared" si="111"/>
        <v>2.7930996240596109</v>
      </c>
      <c r="V101" s="9">
        <f t="shared" si="112"/>
        <v>34.516161101140746</v>
      </c>
      <c r="W101" s="9">
        <f t="shared" si="113"/>
        <v>32.309542112344708</v>
      </c>
      <c r="X101" s="28">
        <f t="shared" si="66"/>
        <v>66.825703213485454</v>
      </c>
      <c r="Y101" s="9">
        <f t="shared" si="114"/>
        <v>0.48348974359651226</v>
      </c>
      <c r="Z101" s="9">
        <f t="shared" si="95"/>
        <v>0.04</v>
      </c>
      <c r="AA101" s="29">
        <f t="shared" si="67"/>
        <v>0.52348974359651224</v>
      </c>
      <c r="AB101" s="30">
        <f t="shared" si="96"/>
        <v>0.98</v>
      </c>
      <c r="AC101" s="9">
        <v>0.5</v>
      </c>
      <c r="AD101" s="9">
        <v>0.5</v>
      </c>
      <c r="AE101" s="9">
        <f t="shared" si="68"/>
        <v>34.516161101140739</v>
      </c>
      <c r="AF101" s="9">
        <f>(AC101+AD101)*D101*E101*N101</f>
        <v>24.757380000000005</v>
      </c>
      <c r="AG101" s="28">
        <f t="shared" si="69"/>
        <v>59.273541101140744</v>
      </c>
      <c r="AH101" s="9">
        <f t="shared" si="70"/>
        <v>0.41768012404987792</v>
      </c>
      <c r="AI101" s="9">
        <f t="shared" si="97"/>
        <v>0.09</v>
      </c>
      <c r="AJ101" s="29">
        <f t="shared" si="71"/>
        <v>0.50768012404987795</v>
      </c>
      <c r="AK101" s="30">
        <f t="shared" si="98"/>
        <v>0.9</v>
      </c>
      <c r="AL101" s="9">
        <v>11.168803565399759</v>
      </c>
      <c r="AM101" s="9">
        <v>3.3434258781495201</v>
      </c>
      <c r="AN101" s="9">
        <v>5.0473209614459096</v>
      </c>
      <c r="AO101" s="36">
        <f t="shared" si="72"/>
        <v>68.217905363766405</v>
      </c>
      <c r="AP101" s="36">
        <f t="shared" si="73"/>
        <v>5.3220494506688274</v>
      </c>
      <c r="AQ101" s="36">
        <f t="shared" si="74"/>
        <v>1.5931767224630839</v>
      </c>
      <c r="AR101" s="36">
        <f t="shared" si="75"/>
        <v>2.4051002054892887</v>
      </c>
      <c r="AS101" s="36">
        <f t="shared" si="76"/>
        <v>127.04398184259421</v>
      </c>
      <c r="AT101" s="37">
        <f t="shared" si="77"/>
        <v>58.622183506622711</v>
      </c>
      <c r="AU101" s="37">
        <f t="shared" si="78"/>
        <v>5.4986239858288908</v>
      </c>
      <c r="AV101" s="37">
        <f t="shared" si="79"/>
        <v>1.6460350135789996</v>
      </c>
      <c r="AW101" s="37">
        <f t="shared" si="80"/>
        <v>2.4848964296195009</v>
      </c>
      <c r="AX101" s="37">
        <f t="shared" si="81"/>
        <v>131.2590370100956</v>
      </c>
      <c r="AY101" s="9">
        <f t="shared" si="82"/>
        <v>0.85</v>
      </c>
      <c r="AZ101" s="9">
        <f t="shared" si="83"/>
        <v>0.6</v>
      </c>
      <c r="BA101" s="9">
        <f t="shared" si="84"/>
        <v>0.65</v>
      </c>
      <c r="BB101" s="9">
        <f t="shared" si="99"/>
        <v>21</v>
      </c>
      <c r="BC101" s="9">
        <f t="shared" si="100"/>
        <v>11.2</v>
      </c>
      <c r="BD101" s="9">
        <f t="shared" si="101"/>
        <v>13.65</v>
      </c>
      <c r="BE101" s="9">
        <f t="shared" si="85"/>
        <v>363.05906576701108</v>
      </c>
      <c r="BF101" s="9">
        <f t="shared" si="86"/>
        <v>108.68317888074219</v>
      </c>
      <c r="BG101" s="9">
        <f t="shared" si="87"/>
        <v>164.07089820844342</v>
      </c>
      <c r="BH101" s="9">
        <f t="shared" si="88"/>
        <v>8666.6743303741496</v>
      </c>
      <c r="BI101" s="9">
        <f t="shared" si="89"/>
        <v>322.34134433117845</v>
      </c>
      <c r="BJ101" s="9">
        <f t="shared" si="90"/>
        <v>96.494166624354321</v>
      </c>
      <c r="BK101" s="9">
        <f t="shared" si="91"/>
        <v>145.67005449210598</v>
      </c>
      <c r="BL101" s="9">
        <f t="shared" si="92"/>
        <v>7694.6913545084062</v>
      </c>
      <c r="BM101" s="9" t="str">
        <f t="shared" si="93"/>
        <v>M</v>
      </c>
      <c r="BN101" s="9" t="str">
        <f t="shared" si="94"/>
        <v>M</v>
      </c>
      <c r="BO101" s="9">
        <v>1</v>
      </c>
    </row>
    <row r="102" spans="1:67" x14ac:dyDescent="0.3">
      <c r="A102" s="10">
        <v>96</v>
      </c>
      <c r="B102" s="10">
        <f t="shared" si="64"/>
        <v>3</v>
      </c>
      <c r="C102" s="9">
        <f>IF(G102&lt;=$A$3,$A$3,G102)</f>
        <v>2.9677337982103245</v>
      </c>
      <c r="D102" s="9">
        <f t="shared" si="102"/>
        <v>3</v>
      </c>
      <c r="E102" s="9">
        <f t="shared" si="103"/>
        <v>2.7508200000000005</v>
      </c>
      <c r="F102" s="9">
        <f t="shared" si="104"/>
        <v>3.3677337982103248</v>
      </c>
      <c r="G102" s="9">
        <v>2.9677337982103245</v>
      </c>
      <c r="H102" s="9">
        <f t="shared" si="65"/>
        <v>3.2745319423039589</v>
      </c>
      <c r="I102" s="9">
        <v>65</v>
      </c>
      <c r="J102" s="9">
        <v>78</v>
      </c>
      <c r="K102" s="9">
        <v>0.2</v>
      </c>
      <c r="L102" s="9">
        <v>0.2</v>
      </c>
      <c r="M102" s="1">
        <f t="shared" si="105"/>
        <v>1.3989229744649958</v>
      </c>
      <c r="N102" s="9">
        <v>3</v>
      </c>
      <c r="O102" s="9">
        <v>2.6</v>
      </c>
      <c r="P102" s="9">
        <f t="shared" si="106"/>
        <v>2.8001279750044632</v>
      </c>
      <c r="Q102" s="1">
        <f t="shared" si="107"/>
        <v>1.3057211185586297</v>
      </c>
      <c r="R102" s="4">
        <f t="shared" si="108"/>
        <v>15.007922656809424</v>
      </c>
      <c r="S102" s="4">
        <f t="shared" si="109"/>
        <v>6.6616544053173382E-2</v>
      </c>
      <c r="T102" s="9">
        <f t="shared" si="110"/>
        <v>15.086265314539229</v>
      </c>
      <c r="U102" s="9">
        <f t="shared" si="111"/>
        <v>4.6734549167689545</v>
      </c>
      <c r="V102" s="9">
        <f t="shared" si="112"/>
        <v>39.569231265216388</v>
      </c>
      <c r="W102" s="9">
        <f t="shared" si="113"/>
        <v>41.467343924516861</v>
      </c>
      <c r="X102" s="28">
        <f t="shared" si="66"/>
        <v>81.036575189733242</v>
      </c>
      <c r="Y102" s="9">
        <f t="shared" si="114"/>
        <v>0.51171145655437911</v>
      </c>
      <c r="Z102" s="9">
        <f t="shared" si="95"/>
        <v>0.04</v>
      </c>
      <c r="AA102" s="29">
        <f t="shared" si="67"/>
        <v>0.55171145655437914</v>
      </c>
      <c r="AB102" s="30">
        <f t="shared" si="96"/>
        <v>0.98</v>
      </c>
      <c r="AC102" s="9">
        <v>0.5</v>
      </c>
      <c r="AD102" s="9">
        <v>0.5</v>
      </c>
      <c r="AE102" s="9">
        <f t="shared" si="68"/>
        <v>81.068831617757212</v>
      </c>
      <c r="AF102" s="9">
        <f>(AC102+AD102)*D102*E102*N102</f>
        <v>24.757380000000005</v>
      </c>
      <c r="AG102" s="28">
        <f t="shared" si="69"/>
        <v>105.82621161775722</v>
      </c>
      <c r="AH102" s="9">
        <f t="shared" si="70"/>
        <v>0.23394374249569955</v>
      </c>
      <c r="AI102" s="9">
        <f t="shared" si="97"/>
        <v>0.09</v>
      </c>
      <c r="AJ102" s="29">
        <f t="shared" si="71"/>
        <v>0.32394374249569957</v>
      </c>
      <c r="AK102" s="30">
        <f t="shared" si="98"/>
        <v>0.9</v>
      </c>
      <c r="AL102" s="9">
        <v>9.0018897923814976</v>
      </c>
      <c r="AM102" s="9">
        <v>2.3367006537314077</v>
      </c>
      <c r="AN102" s="9">
        <v>3.9323271279683012</v>
      </c>
      <c r="AO102" s="36">
        <f t="shared" si="72"/>
        <v>82.724837172852688</v>
      </c>
      <c r="AP102" s="36">
        <f t="shared" si="73"/>
        <v>4.0354440632847037</v>
      </c>
      <c r="AQ102" s="36">
        <f t="shared" si="74"/>
        <v>1.0475161325296829</v>
      </c>
      <c r="AR102" s="36">
        <f t="shared" si="75"/>
        <v>1.7628172005486114</v>
      </c>
      <c r="AS102" s="36">
        <f t="shared" si="76"/>
        <v>94.712580552098984</v>
      </c>
      <c r="AT102" s="37">
        <f t="shared" si="77"/>
        <v>104.66328621536428</v>
      </c>
      <c r="AU102" s="37">
        <f t="shared" si="78"/>
        <v>6.0857839235035991</v>
      </c>
      <c r="AV102" s="37">
        <f t="shared" si="79"/>
        <v>1.5797410988695078</v>
      </c>
      <c r="AW102" s="37">
        <f t="shared" si="80"/>
        <v>2.658474361416884</v>
      </c>
      <c r="AX102" s="37">
        <f t="shared" si="81"/>
        <v>142.83441699061365</v>
      </c>
      <c r="AY102" s="9">
        <f t="shared" si="82"/>
        <v>0.85</v>
      </c>
      <c r="AZ102" s="9">
        <f t="shared" si="83"/>
        <v>0.6</v>
      </c>
      <c r="BA102" s="9">
        <f t="shared" si="84"/>
        <v>0.65</v>
      </c>
      <c r="BB102" s="9">
        <f t="shared" si="99"/>
        <v>21</v>
      </c>
      <c r="BC102" s="9">
        <f t="shared" si="100"/>
        <v>11.2</v>
      </c>
      <c r="BD102" s="9">
        <f t="shared" si="101"/>
        <v>13.65</v>
      </c>
      <c r="BE102" s="9">
        <f t="shared" si="85"/>
        <v>333.83145305538216</v>
      </c>
      <c r="BF102" s="9">
        <f t="shared" si="86"/>
        <v>86.655601499454392</v>
      </c>
      <c r="BG102" s="9">
        <f t="shared" si="87"/>
        <v>145.82876588088789</v>
      </c>
      <c r="BH102" s="9">
        <f t="shared" si="88"/>
        <v>7835.0828043930824</v>
      </c>
      <c r="BI102" s="9">
        <f t="shared" si="89"/>
        <v>636.95814463051977</v>
      </c>
      <c r="BJ102" s="9">
        <f t="shared" si="90"/>
        <v>165.34089477715338</v>
      </c>
      <c r="BK102" s="9">
        <f t="shared" si="91"/>
        <v>278.24466298518308</v>
      </c>
      <c r="BL102" s="9">
        <f t="shared" si="92"/>
        <v>14949.519466893287</v>
      </c>
      <c r="BM102" s="9" t="str">
        <f t="shared" si="93"/>
        <v>M</v>
      </c>
      <c r="BN102" s="9" t="str">
        <f t="shared" si="94"/>
        <v>M</v>
      </c>
      <c r="BO102" s="9">
        <v>1</v>
      </c>
    </row>
    <row r="103" spans="1:67" x14ac:dyDescent="0.3">
      <c r="A103" s="10">
        <v>97</v>
      </c>
      <c r="B103" s="10">
        <f t="shared" si="64"/>
        <v>3</v>
      </c>
      <c r="C103" s="9">
        <f>IF(G103&lt;=$A$3,$A$3,G103)</f>
        <v>2.5</v>
      </c>
      <c r="D103" s="9">
        <f t="shared" si="102"/>
        <v>3</v>
      </c>
      <c r="E103" s="9">
        <f t="shared" si="103"/>
        <v>2.7508200000000005</v>
      </c>
      <c r="F103" s="9">
        <f t="shared" si="104"/>
        <v>2.9000000000000004</v>
      </c>
      <c r="G103" s="9">
        <v>2.0696708541898579</v>
      </c>
      <c r="H103" s="9">
        <f t="shared" si="65"/>
        <v>2.2836291200333281</v>
      </c>
      <c r="I103" s="9">
        <v>65</v>
      </c>
      <c r="J103" s="9">
        <v>78</v>
      </c>
      <c r="K103" s="9">
        <v>0.2</v>
      </c>
      <c r="L103" s="9">
        <v>0.2</v>
      </c>
      <c r="M103" s="1">
        <f t="shared" si="105"/>
        <v>1.3989229744649958</v>
      </c>
      <c r="N103" s="9">
        <v>3</v>
      </c>
      <c r="O103" s="9">
        <v>2.6</v>
      </c>
      <c r="P103" s="9">
        <f t="shared" si="106"/>
        <v>1.6781883823109054</v>
      </c>
      <c r="Q103" s="1">
        <f t="shared" si="107"/>
        <v>0.78255209449832375</v>
      </c>
      <c r="R103" s="4">
        <f t="shared" si="108"/>
        <v>15.007922656809424</v>
      </c>
      <c r="S103" s="4">
        <f t="shared" si="109"/>
        <v>2.9135146271725643</v>
      </c>
      <c r="T103" s="9">
        <f t="shared" si="110"/>
        <v>5.4188533852483856</v>
      </c>
      <c r="U103" s="9">
        <f t="shared" si="111"/>
        <v>3.6825520944983241</v>
      </c>
      <c r="V103" s="9">
        <f t="shared" si="112"/>
        <v>41.630383634521756</v>
      </c>
      <c r="W103" s="9">
        <f t="shared" si="113"/>
        <v>49.298648109523342</v>
      </c>
      <c r="X103" s="28">
        <f t="shared" si="66"/>
        <v>90.929031744045091</v>
      </c>
      <c r="Y103" s="9">
        <f t="shared" si="114"/>
        <v>0.54216620548972128</v>
      </c>
      <c r="Z103" s="9">
        <f t="shared" si="95"/>
        <v>0.04</v>
      </c>
      <c r="AA103" s="29">
        <f t="shared" si="67"/>
        <v>0.58216620548972131</v>
      </c>
      <c r="AB103" s="30">
        <f t="shared" si="96"/>
        <v>0.98</v>
      </c>
      <c r="AC103" s="9">
        <v>0.5</v>
      </c>
      <c r="AD103" s="9">
        <v>0.5</v>
      </c>
      <c r="AE103" s="9">
        <f t="shared" si="68"/>
        <v>56.53667390373073</v>
      </c>
      <c r="AF103" s="9">
        <f>(AC103+AD103)*D103*E103*N103</f>
        <v>24.757380000000005</v>
      </c>
      <c r="AG103" s="28">
        <f t="shared" si="69"/>
        <v>81.294053903730742</v>
      </c>
      <c r="AH103" s="9">
        <f t="shared" si="70"/>
        <v>0.30454109262797929</v>
      </c>
      <c r="AI103" s="9">
        <f t="shared" si="97"/>
        <v>0.09</v>
      </c>
      <c r="AJ103" s="29">
        <f t="shared" si="71"/>
        <v>0.39454109262797932</v>
      </c>
      <c r="AK103" s="30">
        <f t="shared" si="98"/>
        <v>0.9</v>
      </c>
      <c r="AL103" s="9">
        <v>8.4634870158292994</v>
      </c>
      <c r="AM103" s="9">
        <v>2.6155331475852357</v>
      </c>
      <c r="AN103" s="9">
        <v>4.5318746941346193</v>
      </c>
      <c r="AO103" s="36">
        <f t="shared" si="72"/>
        <v>92.823386572046033</v>
      </c>
      <c r="AP103" s="36">
        <f t="shared" si="73"/>
        <v>3.5363308946124312</v>
      </c>
      <c r="AQ103" s="36">
        <f t="shared" si="74"/>
        <v>1.0928581397229518</v>
      </c>
      <c r="AR103" s="36">
        <f t="shared" si="75"/>
        <v>1.8935703996953765</v>
      </c>
      <c r="AS103" s="36">
        <f t="shared" si="76"/>
        <v>87.268216539067367</v>
      </c>
      <c r="AT103" s="37">
        <f t="shared" si="77"/>
        <v>80.400712652041392</v>
      </c>
      <c r="AU103" s="37">
        <f t="shared" si="78"/>
        <v>5.1242936011612912</v>
      </c>
      <c r="AV103" s="37">
        <f t="shared" si="79"/>
        <v>1.5835978417322589</v>
      </c>
      <c r="AW103" s="37">
        <f t="shared" si="80"/>
        <v>2.7438639006576571</v>
      </c>
      <c r="AX103" s="37">
        <f t="shared" si="81"/>
        <v>126.45535073575489</v>
      </c>
      <c r="AY103" s="9">
        <f t="shared" si="82"/>
        <v>0.85</v>
      </c>
      <c r="AZ103" s="9">
        <f t="shared" si="83"/>
        <v>0.6</v>
      </c>
      <c r="BA103" s="9">
        <f t="shared" si="84"/>
        <v>0.65</v>
      </c>
      <c r="BB103" s="9">
        <f t="shared" si="99"/>
        <v>21</v>
      </c>
      <c r="BC103" s="9">
        <f t="shared" si="100"/>
        <v>11.2</v>
      </c>
      <c r="BD103" s="9">
        <f t="shared" si="101"/>
        <v>13.65</v>
      </c>
      <c r="BE103" s="9">
        <f t="shared" si="85"/>
        <v>328.25420967727911</v>
      </c>
      <c r="BF103" s="9">
        <f t="shared" si="86"/>
        <v>101.44279357191064</v>
      </c>
      <c r="BG103" s="9">
        <f t="shared" si="87"/>
        <v>175.76761721230764</v>
      </c>
      <c r="BH103" s="9">
        <f t="shared" si="88"/>
        <v>8100.5313992588717</v>
      </c>
      <c r="BI103" s="9">
        <f t="shared" si="89"/>
        <v>411.9968573716634</v>
      </c>
      <c r="BJ103" s="9">
        <f t="shared" si="90"/>
        <v>127.32239502950827</v>
      </c>
      <c r="BK103" s="9">
        <f t="shared" si="91"/>
        <v>220.60861303308573</v>
      </c>
      <c r="BL103" s="9">
        <f t="shared" si="92"/>
        <v>10167.10031781854</v>
      </c>
      <c r="BM103" s="9" t="str">
        <f t="shared" si="93"/>
        <v>M</v>
      </c>
      <c r="BN103" s="9" t="str">
        <f t="shared" si="94"/>
        <v>M</v>
      </c>
      <c r="BO103" s="9">
        <v>1</v>
      </c>
    </row>
    <row r="104" spans="1:67" x14ac:dyDescent="0.3">
      <c r="A104" s="10">
        <v>98</v>
      </c>
      <c r="B104" s="10">
        <f t="shared" si="64"/>
        <v>3</v>
      </c>
      <c r="C104" s="9">
        <f>IF(G104&lt;=$A$3,$A$3,G104)</f>
        <v>2.5</v>
      </c>
      <c r="D104" s="9">
        <f t="shared" si="102"/>
        <v>3</v>
      </c>
      <c r="E104" s="9">
        <f t="shared" si="103"/>
        <v>2.7508200000000005</v>
      </c>
      <c r="F104" s="9">
        <f t="shared" si="104"/>
        <v>2.9000000000000004</v>
      </c>
      <c r="G104" s="9">
        <v>2.0584465336245463</v>
      </c>
      <c r="H104" s="9">
        <f t="shared" si="65"/>
        <v>2.2712444525662066</v>
      </c>
      <c r="I104" s="9">
        <v>65</v>
      </c>
      <c r="J104" s="9">
        <v>78</v>
      </c>
      <c r="K104" s="9">
        <v>0.2</v>
      </c>
      <c r="L104" s="9">
        <v>0.2</v>
      </c>
      <c r="M104" s="1">
        <f t="shared" si="105"/>
        <v>1.3989229744649958</v>
      </c>
      <c r="N104" s="9">
        <v>3</v>
      </c>
      <c r="O104" s="9">
        <v>2.6</v>
      </c>
      <c r="P104" s="9">
        <f t="shared" si="106"/>
        <v>1.6516293772194537</v>
      </c>
      <c r="Q104" s="1">
        <f t="shared" si="107"/>
        <v>0.77016742703120222</v>
      </c>
      <c r="R104" s="4">
        <f t="shared" si="108"/>
        <v>15.007922656809424</v>
      </c>
      <c r="S104" s="4">
        <f t="shared" si="109"/>
        <v>3.0317726949380188</v>
      </c>
      <c r="T104" s="9">
        <f t="shared" si="110"/>
        <v>5.2486930832436673</v>
      </c>
      <c r="U104" s="9">
        <f t="shared" si="111"/>
        <v>3.6701674270312026</v>
      </c>
      <c r="V104" s="9">
        <f t="shared" si="112"/>
        <v>41.791852077825219</v>
      </c>
      <c r="W104" s="9">
        <f t="shared" si="113"/>
        <v>49.623954767493913</v>
      </c>
      <c r="X104" s="28">
        <f t="shared" si="66"/>
        <v>91.415806845319139</v>
      </c>
      <c r="Y104" s="9">
        <f t="shared" si="114"/>
        <v>0.54283779228094031</v>
      </c>
      <c r="Z104" s="9">
        <f t="shared" si="95"/>
        <v>0.04</v>
      </c>
      <c r="AA104" s="29">
        <f t="shared" si="67"/>
        <v>0.58283779228094035</v>
      </c>
      <c r="AB104" s="30">
        <f t="shared" si="96"/>
        <v>0.98</v>
      </c>
      <c r="AC104" s="9">
        <v>0.5</v>
      </c>
      <c r="AD104" s="9">
        <v>0.5</v>
      </c>
      <c r="AE104" s="9">
        <f t="shared" si="68"/>
        <v>56.230061985073561</v>
      </c>
      <c r="AF104" s="9">
        <f>(AC104+AD104)*D104*E104*N104</f>
        <v>24.757380000000005</v>
      </c>
      <c r="AG104" s="28">
        <f t="shared" si="69"/>
        <v>80.987441985073559</v>
      </c>
      <c r="AH104" s="9">
        <f t="shared" si="70"/>
        <v>0.30569406062439813</v>
      </c>
      <c r="AI104" s="9">
        <f t="shared" si="97"/>
        <v>0.09</v>
      </c>
      <c r="AJ104" s="29">
        <f t="shared" si="71"/>
        <v>0.39569406062439816</v>
      </c>
      <c r="AK104" s="30">
        <f t="shared" si="98"/>
        <v>0.9</v>
      </c>
      <c r="AL104" s="9">
        <v>10.105917018958159</v>
      </c>
      <c r="AM104" s="9">
        <v>3.1546848194439221</v>
      </c>
      <c r="AN104" s="9">
        <v>5.6254753856020692</v>
      </c>
      <c r="AO104" s="36">
        <f t="shared" si="72"/>
        <v>93.320302821263297</v>
      </c>
      <c r="AP104" s="36">
        <f t="shared" si="73"/>
        <v>4.2158066546542035</v>
      </c>
      <c r="AQ104" s="36">
        <f t="shared" si="74"/>
        <v>1.3160152839370296</v>
      </c>
      <c r="AR104" s="36">
        <f t="shared" si="75"/>
        <v>2.3467357313269877</v>
      </c>
      <c r="AS104" s="36">
        <f t="shared" si="76"/>
        <v>104.91718426983307</v>
      </c>
      <c r="AT104" s="37">
        <f t="shared" si="77"/>
        <v>80.09747009512769</v>
      </c>
      <c r="AU104" s="37">
        <f t="shared" si="78"/>
        <v>6.1070656773933925</v>
      </c>
      <c r="AV104" s="37">
        <f t="shared" si="79"/>
        <v>1.9063947732480102</v>
      </c>
      <c r="AW104" s="37">
        <f t="shared" si="80"/>
        <v>3.3995081873305844</v>
      </c>
      <c r="AX104" s="37">
        <f t="shared" si="81"/>
        <v>151.9842316097893</v>
      </c>
      <c r="AY104" s="9">
        <f t="shared" si="82"/>
        <v>0.85</v>
      </c>
      <c r="AZ104" s="9">
        <f t="shared" si="83"/>
        <v>0.6</v>
      </c>
      <c r="BA104" s="9">
        <f t="shared" si="84"/>
        <v>0.65</v>
      </c>
      <c r="BB104" s="9">
        <f t="shared" si="99"/>
        <v>21</v>
      </c>
      <c r="BC104" s="9">
        <f t="shared" si="100"/>
        <v>11.2</v>
      </c>
      <c r="BD104" s="9">
        <f t="shared" si="101"/>
        <v>13.65</v>
      </c>
      <c r="BE104" s="9">
        <f t="shared" si="85"/>
        <v>393.42035364822726</v>
      </c>
      <c r="BF104" s="9">
        <f t="shared" si="86"/>
        <v>122.8109448144144</v>
      </c>
      <c r="BG104" s="9">
        <f t="shared" si="87"/>
        <v>218.99808908891328</v>
      </c>
      <c r="BH104" s="9">
        <f t="shared" si="88"/>
        <v>9790.9034072151044</v>
      </c>
      <c r="BI104" s="9">
        <f t="shared" si="89"/>
        <v>489.16051046399798</v>
      </c>
      <c r="BJ104" s="9">
        <f t="shared" si="90"/>
        <v>152.69739833974023</v>
      </c>
      <c r="BK104" s="9">
        <f t="shared" si="91"/>
        <v>272.29200537285323</v>
      </c>
      <c r="BL104" s="9">
        <f t="shared" si="92"/>
        <v>12173.55244629606</v>
      </c>
      <c r="BM104" s="9" t="str">
        <f t="shared" si="93"/>
        <v>M</v>
      </c>
      <c r="BN104" s="9" t="str">
        <f t="shared" si="94"/>
        <v>M</v>
      </c>
      <c r="BO104" s="9">
        <v>1</v>
      </c>
    </row>
    <row r="105" spans="1:67" x14ac:dyDescent="0.3">
      <c r="A105" s="10">
        <v>99</v>
      </c>
      <c r="B105" s="10">
        <f t="shared" si="64"/>
        <v>3</v>
      </c>
      <c r="C105" s="9">
        <f>IF(G105&lt;=$A$3,$A$3,G105)</f>
        <v>2.5</v>
      </c>
      <c r="D105" s="9">
        <f t="shared" si="102"/>
        <v>3</v>
      </c>
      <c r="E105" s="9">
        <f t="shared" si="103"/>
        <v>2.7508200000000005</v>
      </c>
      <c r="F105" s="9">
        <f t="shared" si="104"/>
        <v>2.9000000000000004</v>
      </c>
      <c r="G105" s="9">
        <v>2.2871368348998469</v>
      </c>
      <c r="H105" s="9">
        <f t="shared" si="65"/>
        <v>2.523576281274253</v>
      </c>
      <c r="I105" s="9">
        <v>65</v>
      </c>
      <c r="J105" s="9">
        <v>78</v>
      </c>
      <c r="K105" s="9">
        <v>0.2</v>
      </c>
      <c r="L105" s="9">
        <v>0.2</v>
      </c>
      <c r="M105" s="1">
        <f t="shared" si="105"/>
        <v>1.3989229744649958</v>
      </c>
      <c r="N105" s="9">
        <v>3</v>
      </c>
      <c r="O105" s="9">
        <v>2.6</v>
      </c>
      <c r="P105" s="9">
        <f t="shared" si="106"/>
        <v>2.192756730148691</v>
      </c>
      <c r="Q105" s="1">
        <f t="shared" si="107"/>
        <v>1.0224992557392483</v>
      </c>
      <c r="R105" s="4">
        <f t="shared" si="108"/>
        <v>15.007922656809424</v>
      </c>
      <c r="S105" s="4">
        <f t="shared" si="109"/>
        <v>1.0866431315921465</v>
      </c>
      <c r="T105" s="9">
        <f t="shared" si="110"/>
        <v>9.2513877872645924</v>
      </c>
      <c r="U105" s="9">
        <f t="shared" si="111"/>
        <v>3.9224992557392486</v>
      </c>
      <c r="V105" s="9">
        <f t="shared" si="112"/>
        <v>37.028234401530383</v>
      </c>
      <c r="W105" s="9">
        <f t="shared" si="113"/>
        <v>44.273253462050818</v>
      </c>
      <c r="X105" s="28">
        <f t="shared" si="66"/>
        <v>81.301487863581201</v>
      </c>
      <c r="Y105" s="9">
        <f t="shared" si="114"/>
        <v>0.54455649737110057</v>
      </c>
      <c r="Z105" s="9">
        <f t="shared" si="95"/>
        <v>0.04</v>
      </c>
      <c r="AA105" s="29">
        <f t="shared" si="67"/>
        <v>0.5845564973711006</v>
      </c>
      <c r="AB105" s="30">
        <f t="shared" si="96"/>
        <v>0.98</v>
      </c>
      <c r="AC105" s="9">
        <v>0.5</v>
      </c>
      <c r="AD105" s="9">
        <v>0.5</v>
      </c>
      <c r="AE105" s="9">
        <f t="shared" si="68"/>
        <v>62.477136954493581</v>
      </c>
      <c r="AF105" s="9">
        <f>(AC105+AD105)*D105*E105*N105</f>
        <v>24.757380000000005</v>
      </c>
      <c r="AG105" s="28">
        <f t="shared" si="69"/>
        <v>87.234516954493586</v>
      </c>
      <c r="AH105" s="9">
        <f t="shared" si="70"/>
        <v>0.28380256880329652</v>
      </c>
      <c r="AI105" s="9">
        <f t="shared" si="97"/>
        <v>0.09</v>
      </c>
      <c r="AJ105" s="29">
        <f t="shared" si="71"/>
        <v>0.37380256880329654</v>
      </c>
      <c r="AK105" s="30">
        <f t="shared" si="98"/>
        <v>0.9</v>
      </c>
      <c r="AL105" s="9">
        <v>4.1968904440962067</v>
      </c>
      <c r="AM105" s="9">
        <v>3.1642084020671302</v>
      </c>
      <c r="AN105" s="9">
        <v>4.7890597694662489</v>
      </c>
      <c r="AO105" s="36">
        <f t="shared" si="72"/>
        <v>82.995268860739145</v>
      </c>
      <c r="AP105" s="36">
        <f t="shared" si="73"/>
        <v>1.7435708662450853</v>
      </c>
      <c r="AQ105" s="36">
        <f t="shared" si="74"/>
        <v>1.3145498216025613</v>
      </c>
      <c r="AR105" s="36">
        <f t="shared" si="75"/>
        <v>1.9895837649262078</v>
      </c>
      <c r="AS105" s="36">
        <f t="shared" si="76"/>
        <v>57.609096717951758</v>
      </c>
      <c r="AT105" s="37">
        <f t="shared" si="77"/>
        <v>86.275895889059598</v>
      </c>
      <c r="AU105" s="37">
        <f t="shared" si="78"/>
        <v>2.6280820151070365</v>
      </c>
      <c r="AV105" s="37">
        <f t="shared" si="79"/>
        <v>1.9814191731454627</v>
      </c>
      <c r="AW105" s="37">
        <f t="shared" si="80"/>
        <v>2.9988969254872417</v>
      </c>
      <c r="AX105" s="37">
        <f t="shared" si="81"/>
        <v>86.83411378458365</v>
      </c>
      <c r="AY105" s="9">
        <f t="shared" si="82"/>
        <v>0.85</v>
      </c>
      <c r="AZ105" s="9">
        <f t="shared" si="83"/>
        <v>0.6</v>
      </c>
      <c r="BA105" s="9">
        <f t="shared" si="84"/>
        <v>0.65</v>
      </c>
      <c r="BB105" s="9">
        <f t="shared" si="99"/>
        <v>21</v>
      </c>
      <c r="BC105" s="9">
        <f t="shared" si="100"/>
        <v>11.2</v>
      </c>
      <c r="BD105" s="9">
        <f t="shared" si="101"/>
        <v>13.65</v>
      </c>
      <c r="BE105" s="9">
        <f t="shared" si="85"/>
        <v>144.70813282176272</v>
      </c>
      <c r="BF105" s="9">
        <f t="shared" si="86"/>
        <v>109.10141587474125</v>
      </c>
      <c r="BG105" s="9">
        <f t="shared" si="87"/>
        <v>165.12603949101225</v>
      </c>
      <c r="BH105" s="9">
        <f t="shared" si="88"/>
        <v>4781.2824709307315</v>
      </c>
      <c r="BI105" s="9">
        <f t="shared" si="89"/>
        <v>226.74013032328463</v>
      </c>
      <c r="BJ105" s="9">
        <f t="shared" si="90"/>
        <v>170.9487142948845</v>
      </c>
      <c r="BK105" s="9">
        <f t="shared" si="91"/>
        <v>258.73251892535819</v>
      </c>
      <c r="BL105" s="9">
        <f t="shared" si="92"/>
        <v>7491.6909604974935</v>
      </c>
      <c r="BM105" s="9" t="str">
        <f t="shared" si="93"/>
        <v>D</v>
      </c>
      <c r="BN105" s="9" t="str">
        <f t="shared" si="94"/>
        <v>M</v>
      </c>
      <c r="BO105" s="9">
        <v>1</v>
      </c>
    </row>
    <row r="106" spans="1:67" x14ac:dyDescent="0.3">
      <c r="A106" s="10">
        <v>100</v>
      </c>
      <c r="B106" s="10">
        <f t="shared" si="64"/>
        <v>3</v>
      </c>
      <c r="C106" s="9">
        <f>IF(G106&lt;=$A$3,$A$3,G106)</f>
        <v>2.5384396208531999</v>
      </c>
      <c r="D106" s="9">
        <f t="shared" si="102"/>
        <v>3</v>
      </c>
      <c r="E106" s="9">
        <f t="shared" si="103"/>
        <v>2.7508200000000005</v>
      </c>
      <c r="F106" s="9">
        <f t="shared" si="104"/>
        <v>2.9384396208532002</v>
      </c>
      <c r="G106" s="9">
        <v>2.5384396208531999</v>
      </c>
      <c r="H106" s="9">
        <f t="shared" si="65"/>
        <v>2.8008582262689403</v>
      </c>
      <c r="I106" s="9">
        <v>65</v>
      </c>
      <c r="J106" s="9">
        <v>78</v>
      </c>
      <c r="K106" s="9">
        <v>0.2</v>
      </c>
      <c r="L106" s="9">
        <v>0.2</v>
      </c>
      <c r="M106" s="1">
        <f t="shared" si="105"/>
        <v>1.3989229744649958</v>
      </c>
      <c r="N106" s="9">
        <v>3</v>
      </c>
      <c r="O106" s="9">
        <v>2.6</v>
      </c>
      <c r="P106" s="9">
        <f t="shared" si="106"/>
        <v>2.7049557471806978</v>
      </c>
      <c r="Q106" s="1">
        <f t="shared" si="107"/>
        <v>1.2613415798807357</v>
      </c>
      <c r="R106" s="4">
        <f t="shared" si="108"/>
        <v>15.007922656809424</v>
      </c>
      <c r="S106" s="4">
        <f t="shared" si="109"/>
        <v>0.14516181587819982</v>
      </c>
      <c r="T106" s="9">
        <f t="shared" si="110"/>
        <v>14.078173371064016</v>
      </c>
      <c r="U106" s="9">
        <f t="shared" si="111"/>
        <v>4.1997812007339359</v>
      </c>
      <c r="V106" s="9">
        <f t="shared" si="112"/>
        <v>30.615390561275834</v>
      </c>
      <c r="W106" s="9">
        <f t="shared" si="113"/>
        <v>41.683407829158575</v>
      </c>
      <c r="X106" s="28">
        <f t="shared" si="66"/>
        <v>72.298798390434413</v>
      </c>
      <c r="Y106" s="9">
        <f t="shared" si="114"/>
        <v>0.57654357689399094</v>
      </c>
      <c r="Z106" s="9">
        <f t="shared" si="95"/>
        <v>0.04</v>
      </c>
      <c r="AA106" s="29">
        <f t="shared" si="67"/>
        <v>0.61654357689399097</v>
      </c>
      <c r="AB106" s="30">
        <f t="shared" si="96"/>
        <v>0.98</v>
      </c>
      <c r="AC106" s="9">
        <v>0.5</v>
      </c>
      <c r="AD106" s="9">
        <v>0.5</v>
      </c>
      <c r="AE106" s="9">
        <f t="shared" si="68"/>
        <v>69.341911433866159</v>
      </c>
      <c r="AF106" s="9">
        <f>(AC106+AD106)*D106*E106*N106</f>
        <v>24.757380000000005</v>
      </c>
      <c r="AG106" s="28">
        <f t="shared" si="69"/>
        <v>94.099291433866171</v>
      </c>
      <c r="AH106" s="9">
        <f t="shared" si="70"/>
        <v>0.26309847420476823</v>
      </c>
      <c r="AI106" s="9">
        <f t="shared" si="97"/>
        <v>0.09</v>
      </c>
      <c r="AJ106" s="29">
        <f t="shared" si="71"/>
        <v>0.35309847420476825</v>
      </c>
      <c r="AK106" s="30">
        <f t="shared" si="98"/>
        <v>0.9</v>
      </c>
      <c r="AL106" s="9">
        <v>7.7162899244228749</v>
      </c>
      <c r="AM106" s="9">
        <v>2.0574927949114805</v>
      </c>
      <c r="AN106" s="9">
        <v>6.2547008065946077</v>
      </c>
      <c r="AO106" s="36">
        <f t="shared" si="72"/>
        <v>73.805023356901799</v>
      </c>
      <c r="AP106" s="36">
        <f t="shared" si="73"/>
        <v>2.9588609340681322</v>
      </c>
      <c r="AQ106" s="36">
        <f t="shared" si="74"/>
        <v>0.78895882770314174</v>
      </c>
      <c r="AR106" s="36">
        <f t="shared" si="75"/>
        <v>2.3984051988950377</v>
      </c>
      <c r="AS106" s="36">
        <f t="shared" si="76"/>
        <v>79.397321122477493</v>
      </c>
      <c r="AT106" s="37">
        <f t="shared" si="77"/>
        <v>93.065233286241266</v>
      </c>
      <c r="AU106" s="37">
        <f t="shared" si="78"/>
        <v>4.9916797255875309</v>
      </c>
      <c r="AV106" s="37">
        <f t="shared" si="79"/>
        <v>1.3309952283409325</v>
      </c>
      <c r="AW106" s="37">
        <f t="shared" si="80"/>
        <v>4.0461754951787183</v>
      </c>
      <c r="AX106" s="37">
        <f t="shared" si="81"/>
        <v>133.94546311716167</v>
      </c>
      <c r="AY106" s="9">
        <f t="shared" si="82"/>
        <v>0.85</v>
      </c>
      <c r="AZ106" s="9">
        <f t="shared" si="83"/>
        <v>0.6</v>
      </c>
      <c r="BA106" s="9">
        <f t="shared" si="84"/>
        <v>0.65</v>
      </c>
      <c r="BB106" s="9">
        <f t="shared" si="99"/>
        <v>21</v>
      </c>
      <c r="BC106" s="9">
        <f t="shared" si="100"/>
        <v>11.2</v>
      </c>
      <c r="BD106" s="9">
        <f t="shared" si="101"/>
        <v>13.65</v>
      </c>
      <c r="BE106" s="9">
        <f t="shared" si="85"/>
        <v>218.37880034872276</v>
      </c>
      <c r="BF106" s="9">
        <f t="shared" si="86"/>
        <v>58.229124706264237</v>
      </c>
      <c r="BG106" s="9">
        <f t="shared" si="87"/>
        <v>177.01435172376296</v>
      </c>
      <c r="BH106" s="9">
        <f t="shared" si="88"/>
        <v>5859.9211399198839</v>
      </c>
      <c r="BI106" s="9">
        <f t="shared" si="89"/>
        <v>464.55183815200434</v>
      </c>
      <c r="BJ106" s="9">
        <f t="shared" si="90"/>
        <v>123.86938142842286</v>
      </c>
      <c r="BK106" s="9">
        <f t="shared" si="91"/>
        <v>376.55826637588018</v>
      </c>
      <c r="BL106" s="9">
        <f t="shared" si="92"/>
        <v>12465.665772632276</v>
      </c>
      <c r="BM106" s="9" t="str">
        <f t="shared" si="93"/>
        <v>M</v>
      </c>
      <c r="BN106" s="9" t="str">
        <f t="shared" si="94"/>
        <v>M</v>
      </c>
      <c r="BO106" s="9">
        <v>1</v>
      </c>
    </row>
    <row r="107" spans="1:67" x14ac:dyDescent="0.3">
      <c r="A107" s="10">
        <v>101</v>
      </c>
      <c r="B107" s="10">
        <f t="shared" si="64"/>
        <v>3</v>
      </c>
      <c r="C107" s="9">
        <f>IF(G107&lt;=$A$3,$A$3,G107)</f>
        <v>2.8366823969778059</v>
      </c>
      <c r="D107" s="9">
        <f t="shared" si="102"/>
        <v>3</v>
      </c>
      <c r="E107" s="9">
        <f t="shared" si="103"/>
        <v>2.7508200000000005</v>
      </c>
      <c r="F107" s="9">
        <f t="shared" si="104"/>
        <v>3.2366823969778062</v>
      </c>
      <c r="G107" s="9">
        <v>2.8366823969778059</v>
      </c>
      <c r="H107" s="9">
        <f t="shared" si="65"/>
        <v>3.1299327199349043</v>
      </c>
      <c r="I107" s="9">
        <v>65</v>
      </c>
      <c r="J107" s="9">
        <v>78</v>
      </c>
      <c r="K107" s="9">
        <v>0.2</v>
      </c>
      <c r="L107" s="9">
        <v>0.2</v>
      </c>
      <c r="M107" s="1">
        <f t="shared" si="105"/>
        <v>1.3989229744649958</v>
      </c>
      <c r="N107" s="9">
        <v>3</v>
      </c>
      <c r="O107" s="9">
        <v>2.6</v>
      </c>
      <c r="P107" s="9">
        <f t="shared" si="106"/>
        <v>2.7710745788193369</v>
      </c>
      <c r="Q107" s="1">
        <f t="shared" si="107"/>
        <v>1.2921732974220941</v>
      </c>
      <c r="R107" s="4">
        <f t="shared" si="108"/>
        <v>15.007922656809424</v>
      </c>
      <c r="S107" s="4">
        <f t="shared" si="109"/>
        <v>8.7390880935110563E-2</v>
      </c>
      <c r="T107" s="9">
        <f t="shared" si="110"/>
        <v>14.774827147199913</v>
      </c>
      <c r="U107" s="9">
        <f t="shared" si="111"/>
        <v>4.5288556943999003</v>
      </c>
      <c r="V107" s="9">
        <f t="shared" si="112"/>
        <v>36.846043708801538</v>
      </c>
      <c r="W107" s="9">
        <f t="shared" si="113"/>
        <v>41.524490385898424</v>
      </c>
      <c r="X107" s="28">
        <f t="shared" si="66"/>
        <v>78.370534094699963</v>
      </c>
      <c r="Y107" s="9">
        <f t="shared" si="114"/>
        <v>0.52984825056470608</v>
      </c>
      <c r="Z107" s="9">
        <f t="shared" si="95"/>
        <v>0.04</v>
      </c>
      <c r="AA107" s="29">
        <f t="shared" si="67"/>
        <v>0.56984825056470612</v>
      </c>
      <c r="AB107" s="30">
        <f t="shared" si="96"/>
        <v>0.98</v>
      </c>
      <c r="AC107" s="9">
        <v>0.5</v>
      </c>
      <c r="AD107" s="9">
        <v>0.5</v>
      </c>
      <c r="AE107" s="9">
        <f t="shared" si="68"/>
        <v>77.488933721862011</v>
      </c>
      <c r="AF107" s="9">
        <f>(AC107+AD107)*D107*E107*N107</f>
        <v>24.757380000000005</v>
      </c>
      <c r="AG107" s="28">
        <f t="shared" si="69"/>
        <v>102.24631372186201</v>
      </c>
      <c r="AH107" s="9">
        <f t="shared" si="70"/>
        <v>0.24213469511817182</v>
      </c>
      <c r="AI107" s="9">
        <f t="shared" si="97"/>
        <v>0.09</v>
      </c>
      <c r="AJ107" s="29">
        <f t="shared" si="71"/>
        <v>0.33213469511817184</v>
      </c>
      <c r="AK107" s="30">
        <f t="shared" si="98"/>
        <v>0.9</v>
      </c>
      <c r="AL107" s="9">
        <v>8.431371676967963</v>
      </c>
      <c r="AM107" s="9">
        <v>2.3669774545866136</v>
      </c>
      <c r="AN107" s="9">
        <v>6.2652350786904307</v>
      </c>
      <c r="AO107" s="36">
        <f t="shared" si="72"/>
        <v>80.003253555006211</v>
      </c>
      <c r="AP107" s="36">
        <f t="shared" si="73"/>
        <v>3.6267692769869568</v>
      </c>
      <c r="AQ107" s="36">
        <f t="shared" si="74"/>
        <v>1.0181594929643307</v>
      </c>
      <c r="AR107" s="36">
        <f t="shared" si="75"/>
        <v>2.6950018297220599</v>
      </c>
      <c r="AS107" s="36">
        <f t="shared" si="76"/>
        <v>95.49126712114645</v>
      </c>
      <c r="AT107" s="37">
        <f t="shared" si="77"/>
        <v>101.1227278567866</v>
      </c>
      <c r="AU107" s="37">
        <f t="shared" si="78"/>
        <v>5.6310206156102192</v>
      </c>
      <c r="AV107" s="37">
        <f t="shared" si="79"/>
        <v>1.5808221193559022</v>
      </c>
      <c r="AW107" s="37">
        <f t="shared" si="80"/>
        <v>4.1843331359859093</v>
      </c>
      <c r="AX107" s="37">
        <f t="shared" si="81"/>
        <v>148.26233837974905</v>
      </c>
      <c r="AY107" s="9">
        <f t="shared" si="82"/>
        <v>0.85</v>
      </c>
      <c r="AZ107" s="9">
        <f t="shared" si="83"/>
        <v>0.6</v>
      </c>
      <c r="BA107" s="9">
        <f t="shared" si="84"/>
        <v>0.65</v>
      </c>
      <c r="BB107" s="9">
        <f t="shared" si="99"/>
        <v>21</v>
      </c>
      <c r="BC107" s="9">
        <f t="shared" si="100"/>
        <v>11.2</v>
      </c>
      <c r="BD107" s="9">
        <f t="shared" si="101"/>
        <v>13.65</v>
      </c>
      <c r="BE107" s="9">
        <f t="shared" si="85"/>
        <v>290.15334205229408</v>
      </c>
      <c r="BF107" s="9">
        <f t="shared" si="86"/>
        <v>81.456072075061911</v>
      </c>
      <c r="BG107" s="9">
        <f t="shared" si="87"/>
        <v>215.60891471445964</v>
      </c>
      <c r="BH107" s="9">
        <f t="shared" si="88"/>
        <v>7639.6120557819077</v>
      </c>
      <c r="BI107" s="9">
        <f t="shared" si="89"/>
        <v>569.42416526830709</v>
      </c>
      <c r="BJ107" s="9">
        <f t="shared" si="90"/>
        <v>159.85704496561553</v>
      </c>
      <c r="BK107" s="9">
        <f t="shared" si="91"/>
        <v>423.13118097243751</v>
      </c>
      <c r="BL107" s="9">
        <f t="shared" si="92"/>
        <v>14992.69209538617</v>
      </c>
      <c r="BM107" s="9" t="str">
        <f t="shared" si="93"/>
        <v>M</v>
      </c>
      <c r="BN107" s="9" t="str">
        <f t="shared" si="94"/>
        <v>M</v>
      </c>
      <c r="BO107" s="9">
        <v>1</v>
      </c>
    </row>
    <row r="108" spans="1:67" x14ac:dyDescent="0.3">
      <c r="A108" s="10">
        <v>102</v>
      </c>
      <c r="B108" s="10">
        <f t="shared" si="64"/>
        <v>3</v>
      </c>
      <c r="C108" s="9">
        <f>IF(G108&lt;=$A$3,$A$3,G108)</f>
        <v>2.5</v>
      </c>
      <c r="D108" s="9">
        <f t="shared" si="102"/>
        <v>3</v>
      </c>
      <c r="E108" s="9">
        <f t="shared" si="103"/>
        <v>2.7508200000000005</v>
      </c>
      <c r="F108" s="9">
        <f t="shared" si="104"/>
        <v>2.9000000000000004</v>
      </c>
      <c r="G108" s="9">
        <v>1.9608156753212591</v>
      </c>
      <c r="H108" s="9">
        <f t="shared" si="65"/>
        <v>2.1635207193050037</v>
      </c>
      <c r="I108" s="9">
        <v>65</v>
      </c>
      <c r="J108" s="9">
        <v>78</v>
      </c>
      <c r="K108" s="9">
        <v>0.2</v>
      </c>
      <c r="L108" s="9">
        <v>0.2</v>
      </c>
      <c r="M108" s="1">
        <f t="shared" si="105"/>
        <v>1.3989229744649958</v>
      </c>
      <c r="N108" s="9">
        <v>3</v>
      </c>
      <c r="O108" s="9">
        <v>2.6</v>
      </c>
      <c r="P108" s="9">
        <f t="shared" si="106"/>
        <v>1.4206150857376783</v>
      </c>
      <c r="Q108" s="1">
        <f t="shared" si="107"/>
        <v>0.66244369376999934</v>
      </c>
      <c r="R108" s="4">
        <f t="shared" si="108"/>
        <v>15.007922656809424</v>
      </c>
      <c r="S108" s="4">
        <f t="shared" si="109"/>
        <v>4.1596237039344128</v>
      </c>
      <c r="T108" s="9">
        <f t="shared" si="110"/>
        <v>3.8831022327194198</v>
      </c>
      <c r="U108" s="9">
        <f t="shared" si="111"/>
        <v>3.5624436937699997</v>
      </c>
      <c r="V108" s="9">
        <f t="shared" si="112"/>
        <v>42.881389301898089</v>
      </c>
      <c r="W108" s="9">
        <f t="shared" si="113"/>
        <v>52.726469880061366</v>
      </c>
      <c r="X108" s="28">
        <f t="shared" si="66"/>
        <v>95.607859181959455</v>
      </c>
      <c r="Y108" s="9">
        <f t="shared" si="114"/>
        <v>0.55148677453087969</v>
      </c>
      <c r="Z108" s="9">
        <f t="shared" si="95"/>
        <v>0.04</v>
      </c>
      <c r="AA108" s="29">
        <f t="shared" si="67"/>
        <v>0.59148677453087972</v>
      </c>
      <c r="AB108" s="30">
        <f t="shared" si="96"/>
        <v>0.98</v>
      </c>
      <c r="AC108" s="9">
        <v>0.5</v>
      </c>
      <c r="AD108" s="9">
        <v>0.5</v>
      </c>
      <c r="AE108" s="9">
        <f t="shared" si="68"/>
        <v>53.563104585707322</v>
      </c>
      <c r="AF108" s="9">
        <f>(AC108+AD108)*D108*E108*N108</f>
        <v>24.757380000000005</v>
      </c>
      <c r="AG108" s="28">
        <f t="shared" si="69"/>
        <v>78.320484585707334</v>
      </c>
      <c r="AH108" s="9">
        <f t="shared" si="70"/>
        <v>0.31610350894736378</v>
      </c>
      <c r="AI108" s="9">
        <f t="shared" si="97"/>
        <v>0.09</v>
      </c>
      <c r="AJ108" s="29">
        <f t="shared" si="71"/>
        <v>0.4061035089473638</v>
      </c>
      <c r="AK108" s="30">
        <f t="shared" si="98"/>
        <v>0.9</v>
      </c>
      <c r="AL108" s="9">
        <v>5.895513522487958</v>
      </c>
      <c r="AM108" s="9">
        <v>2.9862610547167638</v>
      </c>
      <c r="AN108" s="9">
        <v>5.1743618831714517</v>
      </c>
      <c r="AO108" s="36">
        <f t="shared" si="72"/>
        <v>97.599689581583604</v>
      </c>
      <c r="AP108" s="36">
        <f t="shared" si="73"/>
        <v>2.4083952448683705</v>
      </c>
      <c r="AQ108" s="36">
        <f t="shared" si="74"/>
        <v>1.2199271355551622</v>
      </c>
      <c r="AR108" s="36">
        <f t="shared" si="75"/>
        <v>2.113795262638841</v>
      </c>
      <c r="AS108" s="36">
        <f t="shared" si="76"/>
        <v>69.942413939594218</v>
      </c>
      <c r="AT108" s="37">
        <f t="shared" si="77"/>
        <v>77.459819919930339</v>
      </c>
      <c r="AU108" s="37">
        <f t="shared" si="78"/>
        <v>3.5013247939589651</v>
      </c>
      <c r="AV108" s="37">
        <f t="shared" si="79"/>
        <v>1.7735299617634306</v>
      </c>
      <c r="AW108" s="37">
        <f t="shared" si="80"/>
        <v>3.0730353658520357</v>
      </c>
      <c r="AX108" s="37">
        <f t="shared" si="81"/>
        <v>101.68227519873996</v>
      </c>
      <c r="AY108" s="9">
        <f t="shared" si="82"/>
        <v>0.85</v>
      </c>
      <c r="AZ108" s="9">
        <f t="shared" si="83"/>
        <v>0.6</v>
      </c>
      <c r="BA108" s="9">
        <f t="shared" si="84"/>
        <v>0.65</v>
      </c>
      <c r="BB108" s="9">
        <f t="shared" si="99"/>
        <v>21</v>
      </c>
      <c r="BC108" s="9">
        <f t="shared" si="100"/>
        <v>11.2</v>
      </c>
      <c r="BD108" s="9">
        <f t="shared" si="101"/>
        <v>13.65</v>
      </c>
      <c r="BE108" s="9">
        <f t="shared" si="85"/>
        <v>235.058628288915</v>
      </c>
      <c r="BF108" s="9">
        <f t="shared" si="86"/>
        <v>119.06450974233429</v>
      </c>
      <c r="BG108" s="9">
        <f t="shared" si="87"/>
        <v>206.30576147257287</v>
      </c>
      <c r="BH108" s="9">
        <f t="shared" si="88"/>
        <v>6826.3578890910212</v>
      </c>
      <c r="BI108" s="9">
        <f t="shared" si="89"/>
        <v>271.21198802124866</v>
      </c>
      <c r="BJ108" s="9">
        <f t="shared" si="90"/>
        <v>137.37731146079628</v>
      </c>
      <c r="BK108" s="9">
        <f t="shared" si="91"/>
        <v>238.03676604647595</v>
      </c>
      <c r="BL108" s="9">
        <f t="shared" si="92"/>
        <v>7876.2907259431959</v>
      </c>
      <c r="BM108" s="9" t="str">
        <f t="shared" si="93"/>
        <v>D</v>
      </c>
      <c r="BN108" s="9" t="str">
        <f t="shared" si="94"/>
        <v>M</v>
      </c>
      <c r="BO108" s="9">
        <v>1</v>
      </c>
    </row>
    <row r="109" spans="1:67" x14ac:dyDescent="0.3">
      <c r="A109" s="10">
        <v>103</v>
      </c>
      <c r="B109" s="10">
        <f t="shared" si="64"/>
        <v>3</v>
      </c>
      <c r="C109" s="9">
        <f>IF(G109&lt;=$A$3,$A$3,G109)</f>
        <v>2.5</v>
      </c>
      <c r="D109" s="9">
        <f t="shared" si="102"/>
        <v>3</v>
      </c>
      <c r="E109" s="9">
        <f t="shared" si="103"/>
        <v>2.7508200000000005</v>
      </c>
      <c r="F109" s="9">
        <f t="shared" si="104"/>
        <v>2.9000000000000004</v>
      </c>
      <c r="G109" s="9">
        <v>2.2708250329615849</v>
      </c>
      <c r="H109" s="9">
        <f t="shared" si="65"/>
        <v>2.5055781991970854</v>
      </c>
      <c r="I109" s="9">
        <v>65</v>
      </c>
      <c r="J109" s="9">
        <v>78</v>
      </c>
      <c r="K109" s="9">
        <v>0.2</v>
      </c>
      <c r="L109" s="9">
        <v>0.2</v>
      </c>
      <c r="M109" s="1">
        <f t="shared" si="105"/>
        <v>1.3989229744649958</v>
      </c>
      <c r="N109" s="9">
        <v>3</v>
      </c>
      <c r="O109" s="9">
        <v>2.6</v>
      </c>
      <c r="P109" s="9">
        <f t="shared" si="106"/>
        <v>2.1541597185783057</v>
      </c>
      <c r="Q109" s="1">
        <f t="shared" si="107"/>
        <v>1.0045011736620806</v>
      </c>
      <c r="R109" s="4">
        <f t="shared" si="108"/>
        <v>15.007922656809424</v>
      </c>
      <c r="S109" s="4">
        <f t="shared" si="109"/>
        <v>1.1930394396141026</v>
      </c>
      <c r="T109" s="9">
        <f t="shared" si="110"/>
        <v>8.9285674008035265</v>
      </c>
      <c r="U109" s="9">
        <f t="shared" si="111"/>
        <v>3.9045011736620809</v>
      </c>
      <c r="V109" s="9">
        <f t="shared" si="112"/>
        <v>37.470669819759586</v>
      </c>
      <c r="W109" s="9">
        <f t="shared" si="113"/>
        <v>44.565930554083778</v>
      </c>
      <c r="X109" s="28">
        <f t="shared" si="66"/>
        <v>82.036600373843356</v>
      </c>
      <c r="Y109" s="9">
        <f t="shared" si="114"/>
        <v>0.543244482962427</v>
      </c>
      <c r="Z109" s="9">
        <f t="shared" si="95"/>
        <v>0.04</v>
      </c>
      <c r="AA109" s="29">
        <f t="shared" si="67"/>
        <v>0.58324448296242704</v>
      </c>
      <c r="AB109" s="30">
        <f t="shared" si="96"/>
        <v>0.98</v>
      </c>
      <c r="AC109" s="9">
        <v>0.5</v>
      </c>
      <c r="AD109" s="9">
        <v>0.5</v>
      </c>
      <c r="AE109" s="9">
        <f t="shared" si="68"/>
        <v>62.031551597237943</v>
      </c>
      <c r="AF109" s="9">
        <f>(AC109+AD109)*D109*E109*N109</f>
        <v>24.757380000000005</v>
      </c>
      <c r="AG109" s="28">
        <f t="shared" si="69"/>
        <v>86.788931597237948</v>
      </c>
      <c r="AH109" s="9">
        <f t="shared" si="70"/>
        <v>0.28525964710444607</v>
      </c>
      <c r="AI109" s="9">
        <f t="shared" si="97"/>
        <v>0.09</v>
      </c>
      <c r="AJ109" s="29">
        <f t="shared" si="71"/>
        <v>0.37525964710444604</v>
      </c>
      <c r="AK109" s="30">
        <f t="shared" si="98"/>
        <v>0.9</v>
      </c>
      <c r="AL109" s="9">
        <v>9.9746014647073604</v>
      </c>
      <c r="AM109" s="9">
        <v>2.3276956554276351</v>
      </c>
      <c r="AN109" s="9">
        <v>6.4999367421559997</v>
      </c>
      <c r="AO109" s="36">
        <f t="shared" si="72"/>
        <v>83.745696214965093</v>
      </c>
      <c r="AP109" s="36">
        <f t="shared" si="73"/>
        <v>4.1569701906678489</v>
      </c>
      <c r="AQ109" s="36">
        <f t="shared" si="74"/>
        <v>0.97008000638385639</v>
      </c>
      <c r="AR109" s="36">
        <f t="shared" si="75"/>
        <v>2.7088844976887412</v>
      </c>
      <c r="AS109" s="36">
        <f t="shared" si="76"/>
        <v>104.75543325206398</v>
      </c>
      <c r="AT109" s="37">
        <f t="shared" si="77"/>
        <v>85.835207074191388</v>
      </c>
      <c r="AU109" s="37">
        <f t="shared" si="78"/>
        <v>6.2315360390537862</v>
      </c>
      <c r="AV109" s="37">
        <f t="shared" si="79"/>
        <v>1.4542054052053086</v>
      </c>
      <c r="AW109" s="37">
        <f t="shared" si="80"/>
        <v>4.0607727740933166</v>
      </c>
      <c r="AX109" s="37">
        <f t="shared" si="81"/>
        <v>157.03438505823271</v>
      </c>
      <c r="AY109" s="9">
        <f t="shared" si="82"/>
        <v>0.85</v>
      </c>
      <c r="AZ109" s="9">
        <f t="shared" si="83"/>
        <v>0.6</v>
      </c>
      <c r="BA109" s="9">
        <f t="shared" si="84"/>
        <v>0.65</v>
      </c>
      <c r="BB109" s="9">
        <f t="shared" si="99"/>
        <v>21</v>
      </c>
      <c r="BC109" s="9">
        <f t="shared" si="100"/>
        <v>11.2</v>
      </c>
      <c r="BD109" s="9">
        <f t="shared" si="101"/>
        <v>13.65</v>
      </c>
      <c r="BE109" s="9">
        <f t="shared" si="85"/>
        <v>348.1283627623352</v>
      </c>
      <c r="BF109" s="9">
        <f t="shared" si="86"/>
        <v>81.240025518833832</v>
      </c>
      <c r="BG109" s="9">
        <f t="shared" si="87"/>
        <v>226.85741822486963</v>
      </c>
      <c r="BH109" s="9">
        <f t="shared" si="88"/>
        <v>8772.8166899944026</v>
      </c>
      <c r="BI109" s="9">
        <f t="shared" si="89"/>
        <v>534.88518630246813</v>
      </c>
      <c r="BJ109" s="9">
        <f t="shared" si="90"/>
        <v>124.82202208420605</v>
      </c>
      <c r="BK109" s="9">
        <f t="shared" si="91"/>
        <v>348.55727194553845</v>
      </c>
      <c r="BL109" s="9">
        <f t="shared" si="92"/>
        <v>13479.078959241711</v>
      </c>
      <c r="BM109" s="9" t="str">
        <f t="shared" si="93"/>
        <v>M</v>
      </c>
      <c r="BN109" s="9" t="str">
        <f t="shared" si="94"/>
        <v>M</v>
      </c>
      <c r="BO109" s="9">
        <v>1</v>
      </c>
    </row>
    <row r="110" spans="1:67" x14ac:dyDescent="0.3">
      <c r="A110" s="10">
        <v>104</v>
      </c>
      <c r="B110" s="10">
        <f t="shared" si="64"/>
        <v>3</v>
      </c>
      <c r="C110" s="9">
        <f>IF(G110&lt;=$A$3,$A$3,G110)</f>
        <v>2.5</v>
      </c>
      <c r="D110" s="9">
        <f t="shared" si="102"/>
        <v>3</v>
      </c>
      <c r="E110" s="9">
        <f t="shared" si="103"/>
        <v>2.7508200000000005</v>
      </c>
      <c r="F110" s="9">
        <f t="shared" si="104"/>
        <v>2.9000000000000004</v>
      </c>
      <c r="G110" s="9">
        <v>1.662009529331993</v>
      </c>
      <c r="H110" s="9">
        <f t="shared" si="65"/>
        <v>1.8338246157701648</v>
      </c>
      <c r="I110" s="9">
        <v>65</v>
      </c>
      <c r="J110" s="9">
        <v>78</v>
      </c>
      <c r="K110" s="9">
        <v>0.2</v>
      </c>
      <c r="L110" s="9">
        <v>0.2</v>
      </c>
      <c r="M110" s="1">
        <f t="shared" si="105"/>
        <v>1.3989229744649958</v>
      </c>
      <c r="N110" s="9">
        <v>3</v>
      </c>
      <c r="O110" s="9">
        <v>2.6</v>
      </c>
      <c r="P110" s="9">
        <f t="shared" si="106"/>
        <v>0.7135795100421799</v>
      </c>
      <c r="Q110" s="1">
        <f t="shared" si="107"/>
        <v>0.33274759023516021</v>
      </c>
      <c r="R110" s="4">
        <f t="shared" si="108"/>
        <v>15.007922656809424</v>
      </c>
      <c r="S110" s="4">
        <f t="shared" si="109"/>
        <v>8.7174663638110221</v>
      </c>
      <c r="T110" s="9">
        <f t="shared" si="110"/>
        <v>0.97973973592261354</v>
      </c>
      <c r="U110" s="9">
        <f t="shared" si="111"/>
        <v>3.2327475902351606</v>
      </c>
      <c r="V110" s="9">
        <f t="shared" si="112"/>
        <v>42.70560520560533</v>
      </c>
      <c r="W110" s="9">
        <f t="shared" si="113"/>
        <v>65.264274625703152</v>
      </c>
      <c r="X110" s="28">
        <f t="shared" si="66"/>
        <v>107.96987983130848</v>
      </c>
      <c r="Y110" s="9">
        <f t="shared" si="114"/>
        <v>0.60446741931797721</v>
      </c>
      <c r="Z110" s="9">
        <f t="shared" si="95"/>
        <v>0.04</v>
      </c>
      <c r="AA110" s="29">
        <f t="shared" si="67"/>
        <v>0.64446741931797724</v>
      </c>
      <c r="AB110" s="30">
        <f t="shared" si="96"/>
        <v>0.98</v>
      </c>
      <c r="AC110" s="9">
        <v>0.5</v>
      </c>
      <c r="AD110" s="9">
        <v>0.5</v>
      </c>
      <c r="AE110" s="9">
        <f t="shared" si="68"/>
        <v>45.400692865975969</v>
      </c>
      <c r="AF110" s="9">
        <f>(AC110+AD110)*D110*E110*N110</f>
        <v>24.757380000000005</v>
      </c>
      <c r="AG110" s="28">
        <f t="shared" si="69"/>
        <v>70.158072865975981</v>
      </c>
      <c r="AH110" s="9">
        <f t="shared" si="70"/>
        <v>0.3528799892678694</v>
      </c>
      <c r="AI110" s="9">
        <f t="shared" si="97"/>
        <v>0.09</v>
      </c>
      <c r="AJ110" s="29">
        <f t="shared" si="71"/>
        <v>0.44287998926786942</v>
      </c>
      <c r="AK110" s="30">
        <f t="shared" si="98"/>
        <v>0.9</v>
      </c>
      <c r="AL110" s="9">
        <v>9.6432573276123073</v>
      </c>
      <c r="AM110" s="9">
        <v>2.4056496077519105</v>
      </c>
      <c r="AN110" s="9">
        <v>4.1196613621587943</v>
      </c>
      <c r="AO110" s="36">
        <f t="shared" si="72"/>
        <v>110.21925232779408</v>
      </c>
      <c r="AP110" s="36">
        <f t="shared" si="73"/>
        <v>3.4284921638668298</v>
      </c>
      <c r="AQ110" s="36">
        <f t="shared" si="74"/>
        <v>0.85528681326073253</v>
      </c>
      <c r="AR110" s="36">
        <f t="shared" si="75"/>
        <v>1.4646738356243334</v>
      </c>
      <c r="AS110" s="36">
        <f t="shared" si="76"/>
        <v>79.941431116711939</v>
      </c>
      <c r="AT110" s="37">
        <f t="shared" si="77"/>
        <v>69.387105032283941</v>
      </c>
      <c r="AU110" s="37">
        <f t="shared" si="78"/>
        <v>5.3724516258520651</v>
      </c>
      <c r="AV110" s="37">
        <f t="shared" si="79"/>
        <v>1.34023553528849</v>
      </c>
      <c r="AW110" s="37">
        <f t="shared" si="80"/>
        <v>2.295145782298651</v>
      </c>
      <c r="AX110" s="37">
        <f t="shared" si="81"/>
        <v>125.2683252720428</v>
      </c>
      <c r="AY110" s="9">
        <f t="shared" si="82"/>
        <v>0.85</v>
      </c>
      <c r="AZ110" s="9">
        <f t="shared" si="83"/>
        <v>0.6</v>
      </c>
      <c r="BA110" s="9">
        <f t="shared" si="84"/>
        <v>0.65</v>
      </c>
      <c r="BB110" s="9">
        <f t="shared" si="99"/>
        <v>21</v>
      </c>
      <c r="BC110" s="9">
        <f t="shared" si="100"/>
        <v>11.2</v>
      </c>
      <c r="BD110" s="9">
        <f t="shared" si="101"/>
        <v>13.65</v>
      </c>
      <c r="BE110" s="9">
        <f t="shared" si="85"/>
        <v>377.88584291310286</v>
      </c>
      <c r="BF110" s="9">
        <f t="shared" si="86"/>
        <v>94.26907308341957</v>
      </c>
      <c r="BG110" s="9">
        <f t="shared" si="87"/>
        <v>161.4352550665964</v>
      </c>
      <c r="BH110" s="9">
        <f t="shared" si="88"/>
        <v>8811.0847676978428</v>
      </c>
      <c r="BI110" s="9">
        <f t="shared" si="89"/>
        <v>372.77886524386184</v>
      </c>
      <c r="BJ110" s="9">
        <f t="shared" si="90"/>
        <v>92.995063855061744</v>
      </c>
      <c r="BK110" s="9">
        <f t="shared" si="91"/>
        <v>159.25352146076</v>
      </c>
      <c r="BL110" s="9">
        <f t="shared" si="92"/>
        <v>8692.0064428695423</v>
      </c>
      <c r="BM110" s="9" t="str">
        <f t="shared" si="93"/>
        <v>M</v>
      </c>
      <c r="BN110" s="9" t="str">
        <f t="shared" si="94"/>
        <v>M</v>
      </c>
      <c r="BO110" s="9">
        <v>1</v>
      </c>
    </row>
    <row r="111" spans="1:67" x14ac:dyDescent="0.3">
      <c r="A111" s="10">
        <v>105</v>
      </c>
      <c r="B111" s="10">
        <f t="shared" si="64"/>
        <v>3</v>
      </c>
      <c r="C111" s="9">
        <f>IF(G111&lt;=$A$3,$A$3,G111)</f>
        <v>3.4932396214036672</v>
      </c>
      <c r="D111" s="9">
        <f t="shared" si="102"/>
        <v>3</v>
      </c>
      <c r="E111" s="9">
        <f t="shared" si="103"/>
        <v>2.7508200000000005</v>
      </c>
      <c r="F111" s="9">
        <f t="shared" si="104"/>
        <v>3.8932396214036675</v>
      </c>
      <c r="G111" s="9">
        <v>3.4932396214036672</v>
      </c>
      <c r="H111" s="9">
        <f t="shared" si="65"/>
        <v>3.8543634639017008</v>
      </c>
      <c r="I111" s="9">
        <v>65</v>
      </c>
      <c r="J111" s="9">
        <v>78</v>
      </c>
      <c r="K111" s="9">
        <v>0.2</v>
      </c>
      <c r="L111" s="9">
        <v>0.2</v>
      </c>
      <c r="M111" s="1">
        <f t="shared" si="105"/>
        <v>1.3989229744649958</v>
      </c>
      <c r="N111" s="9">
        <v>3</v>
      </c>
      <c r="O111" s="9">
        <v>2.6</v>
      </c>
      <c r="P111" s="9">
        <f t="shared" si="106"/>
        <v>2.9166298111942135</v>
      </c>
      <c r="Q111" s="1">
        <f t="shared" si="107"/>
        <v>1.3600468169630293</v>
      </c>
      <c r="R111" s="4">
        <f t="shared" si="108"/>
        <v>15.007922656809424</v>
      </c>
      <c r="S111" s="4">
        <f t="shared" si="109"/>
        <v>1.1590432538784279E-2</v>
      </c>
      <c r="T111" s="9">
        <f t="shared" si="110"/>
        <v>16.367735606570356</v>
      </c>
      <c r="U111" s="9">
        <f t="shared" si="111"/>
        <v>5.2532864383666968</v>
      </c>
      <c r="V111" s="9">
        <f t="shared" si="112"/>
        <v>50.399246472664835</v>
      </c>
      <c r="W111" s="9">
        <f t="shared" si="113"/>
        <v>41.315976996440845</v>
      </c>
      <c r="X111" s="28">
        <f t="shared" si="66"/>
        <v>91.71522346910568</v>
      </c>
      <c r="Y111" s="9">
        <f t="shared" si="114"/>
        <v>0.4504811244379528</v>
      </c>
      <c r="Z111" s="9">
        <f t="shared" si="95"/>
        <v>0.04</v>
      </c>
      <c r="AA111" s="29">
        <f t="shared" si="67"/>
        <v>0.49048112443795278</v>
      </c>
      <c r="AB111" s="30">
        <f t="shared" si="96"/>
        <v>0.98</v>
      </c>
      <c r="AC111" s="9">
        <v>0.5</v>
      </c>
      <c r="AD111" s="9">
        <v>0.5</v>
      </c>
      <c r="AE111" s="9">
        <f t="shared" si="68"/>
        <v>95.423940933930709</v>
      </c>
      <c r="AF111" s="9">
        <f>(AC111+AD111)*D111*E111*N111</f>
        <v>24.757380000000005</v>
      </c>
      <c r="AG111" s="28">
        <f t="shared" si="69"/>
        <v>120.18132093393072</v>
      </c>
      <c r="AH111" s="9">
        <f t="shared" si="70"/>
        <v>0.2060002320461288</v>
      </c>
      <c r="AI111" s="9">
        <f t="shared" si="97"/>
        <v>0.09</v>
      </c>
      <c r="AJ111" s="29">
        <f t="shared" si="71"/>
        <v>0.2960002320461288</v>
      </c>
      <c r="AK111" s="30">
        <f t="shared" si="98"/>
        <v>0.9</v>
      </c>
      <c r="AL111" s="9">
        <v>11.492624483608385</v>
      </c>
      <c r="AM111" s="9">
        <v>3.4022148567083073</v>
      </c>
      <c r="AN111" s="9">
        <v>5.5251461868672394</v>
      </c>
      <c r="AO111" s="36">
        <f t="shared" si="72"/>
        <v>93.625957291378725</v>
      </c>
      <c r="AP111" s="36">
        <f t="shared" si="73"/>
        <v>5.8557091041449976</v>
      </c>
      <c r="AQ111" s="36">
        <f t="shared" si="74"/>
        <v>1.7334926882105084</v>
      </c>
      <c r="AR111" s="36">
        <f t="shared" si="75"/>
        <v>2.8151662724485287</v>
      </c>
      <c r="AS111" s="36">
        <f t="shared" si="76"/>
        <v>141.15104112606238</v>
      </c>
      <c r="AT111" s="37">
        <f t="shared" si="77"/>
        <v>118.8606470775139</v>
      </c>
      <c r="AU111" s="37">
        <f t="shared" si="78"/>
        <v>8.0908049696412814</v>
      </c>
      <c r="AV111" s="37">
        <f t="shared" si="79"/>
        <v>2.3951584696518613</v>
      </c>
      <c r="AW111" s="37">
        <f t="shared" si="80"/>
        <v>3.8897016334657528</v>
      </c>
      <c r="AX111" s="37">
        <f t="shared" si="81"/>
        <v>195.02771136708225</v>
      </c>
      <c r="AY111" s="9">
        <f t="shared" si="82"/>
        <v>0.85</v>
      </c>
      <c r="AZ111" s="9">
        <f t="shared" si="83"/>
        <v>0.6</v>
      </c>
      <c r="BA111" s="9">
        <f t="shared" si="84"/>
        <v>0.65</v>
      </c>
      <c r="BB111" s="9">
        <f t="shared" si="99"/>
        <v>21</v>
      </c>
      <c r="BC111" s="9">
        <f t="shared" si="100"/>
        <v>11.2</v>
      </c>
      <c r="BD111" s="9">
        <f t="shared" si="101"/>
        <v>13.65</v>
      </c>
      <c r="BE111" s="9">
        <f t="shared" si="85"/>
        <v>548.24637049541707</v>
      </c>
      <c r="BF111" s="9">
        <f t="shared" si="86"/>
        <v>162.29991239131436</v>
      </c>
      <c r="BG111" s="9">
        <f t="shared" si="87"/>
        <v>263.5726371923958</v>
      </c>
      <c r="BH111" s="9">
        <f t="shared" si="88"/>
        <v>13215.401348102359</v>
      </c>
      <c r="BI111" s="9">
        <f t="shared" si="89"/>
        <v>961.67831406952791</v>
      </c>
      <c r="BJ111" s="9">
        <f t="shared" si="90"/>
        <v>284.69008555600817</v>
      </c>
      <c r="BK111" s="9">
        <f t="shared" si="91"/>
        <v>462.33245309220217</v>
      </c>
      <c r="BL111" s="9">
        <f t="shared" si="92"/>
        <v>23181.11997113801</v>
      </c>
      <c r="BM111" s="9" t="str">
        <f t="shared" si="93"/>
        <v>M</v>
      </c>
      <c r="BN111" s="9" t="str">
        <f t="shared" si="94"/>
        <v>M</v>
      </c>
      <c r="BO111" s="9">
        <v>1</v>
      </c>
    </row>
    <row r="112" spans="1:67" x14ac:dyDescent="0.3">
      <c r="A112" s="10">
        <v>106</v>
      </c>
      <c r="B112" s="10">
        <f t="shared" si="64"/>
        <v>3</v>
      </c>
      <c r="C112" s="9">
        <f>IF(G112&lt;=$A$3,$A$3,G112)</f>
        <v>2.5</v>
      </c>
      <c r="D112" s="9">
        <f t="shared" si="102"/>
        <v>3</v>
      </c>
      <c r="E112" s="9">
        <f t="shared" si="103"/>
        <v>2.7508200000000005</v>
      </c>
      <c r="F112" s="9">
        <f t="shared" si="104"/>
        <v>2.9000000000000004</v>
      </c>
      <c r="G112" s="9">
        <v>1.8614763421360814</v>
      </c>
      <c r="H112" s="9">
        <f t="shared" si="65"/>
        <v>2.0539118925840207</v>
      </c>
      <c r="I112" s="9">
        <v>65</v>
      </c>
      <c r="J112" s="9">
        <v>78</v>
      </c>
      <c r="K112" s="9">
        <v>0.2</v>
      </c>
      <c r="L112" s="9">
        <v>0.2</v>
      </c>
      <c r="M112" s="1">
        <f t="shared" si="105"/>
        <v>1.3989229744649958</v>
      </c>
      <c r="N112" s="9">
        <v>3</v>
      </c>
      <c r="O112" s="9">
        <v>2.6</v>
      </c>
      <c r="P112" s="9">
        <f t="shared" si="106"/>
        <v>1.1855581982855974</v>
      </c>
      <c r="Q112" s="1">
        <f t="shared" si="107"/>
        <v>0.55283486704901641</v>
      </c>
      <c r="R112" s="4">
        <f t="shared" si="108"/>
        <v>15.007922656809424</v>
      </c>
      <c r="S112" s="4">
        <f t="shared" si="109"/>
        <v>5.489896526707212</v>
      </c>
      <c r="T112" s="9">
        <f t="shared" si="110"/>
        <v>2.7044050383563523</v>
      </c>
      <c r="U112" s="9">
        <f t="shared" si="111"/>
        <v>3.4528348670490168</v>
      </c>
      <c r="V112" s="9">
        <f t="shared" si="112"/>
        <v>43.410145743610371</v>
      </c>
      <c r="W112" s="9">
        <f t="shared" si="113"/>
        <v>56.385810966401245</v>
      </c>
      <c r="X112" s="28">
        <f t="shared" si="66"/>
        <v>99.795956710011609</v>
      </c>
      <c r="Y112" s="9">
        <f t="shared" si="114"/>
        <v>0.56501097664956379</v>
      </c>
      <c r="Z112" s="9">
        <f t="shared" si="95"/>
        <v>0.04</v>
      </c>
      <c r="AA112" s="29">
        <f t="shared" si="67"/>
        <v>0.60501097664956383</v>
      </c>
      <c r="AB112" s="30">
        <f t="shared" si="96"/>
        <v>0.98</v>
      </c>
      <c r="AC112" s="9">
        <v>0.5</v>
      </c>
      <c r="AD112" s="9">
        <v>0.5</v>
      </c>
      <c r="AE112" s="9">
        <f t="shared" si="68"/>
        <v>50.849477211221796</v>
      </c>
      <c r="AF112" s="9">
        <f>(AC112+AD112)*D112*E112*N112</f>
        <v>24.757380000000005</v>
      </c>
      <c r="AG112" s="28">
        <f t="shared" si="69"/>
        <v>75.606857211221808</v>
      </c>
      <c r="AH112" s="9">
        <f t="shared" si="70"/>
        <v>0.32744887055463318</v>
      </c>
      <c r="AI112" s="9">
        <f t="shared" si="97"/>
        <v>0.09</v>
      </c>
      <c r="AJ112" s="29">
        <f t="shared" si="71"/>
        <v>0.4174488705546332</v>
      </c>
      <c r="AK112" s="30">
        <f t="shared" si="98"/>
        <v>0.9</v>
      </c>
      <c r="AL112" s="9">
        <v>11.950443334683618</v>
      </c>
      <c r="AM112" s="9">
        <v>3.3025984098204524</v>
      </c>
      <c r="AN112" s="9">
        <v>4.1659176306316406</v>
      </c>
      <c r="AO112" s="36">
        <f t="shared" si="72"/>
        <v>101.8750391414702</v>
      </c>
      <c r="AP112" s="36">
        <f t="shared" si="73"/>
        <v>4.7202939413714118</v>
      </c>
      <c r="AQ112" s="36">
        <f t="shared" si="74"/>
        <v>1.3044901204136841</v>
      </c>
      <c r="AR112" s="36">
        <f t="shared" si="75"/>
        <v>1.6454917362815549</v>
      </c>
      <c r="AS112" s="36">
        <f t="shared" si="76"/>
        <v>107.62304589281776</v>
      </c>
      <c r="AT112" s="37">
        <f t="shared" si="77"/>
        <v>74.776012626483109</v>
      </c>
      <c r="AU112" s="37">
        <f t="shared" si="78"/>
        <v>6.9617442619927967</v>
      </c>
      <c r="AV112" s="37">
        <f t="shared" si="79"/>
        <v>1.9239324337453769</v>
      </c>
      <c r="AW112" s="37">
        <f t="shared" si="80"/>
        <v>2.4268600209008286</v>
      </c>
      <c r="AX112" s="37">
        <f t="shared" si="81"/>
        <v>158.72827656678294</v>
      </c>
      <c r="AY112" s="9">
        <f t="shared" si="82"/>
        <v>0.85</v>
      </c>
      <c r="AZ112" s="9">
        <f t="shared" si="83"/>
        <v>0.6</v>
      </c>
      <c r="BA112" s="9">
        <f t="shared" si="84"/>
        <v>0.65</v>
      </c>
      <c r="BB112" s="9">
        <f t="shared" si="99"/>
        <v>21</v>
      </c>
      <c r="BC112" s="9">
        <f t="shared" si="100"/>
        <v>11.2</v>
      </c>
      <c r="BD112" s="9">
        <f t="shared" si="101"/>
        <v>13.65</v>
      </c>
      <c r="BE112" s="9">
        <f t="shared" si="85"/>
        <v>480.88013003645722</v>
      </c>
      <c r="BF112" s="9">
        <f t="shared" si="86"/>
        <v>132.89498207680523</v>
      </c>
      <c r="BG112" s="9">
        <f t="shared" si="87"/>
        <v>167.63453504064915</v>
      </c>
      <c r="BH112" s="9">
        <f t="shared" si="88"/>
        <v>10964.102012855052</v>
      </c>
      <c r="BI112" s="9">
        <f t="shared" si="89"/>
        <v>520.57147683711969</v>
      </c>
      <c r="BJ112" s="9">
        <f t="shared" si="90"/>
        <v>143.86399595824469</v>
      </c>
      <c r="BK112" s="9">
        <f t="shared" si="91"/>
        <v>181.47091556558743</v>
      </c>
      <c r="BL112" s="9">
        <f t="shared" si="92"/>
        <v>11869.067612737665</v>
      </c>
      <c r="BM112" s="9" t="str">
        <f t="shared" si="93"/>
        <v>M</v>
      </c>
      <c r="BN112" s="9" t="str">
        <f t="shared" si="94"/>
        <v>M</v>
      </c>
      <c r="BO112" s="9">
        <v>1</v>
      </c>
    </row>
    <row r="113" spans="1:67" x14ac:dyDescent="0.3">
      <c r="A113" s="10">
        <v>107</v>
      </c>
      <c r="B113" s="10">
        <f t="shared" si="64"/>
        <v>3</v>
      </c>
      <c r="C113" s="9">
        <f>IF(G113&lt;=$A$3,$A$3,G113)</f>
        <v>3.3104734187213429</v>
      </c>
      <c r="D113" s="9">
        <f t="shared" si="102"/>
        <v>3</v>
      </c>
      <c r="E113" s="9">
        <f t="shared" si="103"/>
        <v>2.7508200000000005</v>
      </c>
      <c r="F113" s="9">
        <f t="shared" si="104"/>
        <v>3.7104734187213433</v>
      </c>
      <c r="G113" s="9">
        <v>3.3104734187213429</v>
      </c>
      <c r="H113" s="9">
        <f t="shared" si="65"/>
        <v>3.652703271529401</v>
      </c>
      <c r="I113" s="9">
        <v>65</v>
      </c>
      <c r="J113" s="9">
        <v>78</v>
      </c>
      <c r="K113" s="9">
        <v>0.2</v>
      </c>
      <c r="L113" s="9">
        <v>0.2</v>
      </c>
      <c r="M113" s="1">
        <f t="shared" si="105"/>
        <v>1.3989229744649958</v>
      </c>
      <c r="N113" s="9">
        <v>3</v>
      </c>
      <c r="O113" s="9">
        <v>2.6</v>
      </c>
      <c r="P113" s="9">
        <f t="shared" si="106"/>
        <v>2.8761115195480245</v>
      </c>
      <c r="Q113" s="1">
        <f t="shared" si="107"/>
        <v>1.3411528272730537</v>
      </c>
      <c r="R113" s="4">
        <f t="shared" si="108"/>
        <v>15.007922656809424</v>
      </c>
      <c r="S113" s="4">
        <f t="shared" si="109"/>
        <v>2.5594103731601345E-2</v>
      </c>
      <c r="T113" s="9">
        <f t="shared" si="110"/>
        <v>15.916128006245106</v>
      </c>
      <c r="U113" s="9">
        <f t="shared" si="111"/>
        <v>5.051626245994397</v>
      </c>
      <c r="V113" s="9">
        <f t="shared" si="112"/>
        <v>46.648959678357407</v>
      </c>
      <c r="W113" s="9">
        <f t="shared" si="113"/>
        <v>41.354498575231467</v>
      </c>
      <c r="X113" s="28">
        <f t="shared" si="66"/>
        <v>88.003458253588875</v>
      </c>
      <c r="Y113" s="9">
        <f t="shared" si="114"/>
        <v>0.46991901677392306</v>
      </c>
      <c r="Z113" s="9">
        <f t="shared" si="95"/>
        <v>0.04</v>
      </c>
      <c r="AA113" s="29">
        <f t="shared" si="67"/>
        <v>0.50991901677392304</v>
      </c>
      <c r="AB113" s="30">
        <f t="shared" si="96"/>
        <v>0.98</v>
      </c>
      <c r="AC113" s="9">
        <v>0.5</v>
      </c>
      <c r="AD113" s="9">
        <v>0.5</v>
      </c>
      <c r="AE113" s="9">
        <f t="shared" si="68"/>
        <v>90.431362920496582</v>
      </c>
      <c r="AF113" s="9">
        <f>(AC113+AD113)*D113*E113*N113</f>
        <v>24.757380000000005</v>
      </c>
      <c r="AG113" s="28">
        <f t="shared" si="69"/>
        <v>115.18874292049659</v>
      </c>
      <c r="AH113" s="9">
        <f t="shared" si="70"/>
        <v>0.21492881485031551</v>
      </c>
      <c r="AI113" s="9">
        <f t="shared" si="97"/>
        <v>0.09</v>
      </c>
      <c r="AJ113" s="29">
        <f t="shared" si="71"/>
        <v>0.30492881485031553</v>
      </c>
      <c r="AK113" s="30">
        <f t="shared" si="98"/>
        <v>0.9</v>
      </c>
      <c r="AL113" s="9">
        <v>10.501760858727687</v>
      </c>
      <c r="AM113" s="9">
        <v>2.7552675380743494</v>
      </c>
      <c r="AN113" s="9">
        <v>5.5411570681280455</v>
      </c>
      <c r="AO113" s="36">
        <f t="shared" si="72"/>
        <v>89.836863633871985</v>
      </c>
      <c r="AP113" s="36">
        <f t="shared" si="73"/>
        <v>5.1467132872503951</v>
      </c>
      <c r="AQ113" s="36">
        <f t="shared" si="74"/>
        <v>1.3503042241103695</v>
      </c>
      <c r="AR113" s="36">
        <f t="shared" si="75"/>
        <v>2.7156157041583184</v>
      </c>
      <c r="AS113" s="36">
        <f t="shared" si="76"/>
        <v>125.03717689858593</v>
      </c>
      <c r="AT113" s="37">
        <f t="shared" si="77"/>
        <v>113.9229325587329</v>
      </c>
      <c r="AU113" s="37">
        <f t="shared" si="78"/>
        <v>7.2994713662344219</v>
      </c>
      <c r="AV113" s="37">
        <f t="shared" si="79"/>
        <v>1.9151070730937914</v>
      </c>
      <c r="AW113" s="37">
        <f t="shared" si="80"/>
        <v>3.8514986104443114</v>
      </c>
      <c r="AX113" s="37">
        <f t="shared" si="81"/>
        <v>177.33750483964184</v>
      </c>
      <c r="AY113" s="9">
        <f t="shared" si="82"/>
        <v>0.85</v>
      </c>
      <c r="AZ113" s="9">
        <f t="shared" si="83"/>
        <v>0.6</v>
      </c>
      <c r="BA113" s="9">
        <f t="shared" si="84"/>
        <v>0.65</v>
      </c>
      <c r="BB113" s="9">
        <f t="shared" si="99"/>
        <v>21</v>
      </c>
      <c r="BC113" s="9">
        <f t="shared" si="100"/>
        <v>11.2</v>
      </c>
      <c r="BD113" s="9">
        <f t="shared" si="101"/>
        <v>13.65</v>
      </c>
      <c r="BE113" s="9">
        <f t="shared" si="85"/>
        <v>462.36457974935075</v>
      </c>
      <c r="BF113" s="9">
        <f t="shared" si="86"/>
        <v>121.30709644564459</v>
      </c>
      <c r="BG113" s="9">
        <f t="shared" si="87"/>
        <v>243.9623976964721</v>
      </c>
      <c r="BH113" s="9">
        <f t="shared" si="88"/>
        <v>11232.947810202591</v>
      </c>
      <c r="BI113" s="9">
        <f t="shared" si="89"/>
        <v>831.57718416992589</v>
      </c>
      <c r="BJ113" s="9">
        <f t="shared" si="90"/>
        <v>218.17461393081635</v>
      </c>
      <c r="BK113" s="9">
        <f t="shared" si="91"/>
        <v>438.77401644770077</v>
      </c>
      <c r="BL113" s="9">
        <f t="shared" si="92"/>
        <v>20202.808603980484</v>
      </c>
      <c r="BM113" s="9" t="str">
        <f t="shared" si="93"/>
        <v>M</v>
      </c>
      <c r="BN113" s="9" t="str">
        <f t="shared" si="94"/>
        <v>M</v>
      </c>
      <c r="BO113" s="9">
        <v>1</v>
      </c>
    </row>
    <row r="114" spans="1:67" x14ac:dyDescent="0.3">
      <c r="A114" s="10">
        <v>108</v>
      </c>
      <c r="B114" s="10">
        <f t="shared" si="64"/>
        <v>3</v>
      </c>
      <c r="C114" s="9">
        <f>IF(G114&lt;=$A$3,$A$3,G114)</f>
        <v>3.4938152812899603</v>
      </c>
      <c r="D114" s="9">
        <f t="shared" si="102"/>
        <v>3</v>
      </c>
      <c r="E114" s="9">
        <f t="shared" si="103"/>
        <v>2.7508200000000005</v>
      </c>
      <c r="F114" s="9">
        <f t="shared" si="104"/>
        <v>3.8938152812899607</v>
      </c>
      <c r="G114" s="9">
        <v>3.4938152812899603</v>
      </c>
      <c r="H114" s="9">
        <f t="shared" si="65"/>
        <v>3.854998634309069</v>
      </c>
      <c r="I114" s="9">
        <v>65</v>
      </c>
      <c r="J114" s="9">
        <v>78</v>
      </c>
      <c r="K114" s="9">
        <v>0.2</v>
      </c>
      <c r="L114" s="9">
        <v>0.2</v>
      </c>
      <c r="M114" s="1">
        <f t="shared" si="105"/>
        <v>1.3989229744649958</v>
      </c>
      <c r="N114" s="9">
        <v>3</v>
      </c>
      <c r="O114" s="9">
        <v>2.6</v>
      </c>
      <c r="P114" s="9">
        <f t="shared" si="106"/>
        <v>2.9167574319185019</v>
      </c>
      <c r="Q114" s="1">
        <f t="shared" si="107"/>
        <v>1.3601063274841043</v>
      </c>
      <c r="R114" s="4">
        <f t="shared" si="108"/>
        <v>15.007922656809424</v>
      </c>
      <c r="S114" s="4">
        <f t="shared" si="109"/>
        <v>1.1554975086339443E-2</v>
      </c>
      <c r="T114" s="9">
        <f t="shared" si="110"/>
        <v>16.36916801870948</v>
      </c>
      <c r="U114" s="9">
        <f t="shared" si="111"/>
        <v>5.253921608774065</v>
      </c>
      <c r="V114" s="9">
        <f t="shared" si="112"/>
        <v>50.411031319844248</v>
      </c>
      <c r="W114" s="9">
        <f t="shared" si="113"/>
        <v>41.315879459371509</v>
      </c>
      <c r="X114" s="28">
        <f t="shared" si="66"/>
        <v>91.726910779215757</v>
      </c>
      <c r="Y114" s="9">
        <f t="shared" si="114"/>
        <v>0.45042266340809989</v>
      </c>
      <c r="Z114" s="9">
        <f t="shared" si="95"/>
        <v>0.04</v>
      </c>
      <c r="AA114" s="29">
        <f t="shared" si="67"/>
        <v>0.49042266340809987</v>
      </c>
      <c r="AB114" s="30">
        <f t="shared" si="96"/>
        <v>0.98</v>
      </c>
      <c r="AC114" s="9">
        <v>0.5</v>
      </c>
      <c r="AD114" s="9">
        <v>0.5</v>
      </c>
      <c r="AE114" s="9">
        <f t="shared" si="68"/>
        <v>95.43966608907067</v>
      </c>
      <c r="AF114" s="9">
        <f>(AC114+AD114)*D114*E114*N114</f>
        <v>24.757380000000005</v>
      </c>
      <c r="AG114" s="28">
        <f t="shared" si="69"/>
        <v>120.19704608907068</v>
      </c>
      <c r="AH114" s="9">
        <f t="shared" si="70"/>
        <v>0.20597328142035889</v>
      </c>
      <c r="AI114" s="9">
        <f t="shared" si="97"/>
        <v>0.09</v>
      </c>
      <c r="AJ114" s="29">
        <f t="shared" si="71"/>
        <v>0.29597328142035889</v>
      </c>
      <c r="AK114" s="30">
        <f t="shared" si="98"/>
        <v>0.9</v>
      </c>
      <c r="AL114" s="9">
        <v>9.6582411604754803</v>
      </c>
      <c r="AM114" s="9">
        <v>2.1242912035964019</v>
      </c>
      <c r="AN114" s="9">
        <v>6.8922272399544156</v>
      </c>
      <c r="AO114" s="36">
        <f t="shared" si="72"/>
        <v>93.637888087116096</v>
      </c>
      <c r="AP114" s="36">
        <f t="shared" si="73"/>
        <v>4.9216208067173577</v>
      </c>
      <c r="AQ114" s="36">
        <f t="shared" si="74"/>
        <v>1.0824906536742562</v>
      </c>
      <c r="AR114" s="36">
        <f t="shared" si="75"/>
        <v>3.5121228001221136</v>
      </c>
      <c r="AS114" s="36">
        <f t="shared" si="76"/>
        <v>126.28657813667931</v>
      </c>
      <c r="AT114" s="37">
        <f t="shared" si="77"/>
        <v>118.87619942875122</v>
      </c>
      <c r="AU114" s="37">
        <f t="shared" si="78"/>
        <v>6.799659831460378</v>
      </c>
      <c r="AV114" s="37">
        <f t="shared" si="79"/>
        <v>1.4955577653755712</v>
      </c>
      <c r="AW114" s="37">
        <f t="shared" si="80"/>
        <v>4.8523121274503245</v>
      </c>
      <c r="AX114" s="37">
        <f t="shared" si="81"/>
        <v>174.47621552569458</v>
      </c>
      <c r="AY114" s="9">
        <f t="shared" si="82"/>
        <v>0.85</v>
      </c>
      <c r="AZ114" s="9">
        <f t="shared" si="83"/>
        <v>0.6</v>
      </c>
      <c r="BA114" s="9">
        <f t="shared" si="84"/>
        <v>0.65</v>
      </c>
      <c r="BB114" s="9">
        <f t="shared" si="99"/>
        <v>21</v>
      </c>
      <c r="BC114" s="9">
        <f t="shared" si="100"/>
        <v>11.2</v>
      </c>
      <c r="BD114" s="9">
        <f t="shared" si="101"/>
        <v>13.65</v>
      </c>
      <c r="BE114" s="9">
        <f t="shared" si="85"/>
        <v>460.85017830662196</v>
      </c>
      <c r="BF114" s="9">
        <f t="shared" si="86"/>
        <v>101.36213868409915</v>
      </c>
      <c r="BG114" s="9">
        <f t="shared" si="87"/>
        <v>328.86776170604327</v>
      </c>
      <c r="BH114" s="9">
        <f t="shared" si="88"/>
        <v>11825.20847046722</v>
      </c>
      <c r="BI114" s="9">
        <f t="shared" si="89"/>
        <v>808.31771817235278</v>
      </c>
      <c r="BJ114" s="9">
        <f t="shared" si="90"/>
        <v>177.78622317400394</v>
      </c>
      <c r="BK114" s="9">
        <f t="shared" si="91"/>
        <v>576.82442415333287</v>
      </c>
      <c r="BL114" s="9">
        <f t="shared" si="92"/>
        <v>20741.069392406251</v>
      </c>
      <c r="BM114" s="9" t="str">
        <f t="shared" si="93"/>
        <v>M</v>
      </c>
      <c r="BN114" s="9" t="str">
        <f t="shared" si="94"/>
        <v>M</v>
      </c>
      <c r="BO114" s="9">
        <v>1</v>
      </c>
    </row>
    <row r="115" spans="1:67" x14ac:dyDescent="0.3">
      <c r="A115" s="10">
        <v>109</v>
      </c>
      <c r="B115" s="10">
        <f t="shared" si="64"/>
        <v>3</v>
      </c>
      <c r="C115" s="9">
        <f>IF(G115&lt;=$A$3,$A$3,G115)</f>
        <v>2.5</v>
      </c>
      <c r="D115" s="9">
        <f t="shared" si="102"/>
        <v>3</v>
      </c>
      <c r="E115" s="9">
        <f t="shared" si="103"/>
        <v>2.7508200000000005</v>
      </c>
      <c r="F115" s="9">
        <f t="shared" si="104"/>
        <v>2.9000000000000004</v>
      </c>
      <c r="G115" s="9">
        <v>1.8924713065581327</v>
      </c>
      <c r="H115" s="9">
        <f t="shared" si="65"/>
        <v>2.0881110519263402</v>
      </c>
      <c r="I115" s="9">
        <v>65</v>
      </c>
      <c r="J115" s="9">
        <v>78</v>
      </c>
      <c r="K115" s="9">
        <v>0.2</v>
      </c>
      <c r="L115" s="9">
        <v>0.2</v>
      </c>
      <c r="M115" s="1">
        <f t="shared" si="105"/>
        <v>1.3989229744649958</v>
      </c>
      <c r="N115" s="9">
        <v>3</v>
      </c>
      <c r="O115" s="9">
        <v>2.6</v>
      </c>
      <c r="P115" s="9">
        <f t="shared" si="106"/>
        <v>1.2588985321708097</v>
      </c>
      <c r="Q115" s="1">
        <f t="shared" si="107"/>
        <v>0.5870340263913354</v>
      </c>
      <c r="R115" s="4">
        <f t="shared" si="108"/>
        <v>15.007922656809424</v>
      </c>
      <c r="S115" s="4">
        <f t="shared" si="109"/>
        <v>5.0550590925469097</v>
      </c>
      <c r="T115" s="9">
        <f t="shared" si="110"/>
        <v>3.0493511209205018</v>
      </c>
      <c r="U115" s="9">
        <f t="shared" si="111"/>
        <v>3.4870340263913358</v>
      </c>
      <c r="V115" s="9">
        <f t="shared" si="112"/>
        <v>43.307942744289612</v>
      </c>
      <c r="W115" s="9">
        <f t="shared" si="113"/>
        <v>55.189651455764398</v>
      </c>
      <c r="X115" s="28">
        <f t="shared" si="66"/>
        <v>98.49759420005401</v>
      </c>
      <c r="Y115" s="9">
        <f t="shared" si="114"/>
        <v>0.56031471533884569</v>
      </c>
      <c r="Z115" s="9">
        <f t="shared" si="95"/>
        <v>0.04</v>
      </c>
      <c r="AA115" s="29">
        <f t="shared" si="67"/>
        <v>0.60031471533884573</v>
      </c>
      <c r="AB115" s="30">
        <f t="shared" si="96"/>
        <v>0.98</v>
      </c>
      <c r="AC115" s="9">
        <v>0.5</v>
      </c>
      <c r="AD115" s="9">
        <v>0.5</v>
      </c>
      <c r="AE115" s="9">
        <f t="shared" si="68"/>
        <v>51.69615879474015</v>
      </c>
      <c r="AF115" s="9">
        <f>(AC115+AD115)*D115*E115*N115</f>
        <v>24.757380000000005</v>
      </c>
      <c r="AG115" s="28">
        <f t="shared" si="69"/>
        <v>76.453538794740155</v>
      </c>
      <c r="AH115" s="9">
        <f t="shared" si="70"/>
        <v>0.32382255145138239</v>
      </c>
      <c r="AI115" s="9">
        <f t="shared" si="97"/>
        <v>0.09</v>
      </c>
      <c r="AJ115" s="29">
        <f t="shared" si="71"/>
        <v>0.41382255145138236</v>
      </c>
      <c r="AK115" s="30">
        <f t="shared" si="98"/>
        <v>0.9</v>
      </c>
      <c r="AL115" s="9">
        <v>5.2631934243710763</v>
      </c>
      <c r="AM115" s="9">
        <v>3.1597925559160425</v>
      </c>
      <c r="AN115" s="9">
        <v>5.5511558690106302</v>
      </c>
      <c r="AO115" s="36">
        <f t="shared" si="72"/>
        <v>100.54962741255514</v>
      </c>
      <c r="AP115" s="36">
        <f t="shared" si="73"/>
        <v>2.103620962046469</v>
      </c>
      <c r="AQ115" s="36">
        <f t="shared" si="74"/>
        <v>1.2629225871814997</v>
      </c>
      <c r="AR115" s="36">
        <f t="shared" si="75"/>
        <v>2.2187153137039508</v>
      </c>
      <c r="AS115" s="36">
        <f t="shared" si="76"/>
        <v>65.722025579227449</v>
      </c>
      <c r="AT115" s="37">
        <f t="shared" si="77"/>
        <v>75.61339001677598</v>
      </c>
      <c r="AU115" s="37">
        <f t="shared" si="78"/>
        <v>3.0851652927156992</v>
      </c>
      <c r="AV115" s="37">
        <f t="shared" si="79"/>
        <v>1.8521991383697811</v>
      </c>
      <c r="AW115" s="37">
        <f t="shared" si="80"/>
        <v>3.2539623837923357</v>
      </c>
      <c r="AX115" s="37">
        <f t="shared" si="81"/>
        <v>96.387759935017669</v>
      </c>
      <c r="AY115" s="9">
        <f t="shared" si="82"/>
        <v>0.85</v>
      </c>
      <c r="AZ115" s="9">
        <f t="shared" si="83"/>
        <v>0.6</v>
      </c>
      <c r="BA115" s="9">
        <f t="shared" si="84"/>
        <v>0.65</v>
      </c>
      <c r="BB115" s="9">
        <f t="shared" si="99"/>
        <v>21</v>
      </c>
      <c r="BC115" s="9">
        <f t="shared" si="100"/>
        <v>11.2</v>
      </c>
      <c r="BD115" s="9">
        <f t="shared" si="101"/>
        <v>13.65</v>
      </c>
      <c r="BE115" s="9">
        <f t="shared" si="85"/>
        <v>211.51830395101325</v>
      </c>
      <c r="BF115" s="9">
        <f t="shared" si="86"/>
        <v>126.98639559199998</v>
      </c>
      <c r="BG115" s="9">
        <f t="shared" si="87"/>
        <v>223.09099812746265</v>
      </c>
      <c r="BH115" s="9">
        <f t="shared" si="88"/>
        <v>6608.3251847897382</v>
      </c>
      <c r="BI115" s="9">
        <f t="shared" si="89"/>
        <v>233.27980654433298</v>
      </c>
      <c r="BJ115" s="9">
        <f t="shared" si="90"/>
        <v>140.05105583829069</v>
      </c>
      <c r="BK115" s="9">
        <f t="shared" si="91"/>
        <v>246.04312682560797</v>
      </c>
      <c r="BL115" s="9">
        <f t="shared" si="92"/>
        <v>7288.2052848098647</v>
      </c>
      <c r="BM115" s="9" t="str">
        <f t="shared" si="93"/>
        <v>D</v>
      </c>
      <c r="BN115" s="9" t="str">
        <f t="shared" si="94"/>
        <v>M</v>
      </c>
      <c r="BO115" s="9">
        <v>1</v>
      </c>
    </row>
    <row r="116" spans="1:67" x14ac:dyDescent="0.3">
      <c r="A116" s="10">
        <v>110</v>
      </c>
      <c r="B116" s="10">
        <f t="shared" si="64"/>
        <v>3</v>
      </c>
      <c r="C116" s="9">
        <f>IF(G116&lt;=$A$3,$A$3,G116)</f>
        <v>2.5</v>
      </c>
      <c r="D116" s="9">
        <f t="shared" si="102"/>
        <v>3</v>
      </c>
      <c r="E116" s="9">
        <f t="shared" si="103"/>
        <v>2.7508200000000005</v>
      </c>
      <c r="F116" s="9">
        <f t="shared" si="104"/>
        <v>2.9000000000000004</v>
      </c>
      <c r="G116" s="9">
        <v>1.4570291764153811</v>
      </c>
      <c r="H116" s="9">
        <f t="shared" si="65"/>
        <v>1.6076538205408364</v>
      </c>
      <c r="I116" s="9">
        <v>65</v>
      </c>
      <c r="J116" s="9">
        <v>78</v>
      </c>
      <c r="K116" s="9">
        <v>0.2</v>
      </c>
      <c r="L116" s="9">
        <v>0.2</v>
      </c>
      <c r="M116" s="1">
        <f t="shared" si="105"/>
        <v>1.3989229744649958</v>
      </c>
      <c r="N116" s="9">
        <v>3</v>
      </c>
      <c r="O116" s="9">
        <v>2.6</v>
      </c>
      <c r="P116" s="9">
        <f t="shared" si="106"/>
        <v>0.22855467445573494</v>
      </c>
      <c r="Q116" s="1">
        <f t="shared" si="107"/>
        <v>0.10657679500583184</v>
      </c>
      <c r="R116" s="4">
        <f t="shared" si="108"/>
        <v>15.007922656809424</v>
      </c>
      <c r="S116" s="4">
        <f t="shared" si="109"/>
        <v>12.808276788303747</v>
      </c>
      <c r="T116" s="9">
        <f t="shared" si="110"/>
        <v>0.1005092879426258</v>
      </c>
      <c r="U116" s="9">
        <f t="shared" si="111"/>
        <v>3.0065767950058322</v>
      </c>
      <c r="V116" s="9">
        <f t="shared" si="112"/>
        <v>39.524813584122974</v>
      </c>
      <c r="W116" s="9">
        <f t="shared" si="113"/>
        <v>76.51735775760622</v>
      </c>
      <c r="X116" s="28">
        <f t="shared" si="66"/>
        <v>116.04217134172919</v>
      </c>
      <c r="Y116" s="9">
        <f t="shared" si="114"/>
        <v>0.65939267486018072</v>
      </c>
      <c r="Z116" s="9">
        <f t="shared" si="95"/>
        <v>0.04</v>
      </c>
      <c r="AA116" s="29">
        <f t="shared" si="67"/>
        <v>0.69939267486018075</v>
      </c>
      <c r="AB116" s="30">
        <f t="shared" si="96"/>
        <v>0.98</v>
      </c>
      <c r="AC116" s="9">
        <v>0.5</v>
      </c>
      <c r="AD116" s="9">
        <v>0.5</v>
      </c>
      <c r="AE116" s="9">
        <f t="shared" si="68"/>
        <v>39.801296543581302</v>
      </c>
      <c r="AF116" s="9">
        <f>(AC116+AD116)*D116*E116*N116</f>
        <v>24.757380000000005</v>
      </c>
      <c r="AG116" s="28">
        <f t="shared" si="69"/>
        <v>64.558676543581299</v>
      </c>
      <c r="AH116" s="9">
        <f t="shared" si="70"/>
        <v>0.38348648586820339</v>
      </c>
      <c r="AI116" s="9">
        <f t="shared" si="97"/>
        <v>0.09</v>
      </c>
      <c r="AJ116" s="29">
        <f t="shared" si="71"/>
        <v>0.47348648586820341</v>
      </c>
      <c r="AK116" s="30">
        <f t="shared" si="98"/>
        <v>0.9</v>
      </c>
      <c r="AL116" s="9">
        <v>4.8731772597387133</v>
      </c>
      <c r="AM116" s="9">
        <v>2.1873316978691459</v>
      </c>
      <c r="AN116" s="9">
        <v>6.329760373592344</v>
      </c>
      <c r="AO116" s="36">
        <f t="shared" si="72"/>
        <v>118.4597165780152</v>
      </c>
      <c r="AP116" s="36">
        <f t="shared" si="73"/>
        <v>1.4649127809822489</v>
      </c>
      <c r="AQ116" s="36">
        <f t="shared" si="74"/>
        <v>0.65752793088998318</v>
      </c>
      <c r="AR116" s="36">
        <f t="shared" si="75"/>
        <v>1.9027723346816174</v>
      </c>
      <c r="AS116" s="36">
        <f t="shared" si="76"/>
        <v>47.449628375576481</v>
      </c>
      <c r="AT116" s="37">
        <f t="shared" si="77"/>
        <v>63.849240537607876</v>
      </c>
      <c r="AU116" s="37">
        <f t="shared" si="78"/>
        <v>2.5657936840121889</v>
      </c>
      <c r="AV116" s="37">
        <f t="shared" si="79"/>
        <v>1.1516596988169532</v>
      </c>
      <c r="AW116" s="37">
        <f t="shared" si="80"/>
        <v>3.3327043779122985</v>
      </c>
      <c r="AX116" s="37">
        <f t="shared" si="81"/>
        <v>83.10799002869436</v>
      </c>
      <c r="AY116" s="9">
        <f t="shared" si="82"/>
        <v>0.85</v>
      </c>
      <c r="AZ116" s="9">
        <f t="shared" si="83"/>
        <v>0.6</v>
      </c>
      <c r="BA116" s="9">
        <f t="shared" si="84"/>
        <v>0.65</v>
      </c>
      <c r="BB116" s="9">
        <f t="shared" si="99"/>
        <v>21</v>
      </c>
      <c r="BC116" s="9">
        <f t="shared" si="100"/>
        <v>11.2</v>
      </c>
      <c r="BD116" s="9">
        <f t="shared" si="101"/>
        <v>13.65</v>
      </c>
      <c r="BE116" s="9">
        <f t="shared" si="85"/>
        <v>173.53315284666925</v>
      </c>
      <c r="BF116" s="9">
        <f t="shared" si="86"/>
        <v>77.890572335356183</v>
      </c>
      <c r="BG116" s="9">
        <f t="shared" si="87"/>
        <v>225.40187147887269</v>
      </c>
      <c r="BH116" s="9">
        <f t="shared" si="88"/>
        <v>5620.869529102938</v>
      </c>
      <c r="BI116" s="9">
        <f t="shared" si="89"/>
        <v>163.82397810036932</v>
      </c>
      <c r="BJ116" s="9">
        <f t="shared" si="90"/>
        <v>73.532597127232691</v>
      </c>
      <c r="BK116" s="9">
        <f t="shared" si="91"/>
        <v>212.79064346606117</v>
      </c>
      <c r="BL116" s="9">
        <f t="shared" si="92"/>
        <v>5306.3820459392227</v>
      </c>
      <c r="BM116" s="9" t="str">
        <f t="shared" si="93"/>
        <v>D</v>
      </c>
      <c r="BN116" s="9" t="str">
        <f t="shared" si="94"/>
        <v>M</v>
      </c>
      <c r="BO116" s="9">
        <v>1</v>
      </c>
    </row>
    <row r="117" spans="1:67" x14ac:dyDescent="0.3">
      <c r="A117" s="10">
        <v>111</v>
      </c>
      <c r="B117" s="10">
        <f t="shared" si="64"/>
        <v>3</v>
      </c>
      <c r="C117" s="9">
        <f>IF(G117&lt;=$A$3,$A$3,G117)</f>
        <v>2.5</v>
      </c>
      <c r="D117" s="9">
        <f t="shared" si="102"/>
        <v>3</v>
      </c>
      <c r="E117" s="9">
        <f t="shared" si="103"/>
        <v>2.7508200000000005</v>
      </c>
      <c r="F117" s="9">
        <f t="shared" si="104"/>
        <v>2.9000000000000004</v>
      </c>
      <c r="G117" s="9">
        <v>2.4011058563208114</v>
      </c>
      <c r="H117" s="9">
        <f t="shared" si="65"/>
        <v>2.6493271829559086</v>
      </c>
      <c r="I117" s="9">
        <v>65</v>
      </c>
      <c r="J117" s="9">
        <v>78</v>
      </c>
      <c r="K117" s="9">
        <v>0.2</v>
      </c>
      <c r="L117" s="9">
        <v>0.2</v>
      </c>
      <c r="M117" s="1">
        <f t="shared" si="105"/>
        <v>1.3989229744649958</v>
      </c>
      <c r="N117" s="9">
        <v>3</v>
      </c>
      <c r="O117" s="9">
        <v>2.6</v>
      </c>
      <c r="P117" s="9">
        <f t="shared" si="106"/>
        <v>2.4624304090653184</v>
      </c>
      <c r="Q117" s="1">
        <f t="shared" si="107"/>
        <v>1.1482501574209039</v>
      </c>
      <c r="R117" s="4">
        <f t="shared" si="108"/>
        <v>15.007922656809424</v>
      </c>
      <c r="S117" s="4">
        <f t="shared" si="109"/>
        <v>0.48188949714093332</v>
      </c>
      <c r="T117" s="9">
        <f t="shared" si="110"/>
        <v>11.666857990403964</v>
      </c>
      <c r="U117" s="9">
        <f t="shared" si="111"/>
        <v>4.0482501574209042</v>
      </c>
      <c r="V117" s="9">
        <f t="shared" si="112"/>
        <v>33.496973515605923</v>
      </c>
      <c r="W117" s="9">
        <f t="shared" si="113"/>
        <v>42.609685069329728</v>
      </c>
      <c r="X117" s="28">
        <f t="shared" si="66"/>
        <v>76.106658584935644</v>
      </c>
      <c r="Y117" s="9">
        <f t="shared" si="114"/>
        <v>0.55986803075550839</v>
      </c>
      <c r="Z117" s="9">
        <f t="shared" si="95"/>
        <v>0.04</v>
      </c>
      <c r="AA117" s="29">
        <f t="shared" si="67"/>
        <v>0.59986803075550843</v>
      </c>
      <c r="AB117" s="30">
        <f t="shared" si="96"/>
        <v>0.98</v>
      </c>
      <c r="AC117" s="9">
        <v>0.5</v>
      </c>
      <c r="AD117" s="9">
        <v>0.5</v>
      </c>
      <c r="AE117" s="9">
        <f t="shared" si="68"/>
        <v>65.590399812768965</v>
      </c>
      <c r="AF117" s="9">
        <f>(AC117+AD117)*D117*E117*N117</f>
        <v>24.757380000000005</v>
      </c>
      <c r="AG117" s="28">
        <f t="shared" si="69"/>
        <v>90.347779812768977</v>
      </c>
      <c r="AH117" s="9">
        <f t="shared" si="70"/>
        <v>0.27402311436214188</v>
      </c>
      <c r="AI117" s="9">
        <f t="shared" si="97"/>
        <v>0.09</v>
      </c>
      <c r="AJ117" s="29">
        <f t="shared" si="71"/>
        <v>0.36402311436214185</v>
      </c>
      <c r="AK117" s="30">
        <f t="shared" si="98"/>
        <v>0.9</v>
      </c>
      <c r="AL117" s="9">
        <v>7.5959828305843144</v>
      </c>
      <c r="AM117" s="9">
        <v>2.2709758852125015</v>
      </c>
      <c r="AN117" s="9">
        <v>6.1424661161813177</v>
      </c>
      <c r="AO117" s="36">
        <f t="shared" si="72"/>
        <v>77.692213972121806</v>
      </c>
      <c r="AP117" s="36">
        <f t="shared" si="73"/>
        <v>3.039395568349049</v>
      </c>
      <c r="AQ117" s="36">
        <f t="shared" si="74"/>
        <v>0.9086900530568307</v>
      </c>
      <c r="AR117" s="36">
        <f t="shared" si="75"/>
        <v>2.4577970630851946</v>
      </c>
      <c r="AS117" s="36">
        <f t="shared" si="76"/>
        <v>82.166412493795818</v>
      </c>
      <c r="AT117" s="37">
        <f t="shared" si="77"/>
        <v>89.354947067573718</v>
      </c>
      <c r="AU117" s="37">
        <f t="shared" si="78"/>
        <v>4.8308695039536547</v>
      </c>
      <c r="AV117" s="37">
        <f t="shared" si="79"/>
        <v>1.4442881708361248</v>
      </c>
      <c r="AW117" s="37">
        <f t="shared" si="80"/>
        <v>3.9064664707050647</v>
      </c>
      <c r="AX117" s="37">
        <f t="shared" si="81"/>
        <v>130.59676091492219</v>
      </c>
      <c r="AY117" s="9">
        <f t="shared" si="82"/>
        <v>0.85</v>
      </c>
      <c r="AZ117" s="9">
        <f t="shared" si="83"/>
        <v>0.6</v>
      </c>
      <c r="BA117" s="9">
        <f t="shared" si="84"/>
        <v>0.65</v>
      </c>
      <c r="BB117" s="9">
        <f t="shared" si="99"/>
        <v>21</v>
      </c>
      <c r="BC117" s="9">
        <f t="shared" si="100"/>
        <v>11.2</v>
      </c>
      <c r="BD117" s="9">
        <f t="shared" si="101"/>
        <v>13.65</v>
      </c>
      <c r="BE117" s="9">
        <f t="shared" si="85"/>
        <v>236.13737084209308</v>
      </c>
      <c r="BF117" s="9">
        <f t="shared" si="86"/>
        <v>70.598142036430005</v>
      </c>
      <c r="BG117" s="9">
        <f t="shared" si="87"/>
        <v>190.95169532526751</v>
      </c>
      <c r="BH117" s="9">
        <f t="shared" si="88"/>
        <v>6383.6905007896075</v>
      </c>
      <c r="BI117" s="9">
        <f t="shared" si="89"/>
        <v>431.66208881613494</v>
      </c>
      <c r="BJ117" s="9">
        <f t="shared" si="90"/>
        <v>129.05429305538479</v>
      </c>
      <c r="BK117" s="9">
        <f t="shared" si="91"/>
        <v>349.06210471110256</v>
      </c>
      <c r="BL117" s="9">
        <f t="shared" si="92"/>
        <v>11669.466658749452</v>
      </c>
      <c r="BM117" s="9" t="str">
        <f t="shared" si="93"/>
        <v>M</v>
      </c>
      <c r="BN117" s="9" t="str">
        <f t="shared" si="94"/>
        <v>M</v>
      </c>
      <c r="BO117" s="9">
        <v>1</v>
      </c>
    </row>
    <row r="118" spans="1:67" x14ac:dyDescent="0.3">
      <c r="A118" s="10">
        <v>112</v>
      </c>
      <c r="B118" s="10">
        <f t="shared" si="64"/>
        <v>3</v>
      </c>
      <c r="C118" s="9">
        <f>IF(G118&lt;=$A$3,$A$3,G118)</f>
        <v>2.5</v>
      </c>
      <c r="D118" s="9">
        <f t="shared" si="102"/>
        <v>3</v>
      </c>
      <c r="E118" s="9">
        <f t="shared" si="103"/>
        <v>2.7508200000000005</v>
      </c>
      <c r="F118" s="9">
        <f t="shared" si="104"/>
        <v>2.9000000000000004</v>
      </c>
      <c r="G118" s="9">
        <v>1.7186096099349359</v>
      </c>
      <c r="H118" s="9">
        <f t="shared" si="65"/>
        <v>1.8962758949189493</v>
      </c>
      <c r="I118" s="9">
        <v>65</v>
      </c>
      <c r="J118" s="9">
        <v>78</v>
      </c>
      <c r="K118" s="9">
        <v>0.2</v>
      </c>
      <c r="L118" s="9">
        <v>0.2</v>
      </c>
      <c r="M118" s="1">
        <f t="shared" si="105"/>
        <v>1.3989229744649958</v>
      </c>
      <c r="N118" s="9">
        <v>3</v>
      </c>
      <c r="O118" s="9">
        <v>2.6</v>
      </c>
      <c r="P118" s="9">
        <f t="shared" si="106"/>
        <v>0.84750671037142311</v>
      </c>
      <c r="Q118" s="1">
        <f t="shared" si="107"/>
        <v>0.395198869383945</v>
      </c>
      <c r="R118" s="4">
        <f t="shared" si="108"/>
        <v>15.007922656809424</v>
      </c>
      <c r="S118" s="4">
        <f t="shared" si="109"/>
        <v>7.7261242109721247</v>
      </c>
      <c r="T118" s="9">
        <f t="shared" si="110"/>
        <v>1.3820134550964265</v>
      </c>
      <c r="U118" s="9">
        <f t="shared" si="111"/>
        <v>3.2951988693839454</v>
      </c>
      <c r="V118" s="9">
        <f t="shared" si="112"/>
        <v>43.145152662800157</v>
      </c>
      <c r="W118" s="9">
        <f t="shared" si="113"/>
        <v>62.537270804830847</v>
      </c>
      <c r="X118" s="28">
        <f t="shared" si="66"/>
        <v>105.682423467631</v>
      </c>
      <c r="Y118" s="9">
        <f t="shared" si="114"/>
        <v>0.59174713024995218</v>
      </c>
      <c r="Z118" s="9">
        <f t="shared" si="95"/>
        <v>0.04</v>
      </c>
      <c r="AA118" s="29">
        <f t="shared" si="67"/>
        <v>0.63174713024995222</v>
      </c>
      <c r="AB118" s="30">
        <f t="shared" si="96"/>
        <v>0.98</v>
      </c>
      <c r="AC118" s="9">
        <v>0.5</v>
      </c>
      <c r="AD118" s="9">
        <v>0.5</v>
      </c>
      <c r="AE118" s="9">
        <f t="shared" si="68"/>
        <v>46.946822915348513</v>
      </c>
      <c r="AF118" s="9">
        <f>(AC118+AD118)*D118*E118*N118</f>
        <v>24.757380000000005</v>
      </c>
      <c r="AG118" s="28">
        <f t="shared" si="69"/>
        <v>71.704202915348517</v>
      </c>
      <c r="AH118" s="9">
        <f t="shared" si="70"/>
        <v>0.34527097427228504</v>
      </c>
      <c r="AI118" s="9">
        <f t="shared" si="97"/>
        <v>0.09</v>
      </c>
      <c r="AJ118" s="29">
        <f t="shared" si="71"/>
        <v>0.43527097427228501</v>
      </c>
      <c r="AK118" s="30">
        <f t="shared" si="98"/>
        <v>0.9</v>
      </c>
      <c r="AL118" s="9">
        <v>5.2517194742478193</v>
      </c>
      <c r="AM118" s="9">
        <v>2.256753995083336</v>
      </c>
      <c r="AN118" s="9">
        <v>5.9286186737506998</v>
      </c>
      <c r="AO118" s="36">
        <f t="shared" si="72"/>
        <v>107.88414062320665</v>
      </c>
      <c r="AP118" s="36">
        <f t="shared" si="73"/>
        <v>1.9339607675139716</v>
      </c>
      <c r="AQ118" s="36">
        <f t="shared" si="74"/>
        <v>0.83105613500932374</v>
      </c>
      <c r="AR118" s="36">
        <f t="shared" si="75"/>
        <v>2.1832308402624174</v>
      </c>
      <c r="AS118" s="36">
        <f t="shared" si="76"/>
        <v>59.476612557615354</v>
      </c>
      <c r="AT118" s="37">
        <f t="shared" si="77"/>
        <v>70.916244641553476</v>
      </c>
      <c r="AU118" s="37">
        <f t="shared" si="78"/>
        <v>2.9657984220872384</v>
      </c>
      <c r="AV118" s="37">
        <f t="shared" si="79"/>
        <v>1.2744544849505408</v>
      </c>
      <c r="AW118" s="37">
        <f t="shared" si="80"/>
        <v>3.3480630475383704</v>
      </c>
      <c r="AX118" s="37">
        <f t="shared" si="81"/>
        <v>91.209525362409025</v>
      </c>
      <c r="AY118" s="9">
        <f t="shared" si="82"/>
        <v>0.85</v>
      </c>
      <c r="AZ118" s="9">
        <f t="shared" si="83"/>
        <v>0.6</v>
      </c>
      <c r="BA118" s="9">
        <f t="shared" si="84"/>
        <v>0.65</v>
      </c>
      <c r="BB118" s="9">
        <f t="shared" si="99"/>
        <v>21</v>
      </c>
      <c r="BC118" s="9">
        <f t="shared" si="100"/>
        <v>11.2</v>
      </c>
      <c r="BD118" s="9">
        <f t="shared" si="101"/>
        <v>13.65</v>
      </c>
      <c r="BE118" s="9">
        <f t="shared" si="85"/>
        <v>208.64369540224197</v>
      </c>
      <c r="BF118" s="9">
        <f t="shared" si="86"/>
        <v>89.657776935124488</v>
      </c>
      <c r="BG118" s="9">
        <f t="shared" si="87"/>
        <v>235.53598298379225</v>
      </c>
      <c r="BH118" s="9">
        <f t="shared" si="88"/>
        <v>6416.5832329577534</v>
      </c>
      <c r="BI118" s="9">
        <f t="shared" si="89"/>
        <v>210.32328645827187</v>
      </c>
      <c r="BJ118" s="9">
        <f t="shared" si="90"/>
        <v>90.379526039277579</v>
      </c>
      <c r="BK118" s="9">
        <f t="shared" si="91"/>
        <v>237.43205815457617</v>
      </c>
      <c r="BL118" s="9">
        <f t="shared" si="92"/>
        <v>6468.2370142405753</v>
      </c>
      <c r="BM118" s="9" t="str">
        <f t="shared" si="93"/>
        <v>D</v>
      </c>
      <c r="BN118" s="9" t="str">
        <f t="shared" si="94"/>
        <v>M</v>
      </c>
      <c r="BO118" s="9">
        <v>1</v>
      </c>
    </row>
    <row r="119" spans="1:67" x14ac:dyDescent="0.3">
      <c r="A119" s="10">
        <v>113</v>
      </c>
      <c r="B119" s="10">
        <f t="shared" si="64"/>
        <v>3</v>
      </c>
      <c r="C119" s="9">
        <f>IF(G119&lt;=$A$3,$A$3,G119)</f>
        <v>2.5</v>
      </c>
      <c r="D119" s="9">
        <f t="shared" si="102"/>
        <v>3</v>
      </c>
      <c r="E119" s="9">
        <f t="shared" si="103"/>
        <v>2.7508200000000005</v>
      </c>
      <c r="F119" s="9">
        <f t="shared" si="104"/>
        <v>2.9000000000000004</v>
      </c>
      <c r="G119" s="9">
        <v>2.1651868188788237</v>
      </c>
      <c r="H119" s="9">
        <f t="shared" si="65"/>
        <v>2.3890193263795338</v>
      </c>
      <c r="I119" s="9">
        <v>65</v>
      </c>
      <c r="J119" s="9">
        <v>78</v>
      </c>
      <c r="K119" s="9">
        <v>0.2</v>
      </c>
      <c r="L119" s="9">
        <v>0.2</v>
      </c>
      <c r="M119" s="1">
        <f t="shared" si="105"/>
        <v>1.3989229744649958</v>
      </c>
      <c r="N119" s="9">
        <v>3</v>
      </c>
      <c r="O119" s="9">
        <v>2.6</v>
      </c>
      <c r="P119" s="9">
        <f t="shared" si="106"/>
        <v>1.9041984091742741</v>
      </c>
      <c r="Q119" s="1">
        <f t="shared" si="107"/>
        <v>0.88794230084452952</v>
      </c>
      <c r="R119" s="4">
        <f t="shared" si="108"/>
        <v>15.007922656809424</v>
      </c>
      <c r="S119" s="4">
        <f t="shared" si="109"/>
        <v>2.0023589192901139</v>
      </c>
      <c r="T119" s="9">
        <f t="shared" si="110"/>
        <v>6.9767052629446784</v>
      </c>
      <c r="U119" s="9">
        <f t="shared" si="111"/>
        <v>3.7879423008445299</v>
      </c>
      <c r="V119" s="9">
        <f t="shared" si="112"/>
        <v>39.95419891910867</v>
      </c>
      <c r="W119" s="9">
        <f t="shared" si="113"/>
        <v>46.792222765166137</v>
      </c>
      <c r="X119" s="28">
        <f t="shared" si="66"/>
        <v>86.746421684274807</v>
      </c>
      <c r="Y119" s="9">
        <f t="shared" si="114"/>
        <v>0.53941386695433602</v>
      </c>
      <c r="Z119" s="9">
        <f t="shared" si="95"/>
        <v>0.04</v>
      </c>
      <c r="AA119" s="29">
        <f t="shared" si="67"/>
        <v>0.57941386695433605</v>
      </c>
      <c r="AB119" s="30">
        <f t="shared" si="96"/>
        <v>0.98</v>
      </c>
      <c r="AC119" s="9">
        <v>0.5</v>
      </c>
      <c r="AD119" s="9">
        <v>0.5</v>
      </c>
      <c r="AE119" s="9">
        <f t="shared" si="68"/>
        <v>59.145859290522154</v>
      </c>
      <c r="AF119" s="9">
        <f>(AC119+AD119)*D119*E119*N119</f>
        <v>24.757380000000005</v>
      </c>
      <c r="AG119" s="28">
        <f t="shared" si="69"/>
        <v>83.903239290522151</v>
      </c>
      <c r="AH119" s="9">
        <f t="shared" si="70"/>
        <v>0.29507061001870805</v>
      </c>
      <c r="AI119" s="9">
        <f t="shared" si="97"/>
        <v>0.09</v>
      </c>
      <c r="AJ119" s="29">
        <f t="shared" si="71"/>
        <v>0.38507061001870801</v>
      </c>
      <c r="AK119" s="30">
        <f t="shared" si="98"/>
        <v>0.9</v>
      </c>
      <c r="AL119" s="9">
        <v>10.178924922397885</v>
      </c>
      <c r="AM119" s="9">
        <v>2.1854869924262657</v>
      </c>
      <c r="AN119" s="9">
        <v>4.3732827997451409</v>
      </c>
      <c r="AO119" s="36">
        <f t="shared" si="72"/>
        <v>88.553638802697193</v>
      </c>
      <c r="AP119" s="36">
        <f t="shared" si="73"/>
        <v>4.2811146716734614</v>
      </c>
      <c r="AQ119" s="36">
        <f t="shared" si="74"/>
        <v>0.91918552296616129</v>
      </c>
      <c r="AR119" s="36">
        <f t="shared" si="75"/>
        <v>1.8393421014599236</v>
      </c>
      <c r="AS119" s="36">
        <f t="shared" si="76"/>
        <v>98.914386398907055</v>
      </c>
      <c r="AT119" s="37">
        <f t="shared" si="77"/>
        <v>82.981225671944983</v>
      </c>
      <c r="AU119" s="37">
        <f t="shared" si="78"/>
        <v>6.2593200931955009</v>
      </c>
      <c r="AV119" s="37">
        <f t="shared" si="79"/>
        <v>1.343920183064732</v>
      </c>
      <c r="AW119" s="37">
        <f t="shared" si="80"/>
        <v>2.6892601242629564</v>
      </c>
      <c r="AX119" s="37">
        <f t="shared" si="81"/>
        <v>144.62046774625776</v>
      </c>
      <c r="AY119" s="9">
        <f t="shared" si="82"/>
        <v>0.85</v>
      </c>
      <c r="AZ119" s="9">
        <f t="shared" si="83"/>
        <v>0.6</v>
      </c>
      <c r="BA119" s="9">
        <f t="shared" si="84"/>
        <v>0.65</v>
      </c>
      <c r="BB119" s="9">
        <f t="shared" si="99"/>
        <v>21</v>
      </c>
      <c r="BC119" s="9">
        <f t="shared" si="100"/>
        <v>11.2</v>
      </c>
      <c r="BD119" s="9">
        <f t="shared" si="101"/>
        <v>13.65</v>
      </c>
      <c r="BE119" s="9">
        <f t="shared" si="85"/>
        <v>379.10828230829929</v>
      </c>
      <c r="BF119" s="9">
        <f t="shared" si="86"/>
        <v>81.397222793413775</v>
      </c>
      <c r="BG119" s="9">
        <f t="shared" si="87"/>
        <v>162.88043608727608</v>
      </c>
      <c r="BH119" s="9">
        <f t="shared" si="88"/>
        <v>8759.2288455592388</v>
      </c>
      <c r="BI119" s="9">
        <f t="shared" si="89"/>
        <v>519.40605320639554</v>
      </c>
      <c r="BJ119" s="9">
        <f t="shared" si="90"/>
        <v>111.52014399597614</v>
      </c>
      <c r="BK119" s="9">
        <f t="shared" si="91"/>
        <v>223.1581012620272</v>
      </c>
      <c r="BL119" s="9">
        <f t="shared" si="92"/>
        <v>12000.783670834457</v>
      </c>
      <c r="BM119" s="9" t="str">
        <f t="shared" si="93"/>
        <v>M</v>
      </c>
      <c r="BN119" s="9" t="str">
        <f t="shared" si="94"/>
        <v>M</v>
      </c>
      <c r="BO119" s="9">
        <v>1</v>
      </c>
    </row>
    <row r="120" spans="1:67" x14ac:dyDescent="0.3">
      <c r="A120" s="10">
        <v>114</v>
      </c>
      <c r="B120" s="10">
        <f t="shared" si="64"/>
        <v>3</v>
      </c>
      <c r="C120" s="9">
        <f>IF(G120&lt;=$A$3,$A$3,G120)</f>
        <v>3.1198177622911807</v>
      </c>
      <c r="D120" s="9">
        <f t="shared" si="102"/>
        <v>3</v>
      </c>
      <c r="E120" s="9">
        <f t="shared" si="103"/>
        <v>2.7508200000000005</v>
      </c>
      <c r="F120" s="9">
        <f t="shared" si="104"/>
        <v>3.519817762291181</v>
      </c>
      <c r="G120" s="9">
        <v>3.1198177622911807</v>
      </c>
      <c r="H120" s="9">
        <f t="shared" si="65"/>
        <v>3.4423380300990605</v>
      </c>
      <c r="I120" s="9">
        <v>65</v>
      </c>
      <c r="J120" s="9">
        <v>78</v>
      </c>
      <c r="K120" s="9">
        <v>0.2</v>
      </c>
      <c r="L120" s="9">
        <v>0.2</v>
      </c>
      <c r="M120" s="1">
        <f t="shared" si="105"/>
        <v>1.3989229744649958</v>
      </c>
      <c r="N120" s="9">
        <v>3</v>
      </c>
      <c r="O120" s="9">
        <v>2.6</v>
      </c>
      <c r="P120" s="9">
        <f t="shared" si="106"/>
        <v>2.8338441781147696</v>
      </c>
      <c r="Q120" s="1">
        <f t="shared" si="107"/>
        <v>1.321443242272875</v>
      </c>
      <c r="R120" s="4">
        <f t="shared" si="108"/>
        <v>15.007922656809424</v>
      </c>
      <c r="S120" s="4">
        <f t="shared" si="109"/>
        <v>4.6037231553388104E-2</v>
      </c>
      <c r="T120" s="9">
        <f t="shared" si="110"/>
        <v>15.451758545163134</v>
      </c>
      <c r="U120" s="9">
        <f t="shared" si="111"/>
        <v>4.8412610045640561</v>
      </c>
      <c r="V120" s="9">
        <f t="shared" si="112"/>
        <v>42.718264258408226</v>
      </c>
      <c r="W120" s="9">
        <f t="shared" si="113"/>
        <v>41.410733940106198</v>
      </c>
      <c r="X120" s="28">
        <f t="shared" si="66"/>
        <v>84.128998198514424</v>
      </c>
      <c r="Y120" s="9">
        <f t="shared" si="114"/>
        <v>0.49222901528426188</v>
      </c>
      <c r="Z120" s="9">
        <f t="shared" si="95"/>
        <v>0.04</v>
      </c>
      <c r="AA120" s="29">
        <f t="shared" si="67"/>
        <v>0.53222901528426192</v>
      </c>
      <c r="AB120" s="30">
        <f t="shared" si="96"/>
        <v>0.98</v>
      </c>
      <c r="AC120" s="9">
        <v>0.5</v>
      </c>
      <c r="AD120" s="9">
        <v>0.5</v>
      </c>
      <c r="AE120" s="9">
        <f t="shared" si="68"/>
        <v>85.223270699613892</v>
      </c>
      <c r="AF120" s="9">
        <f>(AC120+AD120)*D120*E120*N120</f>
        <v>24.757380000000005</v>
      </c>
      <c r="AG120" s="28">
        <f t="shared" si="69"/>
        <v>109.9806506996139</v>
      </c>
      <c r="AH120" s="9">
        <f t="shared" si="70"/>
        <v>0.22510668779019069</v>
      </c>
      <c r="AI120" s="9">
        <f t="shared" si="97"/>
        <v>0.09</v>
      </c>
      <c r="AJ120" s="29">
        <f t="shared" si="71"/>
        <v>0.31510668779019069</v>
      </c>
      <c r="AK120" s="30">
        <f t="shared" si="98"/>
        <v>0.9</v>
      </c>
      <c r="AL120" s="9">
        <v>4.486832210747199</v>
      </c>
      <c r="AM120" s="9">
        <v>3.4336598037272874</v>
      </c>
      <c r="AN120" s="9">
        <v>4.0467966541998681</v>
      </c>
      <c r="AO120" s="36">
        <f t="shared" si="72"/>
        <v>85.881685660983479</v>
      </c>
      <c r="AP120" s="36">
        <f t="shared" si="73"/>
        <v>2.0988099214755094</v>
      </c>
      <c r="AQ120" s="36">
        <f t="shared" si="74"/>
        <v>1.6061664275683611</v>
      </c>
      <c r="AR120" s="36">
        <f t="shared" si="75"/>
        <v>1.8929740558794266</v>
      </c>
      <c r="AS120" s="36">
        <f t="shared" si="76"/>
        <v>65.052607802387442</v>
      </c>
      <c r="AT120" s="37">
        <f t="shared" si="77"/>
        <v>108.77207212049727</v>
      </c>
      <c r="AU120" s="37">
        <f t="shared" si="78"/>
        <v>3.0730013741483102</v>
      </c>
      <c r="AV120" s="37">
        <f t="shared" si="79"/>
        <v>2.3516906359764658</v>
      </c>
      <c r="AW120" s="37">
        <f t="shared" si="80"/>
        <v>2.771623964334522</v>
      </c>
      <c r="AX120" s="37">
        <f t="shared" si="81"/>
        <v>95.247669225867213</v>
      </c>
      <c r="AY120" s="9">
        <f t="shared" si="82"/>
        <v>0.85</v>
      </c>
      <c r="AZ120" s="9">
        <f t="shared" si="83"/>
        <v>0.6</v>
      </c>
      <c r="BA120" s="9">
        <f t="shared" si="84"/>
        <v>0.65</v>
      </c>
      <c r="BB120" s="9">
        <f t="shared" si="99"/>
        <v>21</v>
      </c>
      <c r="BC120" s="9">
        <f t="shared" si="100"/>
        <v>11.2</v>
      </c>
      <c r="BD120" s="9">
        <f t="shared" si="101"/>
        <v>13.65</v>
      </c>
      <c r="BE120" s="9">
        <f t="shared" si="85"/>
        <v>180.24933393831313</v>
      </c>
      <c r="BF120" s="9">
        <f t="shared" si="86"/>
        <v>137.94028025165079</v>
      </c>
      <c r="BG120" s="9">
        <f t="shared" si="87"/>
        <v>162.5718028314339</v>
      </c>
      <c r="BH120" s="9">
        <f t="shared" si="88"/>
        <v>5586.8276147118795</v>
      </c>
      <c r="BI120" s="9">
        <f t="shared" si="89"/>
        <v>334.25672709524719</v>
      </c>
      <c r="BJ120" s="9">
        <f t="shared" si="90"/>
        <v>255.79826346153024</v>
      </c>
      <c r="BK120" s="9">
        <f t="shared" si="91"/>
        <v>301.4752817394932</v>
      </c>
      <c r="BL120" s="9">
        <f t="shared" si="92"/>
        <v>10360.286346345298</v>
      </c>
      <c r="BM120" s="9" t="str">
        <f t="shared" si="93"/>
        <v>D</v>
      </c>
      <c r="BN120" s="9" t="str">
        <f t="shared" si="94"/>
        <v>M</v>
      </c>
      <c r="BO120" s="9">
        <v>1</v>
      </c>
    </row>
    <row r="121" spans="1:67" x14ac:dyDescent="0.3">
      <c r="A121" s="10">
        <v>115</v>
      </c>
      <c r="B121" s="10">
        <f t="shared" si="64"/>
        <v>3</v>
      </c>
      <c r="C121" s="9">
        <f>IF(G121&lt;=$A$3,$A$3,G121)</f>
        <v>2.5</v>
      </c>
      <c r="D121" s="9">
        <f t="shared" si="102"/>
        <v>3</v>
      </c>
      <c r="E121" s="9">
        <f t="shared" si="103"/>
        <v>2.7508200000000005</v>
      </c>
      <c r="F121" s="9">
        <f t="shared" si="104"/>
        <v>2.9000000000000004</v>
      </c>
      <c r="G121" s="9">
        <v>1.6930910372764389</v>
      </c>
      <c r="H121" s="9">
        <f t="shared" si="65"/>
        <v>1.8681192653241236</v>
      </c>
      <c r="I121" s="9">
        <v>65</v>
      </c>
      <c r="J121" s="9">
        <v>78</v>
      </c>
      <c r="K121" s="9">
        <v>0.2</v>
      </c>
      <c r="L121" s="9">
        <v>0.2</v>
      </c>
      <c r="M121" s="1">
        <f t="shared" si="105"/>
        <v>1.3989229744649958</v>
      </c>
      <c r="N121" s="9">
        <v>3</v>
      </c>
      <c r="O121" s="9">
        <v>2.6</v>
      </c>
      <c r="P121" s="9">
        <f t="shared" si="106"/>
        <v>0.78712462334709432</v>
      </c>
      <c r="Q121" s="1">
        <f t="shared" si="107"/>
        <v>0.36704223978911887</v>
      </c>
      <c r="R121" s="4">
        <f t="shared" si="108"/>
        <v>15.007922656809424</v>
      </c>
      <c r="S121" s="4">
        <f t="shared" si="109"/>
        <v>8.1656730325475486</v>
      </c>
      <c r="T121" s="9">
        <f t="shared" si="110"/>
        <v>1.1921007939004851</v>
      </c>
      <c r="U121" s="9">
        <f t="shared" si="111"/>
        <v>3.2670422397891192</v>
      </c>
      <c r="V121" s="9">
        <f t="shared" si="112"/>
        <v>42.970483831072833</v>
      </c>
      <c r="W121" s="9">
        <f t="shared" si="113"/>
        <v>63.746390494196959</v>
      </c>
      <c r="X121" s="28">
        <f t="shared" si="66"/>
        <v>106.7168743252698</v>
      </c>
      <c r="Y121" s="9">
        <f t="shared" si="114"/>
        <v>0.59734124427126578</v>
      </c>
      <c r="Z121" s="9">
        <f t="shared" si="95"/>
        <v>0.04</v>
      </c>
      <c r="AA121" s="29">
        <f t="shared" si="67"/>
        <v>0.63734124427126582</v>
      </c>
      <c r="AB121" s="30">
        <f t="shared" si="96"/>
        <v>0.98</v>
      </c>
      <c r="AC121" s="9">
        <v>0.5</v>
      </c>
      <c r="AD121" s="9">
        <v>0.5</v>
      </c>
      <c r="AE121" s="9">
        <f t="shared" si="68"/>
        <v>46.249738536950161</v>
      </c>
      <c r="AF121" s="9">
        <f>(AC121+AD121)*D121*E121*N121</f>
        <v>24.757380000000005</v>
      </c>
      <c r="AG121" s="28">
        <f t="shared" si="69"/>
        <v>71.007118536950173</v>
      </c>
      <c r="AH121" s="9">
        <f t="shared" si="70"/>
        <v>0.34866053587453966</v>
      </c>
      <c r="AI121" s="9">
        <f t="shared" si="97"/>
        <v>0.09</v>
      </c>
      <c r="AJ121" s="29">
        <f t="shared" si="71"/>
        <v>0.43866053587453968</v>
      </c>
      <c r="AK121" s="30">
        <f t="shared" si="98"/>
        <v>0.9</v>
      </c>
      <c r="AL121" s="9">
        <v>10.815106577458389</v>
      </c>
      <c r="AM121" s="9">
        <v>2.0690076967430455</v>
      </c>
      <c r="AN121" s="9">
        <v>3.331358659898664</v>
      </c>
      <c r="AO121" s="36">
        <f t="shared" si="72"/>
        <v>108.9401425403796</v>
      </c>
      <c r="AP121" s="36">
        <f t="shared" si="73"/>
        <v>3.9221930944547081</v>
      </c>
      <c r="AQ121" s="36">
        <f t="shared" si="74"/>
        <v>0.75034375689400712</v>
      </c>
      <c r="AR121" s="36">
        <f t="shared" si="75"/>
        <v>1.2081463864849928</v>
      </c>
      <c r="AS121" s="36">
        <f t="shared" si="76"/>
        <v>84.12361577888035</v>
      </c>
      <c r="AT121" s="37">
        <f t="shared" si="77"/>
        <v>70.226820531049626</v>
      </c>
      <c r="AU121" s="37">
        <f t="shared" si="78"/>
        <v>6.070946130650233</v>
      </c>
      <c r="AV121" s="37">
        <f t="shared" si="79"/>
        <v>1.1614156717611941</v>
      </c>
      <c r="AW121" s="37">
        <f t="shared" si="80"/>
        <v>1.8700230849572277</v>
      </c>
      <c r="AX121" s="37">
        <f t="shared" si="81"/>
        <v>130.21030005665827</v>
      </c>
      <c r="AY121" s="9">
        <f t="shared" si="82"/>
        <v>0.85</v>
      </c>
      <c r="AZ121" s="9">
        <f t="shared" si="83"/>
        <v>0.6</v>
      </c>
      <c r="BA121" s="9">
        <f t="shared" si="84"/>
        <v>0.55000000000000004</v>
      </c>
      <c r="BB121" s="9">
        <f t="shared" si="99"/>
        <v>21</v>
      </c>
      <c r="BC121" s="9">
        <f t="shared" si="100"/>
        <v>11.2</v>
      </c>
      <c r="BD121" s="9">
        <f t="shared" si="101"/>
        <v>13.65</v>
      </c>
      <c r="BE121" s="9">
        <f t="shared" si="85"/>
        <v>427.28427478078845</v>
      </c>
      <c r="BF121" s="9">
        <f t="shared" si="86"/>
        <v>81.742555830317073</v>
      </c>
      <c r="BG121" s="9">
        <f t="shared" si="87"/>
        <v>131.61563955331965</v>
      </c>
      <c r="BH121" s="9">
        <f t="shared" si="88"/>
        <v>9164.4386939633514</v>
      </c>
      <c r="BI121" s="9">
        <f t="shared" si="89"/>
        <v>426.34324437084405</v>
      </c>
      <c r="BJ121" s="9">
        <f t="shared" si="90"/>
        <v>81.562529942721824</v>
      </c>
      <c r="BK121" s="9">
        <f t="shared" si="91"/>
        <v>131.32577557621099</v>
      </c>
      <c r="BL121" s="9">
        <f t="shared" si="92"/>
        <v>9144.255373373062</v>
      </c>
      <c r="BM121" s="9" t="str">
        <f t="shared" si="93"/>
        <v>M</v>
      </c>
      <c r="BN121" s="9" t="str">
        <f t="shared" si="94"/>
        <v>M</v>
      </c>
      <c r="BO121" s="9">
        <v>1</v>
      </c>
    </row>
    <row r="122" spans="1:67" x14ac:dyDescent="0.3">
      <c r="A122" s="10">
        <v>116</v>
      </c>
      <c r="B122" s="10">
        <f t="shared" si="64"/>
        <v>3</v>
      </c>
      <c r="C122" s="9">
        <f>IF(G122&lt;=$A$3,$A$3,G122)</f>
        <v>2.5</v>
      </c>
      <c r="D122" s="9">
        <f t="shared" si="102"/>
        <v>3</v>
      </c>
      <c r="E122" s="9">
        <f t="shared" si="103"/>
        <v>2.7508200000000005</v>
      </c>
      <c r="F122" s="9">
        <f t="shared" si="104"/>
        <v>2.9000000000000004</v>
      </c>
      <c r="G122" s="9">
        <v>1.1091942086652777</v>
      </c>
      <c r="H122" s="9">
        <f t="shared" si="65"/>
        <v>1.2238603976823419</v>
      </c>
      <c r="I122" s="9">
        <v>65</v>
      </c>
      <c r="J122" s="9">
        <v>78</v>
      </c>
      <c r="K122" s="9">
        <v>0.2</v>
      </c>
      <c r="L122" s="9">
        <v>0.2</v>
      </c>
      <c r="M122" s="1">
        <f t="shared" si="105"/>
        <v>1.3989229744649958</v>
      </c>
      <c r="N122" s="9">
        <v>3</v>
      </c>
      <c r="O122" s="9">
        <v>2.6</v>
      </c>
      <c r="P122" s="9">
        <f t="shared" si="106"/>
        <v>0</v>
      </c>
      <c r="Q122" s="1">
        <f t="shared" si="107"/>
        <v>0</v>
      </c>
      <c r="R122" s="4">
        <f t="shared" si="108"/>
        <v>15.007922656809424</v>
      </c>
      <c r="S122" s="4">
        <f t="shared" si="109"/>
        <v>17.981957529305102</v>
      </c>
      <c r="T122" s="9">
        <f t="shared" si="110"/>
        <v>0</v>
      </c>
      <c r="U122" s="9">
        <f t="shared" si="111"/>
        <v>2.6227833721473379</v>
      </c>
      <c r="V122" s="9">
        <f t="shared" si="112"/>
        <v>30.299576932372865</v>
      </c>
      <c r="W122" s="9">
        <f t="shared" si="113"/>
        <v>35.963915058610205</v>
      </c>
      <c r="X122" s="28">
        <f t="shared" si="66"/>
        <v>66.26349199098307</v>
      </c>
      <c r="Y122" s="9">
        <f t="shared" si="114"/>
        <v>0.5427410173841134</v>
      </c>
      <c r="Z122" s="9">
        <f t="shared" si="95"/>
        <v>0.04</v>
      </c>
      <c r="AA122" s="29">
        <f t="shared" si="67"/>
        <v>0.58274101738411344</v>
      </c>
      <c r="AB122" s="30">
        <f t="shared" si="96"/>
        <v>0.98</v>
      </c>
      <c r="AC122" s="9">
        <v>0.5</v>
      </c>
      <c r="AD122" s="9">
        <v>0.5</v>
      </c>
      <c r="AE122" s="9">
        <f t="shared" si="68"/>
        <v>30.299576932372865</v>
      </c>
      <c r="AF122" s="9">
        <f>(AC122+AD122)*D122*E122*N122</f>
        <v>24.757380000000005</v>
      </c>
      <c r="AG122" s="28">
        <f t="shared" si="69"/>
        <v>55.05695693237287</v>
      </c>
      <c r="AH122" s="9">
        <f t="shared" si="70"/>
        <v>0.4496685138339519</v>
      </c>
      <c r="AI122" s="9">
        <f t="shared" si="97"/>
        <v>0.09</v>
      </c>
      <c r="AJ122" s="29">
        <f t="shared" si="71"/>
        <v>0.53966851383395187</v>
      </c>
      <c r="AK122" s="30">
        <f t="shared" si="98"/>
        <v>0.9</v>
      </c>
      <c r="AL122" s="9">
        <v>6.5610672159551973</v>
      </c>
      <c r="AM122" s="9">
        <v>2.0068322840662098</v>
      </c>
      <c r="AN122" s="9">
        <v>6.162384889110343</v>
      </c>
      <c r="AO122" s="36">
        <f t="shared" si="72"/>
        <v>67.643981407461894</v>
      </c>
      <c r="AP122" s="36">
        <f t="shared" si="73"/>
        <v>2.737664231403913</v>
      </c>
      <c r="AQ122" s="36">
        <f t="shared" si="74"/>
        <v>0.83736879713018253</v>
      </c>
      <c r="AR122" s="36">
        <f t="shared" si="75"/>
        <v>2.5713104493176946</v>
      </c>
      <c r="AS122" s="36">
        <f t="shared" si="76"/>
        <v>77.308376808845921</v>
      </c>
      <c r="AT122" s="37">
        <f t="shared" si="77"/>
        <v>54.451935427621514</v>
      </c>
      <c r="AU122" s="37">
        <f t="shared" si="78"/>
        <v>3.0202658223559919</v>
      </c>
      <c r="AV122" s="37">
        <f t="shared" si="79"/>
        <v>0.92380808781020329</v>
      </c>
      <c r="AW122" s="37">
        <f t="shared" si="80"/>
        <v>2.8367397943313617</v>
      </c>
      <c r="AX122" s="37">
        <f t="shared" si="81"/>
        <v>85.288709104344036</v>
      </c>
      <c r="AY122" s="9">
        <f t="shared" si="82"/>
        <v>0.85</v>
      </c>
      <c r="AZ122" s="9">
        <f t="shared" si="83"/>
        <v>0.6</v>
      </c>
      <c r="BA122" s="9">
        <f t="shared" si="84"/>
        <v>0.65</v>
      </c>
      <c r="BB122" s="9">
        <f t="shared" si="99"/>
        <v>21</v>
      </c>
      <c r="BC122" s="9">
        <f t="shared" si="100"/>
        <v>11.2</v>
      </c>
      <c r="BD122" s="9">
        <f t="shared" si="101"/>
        <v>13.65</v>
      </c>
      <c r="BE122" s="9">
        <f t="shared" si="85"/>
        <v>185.18650836895975</v>
      </c>
      <c r="BF122" s="9">
        <f t="shared" si="86"/>
        <v>56.642959344262799</v>
      </c>
      <c r="BG122" s="9">
        <f t="shared" si="87"/>
        <v>173.93367622645863</v>
      </c>
      <c r="BH122" s="9">
        <f t="shared" si="88"/>
        <v>5229.4464034986313</v>
      </c>
      <c r="BI122" s="9">
        <f t="shared" si="89"/>
        <v>164.45931953318066</v>
      </c>
      <c r="BJ122" s="9">
        <f t="shared" si="90"/>
        <v>50.303138344955698</v>
      </c>
      <c r="BK122" s="9">
        <f t="shared" si="91"/>
        <v>154.46597210589564</v>
      </c>
      <c r="BL122" s="9">
        <f t="shared" si="92"/>
        <v>4644.1352808549364</v>
      </c>
      <c r="BM122" s="9" t="str">
        <f t="shared" si="93"/>
        <v>D</v>
      </c>
      <c r="BN122" s="9" t="str">
        <f t="shared" si="94"/>
        <v>M</v>
      </c>
      <c r="BO122" s="9">
        <v>1</v>
      </c>
    </row>
    <row r="123" spans="1:67" x14ac:dyDescent="0.3">
      <c r="A123" s="10">
        <v>117</v>
      </c>
      <c r="B123" s="10">
        <f t="shared" si="64"/>
        <v>3</v>
      </c>
      <c r="C123" s="9">
        <f>IF(G123&lt;=$A$3,$A$3,G123)</f>
        <v>2.5</v>
      </c>
      <c r="D123" s="9">
        <f t="shared" si="102"/>
        <v>3</v>
      </c>
      <c r="E123" s="9">
        <f t="shared" si="103"/>
        <v>2.7508200000000005</v>
      </c>
      <c r="F123" s="9">
        <f t="shared" si="104"/>
        <v>2.9000000000000004</v>
      </c>
      <c r="G123" s="9">
        <v>2.4029241937005921</v>
      </c>
      <c r="H123" s="9">
        <f t="shared" si="65"/>
        <v>2.6513334962699826</v>
      </c>
      <c r="I123" s="9">
        <v>65</v>
      </c>
      <c r="J123" s="9">
        <v>78</v>
      </c>
      <c r="K123" s="9">
        <v>0.2</v>
      </c>
      <c r="L123" s="9">
        <v>0.2</v>
      </c>
      <c r="M123" s="1">
        <f t="shared" si="105"/>
        <v>1.3989229744649958</v>
      </c>
      <c r="N123" s="9">
        <v>3</v>
      </c>
      <c r="O123" s="9">
        <v>2.6</v>
      </c>
      <c r="P123" s="9">
        <f t="shared" si="106"/>
        <v>2.4667329618520606</v>
      </c>
      <c r="Q123" s="1">
        <f t="shared" si="107"/>
        <v>1.1502564707349778</v>
      </c>
      <c r="R123" s="4">
        <f t="shared" si="108"/>
        <v>15.007922656809424</v>
      </c>
      <c r="S123" s="4">
        <f t="shared" si="109"/>
        <v>0.47420655612511475</v>
      </c>
      <c r="T123" s="9">
        <f t="shared" si="110"/>
        <v>11.707664119578224</v>
      </c>
      <c r="U123" s="9">
        <f t="shared" si="111"/>
        <v>4.0502564707349782</v>
      </c>
      <c r="V123" s="9">
        <f t="shared" si="112"/>
        <v>33.434394260466384</v>
      </c>
      <c r="W123" s="9">
        <f t="shared" si="113"/>
        <v>42.588550681524595</v>
      </c>
      <c r="X123" s="28">
        <f t="shared" si="66"/>
        <v>76.022944941990971</v>
      </c>
      <c r="Y123" s="9">
        <f t="shared" si="114"/>
        <v>0.56020653651370167</v>
      </c>
      <c r="Z123" s="9">
        <f t="shared" si="95"/>
        <v>0.04</v>
      </c>
      <c r="AA123" s="29">
        <f t="shared" si="67"/>
        <v>0.60020653651370171</v>
      </c>
      <c r="AB123" s="30">
        <f t="shared" si="96"/>
        <v>0.98</v>
      </c>
      <c r="AC123" s="9">
        <v>0.5</v>
      </c>
      <c r="AD123" s="9">
        <v>0.5</v>
      </c>
      <c r="AE123" s="9">
        <f t="shared" si="68"/>
        <v>65.640070873884554</v>
      </c>
      <c r="AF123" s="9">
        <f>(AC123+AD123)*D123*E123*N123</f>
        <v>24.757380000000005</v>
      </c>
      <c r="AG123" s="28">
        <f t="shared" si="69"/>
        <v>90.397450873884566</v>
      </c>
      <c r="AH123" s="9">
        <f t="shared" si="70"/>
        <v>0.27387254574843667</v>
      </c>
      <c r="AI123" s="9">
        <f t="shared" si="97"/>
        <v>0.09</v>
      </c>
      <c r="AJ123" s="29">
        <f t="shared" si="71"/>
        <v>0.36387254574843664</v>
      </c>
      <c r="AK123" s="30">
        <f t="shared" si="98"/>
        <v>0.9</v>
      </c>
      <c r="AL123" s="9">
        <v>8.5059508204496233</v>
      </c>
      <c r="AM123" s="9">
        <v>3.012535078237407</v>
      </c>
      <c r="AN123" s="9">
        <v>3.5604561756929964</v>
      </c>
      <c r="AO123" s="36">
        <f t="shared" si="72"/>
        <v>77.606756294949108</v>
      </c>
      <c r="AP123" s="36">
        <f t="shared" si="73"/>
        <v>3.4006235387516757</v>
      </c>
      <c r="AQ123" s="36">
        <f t="shared" si="74"/>
        <v>1.2043918328024996</v>
      </c>
      <c r="AR123" s="36">
        <f t="shared" si="75"/>
        <v>1.4234471060714833</v>
      </c>
      <c r="AS123" s="36">
        <f t="shared" si="76"/>
        <v>81.424177731769447</v>
      </c>
      <c r="AT123" s="37">
        <f t="shared" si="77"/>
        <v>89.404072292852874</v>
      </c>
      <c r="AU123" s="37">
        <f t="shared" si="78"/>
        <v>5.4108688414016157</v>
      </c>
      <c r="AV123" s="37">
        <f t="shared" si="79"/>
        <v>1.9163562701626959</v>
      </c>
      <c r="AW123" s="37">
        <f t="shared" si="80"/>
        <v>2.2649039230178429</v>
      </c>
      <c r="AX123" s="37">
        <f t="shared" si="81"/>
        <v>129.55728301148795</v>
      </c>
      <c r="AY123" s="9">
        <f t="shared" si="82"/>
        <v>0.85</v>
      </c>
      <c r="AZ123" s="9">
        <f t="shared" si="83"/>
        <v>0.6</v>
      </c>
      <c r="BA123" s="9">
        <f t="shared" si="84"/>
        <v>0.65</v>
      </c>
      <c r="BB123" s="9">
        <f t="shared" si="99"/>
        <v>21</v>
      </c>
      <c r="BC123" s="9">
        <f t="shared" si="100"/>
        <v>11.2</v>
      </c>
      <c r="BD123" s="9">
        <f t="shared" si="101"/>
        <v>13.65</v>
      </c>
      <c r="BE123" s="9">
        <f t="shared" si="85"/>
        <v>263.91136222276873</v>
      </c>
      <c r="BF123" s="9">
        <f t="shared" si="86"/>
        <v>93.468943451930684</v>
      </c>
      <c r="BG123" s="9">
        <f t="shared" si="87"/>
        <v>110.46911265964017</v>
      </c>
      <c r="BH123" s="9">
        <f t="shared" si="88"/>
        <v>6319.0663177460538</v>
      </c>
      <c r="BI123" s="9">
        <f t="shared" si="89"/>
        <v>483.75370906381511</v>
      </c>
      <c r="BJ123" s="9">
        <f t="shared" si="90"/>
        <v>171.33005451648756</v>
      </c>
      <c r="BK123" s="9">
        <f t="shared" si="91"/>
        <v>202.49163406985332</v>
      </c>
      <c r="BL123" s="9">
        <f t="shared" si="92"/>
        <v>11582.948696424668</v>
      </c>
      <c r="BM123" s="9" t="str">
        <f t="shared" si="93"/>
        <v>M</v>
      </c>
      <c r="BN123" s="9" t="str">
        <f t="shared" si="94"/>
        <v>M</v>
      </c>
      <c r="BO123" s="9">
        <v>1</v>
      </c>
    </row>
    <row r="124" spans="1:67" x14ac:dyDescent="0.3">
      <c r="A124" s="10">
        <v>118</v>
      </c>
      <c r="B124" s="10">
        <f t="shared" si="64"/>
        <v>3</v>
      </c>
      <c r="C124" s="9">
        <f>IF(G124&lt;=$A$3,$A$3,G124)</f>
        <v>3.4937072554059201</v>
      </c>
      <c r="D124" s="9">
        <f t="shared" si="102"/>
        <v>3</v>
      </c>
      <c r="E124" s="9">
        <f t="shared" si="103"/>
        <v>2.7508200000000005</v>
      </c>
      <c r="F124" s="9">
        <f t="shared" si="104"/>
        <v>3.8937072554059204</v>
      </c>
      <c r="G124" s="9">
        <v>3.4937072554059201</v>
      </c>
      <c r="H124" s="9">
        <f t="shared" si="65"/>
        <v>3.8548794409339426</v>
      </c>
      <c r="I124" s="9">
        <v>65</v>
      </c>
      <c r="J124" s="9">
        <v>78</v>
      </c>
      <c r="K124" s="9">
        <v>0.2</v>
      </c>
      <c r="L124" s="9">
        <v>0.2</v>
      </c>
      <c r="M124" s="1">
        <f t="shared" si="105"/>
        <v>1.3989229744649958</v>
      </c>
      <c r="N124" s="9">
        <v>3</v>
      </c>
      <c r="O124" s="9">
        <v>2.6</v>
      </c>
      <c r="P124" s="9">
        <f t="shared" si="106"/>
        <v>2.916733483156583</v>
      </c>
      <c r="Q124" s="1">
        <f t="shared" si="107"/>
        <v>1.3600951599930182</v>
      </c>
      <c r="R124" s="4">
        <f t="shared" si="108"/>
        <v>15.007922656809424</v>
      </c>
      <c r="S124" s="4">
        <f t="shared" si="109"/>
        <v>1.1561624740734336E-2</v>
      </c>
      <c r="T124" s="9">
        <f t="shared" si="110"/>
        <v>16.368899213567165</v>
      </c>
      <c r="U124" s="9">
        <f t="shared" si="111"/>
        <v>5.2538024153989387</v>
      </c>
      <c r="V124" s="9">
        <f t="shared" si="112"/>
        <v>50.408819838724362</v>
      </c>
      <c r="W124" s="9">
        <f t="shared" si="113"/>
        <v>41.315897751373811</v>
      </c>
      <c r="X124" s="28">
        <f t="shared" si="66"/>
        <v>91.72471759009818</v>
      </c>
      <c r="Y124" s="9">
        <f t="shared" si="114"/>
        <v>0.45043363268783643</v>
      </c>
      <c r="Z124" s="9">
        <f t="shared" si="95"/>
        <v>0.04</v>
      </c>
      <c r="AA124" s="29">
        <f t="shared" si="67"/>
        <v>0.49043363268783641</v>
      </c>
      <c r="AB124" s="30">
        <f t="shared" si="96"/>
        <v>0.98</v>
      </c>
      <c r="AC124" s="9">
        <v>0.5</v>
      </c>
      <c r="AD124" s="9">
        <v>0.5</v>
      </c>
      <c r="AE124" s="9">
        <f t="shared" si="68"/>
        <v>95.436715173389189</v>
      </c>
      <c r="AF124" s="9">
        <f>(AC124+AD124)*D124*E124*N124</f>
        <v>24.757380000000005</v>
      </c>
      <c r="AG124" s="28">
        <f t="shared" si="69"/>
        <v>120.1940951733892</v>
      </c>
      <c r="AH124" s="9">
        <f t="shared" si="70"/>
        <v>0.20597833832257387</v>
      </c>
      <c r="AI124" s="9">
        <f t="shared" si="97"/>
        <v>0.09</v>
      </c>
      <c r="AJ124" s="29">
        <f t="shared" si="71"/>
        <v>0.29597833832257386</v>
      </c>
      <c r="AK124" s="30">
        <f t="shared" si="98"/>
        <v>0.9</v>
      </c>
      <c r="AL124" s="9">
        <v>5.2582374883248368</v>
      </c>
      <c r="AM124" s="9">
        <v>3.3343157663805201</v>
      </c>
      <c r="AN124" s="9">
        <v>3.2213835306867753</v>
      </c>
      <c r="AO124" s="36">
        <f t="shared" si="72"/>
        <v>93.635649206558568</v>
      </c>
      <c r="AP124" s="36">
        <f t="shared" si="73"/>
        <v>2.6794209753903222</v>
      </c>
      <c r="AQ124" s="36">
        <f t="shared" si="74"/>
        <v>1.6990551725461942</v>
      </c>
      <c r="AR124" s="36">
        <f t="shared" si="75"/>
        <v>1.6415087034512916</v>
      </c>
      <c r="AS124" s="36">
        <f t="shared" si="76"/>
        <v>71.568941761388245</v>
      </c>
      <c r="AT124" s="37">
        <f t="shared" si="77"/>
        <v>118.87328094071459</v>
      </c>
      <c r="AU124" s="37">
        <f t="shared" si="78"/>
        <v>3.7019130940249876</v>
      </c>
      <c r="AV124" s="37">
        <f t="shared" si="79"/>
        <v>2.3474305264044544</v>
      </c>
      <c r="AW124" s="37">
        <f t="shared" si="80"/>
        <v>2.2679237861743977</v>
      </c>
      <c r="AX124" s="37">
        <f t="shared" si="81"/>
        <v>98.88031969048825</v>
      </c>
      <c r="AY124" s="9">
        <f t="shared" si="82"/>
        <v>0.85</v>
      </c>
      <c r="AZ124" s="9">
        <f t="shared" si="83"/>
        <v>0.6</v>
      </c>
      <c r="BA124" s="9">
        <f t="shared" si="84"/>
        <v>0.55000000000000004</v>
      </c>
      <c r="BB124" s="9">
        <f t="shared" si="99"/>
        <v>21</v>
      </c>
      <c r="BC124" s="9">
        <f t="shared" si="100"/>
        <v>11.2</v>
      </c>
      <c r="BD124" s="9">
        <f t="shared" si="101"/>
        <v>13.65</v>
      </c>
      <c r="BE124" s="9">
        <f t="shared" si="85"/>
        <v>250.8893225283432</v>
      </c>
      <c r="BF124" s="9">
        <f t="shared" si="86"/>
        <v>159.09213411912427</v>
      </c>
      <c r="BG124" s="9">
        <f t="shared" si="87"/>
        <v>153.70373312587793</v>
      </c>
      <c r="BH124" s="9">
        <f t="shared" si="88"/>
        <v>6701.4043248539692</v>
      </c>
      <c r="BI124" s="9">
        <f t="shared" si="89"/>
        <v>440.05855524414233</v>
      </c>
      <c r="BJ124" s="9">
        <f t="shared" si="90"/>
        <v>279.04676845408625</v>
      </c>
      <c r="BK124" s="9">
        <f t="shared" si="91"/>
        <v>269.59554138603829</v>
      </c>
      <c r="BL124" s="9">
        <f t="shared" si="92"/>
        <v>11754.228022075084</v>
      </c>
      <c r="BM124" s="9" t="str">
        <f t="shared" si="93"/>
        <v>D</v>
      </c>
      <c r="BN124" s="9" t="str">
        <f t="shared" si="94"/>
        <v>M</v>
      </c>
      <c r="BO124" s="9">
        <v>1</v>
      </c>
    </row>
    <row r="125" spans="1:67" x14ac:dyDescent="0.3">
      <c r="A125" s="10">
        <v>119</v>
      </c>
      <c r="B125" s="10">
        <f t="shared" si="64"/>
        <v>3</v>
      </c>
      <c r="C125" s="9">
        <f>IF(G125&lt;=$A$3,$A$3,G125)</f>
        <v>2.5</v>
      </c>
      <c r="D125" s="9">
        <f t="shared" si="102"/>
        <v>3</v>
      </c>
      <c r="E125" s="9">
        <f t="shared" si="103"/>
        <v>2.7508200000000005</v>
      </c>
      <c r="F125" s="9">
        <f t="shared" si="104"/>
        <v>2.9000000000000004</v>
      </c>
      <c r="G125" s="9">
        <v>1.8342782880293957</v>
      </c>
      <c r="H125" s="9">
        <f t="shared" si="65"/>
        <v>2.0239021602439569</v>
      </c>
      <c r="I125" s="9">
        <v>65</v>
      </c>
      <c r="J125" s="9">
        <v>78</v>
      </c>
      <c r="K125" s="9">
        <v>0.2</v>
      </c>
      <c r="L125" s="9">
        <v>0.2</v>
      </c>
      <c r="M125" s="1">
        <f t="shared" si="105"/>
        <v>1.3989229744649958</v>
      </c>
      <c r="N125" s="9">
        <v>3</v>
      </c>
      <c r="O125" s="9">
        <v>2.6</v>
      </c>
      <c r="P125" s="9">
        <f t="shared" si="106"/>
        <v>1.1212021195996908</v>
      </c>
      <c r="Q125" s="1">
        <f t="shared" si="107"/>
        <v>0.52282513470895253</v>
      </c>
      <c r="R125" s="4">
        <f t="shared" si="108"/>
        <v>15.007922656809424</v>
      </c>
      <c r="S125" s="4">
        <f t="shared" si="109"/>
        <v>5.8862431300508815</v>
      </c>
      <c r="T125" s="9">
        <f t="shared" si="110"/>
        <v>2.4187656949731804</v>
      </c>
      <c r="U125" s="9">
        <f t="shared" si="111"/>
        <v>3.4228251347089529</v>
      </c>
      <c r="V125" s="9">
        <f t="shared" si="112"/>
        <v>43.452925814934424</v>
      </c>
      <c r="W125" s="9">
        <f t="shared" si="113"/>
        <v>57.476089129811079</v>
      </c>
      <c r="X125" s="28">
        <f t="shared" si="66"/>
        <v>100.9290149447455</v>
      </c>
      <c r="Y125" s="9">
        <f t="shared" si="114"/>
        <v>0.56947042593526631</v>
      </c>
      <c r="Z125" s="9">
        <f t="shared" si="95"/>
        <v>0.04</v>
      </c>
      <c r="AA125" s="29">
        <f t="shared" si="67"/>
        <v>0.60947042593526635</v>
      </c>
      <c r="AB125" s="30">
        <f t="shared" si="96"/>
        <v>0.98</v>
      </c>
      <c r="AC125" s="9">
        <v>0.5</v>
      </c>
      <c r="AD125" s="9">
        <v>0.5</v>
      </c>
      <c r="AE125" s="9">
        <f t="shared" si="68"/>
        <v>50.106514863980543</v>
      </c>
      <c r="AF125" s="9">
        <f>(AC125+AD125)*D125*E125*N125</f>
        <v>24.757380000000005</v>
      </c>
      <c r="AG125" s="28">
        <f t="shared" si="69"/>
        <v>74.863894863980548</v>
      </c>
      <c r="AH125" s="9">
        <f t="shared" si="70"/>
        <v>0.33069853024587403</v>
      </c>
      <c r="AI125" s="9">
        <f t="shared" si="97"/>
        <v>0.09</v>
      </c>
      <c r="AJ125" s="29">
        <f t="shared" si="71"/>
        <v>0.420698530245874</v>
      </c>
      <c r="AK125" s="30">
        <f t="shared" si="98"/>
        <v>0.9</v>
      </c>
      <c r="AL125" s="9">
        <v>10.039826289931229</v>
      </c>
      <c r="AM125" s="9">
        <v>2.4014248312029123</v>
      </c>
      <c r="AN125" s="9">
        <v>6.0435729856083906</v>
      </c>
      <c r="AO125" s="36">
        <f t="shared" si="72"/>
        <v>103.03170275609436</v>
      </c>
      <c r="AP125" s="36">
        <f t="shared" si="73"/>
        <v>3.920849084690758</v>
      </c>
      <c r="AQ125" s="36">
        <f t="shared" si="74"/>
        <v>0.93782741647814827</v>
      </c>
      <c r="AR125" s="36">
        <f t="shared" si="75"/>
        <v>2.3601939838987755</v>
      </c>
      <c r="AS125" s="36">
        <f t="shared" si="76"/>
        <v>97.230177522605061</v>
      </c>
      <c r="AT125" s="37">
        <f t="shared" si="77"/>
        <v>74.041214700640111</v>
      </c>
      <c r="AU125" s="37">
        <f t="shared" si="78"/>
        <v>5.8160861258332748</v>
      </c>
      <c r="AV125" s="37">
        <f t="shared" si="79"/>
        <v>1.391148934219901</v>
      </c>
      <c r="AW125" s="37">
        <f t="shared" si="80"/>
        <v>3.5010507131292719</v>
      </c>
      <c r="AX125" s="37">
        <f t="shared" si="81"/>
        <v>144.22873063632116</v>
      </c>
      <c r="AY125" s="9">
        <f t="shared" si="82"/>
        <v>0.85</v>
      </c>
      <c r="AZ125" s="9">
        <f t="shared" si="83"/>
        <v>0.6</v>
      </c>
      <c r="BA125" s="9">
        <f t="shared" si="84"/>
        <v>0.65</v>
      </c>
      <c r="BB125" s="9">
        <f t="shared" si="99"/>
        <v>21</v>
      </c>
      <c r="BC125" s="9">
        <f t="shared" si="100"/>
        <v>11.2</v>
      </c>
      <c r="BD125" s="9">
        <f t="shared" si="101"/>
        <v>13.65</v>
      </c>
      <c r="BE125" s="9">
        <f t="shared" si="85"/>
        <v>403.97175744536281</v>
      </c>
      <c r="BF125" s="9">
        <f t="shared" si="86"/>
        <v>96.625955611092479</v>
      </c>
      <c r="BG125" s="9">
        <f t="shared" si="87"/>
        <v>243.17480499578082</v>
      </c>
      <c r="BH125" s="9">
        <f t="shared" si="88"/>
        <v>10017.790749431331</v>
      </c>
      <c r="BI125" s="9">
        <f t="shared" si="89"/>
        <v>430.63008156023568</v>
      </c>
      <c r="BJ125" s="9">
        <f t="shared" si="90"/>
        <v>103.00235691914236</v>
      </c>
      <c r="BK125" s="9">
        <f t="shared" si="91"/>
        <v>259.2220475286336</v>
      </c>
      <c r="BL125" s="9">
        <f t="shared" si="92"/>
        <v>10678.870411044645</v>
      </c>
      <c r="BM125" s="9" t="str">
        <f t="shared" si="93"/>
        <v>M</v>
      </c>
      <c r="BN125" s="9" t="str">
        <f t="shared" si="94"/>
        <v>M</v>
      </c>
      <c r="BO125" s="9">
        <v>1</v>
      </c>
    </row>
    <row r="126" spans="1:67" x14ac:dyDescent="0.3">
      <c r="A126" s="10">
        <v>120</v>
      </c>
      <c r="B126" s="10">
        <f t="shared" si="64"/>
        <v>4</v>
      </c>
      <c r="C126" s="9">
        <f>IF(G126&lt;=$A$3,$A$3,G126)</f>
        <v>2.5</v>
      </c>
      <c r="D126" s="9">
        <f t="shared" si="102"/>
        <v>3</v>
      </c>
      <c r="E126" s="9">
        <f t="shared" si="103"/>
        <v>2.7508200000000005</v>
      </c>
      <c r="F126" s="9">
        <f t="shared" si="104"/>
        <v>2.9000000000000004</v>
      </c>
      <c r="G126" s="9">
        <v>1.0009895965260416</v>
      </c>
      <c r="H126" s="9">
        <f t="shared" si="65"/>
        <v>1.1044698179180079</v>
      </c>
      <c r="I126" s="9">
        <v>65</v>
      </c>
      <c r="J126" s="9">
        <v>78</v>
      </c>
      <c r="K126" s="9">
        <v>0.2</v>
      </c>
      <c r="L126" s="9">
        <v>0.2</v>
      </c>
      <c r="M126" s="1">
        <f t="shared" si="105"/>
        <v>1.3989229744649958</v>
      </c>
      <c r="N126" s="9">
        <v>3</v>
      </c>
      <c r="O126" s="9">
        <v>2.6</v>
      </c>
      <c r="P126" s="9">
        <f t="shared" si="106"/>
        <v>0</v>
      </c>
      <c r="Q126" s="1">
        <f t="shared" si="107"/>
        <v>0</v>
      </c>
      <c r="R126" s="4">
        <f t="shared" si="108"/>
        <v>15.007922656809424</v>
      </c>
      <c r="S126" s="4">
        <f t="shared" si="109"/>
        <v>19.262803308351671</v>
      </c>
      <c r="T126" s="9">
        <f t="shared" si="110"/>
        <v>0</v>
      </c>
      <c r="U126" s="9">
        <f t="shared" si="111"/>
        <v>2.5033927923830035</v>
      </c>
      <c r="V126" s="9">
        <f t="shared" si="112"/>
        <v>27.343778980726938</v>
      </c>
      <c r="W126" s="9">
        <f t="shared" si="113"/>
        <v>38.525606616703342</v>
      </c>
      <c r="X126" s="28">
        <f t="shared" si="66"/>
        <v>65.869385597430281</v>
      </c>
      <c r="Y126" s="9">
        <f t="shared" si="114"/>
        <v>0.58487879106931151</v>
      </c>
      <c r="Z126" s="9">
        <f t="shared" si="95"/>
        <v>0.04</v>
      </c>
      <c r="AA126" s="29">
        <f t="shared" si="67"/>
        <v>0.62487879106931155</v>
      </c>
      <c r="AB126" s="30">
        <f t="shared" si="96"/>
        <v>0.98</v>
      </c>
      <c r="AC126" s="9">
        <v>0.5</v>
      </c>
      <c r="AD126" s="9">
        <v>0.5</v>
      </c>
      <c r="AE126" s="9">
        <f t="shared" si="68"/>
        <v>27.343778980726935</v>
      </c>
      <c r="AF126" s="9">
        <f>(AC126+AD126)*D126*E126*N126</f>
        <v>24.757380000000005</v>
      </c>
      <c r="AG126" s="28">
        <f t="shared" si="69"/>
        <v>52.101158980726936</v>
      </c>
      <c r="AH126" s="9">
        <f t="shared" si="70"/>
        <v>0.47517906481040395</v>
      </c>
      <c r="AI126" s="9">
        <f t="shared" si="97"/>
        <v>0.09</v>
      </c>
      <c r="AJ126" s="29">
        <f t="shared" si="71"/>
        <v>0.56517906481040392</v>
      </c>
      <c r="AK126" s="30">
        <f t="shared" si="98"/>
        <v>0.9</v>
      </c>
      <c r="AL126" s="9">
        <v>5.7522894665105602</v>
      </c>
      <c r="AM126" s="9">
        <v>2.9666990078957287</v>
      </c>
      <c r="AN126" s="9">
        <v>6.5065045378492155</v>
      </c>
      <c r="AO126" s="36">
        <f t="shared" si="72"/>
        <v>67.24166446404341</v>
      </c>
      <c r="AP126" s="36">
        <f t="shared" si="73"/>
        <v>2.1578057787967064</v>
      </c>
      <c r="AQ126" s="36">
        <f t="shared" si="74"/>
        <v>1.1128717183753198</v>
      </c>
      <c r="AR126" s="36">
        <f t="shared" si="75"/>
        <v>2.440727848151008</v>
      </c>
      <c r="AS126" s="36">
        <f t="shared" si="76"/>
        <v>67.650688931723167</v>
      </c>
      <c r="AT126" s="37">
        <f t="shared" si="77"/>
        <v>51.528618772147517</v>
      </c>
      <c r="AU126" s="37">
        <f t="shared" si="78"/>
        <v>2.5012158853093847</v>
      </c>
      <c r="AV126" s="37">
        <f t="shared" si="79"/>
        <v>1.2899828370392676</v>
      </c>
      <c r="AW126" s="37">
        <f t="shared" si="80"/>
        <v>2.8291643879629467</v>
      </c>
      <c r="AX126" s="37">
        <f t="shared" si="81"/>
        <v>78.417149249877639</v>
      </c>
      <c r="AY126" s="9">
        <f t="shared" si="82"/>
        <v>0.85</v>
      </c>
      <c r="AZ126" s="9">
        <f t="shared" si="83"/>
        <v>0.6</v>
      </c>
      <c r="BA126" s="9">
        <f t="shared" si="84"/>
        <v>0.65</v>
      </c>
      <c r="BB126" s="9">
        <f t="shared" si="99"/>
        <v>21</v>
      </c>
      <c r="BC126" s="9">
        <f t="shared" si="100"/>
        <v>11.2</v>
      </c>
      <c r="BD126" s="9">
        <f t="shared" si="101"/>
        <v>13.65</v>
      </c>
      <c r="BE126" s="9">
        <f t="shared" si="85"/>
        <v>145.09445215642202</v>
      </c>
      <c r="BF126" s="9">
        <f t="shared" si="86"/>
        <v>74.831346678516667</v>
      </c>
      <c r="BG126" s="9">
        <f t="shared" si="87"/>
        <v>164.11860301341676</v>
      </c>
      <c r="BH126" s="9">
        <f t="shared" si="88"/>
        <v>4548.9449259083049</v>
      </c>
      <c r="BI126" s="9">
        <f t="shared" si="89"/>
        <v>128.88419982094672</v>
      </c>
      <c r="BJ126" s="9">
        <f t="shared" si="90"/>
        <v>66.471033832409717</v>
      </c>
      <c r="BK126" s="9">
        <f t="shared" si="91"/>
        <v>145.78293319107874</v>
      </c>
      <c r="BL126" s="9">
        <f t="shared" si="92"/>
        <v>4040.7273888955383</v>
      </c>
      <c r="BM126" s="9" t="str">
        <f t="shared" si="93"/>
        <v>D</v>
      </c>
      <c r="BN126" s="9" t="str">
        <f t="shared" si="94"/>
        <v>M</v>
      </c>
      <c r="BO126" s="9">
        <v>1</v>
      </c>
    </row>
    <row r="127" spans="1:67" x14ac:dyDescent="0.3">
      <c r="A127" s="10">
        <v>121</v>
      </c>
      <c r="B127" s="10">
        <f t="shared" si="64"/>
        <v>4</v>
      </c>
      <c r="C127" s="9">
        <f>IF(G127&lt;=$A$3,$A$3,G127)</f>
        <v>2.5</v>
      </c>
      <c r="D127" s="9">
        <f t="shared" si="102"/>
        <v>3</v>
      </c>
      <c r="E127" s="9">
        <f t="shared" si="103"/>
        <v>2.7508200000000005</v>
      </c>
      <c r="F127" s="9">
        <f t="shared" si="104"/>
        <v>2.9000000000000004</v>
      </c>
      <c r="G127" s="9">
        <v>1.1996207030312103</v>
      </c>
      <c r="H127" s="9">
        <f t="shared" si="65"/>
        <v>1.323634994854898</v>
      </c>
      <c r="I127" s="9">
        <v>65</v>
      </c>
      <c r="J127" s="9">
        <v>78</v>
      </c>
      <c r="K127" s="9">
        <v>0.2</v>
      </c>
      <c r="L127" s="9">
        <v>0.2</v>
      </c>
      <c r="M127" s="1">
        <f t="shared" si="105"/>
        <v>1.3989229744649958</v>
      </c>
      <c r="N127" s="9">
        <v>3</v>
      </c>
      <c r="O127" s="9">
        <v>2.6</v>
      </c>
      <c r="P127" s="9">
        <f t="shared" si="106"/>
        <v>0</v>
      </c>
      <c r="Q127" s="1">
        <f t="shared" si="107"/>
        <v>0</v>
      </c>
      <c r="R127" s="4">
        <f t="shared" si="108"/>
        <v>15.007922656809424</v>
      </c>
      <c r="S127" s="4">
        <f t="shared" si="109"/>
        <v>16.911555895467682</v>
      </c>
      <c r="T127" s="9">
        <f t="shared" si="110"/>
        <v>0</v>
      </c>
      <c r="U127" s="9">
        <f t="shared" si="111"/>
        <v>2.7225579693198938</v>
      </c>
      <c r="V127" s="9">
        <f t="shared" si="112"/>
        <v>32.769734548920759</v>
      </c>
      <c r="W127" s="9">
        <f t="shared" si="113"/>
        <v>33.823111790935364</v>
      </c>
      <c r="X127" s="28">
        <f t="shared" si="66"/>
        <v>66.592846339856123</v>
      </c>
      <c r="Y127" s="9">
        <f t="shared" si="114"/>
        <v>0.50790908708601146</v>
      </c>
      <c r="Z127" s="9">
        <f t="shared" si="95"/>
        <v>0.04</v>
      </c>
      <c r="AA127" s="29">
        <f t="shared" si="67"/>
        <v>0.54790908708601149</v>
      </c>
      <c r="AB127" s="30">
        <f t="shared" si="96"/>
        <v>0.98</v>
      </c>
      <c r="AC127" s="9">
        <v>0.5</v>
      </c>
      <c r="AD127" s="9">
        <v>0.5</v>
      </c>
      <c r="AE127" s="9">
        <f t="shared" si="68"/>
        <v>32.769734548920759</v>
      </c>
      <c r="AF127" s="9">
        <f>(AC127+AD127)*D127*E127*N127</f>
        <v>24.757380000000005</v>
      </c>
      <c r="AG127" s="28">
        <f t="shared" si="69"/>
        <v>57.527114548920764</v>
      </c>
      <c r="AH127" s="9">
        <f t="shared" si="70"/>
        <v>0.43036019091391164</v>
      </c>
      <c r="AI127" s="9">
        <f t="shared" si="97"/>
        <v>0.09</v>
      </c>
      <c r="AJ127" s="29">
        <f t="shared" si="71"/>
        <v>0.52036019091391161</v>
      </c>
      <c r="AK127" s="30">
        <f t="shared" si="98"/>
        <v>0.9</v>
      </c>
      <c r="AL127" s="9">
        <v>4.668204015935479</v>
      </c>
      <c r="AM127" s="9">
        <v>2.3479947278191271</v>
      </c>
      <c r="AN127" s="9">
        <v>4.8488989226601831</v>
      </c>
      <c r="AO127" s="36">
        <f t="shared" si="72"/>
        <v>67.980197305269797</v>
      </c>
      <c r="AP127" s="36">
        <f t="shared" si="73"/>
        <v>2.1104526152330179</v>
      </c>
      <c r="AQ127" s="36">
        <f t="shared" si="74"/>
        <v>1.0615070800169812</v>
      </c>
      <c r="AR127" s="36">
        <f t="shared" si="75"/>
        <v>2.1921431405730973</v>
      </c>
      <c r="AS127" s="36">
        <f t="shared" si="76"/>
        <v>64.254696774358294</v>
      </c>
      <c r="AT127" s="37">
        <f t="shared" si="77"/>
        <v>56.894948454976578</v>
      </c>
      <c r="AU127" s="37">
        <f t="shared" si="78"/>
        <v>2.2390564829782043</v>
      </c>
      <c r="AV127" s="37">
        <f t="shared" si="79"/>
        <v>1.1261917429863082</v>
      </c>
      <c r="AW127" s="37">
        <f t="shared" si="80"/>
        <v>2.32572495354247</v>
      </c>
      <c r="AX127" s="37">
        <f t="shared" si="81"/>
        <v>68.170161384334506</v>
      </c>
      <c r="AY127" s="9">
        <f t="shared" si="82"/>
        <v>0.85</v>
      </c>
      <c r="AZ127" s="9">
        <f t="shared" si="83"/>
        <v>0.6</v>
      </c>
      <c r="BA127" s="9">
        <f t="shared" si="84"/>
        <v>0.65</v>
      </c>
      <c r="BB127" s="9">
        <f t="shared" si="99"/>
        <v>21</v>
      </c>
      <c r="BC127" s="9">
        <f t="shared" si="100"/>
        <v>11.2</v>
      </c>
      <c r="BD127" s="9">
        <f t="shared" si="101"/>
        <v>13.65</v>
      </c>
      <c r="BE127" s="9">
        <f t="shared" si="85"/>
        <v>143.46898518696321</v>
      </c>
      <c r="BF127" s="9">
        <f t="shared" si="86"/>
        <v>72.161460740495201</v>
      </c>
      <c r="BG127" s="9">
        <f t="shared" si="87"/>
        <v>149.02232321755295</v>
      </c>
      <c r="BH127" s="9">
        <f t="shared" si="88"/>
        <v>4368.0469645111598</v>
      </c>
      <c r="BI127" s="9">
        <f t="shared" si="89"/>
        <v>127.39100318682607</v>
      </c>
      <c r="BJ127" s="9">
        <f t="shared" si="90"/>
        <v>64.074621167626233</v>
      </c>
      <c r="BK127" s="9">
        <f t="shared" si="91"/>
        <v>132.32200135225162</v>
      </c>
      <c r="BL127" s="9">
        <f t="shared" si="92"/>
        <v>3878.5378181291467</v>
      </c>
      <c r="BM127" s="9" t="str">
        <f t="shared" si="93"/>
        <v>D</v>
      </c>
      <c r="BN127" s="9" t="str">
        <f t="shared" si="94"/>
        <v>D</v>
      </c>
      <c r="BO127" s="9">
        <v>1</v>
      </c>
    </row>
    <row r="128" spans="1:67" x14ac:dyDescent="0.3">
      <c r="A128" s="10">
        <v>122</v>
      </c>
      <c r="B128" s="10">
        <f t="shared" si="64"/>
        <v>4</v>
      </c>
      <c r="C128" s="9">
        <f>IF(G128&lt;=$A$3,$A$3,G128)</f>
        <v>2.5</v>
      </c>
      <c r="D128" s="9">
        <f t="shared" si="102"/>
        <v>3</v>
      </c>
      <c r="E128" s="9">
        <f t="shared" si="103"/>
        <v>2.7508200000000005</v>
      </c>
      <c r="F128" s="9">
        <f t="shared" si="104"/>
        <v>2.9000000000000004</v>
      </c>
      <c r="G128" s="9">
        <v>1.435422047885319</v>
      </c>
      <c r="H128" s="9">
        <f t="shared" si="65"/>
        <v>1.5838129920285815</v>
      </c>
      <c r="I128" s="9">
        <v>65</v>
      </c>
      <c r="J128" s="9">
        <v>78</v>
      </c>
      <c r="K128" s="9">
        <v>0.2</v>
      </c>
      <c r="L128" s="9">
        <v>0.2</v>
      </c>
      <c r="M128" s="1">
        <f t="shared" si="105"/>
        <v>1.3989229744649958</v>
      </c>
      <c r="N128" s="9">
        <v>3</v>
      </c>
      <c r="O128" s="9">
        <v>2.6</v>
      </c>
      <c r="P128" s="9">
        <f t="shared" si="106"/>
        <v>0.17742785272052319</v>
      </c>
      <c r="Q128" s="1">
        <f t="shared" si="107"/>
        <v>8.2735966493577173E-2</v>
      </c>
      <c r="R128" s="4">
        <f t="shared" si="108"/>
        <v>15.007922656809424</v>
      </c>
      <c r="S128" s="4">
        <f t="shared" si="109"/>
        <v>13.285202446741083</v>
      </c>
      <c r="T128" s="9">
        <f t="shared" si="110"/>
        <v>6.057167360836388E-2</v>
      </c>
      <c r="U128" s="9">
        <f t="shared" si="111"/>
        <v>2.9827359664935775</v>
      </c>
      <c r="V128" s="9">
        <f t="shared" si="112"/>
        <v>39.044438321393208</v>
      </c>
      <c r="W128" s="9">
        <f t="shared" si="113"/>
        <v>77.829294397348818</v>
      </c>
      <c r="X128" s="28">
        <f t="shared" si="66"/>
        <v>116.87373271874202</v>
      </c>
      <c r="Y128" s="9">
        <f t="shared" si="114"/>
        <v>0.66592631711905625</v>
      </c>
      <c r="Z128" s="9">
        <f t="shared" si="95"/>
        <v>0.04</v>
      </c>
      <c r="AA128" s="29">
        <f t="shared" si="67"/>
        <v>0.70592631711905629</v>
      </c>
      <c r="AB128" s="30">
        <f t="shared" si="96"/>
        <v>0.98</v>
      </c>
      <c r="AC128" s="9">
        <v>0.5</v>
      </c>
      <c r="AD128" s="9">
        <v>0.5</v>
      </c>
      <c r="AE128" s="9">
        <f t="shared" si="68"/>
        <v>39.211060092588568</v>
      </c>
      <c r="AF128" s="9">
        <f>(AC128+AD128)*D128*E128*N128</f>
        <v>24.757380000000005</v>
      </c>
      <c r="AG128" s="28">
        <f t="shared" si="69"/>
        <v>63.968440092588573</v>
      </c>
      <c r="AH128" s="9">
        <f t="shared" si="70"/>
        <v>0.38702491360061181</v>
      </c>
      <c r="AI128" s="9">
        <f t="shared" si="97"/>
        <v>0.09</v>
      </c>
      <c r="AJ128" s="29">
        <f t="shared" si="71"/>
        <v>0.47702491360061183</v>
      </c>
      <c r="AK128" s="30">
        <f t="shared" si="98"/>
        <v>0.9</v>
      </c>
      <c r="AL128" s="9">
        <v>5.718498553722795</v>
      </c>
      <c r="AM128" s="9">
        <v>3.0083645036089122</v>
      </c>
      <c r="AN128" s="9">
        <v>5.6991702965144224</v>
      </c>
      <c r="AO128" s="36">
        <f t="shared" si="72"/>
        <v>119.30860215038247</v>
      </c>
      <c r="AP128" s="36">
        <f t="shared" si="73"/>
        <v>1.6816599302426125</v>
      </c>
      <c r="AQ128" s="36">
        <f t="shared" si="74"/>
        <v>0.8846808290245749</v>
      </c>
      <c r="AR128" s="36">
        <f t="shared" si="75"/>
        <v>1.6759759984616762</v>
      </c>
      <c r="AS128" s="36">
        <f t="shared" si="76"/>
        <v>50.832781972226996</v>
      </c>
      <c r="AT128" s="37">
        <f t="shared" si="77"/>
        <v>63.265490201461226</v>
      </c>
      <c r="AU128" s="37">
        <f t="shared" si="78"/>
        <v>2.9906322752079548</v>
      </c>
      <c r="AV128" s="37">
        <f t="shared" si="79"/>
        <v>1.5732996861957234</v>
      </c>
      <c r="AW128" s="37">
        <f t="shared" si="80"/>
        <v>2.9805240782244566</v>
      </c>
      <c r="AX128" s="37">
        <f t="shared" si="81"/>
        <v>90.400059887743751</v>
      </c>
      <c r="AY128" s="9">
        <f t="shared" si="82"/>
        <v>0.85</v>
      </c>
      <c r="AZ128" s="9">
        <f t="shared" si="83"/>
        <v>0.6</v>
      </c>
      <c r="BA128" s="9">
        <f t="shared" si="84"/>
        <v>0.65</v>
      </c>
      <c r="BB128" s="9">
        <f t="shared" si="99"/>
        <v>21</v>
      </c>
      <c r="BC128" s="9">
        <f t="shared" si="100"/>
        <v>11.2</v>
      </c>
      <c r="BD128" s="9">
        <f t="shared" si="101"/>
        <v>13.65</v>
      </c>
      <c r="BE128" s="9">
        <f t="shared" si="85"/>
        <v>200.63649556955579</v>
      </c>
      <c r="BF128" s="9">
        <f t="shared" si="86"/>
        <v>105.55003306016354</v>
      </c>
      <c r="BG128" s="9">
        <f t="shared" si="87"/>
        <v>199.95835361405415</v>
      </c>
      <c r="BH128" s="9">
        <f t="shared" si="88"/>
        <v>6064.7881605215653</v>
      </c>
      <c r="BI128" s="9">
        <f t="shared" si="89"/>
        <v>189.20381690334256</v>
      </c>
      <c r="BJ128" s="9">
        <f t="shared" si="90"/>
        <v>99.535575880977561</v>
      </c>
      <c r="BK128" s="9">
        <f t="shared" si="91"/>
        <v>188.56431686612862</v>
      </c>
      <c r="BL128" s="9">
        <f t="shared" si="92"/>
        <v>5719.2041030395603</v>
      </c>
      <c r="BM128" s="9" t="str">
        <f t="shared" si="93"/>
        <v>D</v>
      </c>
      <c r="BN128" s="9" t="str">
        <f t="shared" si="94"/>
        <v>M</v>
      </c>
      <c r="BO128" s="9">
        <v>1</v>
      </c>
    </row>
    <row r="129" spans="1:67" x14ac:dyDescent="0.3">
      <c r="A129" s="10">
        <v>123</v>
      </c>
      <c r="B129" s="10">
        <f t="shared" si="64"/>
        <v>4</v>
      </c>
      <c r="C129" s="9">
        <f>IF(G129&lt;=$A$3,$A$3,G129)</f>
        <v>3.1387954964058311</v>
      </c>
      <c r="D129" s="9">
        <f t="shared" si="102"/>
        <v>3</v>
      </c>
      <c r="E129" s="9">
        <f t="shared" si="103"/>
        <v>2.7508200000000005</v>
      </c>
      <c r="F129" s="9">
        <f t="shared" si="104"/>
        <v>3.5387954964058315</v>
      </c>
      <c r="G129" s="9">
        <v>3.1387954964058311</v>
      </c>
      <c r="H129" s="9">
        <f t="shared" si="65"/>
        <v>3.4632776428731069</v>
      </c>
      <c r="I129" s="9">
        <v>65</v>
      </c>
      <c r="J129" s="9">
        <v>78</v>
      </c>
      <c r="K129" s="9">
        <v>0.2</v>
      </c>
      <c r="L129" s="9">
        <v>0.2</v>
      </c>
      <c r="M129" s="1">
        <f t="shared" si="105"/>
        <v>1.3989229744649958</v>
      </c>
      <c r="N129" s="9">
        <v>3</v>
      </c>
      <c r="O129" s="9">
        <v>2.6</v>
      </c>
      <c r="P129" s="9">
        <f t="shared" si="106"/>
        <v>2.8380514404770456</v>
      </c>
      <c r="Q129" s="1">
        <f t="shared" si="107"/>
        <v>1.3234051209322715</v>
      </c>
      <c r="R129" s="4">
        <f t="shared" si="108"/>
        <v>15.007922656809424</v>
      </c>
      <c r="S129" s="4">
        <f t="shared" si="109"/>
        <v>4.373531435055681E-2</v>
      </c>
      <c r="T129" s="9">
        <f t="shared" si="110"/>
        <v>15.497673462336746</v>
      </c>
      <c r="U129" s="9">
        <f t="shared" si="111"/>
        <v>4.8622006173381029</v>
      </c>
      <c r="V129" s="9">
        <f t="shared" si="112"/>
        <v>43.110370536448634</v>
      </c>
      <c r="W129" s="9">
        <f t="shared" si="113"/>
        <v>41.404401780226301</v>
      </c>
      <c r="X129" s="28">
        <f t="shared" si="66"/>
        <v>84.514772316674936</v>
      </c>
      <c r="Y129" s="9">
        <f t="shared" si="114"/>
        <v>0.48990727473162854</v>
      </c>
      <c r="Z129" s="9">
        <f t="shared" si="95"/>
        <v>0.04</v>
      </c>
      <c r="AA129" s="29">
        <f t="shared" si="67"/>
        <v>0.52990727473162857</v>
      </c>
      <c r="AB129" s="30">
        <f t="shared" si="96"/>
        <v>0.98</v>
      </c>
      <c r="AC129" s="9">
        <v>0.5</v>
      </c>
      <c r="AD129" s="9">
        <v>0.5</v>
      </c>
      <c r="AE129" s="9">
        <f t="shared" si="68"/>
        <v>85.741680650113807</v>
      </c>
      <c r="AF129" s="9">
        <f>(AC129+AD129)*D129*E129*N129</f>
        <v>24.757380000000005</v>
      </c>
      <c r="AG129" s="28">
        <f t="shared" si="69"/>
        <v>110.49906065011382</v>
      </c>
      <c r="AH129" s="9">
        <f t="shared" si="70"/>
        <v>0.22405059241537095</v>
      </c>
      <c r="AI129" s="9">
        <f t="shared" si="97"/>
        <v>0.09</v>
      </c>
      <c r="AJ129" s="29">
        <f t="shared" si="71"/>
        <v>0.31405059241537092</v>
      </c>
      <c r="AK129" s="30">
        <f t="shared" si="98"/>
        <v>0.9</v>
      </c>
      <c r="AL129" s="9">
        <v>4.0661480004952004</v>
      </c>
      <c r="AM129" s="9">
        <v>2.9171771448810087</v>
      </c>
      <c r="AN129" s="9">
        <v>5.979630065509955</v>
      </c>
      <c r="AO129" s="36">
        <f t="shared" si="72"/>
        <v>86.275496739939001</v>
      </c>
      <c r="AP129" s="36">
        <f t="shared" si="73"/>
        <v>1.911466594897328</v>
      </c>
      <c r="AQ129" s="36">
        <f t="shared" si="74"/>
        <v>1.3713437541277202</v>
      </c>
      <c r="AR129" s="36">
        <f t="shared" si="75"/>
        <v>2.8109805935922649</v>
      </c>
      <c r="AS129" s="36">
        <f t="shared" si="76"/>
        <v>68.275534063302956</v>
      </c>
      <c r="AT129" s="37">
        <f t="shared" si="77"/>
        <v>109.28478525835433</v>
      </c>
      <c r="AU129" s="37">
        <f t="shared" si="78"/>
        <v>2.7891718120911069</v>
      </c>
      <c r="AV129" s="37">
        <f t="shared" si="79"/>
        <v>2.0010359343505475</v>
      </c>
      <c r="AW129" s="37">
        <f t="shared" si="80"/>
        <v>4.1017237010117906</v>
      </c>
      <c r="AX129" s="37">
        <f t="shared" si="81"/>
        <v>99.626221861889064</v>
      </c>
      <c r="AY129" s="9">
        <f t="shared" si="82"/>
        <v>0.85</v>
      </c>
      <c r="AZ129" s="9">
        <f t="shared" si="83"/>
        <v>0.6</v>
      </c>
      <c r="BA129" s="9">
        <f t="shared" si="84"/>
        <v>0.65</v>
      </c>
      <c r="BB129" s="9">
        <f t="shared" si="99"/>
        <v>21</v>
      </c>
      <c r="BC129" s="9">
        <f t="shared" si="100"/>
        <v>11.2</v>
      </c>
      <c r="BD129" s="9">
        <f t="shared" si="101"/>
        <v>13.65</v>
      </c>
      <c r="BE129" s="9">
        <f t="shared" si="85"/>
        <v>164.91272997656671</v>
      </c>
      <c r="BF129" s="9">
        <f t="shared" si="86"/>
        <v>118.31336358858184</v>
      </c>
      <c r="BG129" s="9">
        <f t="shared" si="87"/>
        <v>242.51874703850126</v>
      </c>
      <c r="BH129" s="9">
        <f t="shared" si="88"/>
        <v>5890.5056164960888</v>
      </c>
      <c r="BI129" s="9">
        <f t="shared" si="89"/>
        <v>304.81404253303162</v>
      </c>
      <c r="BJ129" s="9">
        <f t="shared" si="90"/>
        <v>218.68278237974999</v>
      </c>
      <c r="BK129" s="9">
        <f t="shared" si="91"/>
        <v>448.25599385417593</v>
      </c>
      <c r="BL129" s="9">
        <f t="shared" si="92"/>
        <v>10887.630262277713</v>
      </c>
      <c r="BM129" s="9" t="str">
        <f t="shared" si="93"/>
        <v>D</v>
      </c>
      <c r="BN129" s="9" t="str">
        <f t="shared" si="94"/>
        <v>M</v>
      </c>
      <c r="BO129" s="9">
        <v>1</v>
      </c>
    </row>
    <row r="130" spans="1:67" x14ac:dyDescent="0.3">
      <c r="A130" s="10">
        <v>124</v>
      </c>
      <c r="B130" s="10">
        <f t="shared" si="64"/>
        <v>4</v>
      </c>
      <c r="C130" s="9">
        <f>IF(G130&lt;=$A$3,$A$3,G130)</f>
        <v>2.5</v>
      </c>
      <c r="D130" s="9">
        <f t="shared" si="102"/>
        <v>3</v>
      </c>
      <c r="E130" s="9">
        <f t="shared" si="103"/>
        <v>2.7508200000000005</v>
      </c>
      <c r="F130" s="9">
        <f t="shared" si="104"/>
        <v>2.9000000000000004</v>
      </c>
      <c r="G130" s="9">
        <v>2.1069185298279107</v>
      </c>
      <c r="H130" s="9">
        <f t="shared" si="65"/>
        <v>2.3247273828650328</v>
      </c>
      <c r="I130" s="9">
        <v>65</v>
      </c>
      <c r="J130" s="9">
        <v>78</v>
      </c>
      <c r="K130" s="9">
        <v>0.2</v>
      </c>
      <c r="L130" s="9">
        <v>0.2</v>
      </c>
      <c r="M130" s="1">
        <f t="shared" si="105"/>
        <v>1.3989229744649958</v>
      </c>
      <c r="N130" s="9">
        <v>3</v>
      </c>
      <c r="O130" s="9">
        <v>2.6</v>
      </c>
      <c r="P130" s="9">
        <f t="shared" si="106"/>
        <v>1.7663238913744168</v>
      </c>
      <c r="Q130" s="1">
        <f t="shared" si="107"/>
        <v>0.82365035733002845</v>
      </c>
      <c r="R130" s="4">
        <f t="shared" si="108"/>
        <v>15.007922656809424</v>
      </c>
      <c r="S130" s="4">
        <f t="shared" si="109"/>
        <v>2.5379343395379013</v>
      </c>
      <c r="T130" s="9">
        <f t="shared" si="110"/>
        <v>6.0029768251650859</v>
      </c>
      <c r="U130" s="9">
        <f t="shared" si="111"/>
        <v>3.7236503573300288</v>
      </c>
      <c r="V130" s="9">
        <f t="shared" si="112"/>
        <v>41.041050503794487</v>
      </c>
      <c r="W130" s="9">
        <f t="shared" si="113"/>
        <v>48.265494342692158</v>
      </c>
      <c r="X130" s="28">
        <f t="shared" si="66"/>
        <v>89.306544846486645</v>
      </c>
      <c r="Y130" s="9">
        <f t="shared" si="114"/>
        <v>0.54044744901572506</v>
      </c>
      <c r="Z130" s="9">
        <f t="shared" si="95"/>
        <v>0.04</v>
      </c>
      <c r="AA130" s="29">
        <f t="shared" si="67"/>
        <v>0.58044744901572509</v>
      </c>
      <c r="AB130" s="30">
        <f t="shared" si="96"/>
        <v>0.98</v>
      </c>
      <c r="AC130" s="9">
        <v>0.5</v>
      </c>
      <c r="AD130" s="9">
        <v>0.5</v>
      </c>
      <c r="AE130" s="9">
        <f t="shared" si="68"/>
        <v>57.554159213995113</v>
      </c>
      <c r="AF130" s="9">
        <f>(AC130+AD130)*D130*E130*N130</f>
        <v>24.757380000000005</v>
      </c>
      <c r="AG130" s="28">
        <f t="shared" si="69"/>
        <v>82.311539213995118</v>
      </c>
      <c r="AH130" s="9">
        <f t="shared" si="70"/>
        <v>0.30077654040261953</v>
      </c>
      <c r="AI130" s="9">
        <f t="shared" si="97"/>
        <v>0.09</v>
      </c>
      <c r="AJ130" s="29">
        <f t="shared" si="71"/>
        <v>0.39077654040261955</v>
      </c>
      <c r="AK130" s="30">
        <f t="shared" si="98"/>
        <v>0.9</v>
      </c>
      <c r="AL130" s="9">
        <v>11.776234447102327</v>
      </c>
      <c r="AM130" s="9">
        <v>2.875885403759991</v>
      </c>
      <c r="AN130" s="9">
        <v>3.2867431550543191</v>
      </c>
      <c r="AO130" s="36">
        <f t="shared" si="72"/>
        <v>91.167097864121786</v>
      </c>
      <c r="AP130" s="36">
        <f t="shared" si="73"/>
        <v>4.9407492032706735</v>
      </c>
      <c r="AQ130" s="36">
        <f t="shared" si="74"/>
        <v>1.2065850574859456</v>
      </c>
      <c r="AR130" s="36">
        <f t="shared" si="75"/>
        <v>1.3789614751331438</v>
      </c>
      <c r="AS130" s="36">
        <f t="shared" si="76"/>
        <v>106.65317813924916</v>
      </c>
      <c r="AT130" s="37">
        <f t="shared" si="77"/>
        <v>81.407016805050105</v>
      </c>
      <c r="AU130" s="37">
        <f t="shared" si="78"/>
        <v>7.1743582908935242</v>
      </c>
      <c r="AV130" s="37">
        <f t="shared" si="79"/>
        <v>1.752056855084271</v>
      </c>
      <c r="AW130" s="37">
        <f t="shared" si="80"/>
        <v>2.0023610357302015</v>
      </c>
      <c r="AX130" s="37">
        <f t="shared" si="81"/>
        <v>154.8688430343602</v>
      </c>
      <c r="AY130" s="9">
        <f t="shared" si="82"/>
        <v>0.85</v>
      </c>
      <c r="AZ130" s="9">
        <f t="shared" si="83"/>
        <v>0.6</v>
      </c>
      <c r="BA130" s="9">
        <f t="shared" si="84"/>
        <v>0.55000000000000004</v>
      </c>
      <c r="BB130" s="9">
        <f t="shared" si="99"/>
        <v>21</v>
      </c>
      <c r="BC130" s="9">
        <f t="shared" si="100"/>
        <v>11.2</v>
      </c>
      <c r="BD130" s="9">
        <f t="shared" si="101"/>
        <v>13.65</v>
      </c>
      <c r="BE130" s="9">
        <f t="shared" si="85"/>
        <v>450.43376613665924</v>
      </c>
      <c r="BF130" s="9">
        <f t="shared" si="86"/>
        <v>110.00085801720822</v>
      </c>
      <c r="BG130" s="9">
        <f t="shared" si="87"/>
        <v>125.71591575431707</v>
      </c>
      <c r="BH130" s="9">
        <f t="shared" si="88"/>
        <v>9723.2607289405423</v>
      </c>
      <c r="BI130" s="9">
        <f t="shared" si="89"/>
        <v>584.04310595221966</v>
      </c>
      <c r="BJ130" s="9">
        <f t="shared" si="90"/>
        <v>142.6297218452485</v>
      </c>
      <c r="BK130" s="9">
        <f t="shared" si="91"/>
        <v>163.00623848546604</v>
      </c>
      <c r="BL130" s="9">
        <f t="shared" si="92"/>
        <v>12607.410507476827</v>
      </c>
      <c r="BM130" s="9" t="str">
        <f t="shared" si="93"/>
        <v>M</v>
      </c>
      <c r="BN130" s="9" t="str">
        <f t="shared" si="94"/>
        <v>M</v>
      </c>
      <c r="BO130" s="9">
        <v>1</v>
      </c>
    </row>
    <row r="131" spans="1:67" x14ac:dyDescent="0.3">
      <c r="A131" s="10">
        <v>125</v>
      </c>
      <c r="B131" s="10">
        <f t="shared" si="64"/>
        <v>4</v>
      </c>
      <c r="C131" s="9">
        <f>IF(G131&lt;=$A$3,$A$3,G131)</f>
        <v>2.6172857793000346</v>
      </c>
      <c r="D131" s="9">
        <f t="shared" si="102"/>
        <v>3</v>
      </c>
      <c r="E131" s="9">
        <f t="shared" si="103"/>
        <v>2.7508200000000005</v>
      </c>
      <c r="F131" s="9">
        <f t="shared" si="104"/>
        <v>3.0172857793000349</v>
      </c>
      <c r="G131" s="9">
        <v>2.6172857793000346</v>
      </c>
      <c r="H131" s="9">
        <f t="shared" si="65"/>
        <v>2.8878553364941957</v>
      </c>
      <c r="I131" s="9">
        <v>65</v>
      </c>
      <c r="J131" s="9">
        <v>78</v>
      </c>
      <c r="K131" s="9">
        <v>0.2</v>
      </c>
      <c r="L131" s="9">
        <v>0.2</v>
      </c>
      <c r="M131" s="1">
        <f t="shared" si="105"/>
        <v>1.3989229744649958</v>
      </c>
      <c r="N131" s="9">
        <v>3</v>
      </c>
      <c r="O131" s="9">
        <v>2.6</v>
      </c>
      <c r="P131" s="9">
        <f t="shared" si="106"/>
        <v>2.7224355196782617</v>
      </c>
      <c r="Q131" s="1">
        <f t="shared" si="107"/>
        <v>1.2694925316591568</v>
      </c>
      <c r="R131" s="4">
        <f t="shared" si="108"/>
        <v>15.007922656809424</v>
      </c>
      <c r="S131" s="4">
        <f t="shared" si="109"/>
        <v>0.12847122096586705</v>
      </c>
      <c r="T131" s="9">
        <f t="shared" si="110"/>
        <v>14.260711202859063</v>
      </c>
      <c r="U131" s="9">
        <f t="shared" si="111"/>
        <v>4.2867783109591917</v>
      </c>
      <c r="V131" s="9">
        <f t="shared" si="112"/>
        <v>32.267082359565904</v>
      </c>
      <c r="W131" s="9">
        <f t="shared" si="113"/>
        <v>41.637495006861833</v>
      </c>
      <c r="X131" s="28">
        <f t="shared" si="66"/>
        <v>73.904577366427731</v>
      </c>
      <c r="Y131" s="9">
        <f t="shared" si="114"/>
        <v>0.5633953469541968</v>
      </c>
      <c r="Z131" s="9">
        <f t="shared" si="95"/>
        <v>0.04</v>
      </c>
      <c r="AA131" s="29">
        <f t="shared" si="67"/>
        <v>0.60339534695419683</v>
      </c>
      <c r="AB131" s="30">
        <f t="shared" si="96"/>
        <v>0.98</v>
      </c>
      <c r="AC131" s="9">
        <v>0.5</v>
      </c>
      <c r="AD131" s="9">
        <v>0.5</v>
      </c>
      <c r="AE131" s="9">
        <f t="shared" si="68"/>
        <v>71.495731950614683</v>
      </c>
      <c r="AF131" s="9">
        <f>(AC131+AD131)*D131*E131*N131</f>
        <v>24.757380000000005</v>
      </c>
      <c r="AG131" s="28">
        <f t="shared" si="69"/>
        <v>96.253111950614681</v>
      </c>
      <c r="AH131" s="9">
        <f t="shared" si="70"/>
        <v>0.25721121632620525</v>
      </c>
      <c r="AI131" s="9">
        <f t="shared" si="97"/>
        <v>0.09</v>
      </c>
      <c r="AJ131" s="29">
        <f t="shared" si="71"/>
        <v>0.34721121632620522</v>
      </c>
      <c r="AK131" s="30">
        <f t="shared" si="98"/>
        <v>0.9</v>
      </c>
      <c r="AL131" s="9">
        <v>6.8349350309302723</v>
      </c>
      <c r="AM131" s="9">
        <v>2.7546347881393491</v>
      </c>
      <c r="AN131" s="9">
        <v>3.7747708498044914</v>
      </c>
      <c r="AO131" s="36">
        <f t="shared" si="72"/>
        <v>75.444256061561646</v>
      </c>
      <c r="AP131" s="36">
        <f t="shared" si="73"/>
        <v>2.7107670365327068</v>
      </c>
      <c r="AQ131" s="36">
        <f t="shared" si="74"/>
        <v>1.0925009744179062</v>
      </c>
      <c r="AR131" s="36">
        <f t="shared" si="75"/>
        <v>1.4970916832141219</v>
      </c>
      <c r="AS131" s="36">
        <f t="shared" si="76"/>
        <v>69.011744109514439</v>
      </c>
      <c r="AT131" s="37">
        <f t="shared" si="77"/>
        <v>95.195385445662879</v>
      </c>
      <c r="AU131" s="37">
        <f t="shared" si="78"/>
        <v>4.4617689253303832</v>
      </c>
      <c r="AV131" s="37">
        <f t="shared" si="79"/>
        <v>1.7981946928150072</v>
      </c>
      <c r="AW131" s="37">
        <f t="shared" si="80"/>
        <v>2.4641280716911704</v>
      </c>
      <c r="AX131" s="37">
        <f t="shared" si="81"/>
        <v>113.58941996894409</v>
      </c>
      <c r="AY131" s="9">
        <f t="shared" si="82"/>
        <v>0.85</v>
      </c>
      <c r="AZ131" s="9">
        <f t="shared" si="83"/>
        <v>0.6</v>
      </c>
      <c r="BA131" s="9">
        <f t="shared" si="84"/>
        <v>0.65</v>
      </c>
      <c r="BB131" s="9">
        <f t="shared" si="99"/>
        <v>21</v>
      </c>
      <c r="BC131" s="9">
        <f t="shared" si="100"/>
        <v>11.2</v>
      </c>
      <c r="BD131" s="9">
        <f t="shared" si="101"/>
        <v>13.65</v>
      </c>
      <c r="BE131" s="9">
        <f t="shared" si="85"/>
        <v>204.51180242741415</v>
      </c>
      <c r="BF131" s="9">
        <f t="shared" si="86"/>
        <v>82.422923261490126</v>
      </c>
      <c r="BG131" s="9">
        <f t="shared" si="87"/>
        <v>112.94696829604054</v>
      </c>
      <c r="BH131" s="9">
        <f t="shared" si="88"/>
        <v>5206.5396938531758</v>
      </c>
      <c r="BI131" s="9">
        <f t="shared" si="89"/>
        <v>424.73981261630684</v>
      </c>
      <c r="BJ131" s="9">
        <f t="shared" si="90"/>
        <v>171.17983688886997</v>
      </c>
      <c r="BK131" s="9">
        <f t="shared" si="91"/>
        <v>234.57362157211898</v>
      </c>
      <c r="BL131" s="9">
        <f t="shared" si="92"/>
        <v>10813.188616492907</v>
      </c>
      <c r="BM131" s="9" t="str">
        <f t="shared" si="93"/>
        <v>D</v>
      </c>
      <c r="BN131" s="9" t="str">
        <f t="shared" si="94"/>
        <v>M</v>
      </c>
      <c r="BO131" s="9">
        <v>1</v>
      </c>
    </row>
    <row r="132" spans="1:67" x14ac:dyDescent="0.3">
      <c r="A132" s="10">
        <v>126</v>
      </c>
      <c r="B132" s="10">
        <f t="shared" si="64"/>
        <v>4</v>
      </c>
      <c r="C132" s="9">
        <f>IF(G132&lt;=$A$3,$A$3,G132)</f>
        <v>2.6667902491538054</v>
      </c>
      <c r="D132" s="9">
        <f t="shared" si="102"/>
        <v>3</v>
      </c>
      <c r="E132" s="9">
        <f t="shared" si="103"/>
        <v>2.7508200000000005</v>
      </c>
      <c r="F132" s="9">
        <f t="shared" si="104"/>
        <v>3.0667902491538057</v>
      </c>
      <c r="G132" s="9">
        <v>2.6667902491538054</v>
      </c>
      <c r="H132" s="9">
        <f t="shared" si="65"/>
        <v>2.9424774754207905</v>
      </c>
      <c r="I132" s="9">
        <v>65</v>
      </c>
      <c r="J132" s="9">
        <v>78</v>
      </c>
      <c r="K132" s="9">
        <v>0.2</v>
      </c>
      <c r="L132" s="9">
        <v>0.2</v>
      </c>
      <c r="M132" s="1">
        <f t="shared" si="105"/>
        <v>1.3989229744649958</v>
      </c>
      <c r="N132" s="9">
        <v>3</v>
      </c>
      <c r="O132" s="9">
        <v>2.6</v>
      </c>
      <c r="P132" s="9">
        <f t="shared" si="106"/>
        <v>2.7334103964218106</v>
      </c>
      <c r="Q132" s="1">
        <f t="shared" si="107"/>
        <v>1.2746102007319808</v>
      </c>
      <c r="R132" s="4">
        <f t="shared" si="108"/>
        <v>15.007922656809424</v>
      </c>
      <c r="S132" s="4">
        <f t="shared" si="109"/>
        <v>0.11851259048796488</v>
      </c>
      <c r="T132" s="9">
        <f t="shared" si="110"/>
        <v>14.375920553334714</v>
      </c>
      <c r="U132" s="9">
        <f t="shared" si="111"/>
        <v>4.3414004498857865</v>
      </c>
      <c r="V132" s="9">
        <f t="shared" si="112"/>
        <v>33.30246322390898</v>
      </c>
      <c r="W132" s="9">
        <f t="shared" si="113"/>
        <v>41.610100606970612</v>
      </c>
      <c r="X132" s="28">
        <f t="shared" si="66"/>
        <v>74.912563830879591</v>
      </c>
      <c r="Y132" s="9">
        <f t="shared" si="114"/>
        <v>0.55544889240352735</v>
      </c>
      <c r="Z132" s="9">
        <f t="shared" si="95"/>
        <v>0.04</v>
      </c>
      <c r="AA132" s="29">
        <f t="shared" si="67"/>
        <v>0.59544889240352739</v>
      </c>
      <c r="AB132" s="30">
        <f t="shared" si="96"/>
        <v>0.98</v>
      </c>
      <c r="AC132" s="9">
        <v>0.5</v>
      </c>
      <c r="AD132" s="9">
        <v>0.5</v>
      </c>
      <c r="AE132" s="9">
        <f t="shared" si="68"/>
        <v>72.84803300043319</v>
      </c>
      <c r="AF132" s="9">
        <f>(AC132+AD132)*D132*E132*N132</f>
        <v>24.757380000000005</v>
      </c>
      <c r="AG132" s="28">
        <f t="shared" si="69"/>
        <v>97.605413000433202</v>
      </c>
      <c r="AH132" s="9">
        <f t="shared" si="70"/>
        <v>0.25364761275985914</v>
      </c>
      <c r="AI132" s="9">
        <f t="shared" si="97"/>
        <v>0.09</v>
      </c>
      <c r="AJ132" s="29">
        <f t="shared" si="71"/>
        <v>0.34364761275985911</v>
      </c>
      <c r="AK132" s="30">
        <f t="shared" si="98"/>
        <v>0.9</v>
      </c>
      <c r="AL132" s="9">
        <v>4.4043786552394808</v>
      </c>
      <c r="AM132" s="9">
        <v>3.1538535543028803</v>
      </c>
      <c r="AN132" s="9">
        <v>4.4362586440312528</v>
      </c>
      <c r="AO132" s="36">
        <f t="shared" si="72"/>
        <v>76.473242244022927</v>
      </c>
      <c r="AP132" s="36">
        <f t="shared" si="73"/>
        <v>1.7817962632513946</v>
      </c>
      <c r="AQ132" s="36">
        <f t="shared" si="74"/>
        <v>1.2758949485903022</v>
      </c>
      <c r="AR132" s="36">
        <f t="shared" si="75"/>
        <v>1.7946933480272691</v>
      </c>
      <c r="AS132" s="36">
        <f t="shared" si="76"/>
        <v>56.302494083936168</v>
      </c>
      <c r="AT132" s="37">
        <f t="shared" si="77"/>
        <v>96.532826044384478</v>
      </c>
      <c r="AU132" s="37">
        <f t="shared" si="78"/>
        <v>2.8908244446759546</v>
      </c>
      <c r="AV132" s="37">
        <f t="shared" si="79"/>
        <v>2.0700393093724987</v>
      </c>
      <c r="AW132" s="37">
        <f t="shared" si="80"/>
        <v>2.9117489514246233</v>
      </c>
      <c r="AX132" s="37">
        <f t="shared" si="81"/>
        <v>91.346373067963953</v>
      </c>
      <c r="AY132" s="9">
        <f t="shared" si="82"/>
        <v>0.85</v>
      </c>
      <c r="AZ132" s="9">
        <f t="shared" si="83"/>
        <v>0.6</v>
      </c>
      <c r="BA132" s="9">
        <f t="shared" si="84"/>
        <v>0.65</v>
      </c>
      <c r="BB132" s="9">
        <f t="shared" si="99"/>
        <v>21</v>
      </c>
      <c r="BC132" s="9">
        <f t="shared" si="100"/>
        <v>11.2</v>
      </c>
      <c r="BD132" s="9">
        <f t="shared" si="101"/>
        <v>13.65</v>
      </c>
      <c r="BE132" s="9">
        <f t="shared" si="85"/>
        <v>136.25973726911874</v>
      </c>
      <c r="BF132" s="9">
        <f t="shared" si="86"/>
        <v>97.571823481471355</v>
      </c>
      <c r="BG132" s="9">
        <f t="shared" si="87"/>
        <v>137.24601915742591</v>
      </c>
      <c r="BH132" s="9">
        <f t="shared" si="88"/>
        <v>4305.6342690235178</v>
      </c>
      <c r="BI132" s="9">
        <f t="shared" si="89"/>
        <v>279.05945324275831</v>
      </c>
      <c r="BJ132" s="9">
        <f t="shared" si="90"/>
        <v>199.8267445566932</v>
      </c>
      <c r="BK132" s="9">
        <f t="shared" si="91"/>
        <v>281.07935501279206</v>
      </c>
      <c r="BL132" s="9">
        <f t="shared" si="92"/>
        <v>8817.9235411552108</v>
      </c>
      <c r="BM132" s="9" t="str">
        <f t="shared" si="93"/>
        <v>D</v>
      </c>
      <c r="BN132" s="9" t="str">
        <f t="shared" si="94"/>
        <v>M</v>
      </c>
      <c r="BO132" s="9">
        <v>1</v>
      </c>
    </row>
    <row r="133" spans="1:67" x14ac:dyDescent="0.3">
      <c r="A133" s="10">
        <v>127</v>
      </c>
      <c r="B133" s="10">
        <f t="shared" si="64"/>
        <v>4</v>
      </c>
      <c r="C133" s="9">
        <f>IF(G133&lt;=$A$3,$A$3,G133)</f>
        <v>2.5</v>
      </c>
      <c r="D133" s="9">
        <f t="shared" si="102"/>
        <v>3</v>
      </c>
      <c r="E133" s="9">
        <f t="shared" si="103"/>
        <v>2.7508200000000005</v>
      </c>
      <c r="F133" s="9">
        <f t="shared" si="104"/>
        <v>2.9000000000000004</v>
      </c>
      <c r="G133" s="9">
        <v>2.4438229039737793</v>
      </c>
      <c r="H133" s="9">
        <f t="shared" si="65"/>
        <v>2.6964602300994618</v>
      </c>
      <c r="I133" s="9">
        <v>65</v>
      </c>
      <c r="J133" s="9">
        <v>78</v>
      </c>
      <c r="K133" s="9">
        <v>0.2</v>
      </c>
      <c r="L133" s="9">
        <v>0.2</v>
      </c>
      <c r="M133" s="1">
        <f t="shared" si="105"/>
        <v>1.3989229744649958</v>
      </c>
      <c r="N133" s="9">
        <v>3</v>
      </c>
      <c r="O133" s="9">
        <v>2.6</v>
      </c>
      <c r="P133" s="9">
        <f t="shared" si="106"/>
        <v>2.5635075548493722</v>
      </c>
      <c r="Q133" s="1">
        <f t="shared" si="107"/>
        <v>1.1953832045644575</v>
      </c>
      <c r="R133" s="4">
        <f t="shared" si="108"/>
        <v>15.007922656809424</v>
      </c>
      <c r="S133" s="4">
        <f t="shared" si="109"/>
        <v>0.31771047660877538</v>
      </c>
      <c r="T133" s="9">
        <f t="shared" si="110"/>
        <v>12.644311417711574</v>
      </c>
      <c r="U133" s="9">
        <f t="shared" si="111"/>
        <v>4.0953832045644578</v>
      </c>
      <c r="V133" s="9">
        <f t="shared" si="112"/>
        <v>31.975065837390474</v>
      </c>
      <c r="W133" s="9">
        <f t="shared" si="113"/>
        <v>42.158058136069457</v>
      </c>
      <c r="X133" s="28">
        <f t="shared" si="66"/>
        <v>74.133123973459931</v>
      </c>
      <c r="Y133" s="9">
        <f t="shared" si="114"/>
        <v>0.56868044777341742</v>
      </c>
      <c r="Z133" s="9">
        <f t="shared" si="95"/>
        <v>0.04</v>
      </c>
      <c r="AA133" s="29">
        <f t="shared" si="67"/>
        <v>0.60868044777341745</v>
      </c>
      <c r="AB133" s="30">
        <f t="shared" si="96"/>
        <v>0.98</v>
      </c>
      <c r="AC133" s="9">
        <v>0.5</v>
      </c>
      <c r="AD133" s="9">
        <v>0.5</v>
      </c>
      <c r="AE133" s="9">
        <f t="shared" si="68"/>
        <v>66.757290571459833</v>
      </c>
      <c r="AF133" s="9">
        <f>(AC133+AD133)*D133*E133*N133</f>
        <v>24.757380000000005</v>
      </c>
      <c r="AG133" s="28">
        <f t="shared" si="69"/>
        <v>91.514670571459845</v>
      </c>
      <c r="AH133" s="9">
        <f t="shared" si="70"/>
        <v>0.27052908397531777</v>
      </c>
      <c r="AI133" s="9">
        <f t="shared" si="97"/>
        <v>0.09</v>
      </c>
      <c r="AJ133" s="29">
        <f t="shared" si="71"/>
        <v>0.3605290839753178</v>
      </c>
      <c r="AK133" s="30">
        <f t="shared" si="98"/>
        <v>0.9</v>
      </c>
      <c r="AL133" s="9">
        <v>5.9269043647876538</v>
      </c>
      <c r="AM133" s="9">
        <v>2.941414756075635</v>
      </c>
      <c r="AN133" s="9">
        <v>4.4486341981990396</v>
      </c>
      <c r="AO133" s="36">
        <f t="shared" si="72"/>
        <v>75.677564056240357</v>
      </c>
      <c r="AP133" s="36">
        <f t="shared" si="73"/>
        <v>2.3193135621184822</v>
      </c>
      <c r="AQ133" s="36">
        <f t="shared" si="74"/>
        <v>1.1510331052601801</v>
      </c>
      <c r="AR133" s="36">
        <f t="shared" si="75"/>
        <v>1.7408375424591103</v>
      </c>
      <c r="AS133" s="36">
        <f t="shared" si="76"/>
        <v>64.580270646631774</v>
      </c>
      <c r="AT133" s="37">
        <f t="shared" si="77"/>
        <v>90.509014850894346</v>
      </c>
      <c r="AU133" s="37">
        <f t="shared" si="78"/>
        <v>3.7900829633414483</v>
      </c>
      <c r="AV133" s="37">
        <f t="shared" si="79"/>
        <v>1.8809491884762035</v>
      </c>
      <c r="AW133" s="37">
        <f t="shared" si="80"/>
        <v>2.8447721857810673</v>
      </c>
      <c r="AX133" s="37">
        <f t="shared" si="81"/>
        <v>105.53320066054745</v>
      </c>
      <c r="AY133" s="9">
        <f t="shared" si="82"/>
        <v>0.85</v>
      </c>
      <c r="AZ133" s="9">
        <f t="shared" si="83"/>
        <v>0.6</v>
      </c>
      <c r="BA133" s="9">
        <f t="shared" si="84"/>
        <v>0.65</v>
      </c>
      <c r="BB133" s="9">
        <f t="shared" si="99"/>
        <v>21</v>
      </c>
      <c r="BC133" s="9">
        <f t="shared" si="100"/>
        <v>11.2</v>
      </c>
      <c r="BD133" s="9">
        <f t="shared" si="101"/>
        <v>13.65</v>
      </c>
      <c r="BE133" s="9">
        <f t="shared" si="85"/>
        <v>175.52000066372844</v>
      </c>
      <c r="BF133" s="9">
        <f t="shared" si="86"/>
        <v>87.107381554180535</v>
      </c>
      <c r="BG133" s="9">
        <f t="shared" si="87"/>
        <v>131.74234463095735</v>
      </c>
      <c r="BH133" s="9">
        <f t="shared" si="88"/>
        <v>4887.2775686298146</v>
      </c>
      <c r="BI133" s="9">
        <f t="shared" si="89"/>
        <v>343.03667521519282</v>
      </c>
      <c r="BJ133" s="9">
        <f t="shared" si="90"/>
        <v>170.24285803357037</v>
      </c>
      <c r="BK133" s="9">
        <f t="shared" si="91"/>
        <v>257.47752801026979</v>
      </c>
      <c r="BL133" s="9">
        <f t="shared" si="92"/>
        <v>9551.7060258479014</v>
      </c>
      <c r="BM133" s="9" t="str">
        <f t="shared" si="93"/>
        <v>D</v>
      </c>
      <c r="BN133" s="9" t="str">
        <f t="shared" si="94"/>
        <v>M</v>
      </c>
      <c r="BO133" s="9">
        <v>1</v>
      </c>
    </row>
    <row r="134" spans="1:67" x14ac:dyDescent="0.3">
      <c r="A134" s="10">
        <v>128</v>
      </c>
      <c r="B134" s="10">
        <f t="shared" si="64"/>
        <v>4</v>
      </c>
      <c r="C134" s="9">
        <f>IF(G134&lt;=$A$3,$A$3,G134)</f>
        <v>2.5</v>
      </c>
      <c r="D134" s="9">
        <f t="shared" si="102"/>
        <v>3</v>
      </c>
      <c r="E134" s="9">
        <f t="shared" si="103"/>
        <v>2.7508200000000005</v>
      </c>
      <c r="F134" s="9">
        <f t="shared" si="104"/>
        <v>2.9000000000000004</v>
      </c>
      <c r="G134" s="9">
        <v>1.7054294628392268</v>
      </c>
      <c r="H134" s="9">
        <f t="shared" si="65"/>
        <v>1.8817332116448662</v>
      </c>
      <c r="I134" s="9">
        <v>65</v>
      </c>
      <c r="J134" s="9">
        <v>78</v>
      </c>
      <c r="K134" s="9">
        <v>0.2</v>
      </c>
      <c r="L134" s="9">
        <v>0.2</v>
      </c>
      <c r="M134" s="1">
        <f t="shared" si="105"/>
        <v>1.3989229744649958</v>
      </c>
      <c r="N134" s="9">
        <v>3</v>
      </c>
      <c r="O134" s="9">
        <v>2.6</v>
      </c>
      <c r="P134" s="9">
        <f t="shared" si="106"/>
        <v>0.81631982544737325</v>
      </c>
      <c r="Q134" s="1">
        <f t="shared" si="107"/>
        <v>0.38065618610986185</v>
      </c>
      <c r="R134" s="4">
        <f t="shared" si="108"/>
        <v>15.007922656809424</v>
      </c>
      <c r="S134" s="4">
        <f t="shared" si="109"/>
        <v>7.9516294928899383</v>
      </c>
      <c r="T134" s="9">
        <f t="shared" si="110"/>
        <v>1.2821731212731673</v>
      </c>
      <c r="U134" s="9">
        <f t="shared" si="111"/>
        <v>3.2806561861098622</v>
      </c>
      <c r="V134" s="9">
        <f t="shared" si="112"/>
        <v>43.059756713851733</v>
      </c>
      <c r="W134" s="9">
        <f t="shared" si="113"/>
        <v>63.15759524443601</v>
      </c>
      <c r="X134" s="28">
        <f t="shared" si="66"/>
        <v>106.21735195828774</v>
      </c>
      <c r="Y134" s="9">
        <f t="shared" si="114"/>
        <v>0.59460713414544941</v>
      </c>
      <c r="Z134" s="9">
        <f t="shared" si="95"/>
        <v>0.04</v>
      </c>
      <c r="AA134" s="29">
        <f t="shared" si="67"/>
        <v>0.63460713414544945</v>
      </c>
      <c r="AB134" s="30">
        <f t="shared" si="96"/>
        <v>0.98</v>
      </c>
      <c r="AC134" s="9">
        <v>0.5</v>
      </c>
      <c r="AD134" s="9">
        <v>0.5</v>
      </c>
      <c r="AE134" s="9">
        <f t="shared" si="68"/>
        <v>46.586784179312389</v>
      </c>
      <c r="AF134" s="9">
        <f>(AC134+AD134)*D134*E134*N134</f>
        <v>24.757380000000005</v>
      </c>
      <c r="AG134" s="28">
        <f t="shared" si="69"/>
        <v>71.344164179312401</v>
      </c>
      <c r="AH134" s="9">
        <f t="shared" si="70"/>
        <v>0.34701338623543476</v>
      </c>
      <c r="AI134" s="9">
        <f t="shared" si="97"/>
        <v>0.09</v>
      </c>
      <c r="AJ134" s="29">
        <f t="shared" si="71"/>
        <v>0.43701338623543473</v>
      </c>
      <c r="AK134" s="30">
        <f t="shared" si="98"/>
        <v>0.9</v>
      </c>
      <c r="AL134" s="9">
        <v>9.8193196108409069</v>
      </c>
      <c r="AM134" s="9">
        <v>2.6240329181472855</v>
      </c>
      <c r="AN134" s="9">
        <v>6.683434256129706</v>
      </c>
      <c r="AO134" s="36">
        <f t="shared" si="72"/>
        <v>108.43021345741873</v>
      </c>
      <c r="AP134" s="36">
        <f t="shared" si="73"/>
        <v>3.5879093333469489</v>
      </c>
      <c r="AQ134" s="36">
        <f t="shared" si="74"/>
        <v>0.95880290805851587</v>
      </c>
      <c r="AR134" s="36">
        <f t="shared" si="75"/>
        <v>2.4420791965977093</v>
      </c>
      <c r="AS134" s="36">
        <f t="shared" si="76"/>
        <v>92.154684814209432</v>
      </c>
      <c r="AT134" s="37">
        <f t="shared" si="77"/>
        <v>70.560162375144131</v>
      </c>
      <c r="AU134" s="37">
        <f t="shared" si="78"/>
        <v>5.5281454971793114</v>
      </c>
      <c r="AV134" s="37">
        <f t="shared" si="79"/>
        <v>1.4772954069944908</v>
      </c>
      <c r="AW134" s="37">
        <f t="shared" si="80"/>
        <v>3.7626840201765592</v>
      </c>
      <c r="AX134" s="37">
        <f t="shared" si="81"/>
        <v>141.98923622867019</v>
      </c>
      <c r="AY134" s="9">
        <f t="shared" si="82"/>
        <v>0.85</v>
      </c>
      <c r="AZ134" s="9">
        <f t="shared" si="83"/>
        <v>0.6</v>
      </c>
      <c r="BA134" s="9">
        <f t="shared" si="84"/>
        <v>0.65</v>
      </c>
      <c r="BB134" s="9">
        <f t="shared" si="99"/>
        <v>21</v>
      </c>
      <c r="BC134" s="9">
        <f t="shared" si="100"/>
        <v>11.2</v>
      </c>
      <c r="BD134" s="9">
        <f t="shared" si="101"/>
        <v>13.65</v>
      </c>
      <c r="BE134" s="9">
        <f t="shared" si="85"/>
        <v>389.03777488067459</v>
      </c>
      <c r="BF134" s="9">
        <f t="shared" si="86"/>
        <v>103.96320398437869</v>
      </c>
      <c r="BG134" s="9">
        <f t="shared" si="87"/>
        <v>264.79516856701127</v>
      </c>
      <c r="BH134" s="9">
        <f t="shared" si="88"/>
        <v>9992.3521455058726</v>
      </c>
      <c r="BI134" s="9">
        <f t="shared" si="89"/>
        <v>390.0668439143941</v>
      </c>
      <c r="BJ134" s="9">
        <f t="shared" si="90"/>
        <v>104.23820379358591</v>
      </c>
      <c r="BK134" s="9">
        <f t="shared" si="91"/>
        <v>265.49559543001811</v>
      </c>
      <c r="BL134" s="9">
        <f t="shared" si="92"/>
        <v>10018.783563817666</v>
      </c>
      <c r="BM134" s="9" t="str">
        <f t="shared" si="93"/>
        <v>M</v>
      </c>
      <c r="BN134" s="9" t="str">
        <f t="shared" si="94"/>
        <v>M</v>
      </c>
      <c r="BO134" s="9">
        <v>1</v>
      </c>
    </row>
    <row r="135" spans="1:67" x14ac:dyDescent="0.3">
      <c r="A135" s="10">
        <v>129</v>
      </c>
      <c r="B135" s="10">
        <f t="shared" si="64"/>
        <v>4</v>
      </c>
      <c r="C135" s="9">
        <f>IF(G135&lt;=$A$3,$A$3,G135)</f>
        <v>2.5</v>
      </c>
      <c r="D135" s="9">
        <f t="shared" si="102"/>
        <v>3</v>
      </c>
      <c r="E135" s="9">
        <f t="shared" si="103"/>
        <v>2.7508200000000005</v>
      </c>
      <c r="F135" s="9">
        <f t="shared" si="104"/>
        <v>2.9000000000000004</v>
      </c>
      <c r="G135" s="9">
        <v>2.155291699897075</v>
      </c>
      <c r="H135" s="9">
        <f t="shared" si="65"/>
        <v>2.3781012705895659</v>
      </c>
      <c r="I135" s="9">
        <v>65</v>
      </c>
      <c r="J135" s="9">
        <v>78</v>
      </c>
      <c r="K135" s="9">
        <v>0.2</v>
      </c>
      <c r="L135" s="9">
        <v>0.2</v>
      </c>
      <c r="M135" s="1">
        <f t="shared" si="105"/>
        <v>1.3989229744649958</v>
      </c>
      <c r="N135" s="9">
        <v>3</v>
      </c>
      <c r="O135" s="9">
        <v>2.6</v>
      </c>
      <c r="P135" s="9">
        <f t="shared" si="106"/>
        <v>1.8807845629741773</v>
      </c>
      <c r="Q135" s="1">
        <f t="shared" si="107"/>
        <v>0.87702424505456111</v>
      </c>
      <c r="R135" s="4">
        <f t="shared" si="108"/>
        <v>15.007922656809424</v>
      </c>
      <c r="S135" s="4">
        <f t="shared" si="109"/>
        <v>2.0888413532542267</v>
      </c>
      <c r="T135" s="9">
        <f t="shared" si="110"/>
        <v>6.8061902306959778</v>
      </c>
      <c r="U135" s="9">
        <f t="shared" si="111"/>
        <v>3.7770242450545615</v>
      </c>
      <c r="V135" s="9">
        <f t="shared" si="112"/>
        <v>40.152952624065605</v>
      </c>
      <c r="W135" s="9">
        <f t="shared" si="113"/>
        <v>47.030120374163303</v>
      </c>
      <c r="X135" s="28">
        <f t="shared" si="66"/>
        <v>87.183072998228909</v>
      </c>
      <c r="Y135" s="9">
        <f t="shared" si="114"/>
        <v>0.53944095747942611</v>
      </c>
      <c r="Z135" s="9">
        <f t="shared" si="95"/>
        <v>0.04</v>
      </c>
      <c r="AA135" s="29">
        <f t="shared" si="67"/>
        <v>0.57944095747942614</v>
      </c>
      <c r="AB135" s="30">
        <f t="shared" si="96"/>
        <v>0.98</v>
      </c>
      <c r="AC135" s="9">
        <v>0.5</v>
      </c>
      <c r="AD135" s="9">
        <v>0.5</v>
      </c>
      <c r="AE135" s="9">
        <f t="shared" si="68"/>
        <v>58.875556834468725</v>
      </c>
      <c r="AF135" s="9">
        <f>(AC135+AD135)*D135*E135*N135</f>
        <v>24.757380000000005</v>
      </c>
      <c r="AG135" s="28">
        <f t="shared" si="69"/>
        <v>83.632936834468723</v>
      </c>
      <c r="AH135" s="9">
        <f t="shared" si="70"/>
        <v>0.29602428106765261</v>
      </c>
      <c r="AI135" s="9">
        <f t="shared" si="97"/>
        <v>0.09</v>
      </c>
      <c r="AJ135" s="29">
        <f t="shared" si="71"/>
        <v>0.38602428106765263</v>
      </c>
      <c r="AK135" s="30">
        <f t="shared" si="98"/>
        <v>0.9</v>
      </c>
      <c r="AL135" s="9">
        <v>9.138792531507768</v>
      </c>
      <c r="AM135" s="9">
        <v>2.4108826998062112</v>
      </c>
      <c r="AN135" s="9">
        <v>5.0648335922425485</v>
      </c>
      <c r="AO135" s="36">
        <f t="shared" si="72"/>
        <v>88.999387019025349</v>
      </c>
      <c r="AP135" s="36">
        <f t="shared" si="73"/>
        <v>3.8434018368450782</v>
      </c>
      <c r="AQ135" s="36">
        <f t="shared" si="74"/>
        <v>1.0139185198599163</v>
      </c>
      <c r="AR135" s="36">
        <f t="shared" si="75"/>
        <v>2.130061566079565</v>
      </c>
      <c r="AS135" s="36">
        <f t="shared" si="76"/>
        <v>94.317226486184225</v>
      </c>
      <c r="AT135" s="37">
        <f t="shared" si="77"/>
        <v>82.713893572551484</v>
      </c>
      <c r="AU135" s="37">
        <f t="shared" si="78"/>
        <v>5.6109967147060491</v>
      </c>
      <c r="AV135" s="37">
        <f t="shared" si="79"/>
        <v>1.480223438875077</v>
      </c>
      <c r="AW135" s="37">
        <f t="shared" si="80"/>
        <v>3.1096848460698223</v>
      </c>
      <c r="AX135" s="37">
        <f t="shared" si="81"/>
        <v>137.69407166349797</v>
      </c>
      <c r="AY135" s="9">
        <f t="shared" si="82"/>
        <v>0.85</v>
      </c>
      <c r="AZ135" s="9">
        <f t="shared" si="83"/>
        <v>0.6</v>
      </c>
      <c r="BA135" s="9">
        <f t="shared" si="84"/>
        <v>0.65</v>
      </c>
      <c r="BB135" s="9">
        <f t="shared" si="99"/>
        <v>21</v>
      </c>
      <c r="BC135" s="9">
        <f t="shared" si="100"/>
        <v>11.2</v>
      </c>
      <c r="BD135" s="9">
        <f t="shared" si="101"/>
        <v>13.65</v>
      </c>
      <c r="BE135" s="9">
        <f t="shared" si="85"/>
        <v>342.06040754700803</v>
      </c>
      <c r="BF135" s="9">
        <f t="shared" si="86"/>
        <v>90.238126754770036</v>
      </c>
      <c r="BG135" s="9">
        <f t="shared" si="87"/>
        <v>189.57417369386644</v>
      </c>
      <c r="BH135" s="9">
        <f t="shared" si="88"/>
        <v>8394.1753426049781</v>
      </c>
      <c r="BI135" s="9">
        <f t="shared" si="89"/>
        <v>464.10738509613219</v>
      </c>
      <c r="BJ135" s="9">
        <f t="shared" si="90"/>
        <v>122.43504398670929</v>
      </c>
      <c r="BK135" s="9">
        <f t="shared" si="91"/>
        <v>257.21414140199545</v>
      </c>
      <c r="BL135" s="9">
        <f t="shared" si="92"/>
        <v>11389.212789145848</v>
      </c>
      <c r="BM135" s="9" t="str">
        <f t="shared" si="93"/>
        <v>M</v>
      </c>
      <c r="BN135" s="9" t="str">
        <f t="shared" si="94"/>
        <v>M</v>
      </c>
      <c r="BO135" s="9">
        <v>1</v>
      </c>
    </row>
    <row r="136" spans="1:67" x14ac:dyDescent="0.3">
      <c r="A136" s="10">
        <v>130</v>
      </c>
      <c r="B136" s="10">
        <f t="shared" ref="B136:B199" si="115">IF(A136&lt;40,1,IF(A136&lt;80,2,IF(A136&lt;120,3,IF(A136&lt;160,4,IF(A136&lt;200,5,IF(A136&lt;240,6,IF(A136&lt;280,7,IF(A136&lt;320,8,IF(A136&lt;360,9,IF(A136&lt;400,10,IF(A136&lt;440,11,IF(A136&lt;480,12,IF(A136&lt;520,13,IF(A136&lt;560,14,IF(A136&lt;600,15,IF(A136&lt;640,16,IF(A136&lt;680,17,IF(A136&lt;720,18,IF(A136&lt;760,19,IF(A136&lt;800,20,IF(A136&lt;840,21,IF(A136&lt;880,22,IF(A136&lt;920,23,IF(A136&lt;960,24,25))))))))))))))))))))))))</f>
        <v>4</v>
      </c>
      <c r="C136" s="9">
        <f>IF(G136&lt;=$A$3,$A$3,G136)</f>
        <v>3.0215150486012377</v>
      </c>
      <c r="D136" s="9">
        <f t="shared" si="102"/>
        <v>3</v>
      </c>
      <c r="E136" s="9">
        <f t="shared" si="103"/>
        <v>2.7508200000000005</v>
      </c>
      <c r="F136" s="9">
        <f t="shared" si="104"/>
        <v>3.421515048601238</v>
      </c>
      <c r="G136" s="9">
        <v>3.0215150486012377</v>
      </c>
      <c r="H136" s="9">
        <f t="shared" ref="H136:H199" si="116">G136*_xlfn.CSC(I136*PI()/180)</f>
        <v>3.3338729864394856</v>
      </c>
      <c r="I136" s="9">
        <v>65</v>
      </c>
      <c r="J136" s="9">
        <v>78</v>
      </c>
      <c r="K136" s="9">
        <v>0.2</v>
      </c>
      <c r="L136" s="9">
        <v>0.2</v>
      </c>
      <c r="M136" s="1">
        <f t="shared" si="105"/>
        <v>1.3989229744649958</v>
      </c>
      <c r="N136" s="9">
        <v>3</v>
      </c>
      <c r="O136" s="9">
        <v>2.6</v>
      </c>
      <c r="P136" s="9">
        <f t="shared" si="106"/>
        <v>2.8120509911663936</v>
      </c>
      <c r="Q136" s="1">
        <f t="shared" si="107"/>
        <v>1.3112809123032436</v>
      </c>
      <c r="R136" s="4">
        <f t="shared" si="108"/>
        <v>15.007922656809424</v>
      </c>
      <c r="S136" s="4">
        <f t="shared" si="109"/>
        <v>5.8905812814149673E-2</v>
      </c>
      <c r="T136" s="9">
        <f t="shared" si="110"/>
        <v>15.215014243412769</v>
      </c>
      <c r="U136" s="9">
        <f t="shared" si="111"/>
        <v>4.7327959609044816</v>
      </c>
      <c r="V136" s="9">
        <f t="shared" si="112"/>
        <v>40.684194915952482</v>
      </c>
      <c r="W136" s="9">
        <f t="shared" si="113"/>
        <v>41.446133090809923</v>
      </c>
      <c r="X136" s="28">
        <f t="shared" ref="X136:X199" si="117">V136+W136</f>
        <v>82.130328006762397</v>
      </c>
      <c r="Y136" s="9">
        <f t="shared" si="114"/>
        <v>0.50463859206062534</v>
      </c>
      <c r="Z136" s="9">
        <f t="shared" si="95"/>
        <v>0.04</v>
      </c>
      <c r="AA136" s="29">
        <f t="shared" ref="AA136:AA199" si="118">Y136+Z136</f>
        <v>0.54463859206062537</v>
      </c>
      <c r="AB136" s="30">
        <f t="shared" si="96"/>
        <v>0.98</v>
      </c>
      <c r="AC136" s="9">
        <v>0.5</v>
      </c>
      <c r="AD136" s="9">
        <v>0.5</v>
      </c>
      <c r="AE136" s="9">
        <f t="shared" ref="AE136:AE199" si="119">H136*D136*E136*N136</f>
        <v>82.537960397017201</v>
      </c>
      <c r="AF136" s="9">
        <f>(AC136+AD136)*D136*E136*N136</f>
        <v>24.757380000000005</v>
      </c>
      <c r="AG136" s="28">
        <f t="shared" ref="AG136:AG199" si="120">AE136+AF136</f>
        <v>107.29534039701721</v>
      </c>
      <c r="AH136" s="9">
        <f t="shared" ref="AH136:AH199" si="121">AF136/(AF136+AE136)</f>
        <v>0.23074049542498357</v>
      </c>
      <c r="AI136" s="9">
        <f t="shared" si="97"/>
        <v>0.09</v>
      </c>
      <c r="AJ136" s="29">
        <f t="shared" ref="AJ136:AJ199" si="122">AH136+AI136</f>
        <v>0.32074049542498356</v>
      </c>
      <c r="AK136" s="30">
        <f t="shared" si="98"/>
        <v>0.9</v>
      </c>
      <c r="AL136" s="9">
        <v>11.987188516524078</v>
      </c>
      <c r="AM136" s="9">
        <v>2.802380027570738</v>
      </c>
      <c r="AN136" s="9">
        <v>4.6568358083791939</v>
      </c>
      <c r="AO136" s="36">
        <f t="shared" ref="AO136:AO199" si="123">X136/(1-Z136)*AB136</f>
        <v>83.841376506903273</v>
      </c>
      <c r="AP136" s="36">
        <f t="shared" ref="AP136:AP199" si="124">AL136*(1-AA136)</f>
        <v>5.4585030401191075</v>
      </c>
      <c r="AQ136" s="36">
        <f t="shared" ref="AQ136:AQ199" si="125">AM136*(1-AA136)</f>
        <v>1.2760957149357948</v>
      </c>
      <c r="AR136" s="36">
        <f t="shared" ref="AR136:AR199" si="126">AN136*(1-AA136)</f>
        <v>2.1205433102460454</v>
      </c>
      <c r="AS136" s="36">
        <f t="shared" ref="AS136:AS199" si="127">AP136*AY136*BB136+AQ136*AZ136*BC136+AR136*BA136*BD136</f>
        <v>124.82416299065264</v>
      </c>
      <c r="AT136" s="37">
        <f t="shared" ref="AT136:AT199" si="128">AG136/(1-AI136)*AK136</f>
        <v>106.11627072232471</v>
      </c>
      <c r="AU136" s="37">
        <f t="shared" ref="AU136:AU199" si="129">AL136*(1-AJ136)</f>
        <v>8.142411732981472</v>
      </c>
      <c r="AV136" s="37">
        <f t="shared" ref="AV136:AV199" si="130">AM136*(1-AJ136)</f>
        <v>1.9035432691586205</v>
      </c>
      <c r="AW136" s="37">
        <f t="shared" ref="AW136:AW199" si="131">AN136*(1-AJ136)</f>
        <v>3.1631999840868477</v>
      </c>
      <c r="AX136" s="37">
        <f t="shared" ref="AX136:AX199" si="132">AU136*AY136*BB136+AV136*AZ136*BC136+AW136*BA136*BD136</f>
        <v>186.19935206127576</v>
      </c>
      <c r="AY136" s="9">
        <f t="shared" ref="AY136:AY199" si="133">IF(AL136&lt;3,0.7,0.85)</f>
        <v>0.85</v>
      </c>
      <c r="AZ136" s="9">
        <f t="shared" ref="AZ136:AZ199" si="134">IF(AM136&lt;1.5,0.4,0.6)</f>
        <v>0.6</v>
      </c>
      <c r="BA136" s="9">
        <f t="shared" ref="BA136:BA199" si="135">IF(AN136&lt;2.5,0.45,IF(AN136&lt;3.5,0.55,0.65))</f>
        <v>0.65</v>
      </c>
      <c r="BB136" s="9">
        <f t="shared" si="99"/>
        <v>21</v>
      </c>
      <c r="BC136" s="9">
        <f t="shared" si="100"/>
        <v>11.2</v>
      </c>
      <c r="BD136" s="9">
        <f t="shared" si="101"/>
        <v>13.65</v>
      </c>
      <c r="BE136" s="9">
        <f t="shared" ref="BE136:BE199" si="136">AO136*AP136</f>
        <v>457.64840855070224</v>
      </c>
      <c r="BF136" s="9">
        <f t="shared" ref="BF136:BF199" si="137">AO136*AQ136</f>
        <v>106.98962129477788</v>
      </c>
      <c r="BG136" s="9">
        <f t="shared" ref="BG136:BG199" si="138">AO136*AR136</f>
        <v>177.78927007353369</v>
      </c>
      <c r="BH136" s="9">
        <f t="shared" ref="BH136:BH199" si="139">AO136*AS136</f>
        <v>10465.429646458369</v>
      </c>
      <c r="BI136" s="9">
        <f t="shared" ref="BI136:BI199" si="140">AT136*AU136</f>
        <v>864.04236778969505</v>
      </c>
      <c r="BJ136" s="9">
        <f t="shared" ref="BJ136:BJ199" si="141">AT136*AV136</f>
        <v>201.99691288169518</v>
      </c>
      <c r="BK136" s="9">
        <f t="shared" ref="BK136:BK199" si="142">AT136*AW136</f>
        <v>335.66698586021317</v>
      </c>
      <c r="BL136" s="9">
        <f t="shared" ref="BL136:BL199" si="143">AT136*AX136</f>
        <v>19758.780851655789</v>
      </c>
      <c r="BM136" s="9" t="str">
        <f t="shared" ref="BM136:BM199" si="144">IF(AS136&gt;=78,"M","D")</f>
        <v>M</v>
      </c>
      <c r="BN136" s="9" t="str">
        <f t="shared" ref="BN136:BN199" si="145">IF(AX136&gt;=70,"M","D")</f>
        <v>M</v>
      </c>
      <c r="BO136" s="9">
        <v>1</v>
      </c>
    </row>
    <row r="137" spans="1:67" x14ac:dyDescent="0.3">
      <c r="A137" s="10">
        <v>131</v>
      </c>
      <c r="B137" s="10">
        <f t="shared" si="115"/>
        <v>4</v>
      </c>
      <c r="C137" s="9">
        <f>IF(G137&lt;=$A$3,$A$3,G137)</f>
        <v>2.5</v>
      </c>
      <c r="D137" s="9">
        <f t="shared" si="102"/>
        <v>3</v>
      </c>
      <c r="E137" s="9">
        <f t="shared" si="103"/>
        <v>2.7508200000000005</v>
      </c>
      <c r="F137" s="9">
        <f t="shared" si="104"/>
        <v>2.9000000000000004</v>
      </c>
      <c r="G137" s="9">
        <v>2.2490516798768243</v>
      </c>
      <c r="H137" s="9">
        <f t="shared" si="116"/>
        <v>2.4815539621815863</v>
      </c>
      <c r="I137" s="9">
        <v>65</v>
      </c>
      <c r="J137" s="9">
        <v>78</v>
      </c>
      <c r="K137" s="9">
        <v>0.2</v>
      </c>
      <c r="L137" s="9">
        <v>0.2</v>
      </c>
      <c r="M137" s="1">
        <f t="shared" si="105"/>
        <v>1.3989229744649958</v>
      </c>
      <c r="N137" s="9">
        <v>3</v>
      </c>
      <c r="O137" s="9">
        <v>2.6</v>
      </c>
      <c r="P137" s="9">
        <f t="shared" si="106"/>
        <v>2.102639576038607</v>
      </c>
      <c r="Q137" s="1">
        <f t="shared" si="107"/>
        <v>0.98047693664658198</v>
      </c>
      <c r="R137" s="4">
        <f t="shared" si="108"/>
        <v>15.007922656809424</v>
      </c>
      <c r="S137" s="4">
        <f t="shared" si="109"/>
        <v>1.342801746908787</v>
      </c>
      <c r="T137" s="9">
        <f t="shared" si="110"/>
        <v>8.5065928980638557</v>
      </c>
      <c r="U137" s="9">
        <f t="shared" si="111"/>
        <v>3.8804769366465823</v>
      </c>
      <c r="V137" s="9">
        <f t="shared" si="112"/>
        <v>38.036668556383162</v>
      </c>
      <c r="W137" s="9">
        <f t="shared" si="113"/>
        <v>44.977899704236137</v>
      </c>
      <c r="X137" s="28">
        <f t="shared" si="117"/>
        <v>83.014568260619299</v>
      </c>
      <c r="Y137" s="9">
        <f t="shared" si="114"/>
        <v>0.54180730739971683</v>
      </c>
      <c r="Z137" s="9">
        <f t="shared" ref="Z137:Z200" si="146">Z136</f>
        <v>0.04</v>
      </c>
      <c r="AA137" s="29">
        <f t="shared" si="118"/>
        <v>0.58180730739971687</v>
      </c>
      <c r="AB137" s="30">
        <f t="shared" ref="AB137:AB200" si="147">AB136</f>
        <v>0.98</v>
      </c>
      <c r="AC137" s="9">
        <v>0.5</v>
      </c>
      <c r="AD137" s="9">
        <v>0.5</v>
      </c>
      <c r="AE137" s="9">
        <f t="shared" si="119"/>
        <v>61.436774432235183</v>
      </c>
      <c r="AF137" s="9">
        <f>(AC137+AD137)*D137*E137*N137</f>
        <v>24.757380000000005</v>
      </c>
      <c r="AG137" s="28">
        <f t="shared" si="120"/>
        <v>86.194154432235194</v>
      </c>
      <c r="AH137" s="9">
        <f t="shared" si="121"/>
        <v>0.28722806277383878</v>
      </c>
      <c r="AI137" s="9">
        <f t="shared" ref="AI137:AI200" si="148">AI136</f>
        <v>0.09</v>
      </c>
      <c r="AJ137" s="29">
        <f t="shared" si="122"/>
        <v>0.3772280627738388</v>
      </c>
      <c r="AK137" s="30">
        <f t="shared" ref="AK137:AK200" si="149">AK136</f>
        <v>0.9</v>
      </c>
      <c r="AL137" s="9">
        <v>9.7754238999055509</v>
      </c>
      <c r="AM137" s="9">
        <v>2.3193161000901079</v>
      </c>
      <c r="AN137" s="9">
        <v>5.1190463514947346</v>
      </c>
      <c r="AO137" s="36">
        <f t="shared" si="123"/>
        <v>84.744038432715527</v>
      </c>
      <c r="AP137" s="36">
        <f t="shared" si="124"/>
        <v>4.0880108420106627</v>
      </c>
      <c r="AQ137" s="36">
        <f t="shared" si="125"/>
        <v>0.96992104488787001</v>
      </c>
      <c r="AR137" s="36">
        <f t="shared" si="126"/>
        <v>2.1407477772772383</v>
      </c>
      <c r="AS137" s="36">
        <f t="shared" si="127"/>
        <v>98.482647605429094</v>
      </c>
      <c r="AT137" s="37">
        <f t="shared" si="128"/>
        <v>85.246965921990849</v>
      </c>
      <c r="AU137" s="37">
        <f t="shared" si="129"/>
        <v>6.0878596793510953</v>
      </c>
      <c r="AV137" s="37">
        <f t="shared" si="130"/>
        <v>1.4444049806929418</v>
      </c>
      <c r="AW137" s="37">
        <f t="shared" si="131"/>
        <v>3.1879984130708885</v>
      </c>
      <c r="AX137" s="37">
        <f t="shared" si="132"/>
        <v>146.66021266664507</v>
      </c>
      <c r="AY137" s="9">
        <f t="shared" si="133"/>
        <v>0.85</v>
      </c>
      <c r="AZ137" s="9">
        <f t="shared" si="134"/>
        <v>0.6</v>
      </c>
      <c r="BA137" s="9">
        <f t="shared" si="135"/>
        <v>0.65</v>
      </c>
      <c r="BB137" s="9">
        <f t="shared" ref="BB137:BB200" si="150">BB136</f>
        <v>21</v>
      </c>
      <c r="BC137" s="9">
        <f t="shared" ref="BC137:BC200" si="151">BC136</f>
        <v>11.2</v>
      </c>
      <c r="BD137" s="9">
        <f t="shared" ref="BD137:BD200" si="152">BD136</f>
        <v>13.65</v>
      </c>
      <c r="BE137" s="9">
        <f t="shared" si="136"/>
        <v>346.43454790870936</v>
      </c>
      <c r="BF137" s="9">
        <f t="shared" si="137"/>
        <v>82.195026304677256</v>
      </c>
      <c r="BG137" s="9">
        <f t="shared" si="138"/>
        <v>181.41561191233262</v>
      </c>
      <c r="BH137" s="9">
        <f t="shared" si="139"/>
        <v>8345.8172736300621</v>
      </c>
      <c r="BI137" s="9">
        <f t="shared" si="140"/>
        <v>518.97156662350494</v>
      </c>
      <c r="BJ137" s="9">
        <f t="shared" si="141"/>
        <v>123.13114216668505</v>
      </c>
      <c r="BK137" s="9">
        <f t="shared" si="142"/>
        <v>271.76719207841495</v>
      </c>
      <c r="BL137" s="9">
        <f t="shared" si="143"/>
        <v>12502.338151305423</v>
      </c>
      <c r="BM137" s="9" t="str">
        <f t="shared" si="144"/>
        <v>M</v>
      </c>
      <c r="BN137" s="9" t="str">
        <f t="shared" si="145"/>
        <v>M</v>
      </c>
      <c r="BO137" s="9">
        <v>1</v>
      </c>
    </row>
    <row r="138" spans="1:67" x14ac:dyDescent="0.3">
      <c r="A138" s="10">
        <v>132</v>
      </c>
      <c r="B138" s="10">
        <f t="shared" si="115"/>
        <v>4</v>
      </c>
      <c r="C138" s="9">
        <f>IF(G138&lt;=$A$3,$A$3,G138)</f>
        <v>2.5</v>
      </c>
      <c r="D138" s="9">
        <f t="shared" si="102"/>
        <v>3</v>
      </c>
      <c r="E138" s="9">
        <f t="shared" si="103"/>
        <v>2.7508200000000005</v>
      </c>
      <c r="F138" s="9">
        <f t="shared" si="104"/>
        <v>2.9000000000000004</v>
      </c>
      <c r="G138" s="9">
        <v>2.2728891326756191</v>
      </c>
      <c r="H138" s="9">
        <f t="shared" si="116"/>
        <v>2.5078556812440875</v>
      </c>
      <c r="I138" s="9">
        <v>65</v>
      </c>
      <c r="J138" s="9">
        <v>78</v>
      </c>
      <c r="K138" s="9">
        <v>0.2</v>
      </c>
      <c r="L138" s="9">
        <v>0.2</v>
      </c>
      <c r="M138" s="1">
        <f t="shared" si="105"/>
        <v>1.3989229744649958</v>
      </c>
      <c r="N138" s="9">
        <v>3</v>
      </c>
      <c r="O138" s="9">
        <v>2.6</v>
      </c>
      <c r="P138" s="9">
        <f t="shared" si="106"/>
        <v>2.1590437945894392</v>
      </c>
      <c r="Q138" s="1">
        <f t="shared" si="107"/>
        <v>1.0067786557090832</v>
      </c>
      <c r="R138" s="4">
        <f t="shared" si="108"/>
        <v>15.007922656809424</v>
      </c>
      <c r="S138" s="4">
        <f t="shared" si="109"/>
        <v>1.1793014502579182</v>
      </c>
      <c r="T138" s="9">
        <f t="shared" si="110"/>
        <v>8.9691003631041362</v>
      </c>
      <c r="U138" s="9">
        <f t="shared" si="111"/>
        <v>3.9067786557090836</v>
      </c>
      <c r="V138" s="9">
        <f t="shared" si="112"/>
        <v>37.415555424884623</v>
      </c>
      <c r="W138" s="9">
        <f t="shared" si="113"/>
        <v>44.528139818202987</v>
      </c>
      <c r="X138" s="28">
        <f t="shared" si="117"/>
        <v>81.943695243087603</v>
      </c>
      <c r="Y138" s="9">
        <f t="shared" si="114"/>
        <v>0.54339921681722281</v>
      </c>
      <c r="Z138" s="9">
        <f t="shared" si="146"/>
        <v>0.04</v>
      </c>
      <c r="AA138" s="29">
        <f t="shared" si="118"/>
        <v>0.58339921681722284</v>
      </c>
      <c r="AB138" s="30">
        <f t="shared" si="147"/>
        <v>0.98</v>
      </c>
      <c r="AC138" s="9">
        <v>0.5</v>
      </c>
      <c r="AD138" s="9">
        <v>0.5</v>
      </c>
      <c r="AE138" s="9">
        <f t="shared" si="119"/>
        <v>62.087936085718752</v>
      </c>
      <c r="AF138" s="9">
        <f>(AC138+AD138)*D138*E138*N138</f>
        <v>24.757380000000005</v>
      </c>
      <c r="AG138" s="28">
        <f t="shared" si="120"/>
        <v>86.845316085718764</v>
      </c>
      <c r="AH138" s="9">
        <f t="shared" si="121"/>
        <v>0.28507444172998087</v>
      </c>
      <c r="AI138" s="9">
        <f t="shared" si="148"/>
        <v>0.09</v>
      </c>
      <c r="AJ138" s="29">
        <f t="shared" si="122"/>
        <v>0.37507444172998083</v>
      </c>
      <c r="AK138" s="30">
        <f t="shared" si="149"/>
        <v>0.9</v>
      </c>
      <c r="AL138" s="9">
        <v>7.3808133347413287</v>
      </c>
      <c r="AM138" s="9">
        <v>3.2036695666004325</v>
      </c>
      <c r="AN138" s="9">
        <v>5.6049266219867304</v>
      </c>
      <c r="AO138" s="36">
        <f t="shared" si="123"/>
        <v>83.65085556065192</v>
      </c>
      <c r="AP138" s="36">
        <f t="shared" si="124"/>
        <v>3.0748526157791227</v>
      </c>
      <c r="AQ138" s="36">
        <f t="shared" si="125"/>
        <v>1.3346512505045685</v>
      </c>
      <c r="AR138" s="36">
        <f t="shared" si="126"/>
        <v>2.3350168204016692</v>
      </c>
      <c r="AS138" s="36">
        <f t="shared" si="127"/>
        <v>84.572412334061852</v>
      </c>
      <c r="AT138" s="37">
        <f t="shared" si="128"/>
        <v>85.890971952908671</v>
      </c>
      <c r="AU138" s="37">
        <f t="shared" si="129"/>
        <v>4.612458893700027</v>
      </c>
      <c r="AV138" s="37">
        <f t="shared" si="130"/>
        <v>2.0020549924204456</v>
      </c>
      <c r="AW138" s="37">
        <f t="shared" si="131"/>
        <v>3.5026618983075504</v>
      </c>
      <c r="AX138" s="37">
        <f t="shared" si="132"/>
        <v>126.86356849434462</v>
      </c>
      <c r="AY138" s="9">
        <f t="shared" si="133"/>
        <v>0.85</v>
      </c>
      <c r="AZ138" s="9">
        <f t="shared" si="134"/>
        <v>0.6</v>
      </c>
      <c r="BA138" s="9">
        <f t="shared" si="135"/>
        <v>0.65</v>
      </c>
      <c r="BB138" s="9">
        <f t="shared" si="150"/>
        <v>21</v>
      </c>
      <c r="BC138" s="9">
        <f t="shared" si="151"/>
        <v>11.2</v>
      </c>
      <c r="BD138" s="9">
        <f t="shared" si="152"/>
        <v>13.65</v>
      </c>
      <c r="BE138" s="9">
        <f t="shared" si="136"/>
        <v>257.21405203283211</v>
      </c>
      <c r="BF138" s="9">
        <f t="shared" si="137"/>
        <v>111.64471897980111</v>
      </c>
      <c r="BG138" s="9">
        <f t="shared" si="138"/>
        <v>195.32615477511274</v>
      </c>
      <c r="BH138" s="9">
        <f t="shared" si="139"/>
        <v>7074.5546485725044</v>
      </c>
      <c r="BI138" s="9">
        <f t="shared" si="140"/>
        <v>396.1685774727332</v>
      </c>
      <c r="BJ138" s="9">
        <f t="shared" si="141"/>
        <v>171.95844920216527</v>
      </c>
      <c r="BK138" s="9">
        <f t="shared" si="142"/>
        <v>300.84703486805563</v>
      </c>
      <c r="BL138" s="9">
        <f t="shared" si="143"/>
        <v>10896.435203393661</v>
      </c>
      <c r="BM138" s="9" t="str">
        <f t="shared" si="144"/>
        <v>M</v>
      </c>
      <c r="BN138" s="9" t="str">
        <f t="shared" si="145"/>
        <v>M</v>
      </c>
      <c r="BO138" s="9">
        <v>1</v>
      </c>
    </row>
    <row r="139" spans="1:67" x14ac:dyDescent="0.3">
      <c r="A139" s="10">
        <v>133</v>
      </c>
      <c r="B139" s="10">
        <f t="shared" si="115"/>
        <v>4</v>
      </c>
      <c r="C139" s="9">
        <f>IF(G139&lt;=$A$3,$A$3,G139)</f>
        <v>3.169365058497922</v>
      </c>
      <c r="D139" s="9">
        <f t="shared" si="102"/>
        <v>3</v>
      </c>
      <c r="E139" s="9">
        <f t="shared" si="103"/>
        <v>2.7508200000000005</v>
      </c>
      <c r="F139" s="9">
        <f t="shared" si="104"/>
        <v>3.5693650584979224</v>
      </c>
      <c r="G139" s="9">
        <v>3.169365058497922</v>
      </c>
      <c r="H139" s="9">
        <f t="shared" si="116"/>
        <v>3.4970074226778731</v>
      </c>
      <c r="I139" s="9">
        <v>65</v>
      </c>
      <c r="J139" s="9">
        <v>78</v>
      </c>
      <c r="K139" s="9">
        <v>0.2</v>
      </c>
      <c r="L139" s="9">
        <v>0.2</v>
      </c>
      <c r="M139" s="1">
        <f t="shared" si="105"/>
        <v>1.3989229744649958</v>
      </c>
      <c r="N139" s="9">
        <v>3</v>
      </c>
      <c r="O139" s="9">
        <v>2.6</v>
      </c>
      <c r="P139" s="9">
        <f t="shared" si="106"/>
        <v>2.8448285492321936</v>
      </c>
      <c r="Q139" s="1">
        <f t="shared" si="107"/>
        <v>1.3265653386449463</v>
      </c>
      <c r="R139" s="4">
        <f t="shared" si="108"/>
        <v>15.007922656809424</v>
      </c>
      <c r="S139" s="4">
        <f t="shared" si="109"/>
        <v>4.0151494461183899E-2</v>
      </c>
      <c r="T139" s="9">
        <f t="shared" si="110"/>
        <v>15.571776996336737</v>
      </c>
      <c r="U139" s="9">
        <f t="shared" si="111"/>
        <v>4.8959303971428687</v>
      </c>
      <c r="V139" s="9">
        <f t="shared" si="112"/>
        <v>43.741586028993709</v>
      </c>
      <c r="W139" s="9">
        <f t="shared" si="113"/>
        <v>41.394543336798222</v>
      </c>
      <c r="X139" s="28">
        <f t="shared" si="117"/>
        <v>85.13612936579193</v>
      </c>
      <c r="Y139" s="9">
        <f t="shared" si="114"/>
        <v>0.4862159419879703</v>
      </c>
      <c r="Z139" s="9">
        <f t="shared" si="146"/>
        <v>0.04</v>
      </c>
      <c r="AA139" s="29">
        <f t="shared" si="118"/>
        <v>0.52621594198797028</v>
      </c>
      <c r="AB139" s="30">
        <f t="shared" si="147"/>
        <v>0.98</v>
      </c>
      <c r="AC139" s="9">
        <v>0.5</v>
      </c>
      <c r="AD139" s="9">
        <v>0.5</v>
      </c>
      <c r="AE139" s="9">
        <f t="shared" si="119"/>
        <v>86.576741626056744</v>
      </c>
      <c r="AF139" s="9">
        <f>(AC139+AD139)*D139*E139*N139</f>
        <v>24.757380000000005</v>
      </c>
      <c r="AG139" s="28">
        <f t="shared" si="120"/>
        <v>111.33412162605674</v>
      </c>
      <c r="AH139" s="9">
        <f t="shared" si="121"/>
        <v>0.22237010216107694</v>
      </c>
      <c r="AI139" s="9">
        <f t="shared" si="148"/>
        <v>0.09</v>
      </c>
      <c r="AJ139" s="29">
        <f t="shared" si="122"/>
        <v>0.31237010216107697</v>
      </c>
      <c r="AK139" s="30">
        <f t="shared" si="149"/>
        <v>0.9</v>
      </c>
      <c r="AL139" s="9">
        <v>8.0815817128566714</v>
      </c>
      <c r="AM139" s="9">
        <v>2.8602865073496817</v>
      </c>
      <c r="AN139" s="9">
        <v>5.4643580928681494</v>
      </c>
      <c r="AO139" s="36">
        <f t="shared" si="123"/>
        <v>86.909798727579272</v>
      </c>
      <c r="AP139" s="36">
        <f t="shared" si="124"/>
        <v>3.8289245790730435</v>
      </c>
      <c r="AQ139" s="36">
        <f t="shared" si="125"/>
        <v>1.3551581485291875</v>
      </c>
      <c r="AR139" s="36">
        <f t="shared" si="126"/>
        <v>2.5889257516699473</v>
      </c>
      <c r="AS139" s="36">
        <f t="shared" si="127"/>
        <v>100.42321022626157</v>
      </c>
      <c r="AT139" s="37">
        <f t="shared" si="128"/>
        <v>110.11066974005611</v>
      </c>
      <c r="AU139" s="37">
        <f t="shared" si="129"/>
        <v>5.5571372075885419</v>
      </c>
      <c r="AV139" s="37">
        <f t="shared" si="130"/>
        <v>1.9668185188389116</v>
      </c>
      <c r="AW139" s="37">
        <f t="shared" si="131"/>
        <v>3.7574559971542181</v>
      </c>
      <c r="AX139" s="37">
        <f t="shared" si="132"/>
        <v>145.74994793680378</v>
      </c>
      <c r="AY139" s="9">
        <f t="shared" si="133"/>
        <v>0.85</v>
      </c>
      <c r="AZ139" s="9">
        <f t="shared" si="134"/>
        <v>0.6</v>
      </c>
      <c r="BA139" s="9">
        <f t="shared" si="135"/>
        <v>0.65</v>
      </c>
      <c r="BB139" s="9">
        <f t="shared" si="150"/>
        <v>21</v>
      </c>
      <c r="BC139" s="9">
        <f t="shared" si="151"/>
        <v>11.2</v>
      </c>
      <c r="BD139" s="9">
        <f t="shared" si="152"/>
        <v>13.65</v>
      </c>
      <c r="BE139" s="9">
        <f t="shared" si="136"/>
        <v>332.77106451031938</v>
      </c>
      <c r="BF139" s="9">
        <f t="shared" si="137"/>
        <v>117.77652193271066</v>
      </c>
      <c r="BG139" s="9">
        <f t="shared" si="138"/>
        <v>225.003015998282</v>
      </c>
      <c r="BH139" s="9">
        <f t="shared" si="139"/>
        <v>8727.7609883417736</v>
      </c>
      <c r="BI139" s="9">
        <f t="shared" si="140"/>
        <v>611.90009976495958</v>
      </c>
      <c r="BJ139" s="9">
        <f t="shared" si="141"/>
        <v>216.56770436649771</v>
      </c>
      <c r="BK139" s="9">
        <f t="shared" si="142"/>
        <v>413.73599636544134</v>
      </c>
      <c r="BL139" s="9">
        <f t="shared" si="143"/>
        <v>16048.624381899774</v>
      </c>
      <c r="BM139" s="9" t="str">
        <f t="shared" si="144"/>
        <v>M</v>
      </c>
      <c r="BN139" s="9" t="str">
        <f t="shared" si="145"/>
        <v>M</v>
      </c>
      <c r="BO139" s="9">
        <v>1</v>
      </c>
    </row>
    <row r="140" spans="1:67" x14ac:dyDescent="0.3">
      <c r="A140" s="10">
        <v>134</v>
      </c>
      <c r="B140" s="10">
        <f t="shared" si="115"/>
        <v>4</v>
      </c>
      <c r="C140" s="9">
        <f>IF(G140&lt;=$A$3,$A$3,G140)</f>
        <v>2.5</v>
      </c>
      <c r="D140" s="9">
        <f t="shared" si="102"/>
        <v>3</v>
      </c>
      <c r="E140" s="9">
        <f t="shared" si="103"/>
        <v>2.7508200000000005</v>
      </c>
      <c r="F140" s="9">
        <f t="shared" si="104"/>
        <v>2.9000000000000004</v>
      </c>
      <c r="G140" s="9">
        <v>1.822636239726543</v>
      </c>
      <c r="H140" s="9">
        <f t="shared" si="116"/>
        <v>2.0110565812150942</v>
      </c>
      <c r="I140" s="9">
        <v>65</v>
      </c>
      <c r="J140" s="9">
        <v>78</v>
      </c>
      <c r="K140" s="9">
        <v>0.2</v>
      </c>
      <c r="L140" s="9">
        <v>0.2</v>
      </c>
      <c r="M140" s="1">
        <f t="shared" si="105"/>
        <v>1.3989229744649958</v>
      </c>
      <c r="N140" s="9">
        <v>3</v>
      </c>
      <c r="O140" s="9">
        <v>2.6</v>
      </c>
      <c r="P140" s="9">
        <f t="shared" si="106"/>
        <v>1.0936546864743426</v>
      </c>
      <c r="Q140" s="1">
        <f t="shared" si="107"/>
        <v>0.5099795556800899</v>
      </c>
      <c r="R140" s="4">
        <f t="shared" si="108"/>
        <v>15.007922656809424</v>
      </c>
      <c r="S140" s="4">
        <f t="shared" si="109"/>
        <v>6.060119884300879</v>
      </c>
      <c r="T140" s="9">
        <f t="shared" si="110"/>
        <v>2.3013698377702108</v>
      </c>
      <c r="U140" s="9">
        <f t="shared" si="111"/>
        <v>3.4099795556800903</v>
      </c>
      <c r="V140" s="9">
        <f t="shared" si="112"/>
        <v>43.457837805507914</v>
      </c>
      <c r="W140" s="9">
        <f t="shared" si="113"/>
        <v>57.954392782937049</v>
      </c>
      <c r="X140" s="28">
        <f t="shared" si="117"/>
        <v>101.41223058844497</v>
      </c>
      <c r="Y140" s="9">
        <f t="shared" si="114"/>
        <v>0.57147340559078919</v>
      </c>
      <c r="Z140" s="9">
        <f t="shared" si="146"/>
        <v>0.04</v>
      </c>
      <c r="AA140" s="29">
        <f t="shared" si="118"/>
        <v>0.61147340559078922</v>
      </c>
      <c r="AB140" s="30">
        <f t="shared" si="147"/>
        <v>0.98</v>
      </c>
      <c r="AC140" s="9">
        <v>0.5</v>
      </c>
      <c r="AD140" s="9">
        <v>0.5</v>
      </c>
      <c r="AE140" s="9">
        <f t="shared" si="119"/>
        <v>49.788491982642967</v>
      </c>
      <c r="AF140" s="9">
        <f>(AC140+AD140)*D140*E140*N140</f>
        <v>24.757380000000005</v>
      </c>
      <c r="AG140" s="28">
        <f t="shared" si="120"/>
        <v>74.545871982642979</v>
      </c>
      <c r="AH140" s="9">
        <f t="shared" si="121"/>
        <v>0.33210933538700083</v>
      </c>
      <c r="AI140" s="9">
        <f t="shared" si="148"/>
        <v>0.09</v>
      </c>
      <c r="AJ140" s="29">
        <f t="shared" si="122"/>
        <v>0.42210933538700079</v>
      </c>
      <c r="AK140" s="30">
        <f t="shared" si="149"/>
        <v>0.9</v>
      </c>
      <c r="AL140" s="9">
        <v>7.0627531601671674</v>
      </c>
      <c r="AM140" s="9">
        <v>3.4532997354907544</v>
      </c>
      <c r="AN140" s="9">
        <v>5.2941075504858954</v>
      </c>
      <c r="AO140" s="36">
        <f t="shared" si="123"/>
        <v>103.52498539237091</v>
      </c>
      <c r="AP140" s="36">
        <f t="shared" si="124"/>
        <v>2.7440674324726406</v>
      </c>
      <c r="AQ140" s="36">
        <f t="shared" si="125"/>
        <v>1.3416987857044511</v>
      </c>
      <c r="AR140" s="36">
        <f t="shared" si="126"/>
        <v>2.0569015770263737</v>
      </c>
      <c r="AS140" s="36">
        <f t="shared" si="127"/>
        <v>76.247678751737055</v>
      </c>
      <c r="AT140" s="37">
        <f t="shared" si="128"/>
        <v>73.726686576240311</v>
      </c>
      <c r="AU140" s="37">
        <f t="shared" si="129"/>
        <v>4.0814991177265645</v>
      </c>
      <c r="AV140" s="37">
        <f t="shared" si="130"/>
        <v>1.9956296792506465</v>
      </c>
      <c r="AW140" s="37">
        <f t="shared" si="131"/>
        <v>3.0594153308829912</v>
      </c>
      <c r="AX140" s="37">
        <f t="shared" si="132"/>
        <v>113.41005321924285</v>
      </c>
      <c r="AY140" s="9">
        <f t="shared" si="133"/>
        <v>0.85</v>
      </c>
      <c r="AZ140" s="9">
        <f t="shared" si="134"/>
        <v>0.6</v>
      </c>
      <c r="BA140" s="9">
        <f t="shared" si="135"/>
        <v>0.65</v>
      </c>
      <c r="BB140" s="9">
        <f t="shared" si="150"/>
        <v>21</v>
      </c>
      <c r="BC140" s="9">
        <f t="shared" si="151"/>
        <v>11.2</v>
      </c>
      <c r="BD140" s="9">
        <f t="shared" si="152"/>
        <v>13.65</v>
      </c>
      <c r="BE140" s="9">
        <f t="shared" si="136"/>
        <v>284.07954086241085</v>
      </c>
      <c r="BF140" s="9">
        <f t="shared" si="137"/>
        <v>138.8993471910151</v>
      </c>
      <c r="BG140" s="9">
        <f t="shared" si="138"/>
        <v>212.94070571520001</v>
      </c>
      <c r="BH140" s="9">
        <f t="shared" si="139"/>
        <v>7893.5398289757686</v>
      </c>
      <c r="BI140" s="9">
        <f t="shared" si="140"/>
        <v>300.91540621382779</v>
      </c>
      <c r="BJ140" s="9">
        <f t="shared" si="141"/>
        <v>147.1311638843554</v>
      </c>
      <c r="BK140" s="9">
        <f t="shared" si="142"/>
        <v>225.56055520655485</v>
      </c>
      <c r="BL140" s="9">
        <f t="shared" si="143"/>
        <v>8361.3474482898509</v>
      </c>
      <c r="BM140" s="9" t="str">
        <f t="shared" si="144"/>
        <v>D</v>
      </c>
      <c r="BN140" s="9" t="str">
        <f t="shared" si="145"/>
        <v>M</v>
      </c>
      <c r="BO140" s="9">
        <v>1</v>
      </c>
    </row>
    <row r="141" spans="1:67" x14ac:dyDescent="0.3">
      <c r="A141" s="10">
        <v>135</v>
      </c>
      <c r="B141" s="10">
        <f t="shared" si="115"/>
        <v>4</v>
      </c>
      <c r="C141" s="9">
        <f>IF(G141&lt;=$A$3,$A$3,G141)</f>
        <v>3.2905094787843758</v>
      </c>
      <c r="D141" s="9">
        <f t="shared" si="102"/>
        <v>3</v>
      </c>
      <c r="E141" s="9">
        <f t="shared" si="103"/>
        <v>2.7508200000000005</v>
      </c>
      <c r="F141" s="9">
        <f t="shared" si="104"/>
        <v>3.6905094787843762</v>
      </c>
      <c r="G141" s="9">
        <v>3.2905094787843758</v>
      </c>
      <c r="H141" s="9">
        <f t="shared" si="116"/>
        <v>3.6306755010274578</v>
      </c>
      <c r="I141" s="9">
        <v>65</v>
      </c>
      <c r="J141" s="9">
        <v>78</v>
      </c>
      <c r="K141" s="9">
        <v>0.2</v>
      </c>
      <c r="L141" s="9">
        <v>0.2</v>
      </c>
      <c r="M141" s="1">
        <f t="shared" si="105"/>
        <v>1.3989229744649958</v>
      </c>
      <c r="N141" s="9">
        <v>3</v>
      </c>
      <c r="O141" s="9">
        <v>2.6</v>
      </c>
      <c r="P141" s="9">
        <f t="shared" si="106"/>
        <v>2.8716856206186732</v>
      </c>
      <c r="Q141" s="1">
        <f t="shared" si="107"/>
        <v>1.3390889967080772</v>
      </c>
      <c r="R141" s="4">
        <f t="shared" si="108"/>
        <v>15.007922656809424</v>
      </c>
      <c r="S141" s="4">
        <f t="shared" si="109"/>
        <v>2.7455460284080892E-2</v>
      </c>
      <c r="T141" s="9">
        <f t="shared" si="110"/>
        <v>15.867180687791384</v>
      </c>
      <c r="U141" s="9">
        <f t="shared" si="111"/>
        <v>5.0295984754924534</v>
      </c>
      <c r="V141" s="9">
        <f t="shared" si="112"/>
        <v>46.23825505603687</v>
      </c>
      <c r="W141" s="9">
        <f t="shared" si="113"/>
        <v>41.359618832063163</v>
      </c>
      <c r="X141" s="28">
        <f t="shared" si="117"/>
        <v>87.597873888100025</v>
      </c>
      <c r="Y141" s="9">
        <f t="shared" si="114"/>
        <v>0.47215322697097761</v>
      </c>
      <c r="Z141" s="9">
        <f t="shared" si="146"/>
        <v>0.04</v>
      </c>
      <c r="AA141" s="29">
        <f t="shared" si="118"/>
        <v>0.51215322697097765</v>
      </c>
      <c r="AB141" s="30">
        <f t="shared" si="147"/>
        <v>0.98</v>
      </c>
      <c r="AC141" s="9">
        <v>0.5</v>
      </c>
      <c r="AD141" s="9">
        <v>0.5</v>
      </c>
      <c r="AE141" s="9">
        <f t="shared" si="119"/>
        <v>89.886013035627172</v>
      </c>
      <c r="AF141" s="9">
        <f>(AC141+AD141)*D141*E141*N141</f>
        <v>24.757380000000005</v>
      </c>
      <c r="AG141" s="28">
        <f t="shared" si="120"/>
        <v>114.64339303562718</v>
      </c>
      <c r="AH141" s="9">
        <f t="shared" si="121"/>
        <v>0.21595121484503055</v>
      </c>
      <c r="AI141" s="9">
        <f t="shared" si="148"/>
        <v>0.09</v>
      </c>
      <c r="AJ141" s="29">
        <f t="shared" si="122"/>
        <v>0.30595121484503052</v>
      </c>
      <c r="AK141" s="30">
        <f t="shared" si="149"/>
        <v>0.9</v>
      </c>
      <c r="AL141" s="9">
        <v>8.3876043976405761</v>
      </c>
      <c r="AM141" s="9">
        <v>2.8956946187039083</v>
      </c>
      <c r="AN141" s="9">
        <v>5.802765746927756</v>
      </c>
      <c r="AO141" s="36">
        <f t="shared" si="123"/>
        <v>89.422829594102112</v>
      </c>
      <c r="AP141" s="36">
        <f t="shared" si="124"/>
        <v>4.0918657388329915</v>
      </c>
      <c r="AQ141" s="36">
        <f t="shared" si="125"/>
        <v>1.412655275412207</v>
      </c>
      <c r="AR141" s="36">
        <f t="shared" si="126"/>
        <v>2.8308605442820505</v>
      </c>
      <c r="AS141" s="36">
        <f t="shared" si="127"/>
        <v>107.64965706808144</v>
      </c>
      <c r="AT141" s="37">
        <f t="shared" si="128"/>
        <v>113.38357552974118</v>
      </c>
      <c r="AU141" s="37">
        <f t="shared" si="129"/>
        <v>5.8214066425429216</v>
      </c>
      <c r="AV141" s="37">
        <f t="shared" si="130"/>
        <v>2.00975333229123</v>
      </c>
      <c r="AW141" s="37">
        <f t="shared" si="131"/>
        <v>4.0274025171940782</v>
      </c>
      <c r="AX141" s="37">
        <f t="shared" si="132"/>
        <v>153.15077979619267</v>
      </c>
      <c r="AY141" s="9">
        <f t="shared" si="133"/>
        <v>0.85</v>
      </c>
      <c r="AZ141" s="9">
        <f t="shared" si="134"/>
        <v>0.6</v>
      </c>
      <c r="BA141" s="9">
        <f t="shared" si="135"/>
        <v>0.65</v>
      </c>
      <c r="BB141" s="9">
        <f t="shared" si="150"/>
        <v>21</v>
      </c>
      <c r="BC141" s="9">
        <f t="shared" si="151"/>
        <v>11.2</v>
      </c>
      <c r="BD141" s="9">
        <f t="shared" si="152"/>
        <v>13.65</v>
      </c>
      <c r="BE141" s="9">
        <f t="shared" si="136"/>
        <v>365.90621268560733</v>
      </c>
      <c r="BF141" s="9">
        <f t="shared" si="137"/>
        <v>126.32363196839518</v>
      </c>
      <c r="BG141" s="9">
        <f t="shared" si="138"/>
        <v>253.14356005600095</v>
      </c>
      <c r="BH141" s="9">
        <f t="shared" si="139"/>
        <v>9626.3369398625764</v>
      </c>
      <c r="BI141" s="9">
        <f t="shared" si="140"/>
        <v>660.05189974410234</v>
      </c>
      <c r="BJ141" s="9">
        <f t="shared" si="141"/>
        <v>227.87301874799169</v>
      </c>
      <c r="BK141" s="9">
        <f t="shared" si="142"/>
        <v>456.6412974969445</v>
      </c>
      <c r="BL141" s="9">
        <f t="shared" si="143"/>
        <v>17364.78300846037</v>
      </c>
      <c r="BM141" s="9" t="str">
        <f t="shared" si="144"/>
        <v>M</v>
      </c>
      <c r="BN141" s="9" t="str">
        <f t="shared" si="145"/>
        <v>M</v>
      </c>
      <c r="BO141" s="9">
        <v>1</v>
      </c>
    </row>
    <row r="142" spans="1:67" x14ac:dyDescent="0.3">
      <c r="A142" s="10">
        <v>136</v>
      </c>
      <c r="B142" s="10">
        <f t="shared" si="115"/>
        <v>4</v>
      </c>
      <c r="C142" s="9">
        <f>IF(G142&lt;=$A$3,$A$3,G142)</f>
        <v>2.5</v>
      </c>
      <c r="D142" s="9">
        <f t="shared" si="102"/>
        <v>3</v>
      </c>
      <c r="E142" s="9">
        <f t="shared" si="103"/>
        <v>2.7508200000000005</v>
      </c>
      <c r="F142" s="9">
        <f t="shared" si="104"/>
        <v>2.9000000000000004</v>
      </c>
      <c r="G142" s="9">
        <v>2.0544063300349693</v>
      </c>
      <c r="H142" s="9">
        <f t="shared" si="116"/>
        <v>2.2667865811373544</v>
      </c>
      <c r="I142" s="9">
        <v>65</v>
      </c>
      <c r="J142" s="9">
        <v>78</v>
      </c>
      <c r="K142" s="9">
        <v>0.2</v>
      </c>
      <c r="L142" s="9">
        <v>0.2</v>
      </c>
      <c r="M142" s="1">
        <f t="shared" si="105"/>
        <v>1.3989229744649958</v>
      </c>
      <c r="N142" s="9">
        <v>3</v>
      </c>
      <c r="O142" s="9">
        <v>2.6</v>
      </c>
      <c r="P142" s="9">
        <f t="shared" si="106"/>
        <v>1.6420694410895385</v>
      </c>
      <c r="Q142" s="1">
        <f t="shared" si="107"/>
        <v>0.7657095556023501</v>
      </c>
      <c r="R142" s="4">
        <f t="shared" si="108"/>
        <v>15.007922656809424</v>
      </c>
      <c r="S142" s="4">
        <f t="shared" si="109"/>
        <v>3.0749155807360857</v>
      </c>
      <c r="T142" s="9">
        <f t="shared" si="110"/>
        <v>5.1881081191323553</v>
      </c>
      <c r="U142" s="9">
        <f t="shared" si="111"/>
        <v>3.6657095556023505</v>
      </c>
      <c r="V142" s="9">
        <f t="shared" si="112"/>
        <v>41.848145191846655</v>
      </c>
      <c r="W142" s="9">
        <f t="shared" si="113"/>
        <v>49.742633080604946</v>
      </c>
      <c r="X142" s="28">
        <f t="shared" si="117"/>
        <v>91.590778272451601</v>
      </c>
      <c r="Y142" s="9">
        <f t="shared" si="114"/>
        <v>0.54309652149299825</v>
      </c>
      <c r="Z142" s="9">
        <f t="shared" si="146"/>
        <v>0.04</v>
      </c>
      <c r="AA142" s="29">
        <f t="shared" si="118"/>
        <v>0.58309652149299829</v>
      </c>
      <c r="AB142" s="30">
        <f t="shared" si="147"/>
        <v>0.98</v>
      </c>
      <c r="AC142" s="9">
        <v>0.5</v>
      </c>
      <c r="AD142" s="9">
        <v>0.5</v>
      </c>
      <c r="AE142" s="9">
        <f t="shared" si="119"/>
        <v>56.119696768118317</v>
      </c>
      <c r="AF142" s="9">
        <f>(AC142+AD142)*D142*E142*N142</f>
        <v>24.757380000000005</v>
      </c>
      <c r="AG142" s="28">
        <f t="shared" si="120"/>
        <v>80.877076768118314</v>
      </c>
      <c r="AH142" s="9">
        <f t="shared" si="121"/>
        <v>0.3061112120926624</v>
      </c>
      <c r="AI142" s="9">
        <f t="shared" si="148"/>
        <v>0.09</v>
      </c>
      <c r="AJ142" s="29">
        <f t="shared" si="122"/>
        <v>0.39611121209266242</v>
      </c>
      <c r="AK142" s="30">
        <f t="shared" si="149"/>
        <v>0.9</v>
      </c>
      <c r="AL142" s="9">
        <v>9.2966712578684465</v>
      </c>
      <c r="AM142" s="9">
        <v>2.4802499790511279</v>
      </c>
      <c r="AN142" s="9">
        <v>3.5427451475628393</v>
      </c>
      <c r="AO142" s="36">
        <f t="shared" si="123"/>
        <v>93.49891948646102</v>
      </c>
      <c r="AP142" s="36">
        <f t="shared" si="124"/>
        <v>3.8758145859414186</v>
      </c>
      <c r="AQ142" s="36">
        <f t="shared" si="125"/>
        <v>1.0340248438333333</v>
      </c>
      <c r="AR142" s="36">
        <f t="shared" si="126"/>
        <v>1.4769827754827487</v>
      </c>
      <c r="AS142" s="36">
        <f t="shared" si="127"/>
        <v>89.236466985085016</v>
      </c>
      <c r="AT142" s="37">
        <f t="shared" si="128"/>
        <v>79.988317682754385</v>
      </c>
      <c r="AU142" s="37">
        <f t="shared" si="129"/>
        <v>5.6141555374871599</v>
      </c>
      <c r="AV142" s="37">
        <f t="shared" si="130"/>
        <v>1.4977951535563849</v>
      </c>
      <c r="AW142" s="37">
        <f t="shared" si="131"/>
        <v>2.139424073026325</v>
      </c>
      <c r="AX142" s="37">
        <f t="shared" si="132"/>
        <v>129.25989986397079</v>
      </c>
      <c r="AY142" s="9">
        <f t="shared" si="133"/>
        <v>0.85</v>
      </c>
      <c r="AZ142" s="9">
        <f t="shared" si="134"/>
        <v>0.6</v>
      </c>
      <c r="BA142" s="9">
        <f t="shared" si="135"/>
        <v>0.65</v>
      </c>
      <c r="BB142" s="9">
        <f t="shared" si="150"/>
        <v>21</v>
      </c>
      <c r="BC142" s="9">
        <f t="shared" si="151"/>
        <v>11.2</v>
      </c>
      <c r="BD142" s="9">
        <f t="shared" si="152"/>
        <v>13.65</v>
      </c>
      <c r="BE142" s="9">
        <f t="shared" si="136"/>
        <v>362.38447591538795</v>
      </c>
      <c r="BF142" s="9">
        <f t="shared" si="137"/>
        <v>96.680205620573261</v>
      </c>
      <c r="BG142" s="9">
        <f t="shared" si="138"/>
        <v>138.09629360775125</v>
      </c>
      <c r="BH142" s="9">
        <f t="shared" si="139"/>
        <v>8343.5132418947014</v>
      </c>
      <c r="BI142" s="9">
        <f t="shared" si="140"/>
        <v>449.06685665291764</v>
      </c>
      <c r="BJ142" s="9">
        <f t="shared" si="141"/>
        <v>119.806114566358</v>
      </c>
      <c r="BK142" s="9">
        <f t="shared" si="142"/>
        <v>171.128932411362</v>
      </c>
      <c r="BL142" s="9">
        <f t="shared" si="143"/>
        <v>10339.281933960316</v>
      </c>
      <c r="BM142" s="9" t="str">
        <f t="shared" si="144"/>
        <v>M</v>
      </c>
      <c r="BN142" s="9" t="str">
        <f t="shared" si="145"/>
        <v>M</v>
      </c>
      <c r="BO142" s="9">
        <v>1</v>
      </c>
    </row>
    <row r="143" spans="1:67" x14ac:dyDescent="0.3">
      <c r="A143" s="10">
        <v>137</v>
      </c>
      <c r="B143" s="10">
        <f t="shared" si="115"/>
        <v>4</v>
      </c>
      <c r="C143" s="9">
        <f>IF(G143&lt;=$A$3,$A$3,G143)</f>
        <v>2.5</v>
      </c>
      <c r="D143" s="9">
        <f t="shared" si="102"/>
        <v>3</v>
      </c>
      <c r="E143" s="9">
        <f t="shared" si="103"/>
        <v>2.7508200000000005</v>
      </c>
      <c r="F143" s="9">
        <f t="shared" si="104"/>
        <v>2.9000000000000004</v>
      </c>
      <c r="G143" s="9">
        <v>1.6151806812846325</v>
      </c>
      <c r="H143" s="9">
        <f t="shared" si="116"/>
        <v>1.7821546988642574</v>
      </c>
      <c r="I143" s="9">
        <v>65</v>
      </c>
      <c r="J143" s="9">
        <v>78</v>
      </c>
      <c r="K143" s="9">
        <v>0.2</v>
      </c>
      <c r="L143" s="9">
        <v>0.2</v>
      </c>
      <c r="M143" s="1">
        <f t="shared" si="105"/>
        <v>1.3989229744649958</v>
      </c>
      <c r="N143" s="9">
        <v>3</v>
      </c>
      <c r="O143" s="9">
        <v>2.6</v>
      </c>
      <c r="P143" s="9">
        <f t="shared" si="106"/>
        <v>0.60277301565530716</v>
      </c>
      <c r="Q143" s="1">
        <f t="shared" si="107"/>
        <v>0.2810776733292526</v>
      </c>
      <c r="R143" s="4">
        <f t="shared" si="108"/>
        <v>15.007922656809424</v>
      </c>
      <c r="S143" s="4">
        <f t="shared" si="109"/>
        <v>9.5828874807636826</v>
      </c>
      <c r="T143" s="9">
        <f t="shared" si="110"/>
        <v>0.69909079576770683</v>
      </c>
      <c r="U143" s="9">
        <f t="shared" si="111"/>
        <v>3.181077673329253</v>
      </c>
      <c r="V143" s="9">
        <f t="shared" si="112"/>
        <v>42.198408155754272</v>
      </c>
      <c r="W143" s="9">
        <f t="shared" si="113"/>
        <v>67.644892342638869</v>
      </c>
      <c r="X143" s="28">
        <f t="shared" si="117"/>
        <v>109.84330049839315</v>
      </c>
      <c r="Y143" s="9">
        <f t="shared" si="114"/>
        <v>0.61583084298917634</v>
      </c>
      <c r="Z143" s="9">
        <f t="shared" si="146"/>
        <v>0.04</v>
      </c>
      <c r="AA143" s="29">
        <f t="shared" si="118"/>
        <v>0.65583084298917638</v>
      </c>
      <c r="AB143" s="30">
        <f t="shared" si="147"/>
        <v>0.98</v>
      </c>
      <c r="AC143" s="9">
        <v>0.5</v>
      </c>
      <c r="AD143" s="9">
        <v>0.5</v>
      </c>
      <c r="AE143" s="9">
        <f t="shared" si="119"/>
        <v>44.121481098567997</v>
      </c>
      <c r="AF143" s="9">
        <f>(AC143+AD143)*D143*E143*N143</f>
        <v>24.757380000000005</v>
      </c>
      <c r="AG143" s="28">
        <f t="shared" si="120"/>
        <v>68.878861098567995</v>
      </c>
      <c r="AH143" s="9">
        <f t="shared" si="121"/>
        <v>0.35943364343047646</v>
      </c>
      <c r="AI143" s="9">
        <f t="shared" si="148"/>
        <v>0.09</v>
      </c>
      <c r="AJ143" s="29">
        <f t="shared" si="122"/>
        <v>0.44943364343047643</v>
      </c>
      <c r="AK143" s="30">
        <f t="shared" si="149"/>
        <v>0.9</v>
      </c>
      <c r="AL143" s="9">
        <v>5.6723091685928066</v>
      </c>
      <c r="AM143" s="9">
        <v>2.7173855943569576</v>
      </c>
      <c r="AN143" s="9">
        <v>4.572614413061153</v>
      </c>
      <c r="AO143" s="36">
        <f t="shared" si="123"/>
        <v>112.13170259210968</v>
      </c>
      <c r="AP143" s="36">
        <f t="shared" si="124"/>
        <v>1.952233864859352</v>
      </c>
      <c r="AQ143" s="36">
        <f t="shared" si="125"/>
        <v>0.93524030928319002</v>
      </c>
      <c r="AR143" s="36">
        <f t="shared" si="126"/>
        <v>1.573752847878799</v>
      </c>
      <c r="AS143" s="36">
        <f t="shared" si="127"/>
        <v>55.095311508927125</v>
      </c>
      <c r="AT143" s="37">
        <f t="shared" si="128"/>
        <v>68.121950537045279</v>
      </c>
      <c r="AU143" s="37">
        <f t="shared" si="129"/>
        <v>3.1229825922880452</v>
      </c>
      <c r="AV143" s="37">
        <f t="shared" si="130"/>
        <v>1.4961010860796196</v>
      </c>
      <c r="AW143" s="37">
        <f t="shared" si="131"/>
        <v>2.5175276573963696</v>
      </c>
      <c r="AX143" s="37">
        <f t="shared" si="132"/>
        <v>88.13580271104594</v>
      </c>
      <c r="AY143" s="9">
        <f t="shared" si="133"/>
        <v>0.85</v>
      </c>
      <c r="AZ143" s="9">
        <f t="shared" si="134"/>
        <v>0.6</v>
      </c>
      <c r="BA143" s="9">
        <f t="shared" si="135"/>
        <v>0.65</v>
      </c>
      <c r="BB143" s="9">
        <f t="shared" si="150"/>
        <v>21</v>
      </c>
      <c r="BC143" s="9">
        <f t="shared" si="151"/>
        <v>11.2</v>
      </c>
      <c r="BD143" s="9">
        <f t="shared" si="152"/>
        <v>13.65</v>
      </c>
      <c r="BE143" s="9">
        <f t="shared" si="136"/>
        <v>218.9073071246537</v>
      </c>
      <c r="BF143" s="9">
        <f t="shared" si="137"/>
        <v>104.87008821269534</v>
      </c>
      <c r="BG143" s="9">
        <f t="shared" si="138"/>
        <v>176.46758629183111</v>
      </c>
      <c r="BH143" s="9">
        <f t="shared" si="139"/>
        <v>6177.9310843386538</v>
      </c>
      <c r="BI143" s="9">
        <f t="shared" si="140"/>
        <v>212.74366567989966</v>
      </c>
      <c r="BJ143" s="9">
        <f t="shared" si="141"/>
        <v>101.91732418433557</v>
      </c>
      <c r="BK143" s="9">
        <f t="shared" si="142"/>
        <v>171.49889455279896</v>
      </c>
      <c r="BL143" s="9">
        <f t="shared" si="143"/>
        <v>6003.9827928246532</v>
      </c>
      <c r="BM143" s="9" t="str">
        <f t="shared" si="144"/>
        <v>D</v>
      </c>
      <c r="BN143" s="9" t="str">
        <f t="shared" si="145"/>
        <v>M</v>
      </c>
      <c r="BO143" s="9">
        <v>1</v>
      </c>
    </row>
    <row r="144" spans="1:67" x14ac:dyDescent="0.3">
      <c r="A144" s="10">
        <v>138</v>
      </c>
      <c r="B144" s="10">
        <f t="shared" si="115"/>
        <v>4</v>
      </c>
      <c r="C144" s="9">
        <f>IF(G144&lt;=$A$3,$A$3,G144)</f>
        <v>2.5</v>
      </c>
      <c r="D144" s="9">
        <f t="shared" si="102"/>
        <v>3</v>
      </c>
      <c r="E144" s="9">
        <f t="shared" si="103"/>
        <v>2.7508200000000005</v>
      </c>
      <c r="F144" s="9">
        <f t="shared" si="104"/>
        <v>2.9000000000000004</v>
      </c>
      <c r="G144" s="9">
        <v>2.2504440813224882</v>
      </c>
      <c r="H144" s="9">
        <f t="shared" si="116"/>
        <v>2.4830903071910635</v>
      </c>
      <c r="I144" s="9">
        <v>65</v>
      </c>
      <c r="J144" s="9">
        <v>78</v>
      </c>
      <c r="K144" s="9">
        <v>0.2</v>
      </c>
      <c r="L144" s="9">
        <v>0.2</v>
      </c>
      <c r="M144" s="1">
        <f t="shared" si="105"/>
        <v>1.3989229744649958</v>
      </c>
      <c r="N144" s="9">
        <v>3</v>
      </c>
      <c r="O144" s="9">
        <v>2.6</v>
      </c>
      <c r="P144" s="9">
        <f t="shared" si="106"/>
        <v>2.1059342785437205</v>
      </c>
      <c r="Q144" s="1">
        <f t="shared" si="107"/>
        <v>0.98201328165605872</v>
      </c>
      <c r="R144" s="4">
        <f t="shared" si="108"/>
        <v>15.007922656809424</v>
      </c>
      <c r="S144" s="4">
        <f t="shared" si="109"/>
        <v>1.3329595242011256</v>
      </c>
      <c r="T144" s="9">
        <f t="shared" si="110"/>
        <v>8.5332723644580462</v>
      </c>
      <c r="U144" s="9">
        <f t="shared" si="111"/>
        <v>3.8820132816560591</v>
      </c>
      <c r="V144" s="9">
        <f t="shared" si="112"/>
        <v>38.001314023847414</v>
      </c>
      <c r="W144" s="9">
        <f t="shared" si="113"/>
        <v>44.950825521167445</v>
      </c>
      <c r="X144" s="28">
        <f t="shared" si="117"/>
        <v>82.952139545014859</v>
      </c>
      <c r="Y144" s="9">
        <f t="shared" si="114"/>
        <v>0.54188868144593672</v>
      </c>
      <c r="Z144" s="9">
        <f t="shared" si="146"/>
        <v>0.04</v>
      </c>
      <c r="AA144" s="29">
        <f t="shared" si="118"/>
        <v>0.58188868144593675</v>
      </c>
      <c r="AB144" s="30">
        <f t="shared" si="147"/>
        <v>0.98</v>
      </c>
      <c r="AC144" s="9">
        <v>0.5</v>
      </c>
      <c r="AD144" s="9">
        <v>0.5</v>
      </c>
      <c r="AE144" s="9">
        <f t="shared" si="119"/>
        <v>61.4748103094459</v>
      </c>
      <c r="AF144" s="9">
        <f>(AC144+AD144)*D144*E144*N144</f>
        <v>24.757380000000005</v>
      </c>
      <c r="AG144" s="28">
        <f t="shared" si="120"/>
        <v>86.232190309445912</v>
      </c>
      <c r="AH144" s="9">
        <f t="shared" si="121"/>
        <v>0.28710137027898353</v>
      </c>
      <c r="AI144" s="9">
        <f t="shared" si="148"/>
        <v>0.09</v>
      </c>
      <c r="AJ144" s="29">
        <f t="shared" si="122"/>
        <v>0.37710137027898349</v>
      </c>
      <c r="AK144" s="30">
        <f t="shared" si="149"/>
        <v>0.9</v>
      </c>
      <c r="AL144" s="9">
        <v>4.9681065941335758</v>
      </c>
      <c r="AM144" s="9">
        <v>3.4288685399423806</v>
      </c>
      <c r="AN144" s="9">
        <v>6.0322294441012794</v>
      </c>
      <c r="AO144" s="36">
        <f t="shared" si="123"/>
        <v>84.680309118869346</v>
      </c>
      <c r="AP144" s="36">
        <f t="shared" si="124"/>
        <v>2.0772215987903255</v>
      </c>
      <c r="AQ144" s="36">
        <f t="shared" si="125"/>
        <v>1.4336487463838545</v>
      </c>
      <c r="AR144" s="36">
        <f t="shared" si="126"/>
        <v>2.52214340669383</v>
      </c>
      <c r="AS144" s="36">
        <f t="shared" si="127"/>
        <v>69.09024248999782</v>
      </c>
      <c r="AT144" s="37">
        <f t="shared" si="128"/>
        <v>85.28458382252893</v>
      </c>
      <c r="AU144" s="37">
        <f t="shared" si="129"/>
        <v>3.0946267897937507</v>
      </c>
      <c r="AV144" s="37">
        <f t="shared" si="130"/>
        <v>2.1358375150236113</v>
      </c>
      <c r="AW144" s="37">
        <f t="shared" si="131"/>
        <v>3.7574674548934559</v>
      </c>
      <c r="AX144" s="37">
        <f t="shared" si="132"/>
        <v>102.9300462923193</v>
      </c>
      <c r="AY144" s="9">
        <f t="shared" si="133"/>
        <v>0.85</v>
      </c>
      <c r="AZ144" s="9">
        <f t="shared" si="134"/>
        <v>0.6</v>
      </c>
      <c r="BA144" s="9">
        <f t="shared" si="135"/>
        <v>0.65</v>
      </c>
      <c r="BB144" s="9">
        <f t="shared" si="150"/>
        <v>21</v>
      </c>
      <c r="BC144" s="9">
        <f t="shared" si="151"/>
        <v>11.2</v>
      </c>
      <c r="BD144" s="9">
        <f t="shared" si="152"/>
        <v>13.65</v>
      </c>
      <c r="BE144" s="9">
        <f t="shared" si="136"/>
        <v>175.89976709395677</v>
      </c>
      <c r="BF144" s="9">
        <f t="shared" si="137"/>
        <v>121.40181901166433</v>
      </c>
      <c r="BG144" s="9">
        <f t="shared" si="138"/>
        <v>213.57588332095173</v>
      </c>
      <c r="BH144" s="9">
        <f t="shared" si="139"/>
        <v>5850.5830911506564</v>
      </c>
      <c r="BI144" s="9">
        <f t="shared" si="140"/>
        <v>263.92395785360873</v>
      </c>
      <c r="BJ144" s="9">
        <f t="shared" si="141"/>
        <v>182.15401358133306</v>
      </c>
      <c r="BK144" s="9">
        <f t="shared" si="142"/>
        <v>320.45404811728537</v>
      </c>
      <c r="BL144" s="9">
        <f t="shared" si="143"/>
        <v>8778.346160874089</v>
      </c>
      <c r="BM144" s="9" t="str">
        <f t="shared" si="144"/>
        <v>D</v>
      </c>
      <c r="BN144" s="9" t="str">
        <f t="shared" si="145"/>
        <v>M</v>
      </c>
      <c r="BO144" s="9">
        <v>1</v>
      </c>
    </row>
    <row r="145" spans="1:67" x14ac:dyDescent="0.3">
      <c r="A145" s="10">
        <v>139</v>
      </c>
      <c r="B145" s="10">
        <f t="shared" si="115"/>
        <v>4</v>
      </c>
      <c r="C145" s="9">
        <f>IF(G145&lt;=$A$3,$A$3,G145)</f>
        <v>2.5</v>
      </c>
      <c r="D145" s="9">
        <f t="shared" si="102"/>
        <v>3</v>
      </c>
      <c r="E145" s="9">
        <f t="shared" si="103"/>
        <v>2.7508200000000005</v>
      </c>
      <c r="F145" s="9">
        <f t="shared" si="104"/>
        <v>2.9000000000000004</v>
      </c>
      <c r="G145" s="9">
        <v>1.7821480476834268</v>
      </c>
      <c r="H145" s="9">
        <f t="shared" si="116"/>
        <v>1.966382804136007</v>
      </c>
      <c r="I145" s="9">
        <v>65</v>
      </c>
      <c r="J145" s="9">
        <v>78</v>
      </c>
      <c r="K145" s="9">
        <v>0.2</v>
      </c>
      <c r="L145" s="9">
        <v>0.2</v>
      </c>
      <c r="M145" s="1">
        <f t="shared" si="105"/>
        <v>1.3989229744649958</v>
      </c>
      <c r="N145" s="9">
        <v>3</v>
      </c>
      <c r="O145" s="9">
        <v>2.6</v>
      </c>
      <c r="P145" s="9">
        <f t="shared" si="106"/>
        <v>0.99785146236293765</v>
      </c>
      <c r="Q145" s="1">
        <f t="shared" si="107"/>
        <v>0.4653057786010022</v>
      </c>
      <c r="R145" s="4">
        <f t="shared" si="108"/>
        <v>15.007922656809424</v>
      </c>
      <c r="S145" s="4">
        <f t="shared" si="109"/>
        <v>6.684526694861014</v>
      </c>
      <c r="T145" s="9">
        <f t="shared" si="110"/>
        <v>1.9158335593881048</v>
      </c>
      <c r="U145" s="9">
        <f t="shared" si="111"/>
        <v>3.3653057786010026</v>
      </c>
      <c r="V145" s="9">
        <f t="shared" si="112"/>
        <v>43.412373035624718</v>
      </c>
      <c r="W145" s="9">
        <f t="shared" si="113"/>
        <v>59.672023525562082</v>
      </c>
      <c r="X145" s="28">
        <f t="shared" si="117"/>
        <v>103.08439656118679</v>
      </c>
      <c r="Y145" s="9">
        <f t="shared" si="114"/>
        <v>0.5788657208673007</v>
      </c>
      <c r="Z145" s="9">
        <f t="shared" si="146"/>
        <v>0.04</v>
      </c>
      <c r="AA145" s="29">
        <f t="shared" si="118"/>
        <v>0.61886572086730074</v>
      </c>
      <c r="AB145" s="30">
        <f t="shared" si="147"/>
        <v>0.98</v>
      </c>
      <c r="AC145" s="9">
        <v>0.5</v>
      </c>
      <c r="AD145" s="9">
        <v>0.5</v>
      </c>
      <c r="AE145" s="9">
        <f t="shared" si="119"/>
        <v>48.682486307460707</v>
      </c>
      <c r="AF145" s="9">
        <f>(AC145+AD145)*D145*E145*N145</f>
        <v>24.757380000000005</v>
      </c>
      <c r="AG145" s="28">
        <f t="shared" si="120"/>
        <v>73.439866307460704</v>
      </c>
      <c r="AH145" s="9">
        <f t="shared" si="121"/>
        <v>0.33711090780519193</v>
      </c>
      <c r="AI145" s="9">
        <f t="shared" si="148"/>
        <v>0.09</v>
      </c>
      <c r="AJ145" s="29">
        <f t="shared" si="122"/>
        <v>0.4271109078051919</v>
      </c>
      <c r="AK145" s="30">
        <f t="shared" si="149"/>
        <v>0.9</v>
      </c>
      <c r="AL145" s="9">
        <v>10.477501101742819</v>
      </c>
      <c r="AM145" s="9">
        <v>2.1008135342617349</v>
      </c>
      <c r="AN145" s="9">
        <v>6.1551780640520857</v>
      </c>
      <c r="AO145" s="36">
        <f t="shared" si="123"/>
        <v>105.23198815621153</v>
      </c>
      <c r="AP145" s="36">
        <f t="shared" si="124"/>
        <v>3.9933348295248114</v>
      </c>
      <c r="AQ145" s="36">
        <f t="shared" si="125"/>
        <v>0.80069205197306448</v>
      </c>
      <c r="AR145" s="36">
        <f t="shared" si="126"/>
        <v>2.3459493543758949</v>
      </c>
      <c r="AS145" s="36">
        <f t="shared" si="127"/>
        <v>97.476112942977011</v>
      </c>
      <c r="AT145" s="37">
        <f t="shared" si="128"/>
        <v>72.632834809576522</v>
      </c>
      <c r="AU145" s="37">
        <f t="shared" si="129"/>
        <v>6.0024460946475449</v>
      </c>
      <c r="AV145" s="37">
        <f t="shared" si="130"/>
        <v>1.2035331585137716</v>
      </c>
      <c r="AW145" s="37">
        <f t="shared" si="131"/>
        <v>3.5262343734121959</v>
      </c>
      <c r="AX145" s="37">
        <f t="shared" si="132"/>
        <v>146.51792009277091</v>
      </c>
      <c r="AY145" s="9">
        <f t="shared" si="133"/>
        <v>0.85</v>
      </c>
      <c r="AZ145" s="9">
        <f t="shared" si="134"/>
        <v>0.6</v>
      </c>
      <c r="BA145" s="9">
        <f t="shared" si="135"/>
        <v>0.65</v>
      </c>
      <c r="BB145" s="9">
        <f t="shared" si="150"/>
        <v>21</v>
      </c>
      <c r="BC145" s="9">
        <f t="shared" si="151"/>
        <v>11.2</v>
      </c>
      <c r="BD145" s="9">
        <f t="shared" si="152"/>
        <v>13.65</v>
      </c>
      <c r="BE145" s="9">
        <f t="shared" si="136"/>
        <v>420.22656348434197</v>
      </c>
      <c r="BF145" s="9">
        <f t="shared" si="137"/>
        <v>84.258416530002222</v>
      </c>
      <c r="BG145" s="9">
        <f t="shared" si="138"/>
        <v>246.86891467475627</v>
      </c>
      <c r="BH145" s="9">
        <f t="shared" si="139"/>
        <v>10257.605162728894</v>
      </c>
      <c r="BI145" s="9">
        <f t="shared" si="140"/>
        <v>435.97467564592284</v>
      </c>
      <c r="BJ145" s="9">
        <f t="shared" si="141"/>
        <v>87.41602509017865</v>
      </c>
      <c r="BK145" s="9">
        <f t="shared" si="142"/>
        <v>256.12039874389859</v>
      </c>
      <c r="BL145" s="9">
        <f t="shared" si="143"/>
        <v>10642.011886740962</v>
      </c>
      <c r="BM145" s="9" t="str">
        <f t="shared" si="144"/>
        <v>M</v>
      </c>
      <c r="BN145" s="9" t="str">
        <f t="shared" si="145"/>
        <v>M</v>
      </c>
      <c r="BO145" s="9">
        <v>1</v>
      </c>
    </row>
    <row r="146" spans="1:67" x14ac:dyDescent="0.3">
      <c r="A146" s="10">
        <v>140</v>
      </c>
      <c r="B146" s="10">
        <f t="shared" si="115"/>
        <v>4</v>
      </c>
      <c r="C146" s="9">
        <f>IF(G146&lt;=$A$3,$A$3,G146)</f>
        <v>2.5</v>
      </c>
      <c r="D146" s="9">
        <f t="shared" si="102"/>
        <v>3</v>
      </c>
      <c r="E146" s="9">
        <f t="shared" si="103"/>
        <v>2.7508200000000005</v>
      </c>
      <c r="F146" s="9">
        <f t="shared" si="104"/>
        <v>2.9000000000000004</v>
      </c>
      <c r="G146" s="9">
        <v>1.3745647250861259</v>
      </c>
      <c r="H146" s="9">
        <f t="shared" si="116"/>
        <v>1.5166643658447791</v>
      </c>
      <c r="I146" s="9">
        <v>65</v>
      </c>
      <c r="J146" s="9">
        <v>78</v>
      </c>
      <c r="K146" s="9">
        <v>0.2</v>
      </c>
      <c r="L146" s="9">
        <v>0.2</v>
      </c>
      <c r="M146" s="1">
        <f t="shared" si="105"/>
        <v>1.3989229744649958</v>
      </c>
      <c r="N146" s="9">
        <v>3</v>
      </c>
      <c r="O146" s="9">
        <v>2.6</v>
      </c>
      <c r="P146" s="9">
        <f t="shared" si="106"/>
        <v>3.3427159166649234E-2</v>
      </c>
      <c r="Q146" s="1">
        <f t="shared" si="107"/>
        <v>1.55873403097746E-2</v>
      </c>
      <c r="R146" s="4">
        <f t="shared" si="108"/>
        <v>15.007922656809424</v>
      </c>
      <c r="S146" s="4">
        <f t="shared" si="109"/>
        <v>14.675337785772545</v>
      </c>
      <c r="T146" s="9">
        <f t="shared" si="110"/>
        <v>2.1499329650899873E-3</v>
      </c>
      <c r="U146" s="9">
        <f t="shared" si="111"/>
        <v>2.915587340309775</v>
      </c>
      <c r="V146" s="9">
        <f t="shared" si="112"/>
        <v>37.542721959079202</v>
      </c>
      <c r="W146" s="9">
        <f t="shared" si="113"/>
        <v>81.65330649066334</v>
      </c>
      <c r="X146" s="28">
        <f t="shared" si="117"/>
        <v>119.19602844974254</v>
      </c>
      <c r="Y146" s="9">
        <f t="shared" si="114"/>
        <v>0.68503378470442411</v>
      </c>
      <c r="Z146" s="9">
        <f t="shared" si="146"/>
        <v>0.04</v>
      </c>
      <c r="AA146" s="29">
        <f t="shared" si="118"/>
        <v>0.72503378470442414</v>
      </c>
      <c r="AB146" s="30">
        <f t="shared" si="147"/>
        <v>0.98</v>
      </c>
      <c r="AC146" s="9">
        <v>0.5</v>
      </c>
      <c r="AD146" s="9">
        <v>0.5</v>
      </c>
      <c r="AE146" s="9">
        <f t="shared" si="119"/>
        <v>37.548636037678229</v>
      </c>
      <c r="AF146" s="9">
        <f>(AC146+AD146)*D146*E146*N146</f>
        <v>24.757380000000005</v>
      </c>
      <c r="AG146" s="28">
        <f t="shared" si="120"/>
        <v>62.306016037678233</v>
      </c>
      <c r="AH146" s="9">
        <f t="shared" si="121"/>
        <v>0.39735135664954901</v>
      </c>
      <c r="AI146" s="9">
        <f t="shared" si="148"/>
        <v>0.09</v>
      </c>
      <c r="AJ146" s="29">
        <f t="shared" si="122"/>
        <v>0.48735135664954898</v>
      </c>
      <c r="AK146" s="30">
        <f t="shared" si="149"/>
        <v>0.9</v>
      </c>
      <c r="AL146" s="9">
        <v>5.3177077253317719</v>
      </c>
      <c r="AM146" s="9">
        <v>3.0423903653008817</v>
      </c>
      <c r="AN146" s="9">
        <v>5.7790862377808656</v>
      </c>
      <c r="AO146" s="36">
        <f t="shared" si="123"/>
        <v>121.67927904244551</v>
      </c>
      <c r="AP146" s="36">
        <f t="shared" si="124"/>
        <v>1.4621899672825229</v>
      </c>
      <c r="AQ146" s="36">
        <f t="shared" si="125"/>
        <v>0.83655456419850793</v>
      </c>
      <c r="AR146" s="36">
        <f t="shared" si="126"/>
        <v>1.5890534706693529</v>
      </c>
      <c r="AS146" s="36">
        <f t="shared" si="127"/>
        <v>45.820614505920844</v>
      </c>
      <c r="AT146" s="37">
        <f t="shared" si="128"/>
        <v>61.621334542758689</v>
      </c>
      <c r="AU146" s="37">
        <f t="shared" si="129"/>
        <v>2.7261156511255455</v>
      </c>
      <c r="AV146" s="37">
        <f t="shared" si="130"/>
        <v>1.55967729331398</v>
      </c>
      <c r="AW146" s="37">
        <f t="shared" si="131"/>
        <v>2.9626407196036229</v>
      </c>
      <c r="AX146" s="37">
        <f t="shared" si="132"/>
        <v>85.428225568344075</v>
      </c>
      <c r="AY146" s="9">
        <f t="shared" si="133"/>
        <v>0.85</v>
      </c>
      <c r="AZ146" s="9">
        <f t="shared" si="134"/>
        <v>0.6</v>
      </c>
      <c r="BA146" s="9">
        <f t="shared" si="135"/>
        <v>0.65</v>
      </c>
      <c r="BB146" s="9">
        <f t="shared" si="150"/>
        <v>21</v>
      </c>
      <c r="BC146" s="9">
        <f t="shared" si="151"/>
        <v>11.2</v>
      </c>
      <c r="BD146" s="9">
        <f t="shared" si="152"/>
        <v>13.65</v>
      </c>
      <c r="BE146" s="9">
        <f t="shared" si="136"/>
        <v>177.91822104203439</v>
      </c>
      <c r="BF146" s="9">
        <f t="shared" si="137"/>
        <v>101.79135625134165</v>
      </c>
      <c r="BG146" s="9">
        <f t="shared" si="138"/>
        <v>193.35488067094269</v>
      </c>
      <c r="BH146" s="9">
        <f t="shared" si="139"/>
        <v>5575.4193383622687</v>
      </c>
      <c r="BI146" s="9">
        <f t="shared" si="140"/>
        <v>167.98688454025768</v>
      </c>
      <c r="BJ146" s="9">
        <f t="shared" si="141"/>
        <v>96.109396270045124</v>
      </c>
      <c r="BK146" s="9">
        <f t="shared" si="142"/>
        <v>182.56187491269418</v>
      </c>
      <c r="BL146" s="9">
        <f t="shared" si="143"/>
        <v>5264.2012671411821</v>
      </c>
      <c r="BM146" s="9" t="str">
        <f t="shared" si="144"/>
        <v>D</v>
      </c>
      <c r="BN146" s="9" t="str">
        <f t="shared" si="145"/>
        <v>M</v>
      </c>
      <c r="BO146" s="9">
        <v>1</v>
      </c>
    </row>
    <row r="147" spans="1:67" x14ac:dyDescent="0.3">
      <c r="A147" s="10">
        <v>141</v>
      </c>
      <c r="B147" s="10">
        <f t="shared" si="115"/>
        <v>4</v>
      </c>
      <c r="C147" s="9">
        <f>IF(G147&lt;=$A$3,$A$3,G147)</f>
        <v>3.4756891317348098</v>
      </c>
      <c r="D147" s="9">
        <f t="shared" si="102"/>
        <v>3</v>
      </c>
      <c r="E147" s="9">
        <f t="shared" si="103"/>
        <v>2.7508200000000005</v>
      </c>
      <c r="F147" s="9">
        <f t="shared" si="104"/>
        <v>3.8756891317348101</v>
      </c>
      <c r="G147" s="9">
        <v>3.4756891317348098</v>
      </c>
      <c r="H147" s="9">
        <f t="shared" si="116"/>
        <v>3.8349986411341042</v>
      </c>
      <c r="I147" s="9">
        <v>65</v>
      </c>
      <c r="J147" s="9">
        <v>78</v>
      </c>
      <c r="K147" s="9">
        <v>0.2</v>
      </c>
      <c r="L147" s="9">
        <v>0.2</v>
      </c>
      <c r="M147" s="1">
        <f t="shared" si="105"/>
        <v>1.3989229744649958</v>
      </c>
      <c r="N147" s="9">
        <v>3</v>
      </c>
      <c r="O147" s="9">
        <v>2.6</v>
      </c>
      <c r="P147" s="9">
        <f t="shared" si="106"/>
        <v>2.9127389613078574</v>
      </c>
      <c r="Q147" s="1">
        <f t="shared" si="107"/>
        <v>1.3582324838642901</v>
      </c>
      <c r="R147" s="4">
        <f t="shared" si="108"/>
        <v>15.007922656809424</v>
      </c>
      <c r="S147" s="4">
        <f t="shared" si="109"/>
        <v>1.2697517787399968E-2</v>
      </c>
      <c r="T147" s="9">
        <f t="shared" si="110"/>
        <v>16.324094878654385</v>
      </c>
      <c r="U147" s="9">
        <f t="shared" si="111"/>
        <v>5.2339216155991002</v>
      </c>
      <c r="V147" s="9">
        <f t="shared" si="112"/>
        <v>50.0398719839406</v>
      </c>
      <c r="W147" s="9">
        <f t="shared" si="113"/>
        <v>41.319022388684438</v>
      </c>
      <c r="X147" s="28">
        <f t="shared" si="117"/>
        <v>91.358894372625031</v>
      </c>
      <c r="Y147" s="9">
        <f t="shared" si="114"/>
        <v>0.45227148021468783</v>
      </c>
      <c r="Z147" s="9">
        <f t="shared" si="146"/>
        <v>0.04</v>
      </c>
      <c r="AA147" s="29">
        <f t="shared" si="118"/>
        <v>0.49227148021468781</v>
      </c>
      <c r="AB147" s="30">
        <f t="shared" si="147"/>
        <v>0.98</v>
      </c>
      <c r="AC147" s="9">
        <v>0.5</v>
      </c>
      <c r="AD147" s="9">
        <v>0.5</v>
      </c>
      <c r="AE147" s="9">
        <f t="shared" si="119"/>
        <v>94.944518658040664</v>
      </c>
      <c r="AF147" s="9">
        <f>(AC147+AD147)*D147*E147*N147</f>
        <v>24.757380000000005</v>
      </c>
      <c r="AG147" s="28">
        <f t="shared" si="120"/>
        <v>119.70189865804068</v>
      </c>
      <c r="AH147" s="9">
        <f t="shared" si="121"/>
        <v>0.20682529080617043</v>
      </c>
      <c r="AI147" s="9">
        <f t="shared" si="148"/>
        <v>0.09</v>
      </c>
      <c r="AJ147" s="29">
        <f t="shared" si="122"/>
        <v>0.29682529080617043</v>
      </c>
      <c r="AK147" s="30">
        <f t="shared" si="149"/>
        <v>0.9</v>
      </c>
      <c r="AL147" s="9">
        <v>11.860781217541721</v>
      </c>
      <c r="AM147" s="9">
        <v>2.6940435635837301</v>
      </c>
      <c r="AN147" s="9">
        <v>6.4244940408806404</v>
      </c>
      <c r="AO147" s="36">
        <f t="shared" si="123"/>
        <v>93.262204672054722</v>
      </c>
      <c r="AP147" s="36">
        <f t="shared" si="124"/>
        <v>6.0220568910798908</v>
      </c>
      <c r="AQ147" s="36">
        <f t="shared" si="125"/>
        <v>1.3678427507755149</v>
      </c>
      <c r="AR147" s="36">
        <f t="shared" si="126"/>
        <v>3.2618988497458865</v>
      </c>
      <c r="AS147" s="36">
        <f t="shared" si="127"/>
        <v>145.62681633535786</v>
      </c>
      <c r="AT147" s="37">
        <f t="shared" si="128"/>
        <v>118.38649317828198</v>
      </c>
      <c r="AU147" s="37">
        <f t="shared" si="129"/>
        <v>8.3402013834565363</v>
      </c>
      <c r="AV147" s="37">
        <f t="shared" si="130"/>
        <v>1.8943832993784979</v>
      </c>
      <c r="AW147" s="37">
        <f t="shared" si="131"/>
        <v>4.5175417289137361</v>
      </c>
      <c r="AX147" s="37">
        <f t="shared" si="132"/>
        <v>201.68473945630979</v>
      </c>
      <c r="AY147" s="9">
        <f t="shared" si="133"/>
        <v>0.85</v>
      </c>
      <c r="AZ147" s="9">
        <f t="shared" si="134"/>
        <v>0.6</v>
      </c>
      <c r="BA147" s="9">
        <f t="shared" si="135"/>
        <v>0.65</v>
      </c>
      <c r="BB147" s="9">
        <f t="shared" si="150"/>
        <v>21</v>
      </c>
      <c r="BC147" s="9">
        <f t="shared" si="151"/>
        <v>11.2</v>
      </c>
      <c r="BD147" s="9">
        <f t="shared" si="152"/>
        <v>13.65</v>
      </c>
      <c r="BE147" s="9">
        <f t="shared" si="136"/>
        <v>561.63030232265032</v>
      </c>
      <c r="BF147" s="9">
        <f t="shared" si="137"/>
        <v>127.56803058201241</v>
      </c>
      <c r="BG147" s="9">
        <f t="shared" si="138"/>
        <v>304.21187814454072</v>
      </c>
      <c r="BH147" s="9">
        <f t="shared" si="139"/>
        <v>13581.477950807866</v>
      </c>
      <c r="BI147" s="9">
        <f t="shared" si="140"/>
        <v>987.36719418807513</v>
      </c>
      <c r="BJ147" s="9">
        <f t="shared" si="141"/>
        <v>224.26939554892385</v>
      </c>
      <c r="BK147" s="9">
        <f t="shared" si="142"/>
        <v>534.81592307265021</v>
      </c>
      <c r="BL147" s="9">
        <f t="shared" si="143"/>
        <v>23876.749031807998</v>
      </c>
      <c r="BM147" s="9" t="str">
        <f t="shared" si="144"/>
        <v>M</v>
      </c>
      <c r="BN147" s="9" t="str">
        <f t="shared" si="145"/>
        <v>M</v>
      </c>
      <c r="BO147" s="9">
        <v>1</v>
      </c>
    </row>
    <row r="148" spans="1:67" x14ac:dyDescent="0.3">
      <c r="A148" s="10">
        <v>142</v>
      </c>
      <c r="B148" s="10">
        <f t="shared" si="115"/>
        <v>4</v>
      </c>
      <c r="C148" s="9">
        <f>IF(G148&lt;=$A$3,$A$3,G148)</f>
        <v>2.9351412388940497</v>
      </c>
      <c r="D148" s="9">
        <f t="shared" si="102"/>
        <v>3</v>
      </c>
      <c r="E148" s="9">
        <f t="shared" si="103"/>
        <v>2.7508200000000005</v>
      </c>
      <c r="F148" s="9">
        <f t="shared" si="104"/>
        <v>3.33514123889405</v>
      </c>
      <c r="G148" s="9">
        <v>2.9351412388940497</v>
      </c>
      <c r="H148" s="9">
        <f t="shared" si="116"/>
        <v>3.2385700320319062</v>
      </c>
      <c r="I148" s="9">
        <v>65</v>
      </c>
      <c r="J148" s="9">
        <v>78</v>
      </c>
      <c r="K148" s="9">
        <v>0.2</v>
      </c>
      <c r="L148" s="9">
        <v>0.2</v>
      </c>
      <c r="M148" s="1">
        <f t="shared" si="105"/>
        <v>1.3989229744649958</v>
      </c>
      <c r="N148" s="9">
        <v>3</v>
      </c>
      <c r="O148" s="9">
        <v>2.6</v>
      </c>
      <c r="P148" s="9">
        <f t="shared" si="106"/>
        <v>2.792902378562172</v>
      </c>
      <c r="Q148" s="1">
        <f t="shared" si="107"/>
        <v>1.3023517676028518</v>
      </c>
      <c r="R148" s="4">
        <f t="shared" si="108"/>
        <v>15.007922656809424</v>
      </c>
      <c r="S148" s="4">
        <f t="shared" si="109"/>
        <v>7.1520130030174725E-2</v>
      </c>
      <c r="T148" s="9">
        <f t="shared" si="110"/>
        <v>15.008506996393288</v>
      </c>
      <c r="U148" s="9">
        <f t="shared" si="111"/>
        <v>4.6374930064969018</v>
      </c>
      <c r="V148" s="9">
        <f t="shared" si="112"/>
        <v>38.892807723807501</v>
      </c>
      <c r="W148" s="9">
        <f t="shared" si="113"/>
        <v>41.480832806894114</v>
      </c>
      <c r="X148" s="28">
        <f t="shared" si="117"/>
        <v>80.373640530701607</v>
      </c>
      <c r="Y148" s="9">
        <f t="shared" si="114"/>
        <v>0.51609996179094331</v>
      </c>
      <c r="Z148" s="9">
        <f t="shared" si="146"/>
        <v>0.04</v>
      </c>
      <c r="AA148" s="29">
        <f t="shared" si="118"/>
        <v>0.55609996179094334</v>
      </c>
      <c r="AB148" s="30">
        <f t="shared" si="147"/>
        <v>0.98</v>
      </c>
      <c r="AC148" s="9">
        <v>0.5</v>
      </c>
      <c r="AD148" s="9">
        <v>0.5</v>
      </c>
      <c r="AE148" s="9">
        <f t="shared" si="119"/>
        <v>80.178508939626099</v>
      </c>
      <c r="AF148" s="9">
        <f>(AC148+AD148)*D148*E148*N148</f>
        <v>24.757380000000005</v>
      </c>
      <c r="AG148" s="28">
        <f t="shared" si="120"/>
        <v>104.9358889396261</v>
      </c>
      <c r="AH148" s="9">
        <f t="shared" si="121"/>
        <v>0.23592862508882864</v>
      </c>
      <c r="AI148" s="9">
        <f t="shared" si="148"/>
        <v>0.09</v>
      </c>
      <c r="AJ148" s="29">
        <f t="shared" si="122"/>
        <v>0.32592862508882864</v>
      </c>
      <c r="AK148" s="30">
        <f t="shared" si="149"/>
        <v>0.9</v>
      </c>
      <c r="AL148" s="9">
        <v>5.5040078061828401</v>
      </c>
      <c r="AM148" s="9">
        <v>2.2413307059066803</v>
      </c>
      <c r="AN148" s="9">
        <v>3.2209466840700567</v>
      </c>
      <c r="AO148" s="36">
        <f t="shared" si="123"/>
        <v>82.048091375091218</v>
      </c>
      <c r="AP148" s="36">
        <f t="shared" si="124"/>
        <v>2.4432292754675089</v>
      </c>
      <c r="AQ148" s="36">
        <f t="shared" si="125"/>
        <v>0.99492678599110729</v>
      </c>
      <c r="AR148" s="36">
        <f t="shared" si="126"/>
        <v>1.4297783561280326</v>
      </c>
      <c r="AS148" s="36">
        <f t="shared" si="127"/>
        <v>61.031611577586474</v>
      </c>
      <c r="AT148" s="37">
        <f t="shared" si="128"/>
        <v>103.78274730292691</v>
      </c>
      <c r="AU148" s="37">
        <f t="shared" si="129"/>
        <v>3.7100941094354867</v>
      </c>
      <c r="AV148" s="37">
        <f t="shared" si="130"/>
        <v>1.510816870561142</v>
      </c>
      <c r="AW148" s="37">
        <f t="shared" si="131"/>
        <v>2.1711479598466812</v>
      </c>
      <c r="AX148" s="37">
        <f t="shared" si="132"/>
        <v>92.677762532143277</v>
      </c>
      <c r="AY148" s="9">
        <f t="shared" si="133"/>
        <v>0.85</v>
      </c>
      <c r="AZ148" s="9">
        <f t="shared" si="134"/>
        <v>0.6</v>
      </c>
      <c r="BA148" s="9">
        <f t="shared" si="135"/>
        <v>0.55000000000000004</v>
      </c>
      <c r="BB148" s="9">
        <f t="shared" si="150"/>
        <v>21</v>
      </c>
      <c r="BC148" s="9">
        <f t="shared" si="151"/>
        <v>11.2</v>
      </c>
      <c r="BD148" s="9">
        <f t="shared" si="152"/>
        <v>13.65</v>
      </c>
      <c r="BE148" s="9">
        <f t="shared" si="136"/>
        <v>200.46229884385608</v>
      </c>
      <c r="BF148" s="9">
        <f t="shared" si="137"/>
        <v>81.631843848524198</v>
      </c>
      <c r="BG148" s="9">
        <f t="shared" si="138"/>
        <v>117.31058520972053</v>
      </c>
      <c r="BH148" s="9">
        <f t="shared" si="139"/>
        <v>5007.5272434868903</v>
      </c>
      <c r="BI148" s="9">
        <f t="shared" si="140"/>
        <v>385.04375942962076</v>
      </c>
      <c r="BJ148" s="9">
        <f t="shared" si="141"/>
        <v>156.79672549844582</v>
      </c>
      <c r="BK148" s="9">
        <f t="shared" si="142"/>
        <v>225.3277000740334</v>
      </c>
      <c r="BL148" s="9">
        <f t="shared" si="143"/>
        <v>9618.3528094740923</v>
      </c>
      <c r="BM148" s="9" t="str">
        <f t="shared" si="144"/>
        <v>D</v>
      </c>
      <c r="BN148" s="9" t="str">
        <f t="shared" si="145"/>
        <v>M</v>
      </c>
      <c r="BO148" s="9">
        <v>1</v>
      </c>
    </row>
    <row r="149" spans="1:67" x14ac:dyDescent="0.3">
      <c r="A149" s="10">
        <v>143</v>
      </c>
      <c r="B149" s="10">
        <f t="shared" si="115"/>
        <v>4</v>
      </c>
      <c r="C149" s="9">
        <f>IF(G149&lt;=$A$3,$A$3,G149)</f>
        <v>2.5</v>
      </c>
      <c r="D149" s="9">
        <f t="shared" si="102"/>
        <v>3</v>
      </c>
      <c r="E149" s="9">
        <f t="shared" si="103"/>
        <v>2.7508200000000005</v>
      </c>
      <c r="F149" s="9">
        <f t="shared" si="104"/>
        <v>2.9000000000000004</v>
      </c>
      <c r="G149" s="9">
        <v>1.8201627006883796</v>
      </c>
      <c r="H149" s="9">
        <f t="shared" si="116"/>
        <v>2.008327332858693</v>
      </c>
      <c r="I149" s="9">
        <v>65</v>
      </c>
      <c r="J149" s="9">
        <v>78</v>
      </c>
      <c r="K149" s="9">
        <v>0.2</v>
      </c>
      <c r="L149" s="9">
        <v>0.2</v>
      </c>
      <c r="M149" s="1">
        <f t="shared" si="105"/>
        <v>1.3989229744649958</v>
      </c>
      <c r="N149" s="9">
        <v>3</v>
      </c>
      <c r="O149" s="9">
        <v>2.6</v>
      </c>
      <c r="P149" s="9">
        <f t="shared" si="106"/>
        <v>1.0878017944862499</v>
      </c>
      <c r="Q149" s="1">
        <f t="shared" si="107"/>
        <v>0.50725030732368825</v>
      </c>
      <c r="R149" s="4">
        <f t="shared" si="108"/>
        <v>15.007922656809424</v>
      </c>
      <c r="S149" s="4">
        <f t="shared" si="109"/>
        <v>6.0973887630931296</v>
      </c>
      <c r="T149" s="9">
        <f t="shared" si="110"/>
        <v>2.2768033515490003</v>
      </c>
      <c r="U149" s="9">
        <f t="shared" si="111"/>
        <v>3.4072503073236886</v>
      </c>
      <c r="V149" s="9">
        <f t="shared" si="112"/>
        <v>43.457846748461129</v>
      </c>
      <c r="W149" s="9">
        <f t="shared" si="113"/>
        <v>58.056912760096345</v>
      </c>
      <c r="X149" s="28">
        <f t="shared" si="117"/>
        <v>101.51475950855747</v>
      </c>
      <c r="Y149" s="9">
        <f t="shared" si="114"/>
        <v>0.57190612518963091</v>
      </c>
      <c r="Z149" s="9">
        <f t="shared" si="146"/>
        <v>0.04</v>
      </c>
      <c r="AA149" s="29">
        <f t="shared" si="118"/>
        <v>0.61190612518963095</v>
      </c>
      <c r="AB149" s="30">
        <f t="shared" si="147"/>
        <v>0.98</v>
      </c>
      <c r="AC149" s="9">
        <v>0.5</v>
      </c>
      <c r="AD149" s="9">
        <v>0.5</v>
      </c>
      <c r="AE149" s="9">
        <f t="shared" si="119"/>
        <v>49.720922943969157</v>
      </c>
      <c r="AF149" s="9">
        <f>(AC149+AD149)*D149*E149*N149</f>
        <v>24.757380000000005</v>
      </c>
      <c r="AG149" s="28">
        <f t="shared" si="120"/>
        <v>74.478302943969169</v>
      </c>
      <c r="AH149" s="9">
        <f t="shared" si="121"/>
        <v>0.33241063533127557</v>
      </c>
      <c r="AI149" s="9">
        <f t="shared" si="148"/>
        <v>0.09</v>
      </c>
      <c r="AJ149" s="29">
        <f t="shared" si="122"/>
        <v>0.42241063533127554</v>
      </c>
      <c r="AK149" s="30">
        <f t="shared" si="149"/>
        <v>0.9</v>
      </c>
      <c r="AL149" s="9">
        <v>4.6576151252775659</v>
      </c>
      <c r="AM149" s="9">
        <v>3.2016018654697862</v>
      </c>
      <c r="AN149" s="9">
        <v>6.5615486551720856</v>
      </c>
      <c r="AO149" s="36">
        <f t="shared" si="123"/>
        <v>103.62965033165241</v>
      </c>
      <c r="AP149" s="36">
        <f t="shared" si="124"/>
        <v>1.8075919013443531</v>
      </c>
      <c r="AQ149" s="36">
        <f t="shared" si="125"/>
        <v>1.2425220735702753</v>
      </c>
      <c r="AR149" s="36">
        <f t="shared" si="126"/>
        <v>2.546496842342501</v>
      </c>
      <c r="AS149" s="36">
        <f t="shared" si="127"/>
        <v>63.209057007072786</v>
      </c>
      <c r="AT149" s="37">
        <f t="shared" si="128"/>
        <v>73.659860054475004</v>
      </c>
      <c r="AU149" s="37">
        <f t="shared" si="129"/>
        <v>2.6901889610805108</v>
      </c>
      <c r="AV149" s="37">
        <f t="shared" si="130"/>
        <v>1.8492111873988968</v>
      </c>
      <c r="AW149" s="37">
        <f t="shared" si="131"/>
        <v>3.7898807189837682</v>
      </c>
      <c r="AX149" s="37">
        <f t="shared" si="132"/>
        <v>94.072288813791175</v>
      </c>
      <c r="AY149" s="9">
        <f t="shared" si="133"/>
        <v>0.85</v>
      </c>
      <c r="AZ149" s="9">
        <f t="shared" si="134"/>
        <v>0.6</v>
      </c>
      <c r="BA149" s="9">
        <f t="shared" si="135"/>
        <v>0.65</v>
      </c>
      <c r="BB149" s="9">
        <f t="shared" si="150"/>
        <v>21</v>
      </c>
      <c r="BC149" s="9">
        <f t="shared" si="151"/>
        <v>11.2</v>
      </c>
      <c r="BD149" s="9">
        <f t="shared" si="152"/>
        <v>13.65</v>
      </c>
      <c r="BE149" s="9">
        <f t="shared" si="136"/>
        <v>187.32011667864205</v>
      </c>
      <c r="BF149" s="9">
        <f t="shared" si="137"/>
        <v>128.76212801344732</v>
      </c>
      <c r="BG149" s="9">
        <f t="shared" si="138"/>
        <v>263.89257734261037</v>
      </c>
      <c r="BH149" s="9">
        <f t="shared" si="139"/>
        <v>6550.3324754364367</v>
      </c>
      <c r="BI149" s="9">
        <f t="shared" si="140"/>
        <v>198.15894239328392</v>
      </c>
      <c r="BJ149" s="9">
        <f t="shared" si="141"/>
        <v>136.21263727497228</v>
      </c>
      <c r="BK149" s="9">
        <f t="shared" si="142"/>
        <v>279.16208338349747</v>
      </c>
      <c r="BL149" s="9">
        <f t="shared" si="143"/>
        <v>6929.3516290280122</v>
      </c>
      <c r="BM149" s="9" t="str">
        <f t="shared" si="144"/>
        <v>D</v>
      </c>
      <c r="BN149" s="9" t="str">
        <f t="shared" si="145"/>
        <v>M</v>
      </c>
      <c r="BO149" s="9">
        <v>1</v>
      </c>
    </row>
    <row r="150" spans="1:67" x14ac:dyDescent="0.3">
      <c r="A150" s="10">
        <v>144</v>
      </c>
      <c r="B150" s="10">
        <f t="shared" si="115"/>
        <v>4</v>
      </c>
      <c r="C150" s="9">
        <f>IF(G150&lt;=$A$3,$A$3,G150)</f>
        <v>2.5</v>
      </c>
      <c r="D150" s="9">
        <f t="shared" si="102"/>
        <v>3</v>
      </c>
      <c r="E150" s="9">
        <f t="shared" si="103"/>
        <v>2.7508200000000005</v>
      </c>
      <c r="F150" s="9">
        <f t="shared" si="104"/>
        <v>2.9000000000000004</v>
      </c>
      <c r="G150" s="9">
        <v>1.6943516955858462</v>
      </c>
      <c r="H150" s="9">
        <f t="shared" si="116"/>
        <v>1.8695102478660803</v>
      </c>
      <c r="I150" s="9">
        <v>65</v>
      </c>
      <c r="J150" s="9">
        <v>78</v>
      </c>
      <c r="K150" s="9">
        <v>0.2</v>
      </c>
      <c r="L150" s="9">
        <v>0.2</v>
      </c>
      <c r="M150" s="1">
        <f t="shared" si="105"/>
        <v>1.3989229744649958</v>
      </c>
      <c r="N150" s="9">
        <v>3</v>
      </c>
      <c r="O150" s="9">
        <v>2.6</v>
      </c>
      <c r="P150" s="9">
        <f t="shared" si="106"/>
        <v>0.79010759503462891</v>
      </c>
      <c r="Q150" s="1">
        <f t="shared" si="107"/>
        <v>0.36843322233107578</v>
      </c>
      <c r="R150" s="4">
        <f t="shared" si="108"/>
        <v>15.007922656809424</v>
      </c>
      <c r="S150" s="4">
        <f t="shared" si="109"/>
        <v>8.1436731003656426</v>
      </c>
      <c r="T150" s="9">
        <f t="shared" si="110"/>
        <v>1.2011533401321075</v>
      </c>
      <c r="U150" s="9">
        <f t="shared" si="111"/>
        <v>3.2684332223310761</v>
      </c>
      <c r="V150" s="9">
        <f t="shared" si="112"/>
        <v>42.980018989212546</v>
      </c>
      <c r="W150" s="9">
        <f t="shared" si="113"/>
        <v>63.685872640752329</v>
      </c>
      <c r="X150" s="28">
        <f t="shared" si="117"/>
        <v>106.66589162996488</v>
      </c>
      <c r="Y150" s="9">
        <f t="shared" si="114"/>
        <v>0.59705939422215004</v>
      </c>
      <c r="Z150" s="9">
        <f t="shared" si="146"/>
        <v>0.04</v>
      </c>
      <c r="AA150" s="29">
        <f t="shared" si="118"/>
        <v>0.63705939422215008</v>
      </c>
      <c r="AB150" s="30">
        <f t="shared" si="147"/>
        <v>0.98</v>
      </c>
      <c r="AC150" s="9">
        <v>0.5</v>
      </c>
      <c r="AD150" s="9">
        <v>0.5</v>
      </c>
      <c r="AE150" s="9">
        <f t="shared" si="119"/>
        <v>46.284175620314748</v>
      </c>
      <c r="AF150" s="9">
        <f>(AC150+AD150)*D150*E150*N150</f>
        <v>24.757380000000005</v>
      </c>
      <c r="AG150" s="28">
        <f t="shared" si="120"/>
        <v>71.041555620314753</v>
      </c>
      <c r="AH150" s="9">
        <f t="shared" si="121"/>
        <v>0.34849152420474988</v>
      </c>
      <c r="AI150" s="9">
        <f t="shared" si="148"/>
        <v>0.09</v>
      </c>
      <c r="AJ150" s="29">
        <f t="shared" si="122"/>
        <v>0.43849152420474991</v>
      </c>
      <c r="AK150" s="30">
        <f t="shared" si="149"/>
        <v>0.9</v>
      </c>
      <c r="AL150" s="9">
        <v>4.5136859720510829</v>
      </c>
      <c r="AM150" s="9">
        <v>2.6764945026550166</v>
      </c>
      <c r="AN150" s="9">
        <v>3.0002531716490002</v>
      </c>
      <c r="AO150" s="36">
        <f t="shared" si="123"/>
        <v>108.88809770558915</v>
      </c>
      <c r="AP150" s="36">
        <f t="shared" si="124"/>
        <v>1.6381999209872034</v>
      </c>
      <c r="AQ150" s="36">
        <f t="shared" si="125"/>
        <v>0.97140853615469691</v>
      </c>
      <c r="AR150" s="36">
        <f t="shared" si="126"/>
        <v>1.0889137036052037</v>
      </c>
      <c r="AS150" s="36">
        <f t="shared" si="127"/>
        <v>43.944753582397212</v>
      </c>
      <c r="AT150" s="37">
        <f t="shared" si="128"/>
        <v>70.260879184926679</v>
      </c>
      <c r="AU150" s="37">
        <f t="shared" si="129"/>
        <v>2.5344729303848053</v>
      </c>
      <c r="AV150" s="37">
        <f t="shared" si="130"/>
        <v>1.5028743486601843</v>
      </c>
      <c r="AW150" s="37">
        <f t="shared" si="131"/>
        <v>1.6846675854124948</v>
      </c>
      <c r="AX150" s="37">
        <f t="shared" si="132"/>
        <v>67.987299327849513</v>
      </c>
      <c r="AY150" s="9">
        <f t="shared" si="133"/>
        <v>0.85</v>
      </c>
      <c r="AZ150" s="9">
        <f t="shared" si="134"/>
        <v>0.6</v>
      </c>
      <c r="BA150" s="9">
        <f t="shared" si="135"/>
        <v>0.55000000000000004</v>
      </c>
      <c r="BB150" s="9">
        <f t="shared" si="150"/>
        <v>21</v>
      </c>
      <c r="BC150" s="9">
        <f t="shared" si="151"/>
        <v>11.2</v>
      </c>
      <c r="BD150" s="9">
        <f t="shared" si="152"/>
        <v>13.65</v>
      </c>
      <c r="BE150" s="9">
        <f t="shared" si="136"/>
        <v>178.38047305774302</v>
      </c>
      <c r="BF150" s="9">
        <f t="shared" si="137"/>
        <v>105.77482759685597</v>
      </c>
      <c r="BG150" s="9">
        <f t="shared" si="138"/>
        <v>118.56974175111836</v>
      </c>
      <c r="BH150" s="9">
        <f t="shared" si="139"/>
        <v>4785.0606217281065</v>
      </c>
      <c r="BI150" s="9">
        <f t="shared" si="140"/>
        <v>178.0742963592339</v>
      </c>
      <c r="BJ150" s="9">
        <f t="shared" si="141"/>
        <v>105.59327304133859</v>
      </c>
      <c r="BK150" s="9">
        <f t="shared" si="142"/>
        <v>118.36622568542944</v>
      </c>
      <c r="BL150" s="9">
        <f t="shared" si="143"/>
        <v>4776.8474241834811</v>
      </c>
      <c r="BM150" s="9" t="str">
        <f t="shared" si="144"/>
        <v>D</v>
      </c>
      <c r="BN150" s="9" t="str">
        <f t="shared" si="145"/>
        <v>D</v>
      </c>
      <c r="BO150" s="9">
        <v>1</v>
      </c>
    </row>
    <row r="151" spans="1:67" x14ac:dyDescent="0.3">
      <c r="A151" s="10">
        <v>145</v>
      </c>
      <c r="B151" s="10">
        <f t="shared" si="115"/>
        <v>4</v>
      </c>
      <c r="C151" s="9">
        <f>IF(G151&lt;=$A$3,$A$3,G151)</f>
        <v>2.5</v>
      </c>
      <c r="D151" s="9">
        <f t="shared" si="102"/>
        <v>3</v>
      </c>
      <c r="E151" s="9">
        <f t="shared" si="103"/>
        <v>2.7508200000000005</v>
      </c>
      <c r="F151" s="9">
        <f t="shared" si="104"/>
        <v>2.9000000000000004</v>
      </c>
      <c r="G151" s="9">
        <v>2.4810144475247808</v>
      </c>
      <c r="H151" s="9">
        <f t="shared" si="116"/>
        <v>2.7374965580257689</v>
      </c>
      <c r="I151" s="9">
        <v>65</v>
      </c>
      <c r="J151" s="9">
        <v>78</v>
      </c>
      <c r="K151" s="9">
        <v>0.2</v>
      </c>
      <c r="L151" s="9">
        <v>0.2</v>
      </c>
      <c r="M151" s="1">
        <f t="shared" si="105"/>
        <v>1.3989229744649958</v>
      </c>
      <c r="N151" s="9">
        <v>3</v>
      </c>
      <c r="O151" s="9">
        <v>2.6</v>
      </c>
      <c r="P151" s="9">
        <f t="shared" si="106"/>
        <v>2.6515102440796365</v>
      </c>
      <c r="Q151" s="1">
        <f t="shared" si="107"/>
        <v>1.2364195324907641</v>
      </c>
      <c r="R151" s="4">
        <f t="shared" si="108"/>
        <v>15.007922656809424</v>
      </c>
      <c r="S151" s="4">
        <f t="shared" si="109"/>
        <v>0.20251542418323112</v>
      </c>
      <c r="T151" s="9">
        <f t="shared" si="110"/>
        <v>13.52734601380444</v>
      </c>
      <c r="U151" s="9">
        <f t="shared" si="111"/>
        <v>4.1364195324907644</v>
      </c>
      <c r="V151" s="9">
        <f t="shared" si="112"/>
        <v>30.561948574042493</v>
      </c>
      <c r="W151" s="9">
        <f t="shared" si="113"/>
        <v>41.84117728195622</v>
      </c>
      <c r="X151" s="28">
        <f t="shared" si="117"/>
        <v>72.403125855998709</v>
      </c>
      <c r="Y151" s="9">
        <f t="shared" si="114"/>
        <v>0.57789186291726402</v>
      </c>
      <c r="Z151" s="9">
        <f t="shared" si="146"/>
        <v>0.04</v>
      </c>
      <c r="AA151" s="29">
        <f t="shared" si="118"/>
        <v>0.61789186291726406</v>
      </c>
      <c r="AB151" s="30">
        <f t="shared" si="147"/>
        <v>0.98</v>
      </c>
      <c r="AC151" s="9">
        <v>0.5</v>
      </c>
      <c r="AD151" s="9">
        <v>0.5</v>
      </c>
      <c r="AE151" s="9">
        <f t="shared" si="119"/>
        <v>67.773242535736031</v>
      </c>
      <c r="AF151" s="9">
        <f>(AC151+AD151)*D151*E151*N151</f>
        <v>24.757380000000005</v>
      </c>
      <c r="AG151" s="28">
        <f t="shared" si="120"/>
        <v>92.530622535736029</v>
      </c>
      <c r="AH151" s="9">
        <f t="shared" si="121"/>
        <v>0.26755877483087848</v>
      </c>
      <c r="AI151" s="9">
        <f t="shared" si="148"/>
        <v>0.09</v>
      </c>
      <c r="AJ151" s="29">
        <f t="shared" si="122"/>
        <v>0.3575587748308785</v>
      </c>
      <c r="AK151" s="30">
        <f t="shared" si="149"/>
        <v>0.9</v>
      </c>
      <c r="AL151" s="9">
        <v>11.336793059199007</v>
      </c>
      <c r="AM151" s="9">
        <v>2.9376138960985441</v>
      </c>
      <c r="AN151" s="9">
        <v>5.3002254595823626</v>
      </c>
      <c r="AO151" s="36">
        <f t="shared" si="123"/>
        <v>73.911524311332016</v>
      </c>
      <c r="AP151" s="36">
        <f t="shared" si="124"/>
        <v>4.3318808763430239</v>
      </c>
      <c r="AQ151" s="36">
        <f t="shared" si="125"/>
        <v>1.1224861733065725</v>
      </c>
      <c r="AR151" s="36">
        <f t="shared" si="126"/>
        <v>2.0252592764795043</v>
      </c>
      <c r="AS151" s="36">
        <f t="shared" si="127"/>
        <v>102.83629365790753</v>
      </c>
      <c r="AT151" s="37">
        <f t="shared" si="128"/>
        <v>91.513802507870793</v>
      </c>
      <c r="AU151" s="37">
        <f t="shared" si="129"/>
        <v>7.2832232224406024</v>
      </c>
      <c r="AV151" s="37">
        <f t="shared" si="130"/>
        <v>1.8872442704833849</v>
      </c>
      <c r="AW151" s="37">
        <f t="shared" si="131"/>
        <v>3.405083337926663</v>
      </c>
      <c r="AX151" s="37">
        <f t="shared" si="132"/>
        <v>172.89941793396741</v>
      </c>
      <c r="AY151" s="9">
        <f t="shared" si="133"/>
        <v>0.85</v>
      </c>
      <c r="AZ151" s="9">
        <f t="shared" si="134"/>
        <v>0.6</v>
      </c>
      <c r="BA151" s="9">
        <f t="shared" si="135"/>
        <v>0.65</v>
      </c>
      <c r="BB151" s="9">
        <f t="shared" si="150"/>
        <v>21</v>
      </c>
      <c r="BC151" s="9">
        <f t="shared" si="151"/>
        <v>11.2</v>
      </c>
      <c r="BD151" s="9">
        <f t="shared" si="152"/>
        <v>13.65</v>
      </c>
      <c r="BE151" s="9">
        <f t="shared" si="136"/>
        <v>320.17591870562165</v>
      </c>
      <c r="BF151" s="9">
        <f t="shared" si="137"/>
        <v>82.964664087482774</v>
      </c>
      <c r="BG151" s="9">
        <f t="shared" si="138"/>
        <v>149.69000025026557</v>
      </c>
      <c r="BH151" s="9">
        <f t="shared" si="139"/>
        <v>7600.7872187837111</v>
      </c>
      <c r="BI151" s="9">
        <f t="shared" si="140"/>
        <v>666.51545159916759</v>
      </c>
      <c r="BJ151" s="9">
        <f t="shared" si="141"/>
        <v>172.70889945312717</v>
      </c>
      <c r="BK151" s="9">
        <f t="shared" si="142"/>
        <v>311.61212410986212</v>
      </c>
      <c r="BL151" s="9">
        <f t="shared" si="143"/>
        <v>15822.683186534907</v>
      </c>
      <c r="BM151" s="9" t="str">
        <f t="shared" si="144"/>
        <v>M</v>
      </c>
      <c r="BN151" s="9" t="str">
        <f t="shared" si="145"/>
        <v>M</v>
      </c>
      <c r="BO151" s="9">
        <v>1</v>
      </c>
    </row>
    <row r="152" spans="1:67" x14ac:dyDescent="0.3">
      <c r="A152" s="10">
        <v>146</v>
      </c>
      <c r="B152" s="10">
        <f t="shared" si="115"/>
        <v>4</v>
      </c>
      <c r="C152" s="9">
        <f>IF(G152&lt;=$A$3,$A$3,G152)</f>
        <v>2.7065835848449118</v>
      </c>
      <c r="D152" s="9">
        <f t="shared" si="102"/>
        <v>3</v>
      </c>
      <c r="E152" s="9">
        <f t="shared" si="103"/>
        <v>2.7508200000000005</v>
      </c>
      <c r="F152" s="9">
        <f t="shared" si="104"/>
        <v>3.1065835848449121</v>
      </c>
      <c r="G152" s="9">
        <v>2.7065835848449118</v>
      </c>
      <c r="H152" s="9">
        <f t="shared" si="116"/>
        <v>2.9863845633442194</v>
      </c>
      <c r="I152" s="9">
        <v>65</v>
      </c>
      <c r="J152" s="9">
        <v>78</v>
      </c>
      <c r="K152" s="9">
        <v>0.2</v>
      </c>
      <c r="L152" s="9">
        <v>0.2</v>
      </c>
      <c r="M152" s="1">
        <f t="shared" si="105"/>
        <v>1.3989229744649958</v>
      </c>
      <c r="N152" s="9">
        <v>3</v>
      </c>
      <c r="O152" s="9">
        <v>2.6</v>
      </c>
      <c r="P152" s="9">
        <f t="shared" si="106"/>
        <v>2.7422323665532868</v>
      </c>
      <c r="Q152" s="1">
        <f t="shared" si="107"/>
        <v>1.2787239529643029</v>
      </c>
      <c r="R152" s="4">
        <f t="shared" si="108"/>
        <v>15.007922656809424</v>
      </c>
      <c r="S152" s="4">
        <f t="shared" si="109"/>
        <v>0.11079874522342552</v>
      </c>
      <c r="T152" s="9">
        <f t="shared" si="110"/>
        <v>14.468865689886306</v>
      </c>
      <c r="U152" s="9">
        <f t="shared" si="111"/>
        <v>4.385307537809215</v>
      </c>
      <c r="V152" s="9">
        <f t="shared" si="112"/>
        <v>34.133812343793863</v>
      </c>
      <c r="W152" s="9">
        <f t="shared" si="113"/>
        <v>41.588881207140005</v>
      </c>
      <c r="X152" s="28">
        <f t="shared" si="117"/>
        <v>75.722693550933869</v>
      </c>
      <c r="Y152" s="9">
        <f t="shared" si="114"/>
        <v>0.54922612042538865</v>
      </c>
      <c r="Z152" s="9">
        <f t="shared" si="146"/>
        <v>0.04</v>
      </c>
      <c r="AA152" s="29">
        <f t="shared" si="118"/>
        <v>0.58922612042538869</v>
      </c>
      <c r="AB152" s="30">
        <f t="shared" si="147"/>
        <v>0.98</v>
      </c>
      <c r="AC152" s="9">
        <v>0.5</v>
      </c>
      <c r="AD152" s="9">
        <v>0.5</v>
      </c>
      <c r="AE152" s="9">
        <f t="shared" si="119"/>
        <v>73.93505746084692</v>
      </c>
      <c r="AF152" s="9">
        <f>(AC152+AD152)*D152*E152*N152</f>
        <v>24.757380000000005</v>
      </c>
      <c r="AG152" s="28">
        <f t="shared" si="120"/>
        <v>98.692437460846918</v>
      </c>
      <c r="AH152" s="9">
        <f t="shared" si="121"/>
        <v>0.2508538712484602</v>
      </c>
      <c r="AI152" s="9">
        <f t="shared" si="148"/>
        <v>0.09</v>
      </c>
      <c r="AJ152" s="29">
        <f t="shared" si="122"/>
        <v>0.34085387124846023</v>
      </c>
      <c r="AK152" s="30">
        <f t="shared" si="149"/>
        <v>0.9</v>
      </c>
      <c r="AL152" s="9">
        <v>7.1872937248245234</v>
      </c>
      <c r="AM152" s="9">
        <v>3.03866110050238</v>
      </c>
      <c r="AN152" s="9">
        <v>5.8027076633935959</v>
      </c>
      <c r="AO152" s="36">
        <f t="shared" si="123"/>
        <v>77.300249666578324</v>
      </c>
      <c r="AP152" s="36">
        <f t="shared" si="124"/>
        <v>2.9523525269884283</v>
      </c>
      <c r="AQ152" s="36">
        <f t="shared" si="125"/>
        <v>1.2482026089658205</v>
      </c>
      <c r="AR152" s="36">
        <f t="shared" si="126"/>
        <v>2.3836007389295153</v>
      </c>
      <c r="AS152" s="36">
        <f t="shared" si="127"/>
        <v>82.235911695145887</v>
      </c>
      <c r="AT152" s="37">
        <f t="shared" si="128"/>
        <v>97.60790518105739</v>
      </c>
      <c r="AU152" s="37">
        <f t="shared" si="129"/>
        <v>4.7374768349183194</v>
      </c>
      <c r="AV152" s="37">
        <f t="shared" si="130"/>
        <v>2.0029217009840372</v>
      </c>
      <c r="AW152" s="37">
        <f t="shared" si="131"/>
        <v>3.8248322926027818</v>
      </c>
      <c r="AX152" s="37">
        <f t="shared" si="132"/>
        <v>131.9594198500229</v>
      </c>
      <c r="AY152" s="9">
        <f t="shared" si="133"/>
        <v>0.85</v>
      </c>
      <c r="AZ152" s="9">
        <f t="shared" si="134"/>
        <v>0.6</v>
      </c>
      <c r="BA152" s="9">
        <f t="shared" si="135"/>
        <v>0.65</v>
      </c>
      <c r="BB152" s="9">
        <f t="shared" si="150"/>
        <v>21</v>
      </c>
      <c r="BC152" s="9">
        <f t="shared" si="151"/>
        <v>11.2</v>
      </c>
      <c r="BD152" s="9">
        <f t="shared" si="152"/>
        <v>13.65</v>
      </c>
      <c r="BE152" s="9">
        <f t="shared" si="136"/>
        <v>228.21758743995892</v>
      </c>
      <c r="BF152" s="9">
        <f t="shared" si="137"/>
        <v>96.486373307532361</v>
      </c>
      <c r="BG152" s="9">
        <f t="shared" si="138"/>
        <v>184.2529322246921</v>
      </c>
      <c r="BH152" s="9">
        <f t="shared" si="139"/>
        <v>6356.856505593465</v>
      </c>
      <c r="BI152" s="9">
        <f t="shared" si="140"/>
        <v>462.41518970016318</v>
      </c>
      <c r="BJ152" s="9">
        <f t="shared" si="141"/>
        <v>195.50099147473207</v>
      </c>
      <c r="BK152" s="9">
        <f t="shared" si="142"/>
        <v>373.33386774981869</v>
      </c>
      <c r="BL152" s="9">
        <f t="shared" si="143"/>
        <v>12880.282540468377</v>
      </c>
      <c r="BM152" s="9" t="str">
        <f t="shared" si="144"/>
        <v>M</v>
      </c>
      <c r="BN152" s="9" t="str">
        <f t="shared" si="145"/>
        <v>M</v>
      </c>
      <c r="BO152" s="9">
        <v>1</v>
      </c>
    </row>
    <row r="153" spans="1:67" x14ac:dyDescent="0.3">
      <c r="A153" s="10">
        <v>147</v>
      </c>
      <c r="B153" s="10">
        <f t="shared" si="115"/>
        <v>4</v>
      </c>
      <c r="C153" s="9">
        <f>IF(G153&lt;=$A$3,$A$3,G153)</f>
        <v>2.5</v>
      </c>
      <c r="D153" s="9">
        <f t="shared" si="102"/>
        <v>3</v>
      </c>
      <c r="E153" s="9">
        <f t="shared" si="103"/>
        <v>2.7508200000000005</v>
      </c>
      <c r="F153" s="9">
        <f t="shared" si="104"/>
        <v>2.9000000000000004</v>
      </c>
      <c r="G153" s="9">
        <v>1.2694786954487225</v>
      </c>
      <c r="H153" s="9">
        <f t="shared" si="116"/>
        <v>1.4007147611514301</v>
      </c>
      <c r="I153" s="9">
        <v>65</v>
      </c>
      <c r="J153" s="9">
        <v>78</v>
      </c>
      <c r="K153" s="9">
        <v>0.2</v>
      </c>
      <c r="L153" s="9">
        <v>0.2</v>
      </c>
      <c r="M153" s="1">
        <f t="shared" si="105"/>
        <v>1.3989229744649958</v>
      </c>
      <c r="N153" s="9">
        <v>3</v>
      </c>
      <c r="O153" s="9">
        <v>2.6</v>
      </c>
      <c r="P153" s="9">
        <f t="shared" si="106"/>
        <v>0</v>
      </c>
      <c r="Q153" s="1">
        <f t="shared" si="107"/>
        <v>0</v>
      </c>
      <c r="R153" s="4">
        <f t="shared" si="108"/>
        <v>15.007922656809424</v>
      </c>
      <c r="S153" s="4">
        <f t="shared" si="109"/>
        <v>16.084628900844759</v>
      </c>
      <c r="T153" s="9">
        <f t="shared" si="110"/>
        <v>0</v>
      </c>
      <c r="U153" s="9">
        <f t="shared" si="111"/>
        <v>2.7996377356164261</v>
      </c>
      <c r="V153" s="9">
        <f t="shared" si="112"/>
        <v>34.678027613435198</v>
      </c>
      <c r="W153" s="9">
        <f t="shared" si="113"/>
        <v>32.169257801689518</v>
      </c>
      <c r="X153" s="28">
        <f t="shared" si="117"/>
        <v>66.847285415124716</v>
      </c>
      <c r="Y153" s="9">
        <f t="shared" si="114"/>
        <v>0.48123506589559994</v>
      </c>
      <c r="Z153" s="9">
        <f t="shared" si="146"/>
        <v>0.04</v>
      </c>
      <c r="AA153" s="29">
        <f t="shared" si="118"/>
        <v>0.52123506589559998</v>
      </c>
      <c r="AB153" s="30">
        <f t="shared" si="147"/>
        <v>0.98</v>
      </c>
      <c r="AC153" s="9">
        <v>0.5</v>
      </c>
      <c r="AD153" s="9">
        <v>0.5</v>
      </c>
      <c r="AE153" s="9">
        <f t="shared" si="119"/>
        <v>34.678027613435198</v>
      </c>
      <c r="AF153" s="9">
        <f>(AC153+AD153)*D153*E153*N153</f>
        <v>24.757380000000005</v>
      </c>
      <c r="AG153" s="28">
        <f t="shared" si="120"/>
        <v>59.435407613435203</v>
      </c>
      <c r="AH153" s="9">
        <f t="shared" si="121"/>
        <v>0.41654261313425689</v>
      </c>
      <c r="AI153" s="9">
        <f t="shared" si="148"/>
        <v>0.09</v>
      </c>
      <c r="AJ153" s="29">
        <f t="shared" si="122"/>
        <v>0.50654261313425686</v>
      </c>
      <c r="AK153" s="30">
        <f t="shared" si="149"/>
        <v>0.9</v>
      </c>
      <c r="AL153" s="9">
        <v>4.2479191609206479</v>
      </c>
      <c r="AM153" s="9">
        <v>2.8495552012740912</v>
      </c>
      <c r="AN153" s="9">
        <v>3.7167382118056684</v>
      </c>
      <c r="AO153" s="36">
        <f t="shared" si="123"/>
        <v>68.239937194606483</v>
      </c>
      <c r="AP153" s="36">
        <f t="shared" si="124"/>
        <v>2.0337547371589921</v>
      </c>
      <c r="AQ153" s="36">
        <f t="shared" si="125"/>
        <v>1.3642671081648405</v>
      </c>
      <c r="AR153" s="36">
        <f t="shared" si="126"/>
        <v>1.7794439250584464</v>
      </c>
      <c r="AS153" s="36">
        <f t="shared" si="127"/>
        <v>61.258513250236803</v>
      </c>
      <c r="AT153" s="37">
        <f t="shared" si="128"/>
        <v>58.782271266034812</v>
      </c>
      <c r="AU153" s="37">
        <f t="shared" si="129"/>
        <v>2.0961670887648229</v>
      </c>
      <c r="AV153" s="37">
        <f t="shared" si="130"/>
        <v>1.4061340633503998</v>
      </c>
      <c r="AW153" s="37">
        <f t="shared" si="131"/>
        <v>1.8340519256616801</v>
      </c>
      <c r="AX153" s="37">
        <f t="shared" si="132"/>
        <v>63.138429150600032</v>
      </c>
      <c r="AY153" s="9">
        <f t="shared" si="133"/>
        <v>0.85</v>
      </c>
      <c r="AZ153" s="9">
        <f t="shared" si="134"/>
        <v>0.6</v>
      </c>
      <c r="BA153" s="9">
        <f t="shared" si="135"/>
        <v>0.65</v>
      </c>
      <c r="BB153" s="9">
        <f t="shared" si="150"/>
        <v>21</v>
      </c>
      <c r="BC153" s="9">
        <f t="shared" si="151"/>
        <v>11.2</v>
      </c>
      <c r="BD153" s="9">
        <f t="shared" si="152"/>
        <v>13.65</v>
      </c>
      <c r="BE153" s="9">
        <f t="shared" si="136"/>
        <v>138.78329553296305</v>
      </c>
      <c r="BF153" s="9">
        <f t="shared" si="137"/>
        <v>93.097501777836129</v>
      </c>
      <c r="BG153" s="9">
        <f t="shared" si="138"/>
        <v>121.42914168731242</v>
      </c>
      <c r="BH153" s="9">
        <f t="shared" si="139"/>
        <v>4180.2770968311288</v>
      </c>
      <c r="BI153" s="9">
        <f t="shared" si="140"/>
        <v>123.2174624307083</v>
      </c>
      <c r="BJ153" s="9">
        <f t="shared" si="141"/>
        <v>82.655753948274977</v>
      </c>
      <c r="BK153" s="9">
        <f t="shared" si="142"/>
        <v>107.80973781023839</v>
      </c>
      <c r="BL153" s="9">
        <f t="shared" si="143"/>
        <v>3711.4202696418911</v>
      </c>
      <c r="BM153" s="9" t="str">
        <f t="shared" si="144"/>
        <v>D</v>
      </c>
      <c r="BN153" s="9" t="str">
        <f t="shared" si="145"/>
        <v>D</v>
      </c>
      <c r="BO153" s="9">
        <v>1</v>
      </c>
    </row>
    <row r="154" spans="1:67" x14ac:dyDescent="0.3">
      <c r="A154" s="10">
        <v>148</v>
      </c>
      <c r="B154" s="10">
        <f t="shared" si="115"/>
        <v>4</v>
      </c>
      <c r="C154" s="9">
        <f>IF(G154&lt;=$A$3,$A$3,G154)</f>
        <v>2.5</v>
      </c>
      <c r="D154" s="9">
        <f t="shared" si="102"/>
        <v>3</v>
      </c>
      <c r="E154" s="9">
        <f t="shared" si="103"/>
        <v>2.7508200000000005</v>
      </c>
      <c r="F154" s="9">
        <f t="shared" si="104"/>
        <v>2.9000000000000004</v>
      </c>
      <c r="G154" s="9">
        <v>2.4226793610619906</v>
      </c>
      <c r="H154" s="9">
        <f t="shared" si="116"/>
        <v>2.6731309117219584</v>
      </c>
      <c r="I154" s="9">
        <v>65</v>
      </c>
      <c r="J154" s="9">
        <v>78</v>
      </c>
      <c r="K154" s="9">
        <v>0.2</v>
      </c>
      <c r="L154" s="9">
        <v>0.2</v>
      </c>
      <c r="M154" s="1">
        <f t="shared" si="105"/>
        <v>1.3989229744649958</v>
      </c>
      <c r="N154" s="9">
        <v>3</v>
      </c>
      <c r="O154" s="9">
        <v>2.6</v>
      </c>
      <c r="P154" s="9">
        <f t="shared" si="106"/>
        <v>2.5134776701380455</v>
      </c>
      <c r="Q154" s="1">
        <f t="shared" si="107"/>
        <v>1.1720538861869541</v>
      </c>
      <c r="R154" s="4">
        <f t="shared" si="108"/>
        <v>15.007922656809424</v>
      </c>
      <c r="S154" s="4">
        <f t="shared" si="109"/>
        <v>0.39471499846592956</v>
      </c>
      <c r="T154" s="9">
        <f t="shared" si="110"/>
        <v>12.155589988872377</v>
      </c>
      <c r="U154" s="9">
        <f t="shared" si="111"/>
        <v>4.0720538861869544</v>
      </c>
      <c r="V154" s="9">
        <f t="shared" si="112"/>
        <v>32.741877718057076</v>
      </c>
      <c r="W154" s="9">
        <f t="shared" si="113"/>
        <v>42.369883714884551</v>
      </c>
      <c r="X154" s="28">
        <f t="shared" si="117"/>
        <v>75.11176143294162</v>
      </c>
      <c r="Y154" s="9">
        <f t="shared" si="114"/>
        <v>0.5640912009860346</v>
      </c>
      <c r="Z154" s="9">
        <f t="shared" si="146"/>
        <v>0.04</v>
      </c>
      <c r="AA154" s="29">
        <f t="shared" si="118"/>
        <v>0.60409120098603464</v>
      </c>
      <c r="AB154" s="30">
        <f t="shared" si="147"/>
        <v>0.98</v>
      </c>
      <c r="AC154" s="9">
        <v>0.5</v>
      </c>
      <c r="AD154" s="9">
        <v>0.5</v>
      </c>
      <c r="AE154" s="9">
        <f t="shared" si="119"/>
        <v>66.179717771246985</v>
      </c>
      <c r="AF154" s="9">
        <f>(AC154+AD154)*D154*E154*N154</f>
        <v>24.757380000000005</v>
      </c>
      <c r="AG154" s="28">
        <f t="shared" si="120"/>
        <v>90.937097771246982</v>
      </c>
      <c r="AH154" s="9">
        <f t="shared" si="121"/>
        <v>0.27224730727911944</v>
      </c>
      <c r="AI154" s="9">
        <f t="shared" si="148"/>
        <v>0.09</v>
      </c>
      <c r="AJ154" s="29">
        <f t="shared" si="122"/>
        <v>0.36224730727911947</v>
      </c>
      <c r="AK154" s="30">
        <f t="shared" si="149"/>
        <v>0.9</v>
      </c>
      <c r="AL154" s="9">
        <v>5.3717642387160387</v>
      </c>
      <c r="AM154" s="9">
        <v>2.600194893061007</v>
      </c>
      <c r="AN154" s="9">
        <v>3.6370825099229394</v>
      </c>
      <c r="AO154" s="36">
        <f t="shared" si="123"/>
        <v>76.676589796127914</v>
      </c>
      <c r="AP154" s="36">
        <f t="shared" si="124"/>
        <v>2.1267287283362348</v>
      </c>
      <c r="AQ154" s="36">
        <f t="shared" si="125"/>
        <v>1.0294400373140293</v>
      </c>
      <c r="AR154" s="36">
        <f t="shared" si="126"/>
        <v>1.4399529684182897</v>
      </c>
      <c r="AS154" s="36">
        <f t="shared" si="127"/>
        <v>57.655927563843342</v>
      </c>
      <c r="AT154" s="37">
        <f t="shared" si="128"/>
        <v>89.937789004529975</v>
      </c>
      <c r="AU154" s="37">
        <f t="shared" si="129"/>
        <v>3.4258571079028846</v>
      </c>
      <c r="AV154" s="37">
        <f t="shared" si="130"/>
        <v>1.6582812946487393</v>
      </c>
      <c r="AW154" s="37">
        <f t="shared" si="131"/>
        <v>2.3195591643513733</v>
      </c>
      <c r="AX154" s="37">
        <f t="shared" si="132"/>
        <v>92.875488361813566</v>
      </c>
      <c r="AY154" s="9">
        <f t="shared" si="133"/>
        <v>0.85</v>
      </c>
      <c r="AZ154" s="9">
        <f t="shared" si="134"/>
        <v>0.6</v>
      </c>
      <c r="BA154" s="9">
        <f t="shared" si="135"/>
        <v>0.65</v>
      </c>
      <c r="BB154" s="9">
        <f t="shared" si="150"/>
        <v>21</v>
      </c>
      <c r="BC154" s="9">
        <f t="shared" si="151"/>
        <v>11.2</v>
      </c>
      <c r="BD154" s="9">
        <f t="shared" si="152"/>
        <v>13.65</v>
      </c>
      <c r="BE154" s="9">
        <f t="shared" si="136"/>
        <v>163.07030631027823</v>
      </c>
      <c r="BF154" s="9">
        <f t="shared" si="137"/>
        <v>78.933951460838443</v>
      </c>
      <c r="BG154" s="9">
        <f t="shared" si="138"/>
        <v>110.41068308512592</v>
      </c>
      <c r="BH154" s="9">
        <f t="shared" si="139"/>
        <v>4420.8599071280805</v>
      </c>
      <c r="BI154" s="9">
        <f t="shared" si="140"/>
        <v>308.11401373023892</v>
      </c>
      <c r="BJ154" s="9">
        <f t="shared" si="141"/>
        <v>149.14215318827712</v>
      </c>
      <c r="BK154" s="9">
        <f t="shared" si="142"/>
        <v>208.61602270695769</v>
      </c>
      <c r="BL154" s="9">
        <f t="shared" si="143"/>
        <v>8353.0160759774681</v>
      </c>
      <c r="BM154" s="9" t="str">
        <f t="shared" si="144"/>
        <v>D</v>
      </c>
      <c r="BN154" s="9" t="str">
        <f t="shared" si="145"/>
        <v>M</v>
      </c>
      <c r="BO154" s="9">
        <v>1</v>
      </c>
    </row>
    <row r="155" spans="1:67" x14ac:dyDescent="0.3">
      <c r="A155" s="10">
        <v>149</v>
      </c>
      <c r="B155" s="10">
        <f t="shared" si="115"/>
        <v>4</v>
      </c>
      <c r="C155" s="9">
        <f>IF(G155&lt;=$A$3,$A$3,G155)</f>
        <v>2.5</v>
      </c>
      <c r="D155" s="9">
        <f t="shared" si="102"/>
        <v>3</v>
      </c>
      <c r="E155" s="9">
        <f t="shared" si="103"/>
        <v>2.7508200000000005</v>
      </c>
      <c r="F155" s="9">
        <f t="shared" si="104"/>
        <v>2.9000000000000004</v>
      </c>
      <c r="G155" s="9">
        <v>2.0297953253383607</v>
      </c>
      <c r="H155" s="9">
        <f t="shared" si="116"/>
        <v>2.2396313419916343</v>
      </c>
      <c r="I155" s="9">
        <v>65</v>
      </c>
      <c r="J155" s="9">
        <v>78</v>
      </c>
      <c r="K155" s="9">
        <v>0.2</v>
      </c>
      <c r="L155" s="9">
        <v>0.2</v>
      </c>
      <c r="M155" s="1">
        <f t="shared" si="105"/>
        <v>1.3989229744649958</v>
      </c>
      <c r="N155" s="9">
        <v>3</v>
      </c>
      <c r="O155" s="9">
        <v>2.6</v>
      </c>
      <c r="P155" s="9">
        <f t="shared" si="106"/>
        <v>1.5838348428134486</v>
      </c>
      <c r="Q155" s="1">
        <f t="shared" si="107"/>
        <v>0.7385543164566295</v>
      </c>
      <c r="R155" s="4">
        <f t="shared" si="108"/>
        <v>15.007922656809424</v>
      </c>
      <c r="S155" s="4">
        <f t="shared" si="109"/>
        <v>3.3443050403168648</v>
      </c>
      <c r="T155" s="9">
        <f t="shared" si="110"/>
        <v>4.8266495364348527</v>
      </c>
      <c r="U155" s="9">
        <f t="shared" si="111"/>
        <v>3.6385543164566299</v>
      </c>
      <c r="V155" s="9">
        <f t="shared" si="112"/>
        <v>42.170160115781123</v>
      </c>
      <c r="W155" s="9">
        <f t="shared" si="113"/>
        <v>50.483674993808947</v>
      </c>
      <c r="X155" s="28">
        <f t="shared" si="117"/>
        <v>92.653835109590062</v>
      </c>
      <c r="Y155" s="9">
        <f t="shared" si="114"/>
        <v>0.54486330688953499</v>
      </c>
      <c r="Z155" s="9">
        <f t="shared" si="146"/>
        <v>0.04</v>
      </c>
      <c r="AA155" s="29">
        <f t="shared" si="118"/>
        <v>0.58486330688953503</v>
      </c>
      <c r="AB155" s="30">
        <f t="shared" si="147"/>
        <v>0.98</v>
      </c>
      <c r="AC155" s="9">
        <v>0.5</v>
      </c>
      <c r="AD155" s="9">
        <v>0.5</v>
      </c>
      <c r="AE155" s="9">
        <f t="shared" si="119"/>
        <v>55.447404193596853</v>
      </c>
      <c r="AF155" s="9">
        <f>(AC155+AD155)*D155*E155*N155</f>
        <v>24.757380000000005</v>
      </c>
      <c r="AG155" s="28">
        <f t="shared" si="120"/>
        <v>80.204784193596851</v>
      </c>
      <c r="AH155" s="9">
        <f t="shared" si="121"/>
        <v>0.30867709761852974</v>
      </c>
      <c r="AI155" s="9">
        <f t="shared" si="148"/>
        <v>0.09</v>
      </c>
      <c r="AJ155" s="29">
        <f t="shared" si="122"/>
        <v>0.39867709761852976</v>
      </c>
      <c r="AK155" s="30">
        <f t="shared" si="149"/>
        <v>0.9</v>
      </c>
      <c r="AL155" s="9">
        <v>5.7908557827174558</v>
      </c>
      <c r="AM155" s="9">
        <v>3.1305391296743901</v>
      </c>
      <c r="AN155" s="9">
        <v>6.7473237454390809</v>
      </c>
      <c r="AO155" s="36">
        <f t="shared" si="123"/>
        <v>94.584123341039856</v>
      </c>
      <c r="AP155" s="36">
        <f t="shared" si="124"/>
        <v>2.4039967199169379</v>
      </c>
      <c r="AQ155" s="36">
        <f t="shared" si="125"/>
        <v>1.2996016619459394</v>
      </c>
      <c r="AR155" s="36">
        <f t="shared" si="126"/>
        <v>2.8010616670272968</v>
      </c>
      <c r="AS155" s="36">
        <f t="shared" si="127"/>
        <v>76.497084259493747</v>
      </c>
      <c r="AT155" s="37">
        <f t="shared" si="128"/>
        <v>79.323412938722157</v>
      </c>
      <c r="AU155" s="37">
        <f t="shared" si="129"/>
        <v>3.4821742065361811</v>
      </c>
      <c r="AV155" s="37">
        <f t="shared" si="130"/>
        <v>1.8824648754745661</v>
      </c>
      <c r="AW155" s="37">
        <f t="shared" si="131"/>
        <v>4.0573202979148402</v>
      </c>
      <c r="AX155" s="37">
        <f t="shared" si="132"/>
        <v>110.80554789310932</v>
      </c>
      <c r="AY155" s="9">
        <f t="shared" si="133"/>
        <v>0.85</v>
      </c>
      <c r="AZ155" s="9">
        <f t="shared" si="134"/>
        <v>0.6</v>
      </c>
      <c r="BA155" s="9">
        <f t="shared" si="135"/>
        <v>0.65</v>
      </c>
      <c r="BB155" s="9">
        <f t="shared" si="150"/>
        <v>21</v>
      </c>
      <c r="BC155" s="9">
        <f t="shared" si="151"/>
        <v>11.2</v>
      </c>
      <c r="BD155" s="9">
        <f t="shared" si="152"/>
        <v>13.65</v>
      </c>
      <c r="BE155" s="9">
        <f t="shared" si="136"/>
        <v>227.3799222680789</v>
      </c>
      <c r="BF155" s="9">
        <f t="shared" si="137"/>
        <v>122.92168388771512</v>
      </c>
      <c r="BG155" s="9">
        <f t="shared" si="138"/>
        <v>264.93596219996857</v>
      </c>
      <c r="BH155" s="9">
        <f t="shared" si="139"/>
        <v>7235.4096528298751</v>
      </c>
      <c r="BI155" s="9">
        <f t="shared" si="140"/>
        <v>276.21794250963666</v>
      </c>
      <c r="BJ155" s="9">
        <f t="shared" si="141"/>
        <v>149.32353865990919</v>
      </c>
      <c r="BK155" s="9">
        <f t="shared" si="142"/>
        <v>321.8404934161581</v>
      </c>
      <c r="BL155" s="9">
        <f t="shared" si="143"/>
        <v>8789.4742314264658</v>
      </c>
      <c r="BM155" s="9" t="str">
        <f t="shared" si="144"/>
        <v>D</v>
      </c>
      <c r="BN155" s="9" t="str">
        <f t="shared" si="145"/>
        <v>M</v>
      </c>
      <c r="BO155" s="9">
        <v>1</v>
      </c>
    </row>
    <row r="156" spans="1:67" x14ac:dyDescent="0.3">
      <c r="A156" s="10">
        <v>150</v>
      </c>
      <c r="B156" s="10">
        <f t="shared" si="115"/>
        <v>4</v>
      </c>
      <c r="C156" s="9">
        <f>IF(G156&lt;=$A$3,$A$3,G156)</f>
        <v>2.5</v>
      </c>
      <c r="D156" s="9">
        <f t="shared" ref="D156:D219" si="153">D155</f>
        <v>3</v>
      </c>
      <c r="E156" s="9">
        <f t="shared" ref="E156:E219" si="154">E155</f>
        <v>2.7508200000000005</v>
      </c>
      <c r="F156" s="9">
        <f t="shared" ref="F156:F219" si="155">C156+K156+L156</f>
        <v>2.9000000000000004</v>
      </c>
      <c r="G156" s="9">
        <v>2.458678376778463</v>
      </c>
      <c r="H156" s="9">
        <f t="shared" si="116"/>
        <v>2.7128514307678975</v>
      </c>
      <c r="I156" s="9">
        <v>65</v>
      </c>
      <c r="J156" s="9">
        <v>78</v>
      </c>
      <c r="K156" s="9">
        <v>0.2</v>
      </c>
      <c r="L156" s="9">
        <v>0.2</v>
      </c>
      <c r="M156" s="1">
        <f t="shared" ref="M156:M219" si="156">D156*_xlfn.COT(I156*PI()/180)</f>
        <v>1.3989229744649958</v>
      </c>
      <c r="N156" s="9">
        <v>3</v>
      </c>
      <c r="O156" s="9">
        <v>2.6</v>
      </c>
      <c r="P156" s="9">
        <f t="shared" ref="P156:P219" si="157">Q156*TAN(I156*PI()/180)</f>
        <v>2.5986585981182926</v>
      </c>
      <c r="Q156" s="1">
        <f t="shared" ref="Q156:Q219" si="158">IF(U156&lt;=F156,0,U156-F156)</f>
        <v>1.2117744052328927</v>
      </c>
      <c r="R156" s="4">
        <f t="shared" ref="R156:R219" si="159">0.5*D156*D156*_xlfn.COT(I156*PI()/180)*O156*E156</f>
        <v>15.007922656809424</v>
      </c>
      <c r="S156" s="4">
        <f t="shared" ref="S156:S219" si="160">0.5*(F156-H156)*(D156-P156)*O156*E156</f>
        <v>0.26859999492046921</v>
      </c>
      <c r="T156" s="9">
        <f t="shared" ref="T156:T219" si="161">P156*Q156*0.5*N156*E156</f>
        <v>12.993448660906694</v>
      </c>
      <c r="U156" s="9">
        <f t="shared" ref="U156:U219" si="162">M156+H156</f>
        <v>4.1117744052328931</v>
      </c>
      <c r="V156" s="9">
        <f t="shared" ref="V156:V219" si="163">IF(U156&lt;=F156,H156*D156*N156,H156*D156*N156-T156)*E156</f>
        <v>31.420455309669176</v>
      </c>
      <c r="W156" s="9">
        <f t="shared" ref="W156:W219" si="164">IF(U156&lt;=F156,D156*(F156-H156)*O156,R156+S156)*E156</f>
        <v>42.022964040831631</v>
      </c>
      <c r="X156" s="28">
        <f t="shared" si="117"/>
        <v>73.443419350500804</v>
      </c>
      <c r="Y156" s="9">
        <f t="shared" ref="Y156:Y219" si="165">W156/(W156+V156)</f>
        <v>0.57218147537877506</v>
      </c>
      <c r="Z156" s="9">
        <f t="shared" si="146"/>
        <v>0.04</v>
      </c>
      <c r="AA156" s="29">
        <f t="shared" si="118"/>
        <v>0.6121814753787751</v>
      </c>
      <c r="AB156" s="30">
        <f t="shared" si="147"/>
        <v>0.98</v>
      </c>
      <c r="AC156" s="9">
        <v>0.5</v>
      </c>
      <c r="AD156" s="9">
        <v>0.5</v>
      </c>
      <c r="AE156" s="9">
        <f t="shared" si="119"/>
        <v>67.163093755064537</v>
      </c>
      <c r="AF156" s="9">
        <f>(AC156+AD156)*D156*E156*N156</f>
        <v>24.757380000000005</v>
      </c>
      <c r="AG156" s="28">
        <f t="shared" si="120"/>
        <v>91.920473755064535</v>
      </c>
      <c r="AH156" s="9">
        <f t="shared" si="121"/>
        <v>0.2693347737302752</v>
      </c>
      <c r="AI156" s="9">
        <f t="shared" si="148"/>
        <v>0.09</v>
      </c>
      <c r="AJ156" s="29">
        <f t="shared" si="122"/>
        <v>0.35933477373027523</v>
      </c>
      <c r="AK156" s="30">
        <f t="shared" si="149"/>
        <v>0.9</v>
      </c>
      <c r="AL156" s="9">
        <v>11.91204406771363</v>
      </c>
      <c r="AM156" s="9">
        <v>3.2835863573505724</v>
      </c>
      <c r="AN156" s="9">
        <v>5.7017078236719865</v>
      </c>
      <c r="AO156" s="36">
        <f t="shared" si="123"/>
        <v>74.973490586969575</v>
      </c>
      <c r="AP156" s="36">
        <f t="shared" si="124"/>
        <v>4.6197113555637142</v>
      </c>
      <c r="AQ156" s="36">
        <f t="shared" si="125"/>
        <v>1.2734356165740812</v>
      </c>
      <c r="AR156" s="36">
        <f t="shared" si="126"/>
        <v>2.2112279159977648</v>
      </c>
      <c r="AS156" s="36">
        <f t="shared" si="127"/>
        <v>110.63845472488029</v>
      </c>
      <c r="AT156" s="37">
        <f t="shared" si="128"/>
        <v>90.910358658855031</v>
      </c>
      <c r="AU156" s="37">
        <f t="shared" si="129"/>
        <v>7.631632407976686</v>
      </c>
      <c r="AV156" s="37">
        <f t="shared" si="130"/>
        <v>2.1036795966081856</v>
      </c>
      <c r="AW156" s="37">
        <f t="shared" si="131"/>
        <v>3.6528859329766732</v>
      </c>
      <c r="AX156" s="37">
        <f t="shared" si="132"/>
        <v>182.7715958119264</v>
      </c>
      <c r="AY156" s="9">
        <f t="shared" si="133"/>
        <v>0.85</v>
      </c>
      <c r="AZ156" s="9">
        <f t="shared" si="134"/>
        <v>0.6</v>
      </c>
      <c r="BA156" s="9">
        <f t="shared" si="135"/>
        <v>0.65</v>
      </c>
      <c r="BB156" s="9">
        <f t="shared" si="150"/>
        <v>21</v>
      </c>
      <c r="BC156" s="9">
        <f t="shared" si="151"/>
        <v>11.2</v>
      </c>
      <c r="BD156" s="9">
        <f t="shared" si="152"/>
        <v>13.65</v>
      </c>
      <c r="BE156" s="9">
        <f t="shared" si="136"/>
        <v>346.35588583087258</v>
      </c>
      <c r="BF156" s="9">
        <f t="shared" si="137"/>
        <v>95.473913212328682</v>
      </c>
      <c r="BG156" s="9">
        <f t="shared" si="138"/>
        <v>165.78347534570278</v>
      </c>
      <c r="BH156" s="9">
        <f t="shared" si="139"/>
        <v>8294.9511438726713</v>
      </c>
      <c r="BI156" s="9">
        <f t="shared" si="140"/>
        <v>693.79443936170196</v>
      </c>
      <c r="BJ156" s="9">
        <f t="shared" si="141"/>
        <v>191.24626663096564</v>
      </c>
      <c r="BK156" s="9">
        <f t="shared" si="142"/>
        <v>332.08517030679565</v>
      </c>
      <c r="BL156" s="9">
        <f t="shared" si="143"/>
        <v>16615.831327913515</v>
      </c>
      <c r="BM156" s="9" t="str">
        <f t="shared" si="144"/>
        <v>M</v>
      </c>
      <c r="BN156" s="9" t="str">
        <f t="shared" si="145"/>
        <v>M</v>
      </c>
      <c r="BO156" s="9">
        <v>1</v>
      </c>
    </row>
    <row r="157" spans="1:67" x14ac:dyDescent="0.3">
      <c r="A157" s="10">
        <v>151</v>
      </c>
      <c r="B157" s="10">
        <f t="shared" si="115"/>
        <v>4</v>
      </c>
      <c r="C157" s="9">
        <f>IF(G157&lt;=$A$3,$A$3,G157)</f>
        <v>2.9943762371267679</v>
      </c>
      <c r="D157" s="9">
        <f t="shared" si="153"/>
        <v>3</v>
      </c>
      <c r="E157" s="9">
        <f t="shared" si="154"/>
        <v>2.7508200000000005</v>
      </c>
      <c r="F157" s="9">
        <f t="shared" si="155"/>
        <v>3.3943762371267683</v>
      </c>
      <c r="G157" s="9">
        <v>2.9943762371267679</v>
      </c>
      <c r="H157" s="9">
        <f t="shared" si="116"/>
        <v>3.3039286211116696</v>
      </c>
      <c r="I157" s="9">
        <v>65</v>
      </c>
      <c r="J157" s="9">
        <v>78</v>
      </c>
      <c r="K157" s="9">
        <v>0.2</v>
      </c>
      <c r="L157" s="9">
        <v>0.2</v>
      </c>
      <c r="M157" s="1">
        <f t="shared" si="156"/>
        <v>1.3989229744649958</v>
      </c>
      <c r="N157" s="9">
        <v>3</v>
      </c>
      <c r="O157" s="9">
        <v>2.6</v>
      </c>
      <c r="P157" s="9">
        <f t="shared" si="157"/>
        <v>2.8060344615120294</v>
      </c>
      <c r="Q157" s="1">
        <f t="shared" si="158"/>
        <v>1.3084753584498969</v>
      </c>
      <c r="R157" s="4">
        <f t="shared" si="159"/>
        <v>15.007922656809424</v>
      </c>
      <c r="S157" s="4">
        <f t="shared" si="160"/>
        <v>6.2737502555626767E-2</v>
      </c>
      <c r="T157" s="9">
        <f t="shared" si="161"/>
        <v>15.149977261025937</v>
      </c>
      <c r="U157" s="9">
        <f t="shared" si="162"/>
        <v>4.7028515955766652</v>
      </c>
      <c r="V157" s="9">
        <f t="shared" si="163"/>
        <v>40.121755916562265</v>
      </c>
      <c r="W157" s="9">
        <f t="shared" si="164"/>
        <v>41.456673379584579</v>
      </c>
      <c r="X157" s="28">
        <f t="shared" si="117"/>
        <v>81.578429296146851</v>
      </c>
      <c r="Y157" s="9">
        <f t="shared" si="165"/>
        <v>0.50818180415178305</v>
      </c>
      <c r="Z157" s="9">
        <f t="shared" si="146"/>
        <v>0.04</v>
      </c>
      <c r="AA157" s="29">
        <f t="shared" si="118"/>
        <v>0.54818180415178308</v>
      </c>
      <c r="AB157" s="30">
        <f t="shared" si="147"/>
        <v>0.98</v>
      </c>
      <c r="AC157" s="9">
        <v>0.5</v>
      </c>
      <c r="AD157" s="9">
        <v>0.5</v>
      </c>
      <c r="AE157" s="9">
        <f t="shared" si="119"/>
        <v>81.796616365737634</v>
      </c>
      <c r="AF157" s="9">
        <f>(AC157+AD157)*D157*E157*N157</f>
        <v>24.757380000000005</v>
      </c>
      <c r="AG157" s="28">
        <f t="shared" si="120"/>
        <v>106.55399636573765</v>
      </c>
      <c r="AH157" s="9">
        <f t="shared" si="121"/>
        <v>0.23234586073170241</v>
      </c>
      <c r="AI157" s="9">
        <f t="shared" si="148"/>
        <v>0.09</v>
      </c>
      <c r="AJ157" s="29">
        <f t="shared" si="122"/>
        <v>0.3223458607317024</v>
      </c>
      <c r="AK157" s="30">
        <f t="shared" si="149"/>
        <v>0.9</v>
      </c>
      <c r="AL157" s="9">
        <v>4.009607542275619</v>
      </c>
      <c r="AM157" s="9">
        <v>3.125465195077656</v>
      </c>
      <c r="AN157" s="9">
        <v>5.9762310919677653</v>
      </c>
      <c r="AO157" s="36">
        <f t="shared" si="123"/>
        <v>83.277979906483253</v>
      </c>
      <c r="AP157" s="36">
        <f t="shared" si="124"/>
        <v>1.8116136458103733</v>
      </c>
      <c r="AQ157" s="36">
        <f t="shared" si="125"/>
        <v>1.4121420456263818</v>
      </c>
      <c r="AR157" s="36">
        <f t="shared" si="126"/>
        <v>2.700169949944895</v>
      </c>
      <c r="AS157" s="36">
        <f t="shared" si="127"/>
        <v>65.784156005210519</v>
      </c>
      <c r="AT157" s="37">
        <f t="shared" si="128"/>
        <v>105.38307332875152</v>
      </c>
      <c r="AU157" s="37">
        <f t="shared" si="129"/>
        <v>2.7171271478644585</v>
      </c>
      <c r="AV157" s="37">
        <f t="shared" si="130"/>
        <v>2.1179844265833707</v>
      </c>
      <c r="AW157" s="37">
        <f t="shared" si="131"/>
        <v>4.0498177366958537</v>
      </c>
      <c r="AX157" s="37">
        <f t="shared" si="132"/>
        <v>98.665582804854793</v>
      </c>
      <c r="AY157" s="9">
        <f t="shared" si="133"/>
        <v>0.85</v>
      </c>
      <c r="AZ157" s="9">
        <f t="shared" si="134"/>
        <v>0.6</v>
      </c>
      <c r="BA157" s="9">
        <f t="shared" si="135"/>
        <v>0.65</v>
      </c>
      <c r="BB157" s="9">
        <f t="shared" si="150"/>
        <v>21</v>
      </c>
      <c r="BC157" s="9">
        <f t="shared" si="151"/>
        <v>11.2</v>
      </c>
      <c r="BD157" s="9">
        <f t="shared" si="152"/>
        <v>13.65</v>
      </c>
      <c r="BE157" s="9">
        <f t="shared" si="136"/>
        <v>150.86752479410714</v>
      </c>
      <c r="BF157" s="9">
        <f t="shared" si="137"/>
        <v>117.60033690077398</v>
      </c>
      <c r="BG157" s="9">
        <f t="shared" si="138"/>
        <v>224.86469883560085</v>
      </c>
      <c r="BH157" s="9">
        <f t="shared" si="139"/>
        <v>5478.3716219668813</v>
      </c>
      <c r="BI157" s="9">
        <f t="shared" si="140"/>
        <v>286.33920946694172</v>
      </c>
      <c r="BJ157" s="9">
        <f t="shared" si="141"/>
        <v>223.19970813578911</v>
      </c>
      <c r="BK157" s="9">
        <f t="shared" si="142"/>
        <v>426.78223951429766</v>
      </c>
      <c r="BL157" s="9">
        <f t="shared" si="143"/>
        <v>10397.682347748017</v>
      </c>
      <c r="BM157" s="9" t="str">
        <f t="shared" si="144"/>
        <v>D</v>
      </c>
      <c r="BN157" s="9" t="str">
        <f t="shared" si="145"/>
        <v>M</v>
      </c>
      <c r="BO157" s="9">
        <v>1</v>
      </c>
    </row>
    <row r="158" spans="1:67" x14ac:dyDescent="0.3">
      <c r="A158" s="10">
        <v>152</v>
      </c>
      <c r="B158" s="10">
        <f t="shared" si="115"/>
        <v>4</v>
      </c>
      <c r="C158" s="9">
        <f>IF(G158&lt;=$A$3,$A$3,G158)</f>
        <v>2.7137063087941931</v>
      </c>
      <c r="D158" s="9">
        <f t="shared" si="153"/>
        <v>3</v>
      </c>
      <c r="E158" s="9">
        <f t="shared" si="154"/>
        <v>2.7508200000000005</v>
      </c>
      <c r="F158" s="9">
        <f t="shared" si="155"/>
        <v>3.1137063087941934</v>
      </c>
      <c r="G158" s="9">
        <v>2.7137063087941931</v>
      </c>
      <c r="H158" s="9">
        <f t="shared" si="116"/>
        <v>2.9942436196727216</v>
      </c>
      <c r="I158" s="9">
        <v>65</v>
      </c>
      <c r="J158" s="9">
        <v>78</v>
      </c>
      <c r="K158" s="9">
        <v>0.2</v>
      </c>
      <c r="L158" s="9">
        <v>0.2</v>
      </c>
      <c r="M158" s="1">
        <f t="shared" si="156"/>
        <v>1.3989229744649958</v>
      </c>
      <c r="N158" s="9">
        <v>3</v>
      </c>
      <c r="O158" s="9">
        <v>2.6</v>
      </c>
      <c r="P158" s="9">
        <f t="shared" si="157"/>
        <v>2.7438114364363222</v>
      </c>
      <c r="Q158" s="1">
        <f t="shared" si="158"/>
        <v>1.2794602853435242</v>
      </c>
      <c r="R158" s="4">
        <f t="shared" si="159"/>
        <v>15.007922656809424</v>
      </c>
      <c r="S158" s="4">
        <f t="shared" si="160"/>
        <v>0.10944540954666294</v>
      </c>
      <c r="T158" s="9">
        <f t="shared" si="161"/>
        <v>14.485533809239495</v>
      </c>
      <c r="U158" s="9">
        <f t="shared" si="162"/>
        <v>4.3931665941377176</v>
      </c>
      <c r="V158" s="9">
        <f t="shared" si="163"/>
        <v>34.282530991680865</v>
      </c>
      <c r="W158" s="9">
        <f t="shared" si="164"/>
        <v>41.585158424293653</v>
      </c>
      <c r="X158" s="28">
        <f t="shared" si="117"/>
        <v>75.867689415974525</v>
      </c>
      <c r="Y158" s="9">
        <f t="shared" si="165"/>
        <v>0.54812738788295801</v>
      </c>
      <c r="Z158" s="9">
        <f t="shared" si="146"/>
        <v>0.04</v>
      </c>
      <c r="AA158" s="29">
        <f t="shared" si="118"/>
        <v>0.58812738788295804</v>
      </c>
      <c r="AB158" s="30">
        <f t="shared" si="147"/>
        <v>0.98</v>
      </c>
      <c r="AC158" s="9">
        <v>0.5</v>
      </c>
      <c r="AD158" s="9">
        <v>0.5</v>
      </c>
      <c r="AE158" s="9">
        <f t="shared" si="119"/>
        <v>74.129627104813068</v>
      </c>
      <c r="AF158" s="9">
        <f>(AC158+AD158)*D158*E158*N158</f>
        <v>24.757380000000005</v>
      </c>
      <c r="AG158" s="28">
        <f t="shared" si="120"/>
        <v>98.88700710481308</v>
      </c>
      <c r="AH158" s="9">
        <f t="shared" si="121"/>
        <v>0.25036029226528184</v>
      </c>
      <c r="AI158" s="9">
        <f t="shared" si="148"/>
        <v>0.09</v>
      </c>
      <c r="AJ158" s="29">
        <f t="shared" si="122"/>
        <v>0.34036029226528186</v>
      </c>
      <c r="AK158" s="30">
        <f t="shared" si="149"/>
        <v>0.9</v>
      </c>
      <c r="AL158" s="9">
        <v>4.5333627355899146</v>
      </c>
      <c r="AM158" s="9">
        <v>2.3806565120692502</v>
      </c>
      <c r="AN158" s="9">
        <v>6.4081462627774597</v>
      </c>
      <c r="AO158" s="36">
        <f t="shared" si="123"/>
        <v>77.448266278807338</v>
      </c>
      <c r="AP158" s="36">
        <f t="shared" si="124"/>
        <v>1.8671679515814772</v>
      </c>
      <c r="AQ158" s="36">
        <f t="shared" si="125"/>
        <v>0.9805272161794083</v>
      </c>
      <c r="AR158" s="36">
        <f t="shared" si="126"/>
        <v>2.6393399400782127</v>
      </c>
      <c r="AS158" s="36">
        <f t="shared" si="127"/>
        <v>63.335634446798935</v>
      </c>
      <c r="AT158" s="37">
        <f t="shared" si="128"/>
        <v>97.800336697067877</v>
      </c>
      <c r="AU158" s="37">
        <f t="shared" si="129"/>
        <v>2.9903860699599938</v>
      </c>
      <c r="AV158" s="37">
        <f t="shared" si="130"/>
        <v>1.5703755658381138</v>
      </c>
      <c r="AW158" s="37">
        <f t="shared" si="131"/>
        <v>4.2270677278998496</v>
      </c>
      <c r="AX158" s="37">
        <f t="shared" si="132"/>
        <v>101.43597356700943</v>
      </c>
      <c r="AY158" s="9">
        <f t="shared" si="133"/>
        <v>0.85</v>
      </c>
      <c r="AZ158" s="9">
        <f t="shared" si="134"/>
        <v>0.6</v>
      </c>
      <c r="BA158" s="9">
        <f t="shared" si="135"/>
        <v>0.65</v>
      </c>
      <c r="BB158" s="9">
        <f t="shared" si="150"/>
        <v>21</v>
      </c>
      <c r="BC158" s="9">
        <f t="shared" si="151"/>
        <v>11.2</v>
      </c>
      <c r="BD158" s="9">
        <f t="shared" si="152"/>
        <v>13.65</v>
      </c>
      <c r="BE158" s="9">
        <f t="shared" si="136"/>
        <v>144.6089207013375</v>
      </c>
      <c r="BF158" s="9">
        <f t="shared" si="137"/>
        <v>75.940132932280505</v>
      </c>
      <c r="BG158" s="9">
        <f t="shared" si="138"/>
        <v>204.41230247946882</v>
      </c>
      <c r="BH158" s="9">
        <f t="shared" si="139"/>
        <v>4905.235081572886</v>
      </c>
      <c r="BI158" s="9">
        <f t="shared" si="140"/>
        <v>292.46076449630897</v>
      </c>
      <c r="BJ158" s="9">
        <f t="shared" si="141"/>
        <v>153.583259079816</v>
      </c>
      <c r="BK158" s="9">
        <f t="shared" si="142"/>
        <v>413.40864702991502</v>
      </c>
      <c r="BL158" s="9">
        <f t="shared" si="143"/>
        <v>9920.4723680483985</v>
      </c>
      <c r="BM158" s="9" t="str">
        <f t="shared" si="144"/>
        <v>D</v>
      </c>
      <c r="BN158" s="9" t="str">
        <f t="shared" si="145"/>
        <v>M</v>
      </c>
      <c r="BO158" s="9">
        <v>1</v>
      </c>
    </row>
    <row r="159" spans="1:67" x14ac:dyDescent="0.3">
      <c r="A159" s="10">
        <v>153</v>
      </c>
      <c r="B159" s="10">
        <f t="shared" si="115"/>
        <v>4</v>
      </c>
      <c r="C159" s="9">
        <f>IF(G159&lt;=$A$3,$A$3,G159)</f>
        <v>2.5725682492474311</v>
      </c>
      <c r="D159" s="9">
        <f t="shared" si="153"/>
        <v>3</v>
      </c>
      <c r="E159" s="9">
        <f t="shared" si="154"/>
        <v>2.7508200000000005</v>
      </c>
      <c r="F159" s="9">
        <f t="shared" si="155"/>
        <v>2.9725682492474315</v>
      </c>
      <c r="G159" s="9">
        <v>2.5725682492474311</v>
      </c>
      <c r="H159" s="9">
        <f t="shared" si="116"/>
        <v>2.8385150012436111</v>
      </c>
      <c r="I159" s="9">
        <v>65</v>
      </c>
      <c r="J159" s="9">
        <v>78</v>
      </c>
      <c r="K159" s="9">
        <v>0.2</v>
      </c>
      <c r="L159" s="9">
        <v>0.2</v>
      </c>
      <c r="M159" s="1">
        <f t="shared" si="156"/>
        <v>1.3989229744649958</v>
      </c>
      <c r="N159" s="9">
        <v>3</v>
      </c>
      <c r="O159" s="9">
        <v>2.6</v>
      </c>
      <c r="P159" s="9">
        <f t="shared" si="157"/>
        <v>2.7125218819390238</v>
      </c>
      <c r="Q159" s="1">
        <f t="shared" si="158"/>
        <v>1.2648697264611757</v>
      </c>
      <c r="R159" s="4">
        <f t="shared" si="159"/>
        <v>15.007922656809424</v>
      </c>
      <c r="S159" s="4">
        <f t="shared" si="160"/>
        <v>0.1378121980977923</v>
      </c>
      <c r="T159" s="9">
        <f t="shared" si="161"/>
        <v>14.157040708443507</v>
      </c>
      <c r="U159" s="9">
        <f t="shared" si="162"/>
        <v>4.2374379757086071</v>
      </c>
      <c r="V159" s="9">
        <f t="shared" si="163"/>
        <v>31.330723799887991</v>
      </c>
      <c r="W159" s="9">
        <f t="shared" si="164"/>
        <v>41.663190353575878</v>
      </c>
      <c r="X159" s="28">
        <f t="shared" si="117"/>
        <v>72.993914153463862</v>
      </c>
      <c r="Y159" s="9">
        <f t="shared" si="165"/>
        <v>0.57077621931579603</v>
      </c>
      <c r="Z159" s="9">
        <f t="shared" si="146"/>
        <v>0.04</v>
      </c>
      <c r="AA159" s="29">
        <f t="shared" si="118"/>
        <v>0.61077621931579607</v>
      </c>
      <c r="AB159" s="30">
        <f t="shared" si="147"/>
        <v>0.98</v>
      </c>
      <c r="AC159" s="9">
        <v>0.5</v>
      </c>
      <c r="AD159" s="9">
        <v>0.5</v>
      </c>
      <c r="AE159" s="9">
        <f t="shared" si="119"/>
        <v>70.274194521488567</v>
      </c>
      <c r="AF159" s="9">
        <f>(AC159+AD159)*D159*E159*N159</f>
        <v>24.757380000000005</v>
      </c>
      <c r="AG159" s="28">
        <f t="shared" si="120"/>
        <v>95.031574521488579</v>
      </c>
      <c r="AH159" s="9">
        <f t="shared" si="121"/>
        <v>0.26051741355081787</v>
      </c>
      <c r="AI159" s="9">
        <f t="shared" si="148"/>
        <v>0.09</v>
      </c>
      <c r="AJ159" s="29">
        <f t="shared" si="122"/>
        <v>0.35051741355081789</v>
      </c>
      <c r="AK159" s="30">
        <f t="shared" si="149"/>
        <v>0.9</v>
      </c>
      <c r="AL159" s="9">
        <v>5.1820402499501013</v>
      </c>
      <c r="AM159" s="9">
        <v>2.7770046113778077</v>
      </c>
      <c r="AN159" s="9">
        <v>6.4538996662808374</v>
      </c>
      <c r="AO159" s="36">
        <f t="shared" si="123"/>
        <v>74.514620698327704</v>
      </c>
      <c r="AP159" s="36">
        <f t="shared" si="124"/>
        <v>2.0169732977432955</v>
      </c>
      <c r="AQ159" s="36">
        <f t="shared" si="125"/>
        <v>1.0808762338179387</v>
      </c>
      <c r="AR159" s="36">
        <f t="shared" si="126"/>
        <v>2.5120112282663496</v>
      </c>
      <c r="AS159" s="36">
        <f t="shared" si="127"/>
        <v>65.554281278767562</v>
      </c>
      <c r="AT159" s="37">
        <f t="shared" si="128"/>
        <v>93.987271504768927</v>
      </c>
      <c r="AU159" s="37">
        <f t="shared" si="129"/>
        <v>3.3656449046213579</v>
      </c>
      <c r="AV159" s="37">
        <f t="shared" si="130"/>
        <v>1.8036161375789643</v>
      </c>
      <c r="AW159" s="37">
        <f t="shared" si="131"/>
        <v>4.1916954479395914</v>
      </c>
      <c r="AX159" s="37">
        <f t="shared" si="132"/>
        <v>109.3878798538659</v>
      </c>
      <c r="AY159" s="9">
        <f t="shared" si="133"/>
        <v>0.85</v>
      </c>
      <c r="AZ159" s="9">
        <f t="shared" si="134"/>
        <v>0.6</v>
      </c>
      <c r="BA159" s="9">
        <f t="shared" si="135"/>
        <v>0.65</v>
      </c>
      <c r="BB159" s="9">
        <f t="shared" si="150"/>
        <v>21</v>
      </c>
      <c r="BC159" s="9">
        <f t="shared" si="151"/>
        <v>11.2</v>
      </c>
      <c r="BD159" s="9">
        <f t="shared" si="152"/>
        <v>13.65</v>
      </c>
      <c r="BE159" s="9">
        <f t="shared" si="136"/>
        <v>150.29400023999685</v>
      </c>
      <c r="BF159" s="9">
        <f t="shared" si="137"/>
        <v>80.541082584780668</v>
      </c>
      <c r="BG159" s="9">
        <f t="shared" si="138"/>
        <v>187.18156386420733</v>
      </c>
      <c r="BH159" s="9">
        <f t="shared" si="139"/>
        <v>4884.7524046388498</v>
      </c>
      <c r="BI159" s="9">
        <f t="shared" si="140"/>
        <v>316.32778143928971</v>
      </c>
      <c r="BJ159" s="9">
        <f t="shared" si="141"/>
        <v>169.51695961301678</v>
      </c>
      <c r="BK159" s="9">
        <f t="shared" si="142"/>
        <v>393.96601813080235</v>
      </c>
      <c r="BL159" s="9">
        <f t="shared" si="143"/>
        <v>10281.068363156337</v>
      </c>
      <c r="BM159" s="9" t="str">
        <f t="shared" si="144"/>
        <v>D</v>
      </c>
      <c r="BN159" s="9" t="str">
        <f t="shared" si="145"/>
        <v>M</v>
      </c>
      <c r="BO159" s="9">
        <v>1</v>
      </c>
    </row>
    <row r="160" spans="1:67" x14ac:dyDescent="0.3">
      <c r="A160" s="10">
        <v>154</v>
      </c>
      <c r="B160" s="10">
        <f t="shared" si="115"/>
        <v>4</v>
      </c>
      <c r="C160" s="9">
        <f>IF(G160&lt;=$A$3,$A$3,G160)</f>
        <v>2.5</v>
      </c>
      <c r="D160" s="9">
        <f t="shared" si="153"/>
        <v>3</v>
      </c>
      <c r="E160" s="9">
        <f t="shared" si="154"/>
        <v>2.7508200000000005</v>
      </c>
      <c r="F160" s="9">
        <f t="shared" si="155"/>
        <v>2.9000000000000004</v>
      </c>
      <c r="G160" s="9">
        <v>1.1705159715700564</v>
      </c>
      <c r="H160" s="9">
        <f t="shared" si="116"/>
        <v>1.2915214768233279</v>
      </c>
      <c r="I160" s="9">
        <v>65</v>
      </c>
      <c r="J160" s="9">
        <v>78</v>
      </c>
      <c r="K160" s="9">
        <v>0.2</v>
      </c>
      <c r="L160" s="9">
        <v>0.2</v>
      </c>
      <c r="M160" s="1">
        <f t="shared" si="156"/>
        <v>1.3989229744649958</v>
      </c>
      <c r="N160" s="9">
        <v>3</v>
      </c>
      <c r="O160" s="9">
        <v>2.6</v>
      </c>
      <c r="P160" s="9">
        <f t="shared" si="157"/>
        <v>0</v>
      </c>
      <c r="Q160" s="1">
        <f t="shared" si="158"/>
        <v>0</v>
      </c>
      <c r="R160" s="4">
        <f t="shared" si="159"/>
        <v>15.007922656809424</v>
      </c>
      <c r="S160" s="4">
        <f t="shared" si="160"/>
        <v>17.256076075386936</v>
      </c>
      <c r="T160" s="9">
        <f t="shared" si="161"/>
        <v>0</v>
      </c>
      <c r="U160" s="9">
        <f t="shared" si="162"/>
        <v>2.6904444512883234</v>
      </c>
      <c r="V160" s="9">
        <f t="shared" si="163"/>
        <v>31.974687979876325</v>
      </c>
      <c r="W160" s="9">
        <f t="shared" si="164"/>
        <v>34.512152150773872</v>
      </c>
      <c r="X160" s="28">
        <f t="shared" si="117"/>
        <v>66.486840130650194</v>
      </c>
      <c r="Y160" s="9">
        <f t="shared" si="165"/>
        <v>0.51908245425644606</v>
      </c>
      <c r="Z160" s="9">
        <f t="shared" si="146"/>
        <v>0.04</v>
      </c>
      <c r="AA160" s="29">
        <f t="shared" si="118"/>
        <v>0.55908245425644609</v>
      </c>
      <c r="AB160" s="30">
        <f t="shared" si="147"/>
        <v>0.98</v>
      </c>
      <c r="AC160" s="9">
        <v>0.5</v>
      </c>
      <c r="AD160" s="9">
        <v>0.5</v>
      </c>
      <c r="AE160" s="9">
        <f t="shared" si="119"/>
        <v>31.974687979876325</v>
      </c>
      <c r="AF160" s="9">
        <f>(AC160+AD160)*D160*E160*N160</f>
        <v>24.757380000000005</v>
      </c>
      <c r="AG160" s="28">
        <f t="shared" si="120"/>
        <v>56.732067979876334</v>
      </c>
      <c r="AH160" s="9">
        <f t="shared" si="121"/>
        <v>0.43639128418131695</v>
      </c>
      <c r="AI160" s="9">
        <f t="shared" si="148"/>
        <v>0.09</v>
      </c>
      <c r="AJ160" s="29">
        <f t="shared" si="122"/>
        <v>0.52639128418131698</v>
      </c>
      <c r="AK160" s="30">
        <f t="shared" si="149"/>
        <v>0.9</v>
      </c>
      <c r="AL160" s="9">
        <v>6.3100335079438228</v>
      </c>
      <c r="AM160" s="9">
        <v>2.0385692103702864</v>
      </c>
      <c r="AN160" s="9">
        <v>5.8986335452005694</v>
      </c>
      <c r="AO160" s="36">
        <f t="shared" si="123"/>
        <v>67.871982633372085</v>
      </c>
      <c r="AP160" s="36">
        <f t="shared" si="124"/>
        <v>2.7822044878821783</v>
      </c>
      <c r="AQ160" s="36">
        <f t="shared" si="125"/>
        <v>0.89884093306484136</v>
      </c>
      <c r="AR160" s="36">
        <f t="shared" si="126"/>
        <v>2.6008110259904336</v>
      </c>
      <c r="AS160" s="36">
        <f t="shared" si="127"/>
        <v>78.778257006992732</v>
      </c>
      <c r="AT160" s="37">
        <f t="shared" si="128"/>
        <v>56.108638661416151</v>
      </c>
      <c r="AU160" s="37">
        <f t="shared" si="129"/>
        <v>2.9884868664701334</v>
      </c>
      <c r="AV160" s="37">
        <f t="shared" si="130"/>
        <v>0.96548414583097797</v>
      </c>
      <c r="AW160" s="37">
        <f t="shared" si="131"/>
        <v>2.793644258427447</v>
      </c>
      <c r="AX160" s="37">
        <f t="shared" si="132"/>
        <v>84.61915270937358</v>
      </c>
      <c r="AY160" s="9">
        <f t="shared" si="133"/>
        <v>0.85</v>
      </c>
      <c r="AZ160" s="9">
        <f t="shared" si="134"/>
        <v>0.6</v>
      </c>
      <c r="BA160" s="9">
        <f t="shared" si="135"/>
        <v>0.65</v>
      </c>
      <c r="BB160" s="9">
        <f t="shared" si="150"/>
        <v>21</v>
      </c>
      <c r="BC160" s="9">
        <f t="shared" si="151"/>
        <v>11.2</v>
      </c>
      <c r="BD160" s="9">
        <f t="shared" si="152"/>
        <v>13.65</v>
      </c>
      <c r="BE160" s="9">
        <f t="shared" si="136"/>
        <v>188.83373468402908</v>
      </c>
      <c r="BF160" s="9">
        <f t="shared" si="137"/>
        <v>61.006116199140877</v>
      </c>
      <c r="BG160" s="9">
        <f t="shared" si="138"/>
        <v>176.52220078870533</v>
      </c>
      <c r="BH160" s="9">
        <f t="shared" si="139"/>
        <v>5346.8364914659332</v>
      </c>
      <c r="BI160" s="9">
        <f t="shared" si="140"/>
        <v>167.67992973516053</v>
      </c>
      <c r="BJ160" s="9">
        <f t="shared" si="141"/>
        <v>54.172001071756362</v>
      </c>
      <c r="BK160" s="9">
        <f t="shared" si="142"/>
        <v>156.7475762446455</v>
      </c>
      <c r="BL160" s="9">
        <f t="shared" si="143"/>
        <v>4747.8654632054358</v>
      </c>
      <c r="BM160" s="9" t="str">
        <f t="shared" si="144"/>
        <v>M</v>
      </c>
      <c r="BN160" s="9" t="str">
        <f t="shared" si="145"/>
        <v>M</v>
      </c>
      <c r="BO160" s="9">
        <v>1</v>
      </c>
    </row>
    <row r="161" spans="1:67" x14ac:dyDescent="0.3">
      <c r="A161" s="10">
        <v>155</v>
      </c>
      <c r="B161" s="10">
        <f t="shared" si="115"/>
        <v>4</v>
      </c>
      <c r="C161" s="9">
        <f>IF(G161&lt;=$A$3,$A$3,G161)</f>
        <v>3.423729186982075</v>
      </c>
      <c r="D161" s="9">
        <f t="shared" si="153"/>
        <v>3</v>
      </c>
      <c r="E161" s="9">
        <f t="shared" si="154"/>
        <v>2.7508200000000005</v>
      </c>
      <c r="F161" s="9">
        <f t="shared" si="155"/>
        <v>3.8237291869820753</v>
      </c>
      <c r="G161" s="9">
        <v>3.423729186982075</v>
      </c>
      <c r="H161" s="9">
        <f t="shared" si="116"/>
        <v>3.7776671854234256</v>
      </c>
      <c r="I161" s="9">
        <v>65</v>
      </c>
      <c r="J161" s="9">
        <v>78</v>
      </c>
      <c r="K161" s="9">
        <v>0.2</v>
      </c>
      <c r="L161" s="9">
        <v>0.2</v>
      </c>
      <c r="M161" s="1">
        <f t="shared" si="156"/>
        <v>1.3989229744649958</v>
      </c>
      <c r="N161" s="9">
        <v>3</v>
      </c>
      <c r="O161" s="9">
        <v>2.6</v>
      </c>
      <c r="P161" s="9">
        <f t="shared" si="157"/>
        <v>2.901219718884954</v>
      </c>
      <c r="Q161" s="1">
        <f t="shared" si="158"/>
        <v>1.3528609729063463</v>
      </c>
      <c r="R161" s="4">
        <f t="shared" si="159"/>
        <v>15.007922656809424</v>
      </c>
      <c r="S161" s="4">
        <f t="shared" si="160"/>
        <v>1.6271162747714476E-2</v>
      </c>
      <c r="T161" s="9">
        <f t="shared" si="161"/>
        <v>16.195233777187077</v>
      </c>
      <c r="U161" s="9">
        <f t="shared" si="162"/>
        <v>5.1765901598884216</v>
      </c>
      <c r="V161" s="9">
        <f t="shared" si="163"/>
        <v>48.974969044096468</v>
      </c>
      <c r="W161" s="9">
        <f t="shared" si="164"/>
        <v>41.32885284271417</v>
      </c>
      <c r="X161" s="28">
        <f t="shared" si="117"/>
        <v>90.303821886810638</v>
      </c>
      <c r="Y161" s="9">
        <f t="shared" si="165"/>
        <v>0.45766449281091248</v>
      </c>
      <c r="Z161" s="9">
        <f t="shared" si="146"/>
        <v>0.04</v>
      </c>
      <c r="AA161" s="29">
        <f t="shared" si="118"/>
        <v>0.49766449281091246</v>
      </c>
      <c r="AB161" s="30">
        <f t="shared" si="147"/>
        <v>0.98</v>
      </c>
      <c r="AC161" s="9">
        <v>0.5</v>
      </c>
      <c r="AD161" s="9">
        <v>0.5</v>
      </c>
      <c r="AE161" s="9">
        <f t="shared" si="119"/>
        <v>93.525142023058237</v>
      </c>
      <c r="AF161" s="9">
        <f>(AC161+AD161)*D161*E161*N161</f>
        <v>24.757380000000005</v>
      </c>
      <c r="AG161" s="28">
        <f t="shared" si="120"/>
        <v>118.28252202305825</v>
      </c>
      <c r="AH161" s="9">
        <f t="shared" si="121"/>
        <v>0.20930717046406694</v>
      </c>
      <c r="AI161" s="9">
        <f t="shared" si="148"/>
        <v>0.09</v>
      </c>
      <c r="AJ161" s="29">
        <f t="shared" si="122"/>
        <v>0.29930717046406696</v>
      </c>
      <c r="AK161" s="30">
        <f t="shared" si="149"/>
        <v>0.9</v>
      </c>
      <c r="AL161" s="9">
        <v>9.4218726923105027</v>
      </c>
      <c r="AM161" s="9">
        <v>3.3084817429231053</v>
      </c>
      <c r="AN161" s="9">
        <v>6.3493265770435618</v>
      </c>
      <c r="AO161" s="36">
        <f t="shared" si="123"/>
        <v>92.185151509452538</v>
      </c>
      <c r="AP161" s="36">
        <f t="shared" si="124"/>
        <v>4.7329411975628108</v>
      </c>
      <c r="AQ161" s="36">
        <f t="shared" si="125"/>
        <v>1.6619678543571146</v>
      </c>
      <c r="AR161" s="36">
        <f t="shared" si="126"/>
        <v>3.189492186388331</v>
      </c>
      <c r="AS161" s="36">
        <f t="shared" si="127"/>
        <v>123.95019378150644</v>
      </c>
      <c r="AT161" s="37">
        <f t="shared" si="128"/>
        <v>116.98271408873893</v>
      </c>
      <c r="AU161" s="37">
        <f t="shared" si="129"/>
        <v>6.6018386363023858</v>
      </c>
      <c r="AV161" s="37">
        <f t="shared" si="130"/>
        <v>2.3182294339167662</v>
      </c>
      <c r="AW161" s="37">
        <f t="shared" si="131"/>
        <v>4.4489276049163538</v>
      </c>
      <c r="AX161" s="37">
        <f t="shared" si="132"/>
        <v>172.8944316285386</v>
      </c>
      <c r="AY161" s="9">
        <f t="shared" si="133"/>
        <v>0.85</v>
      </c>
      <c r="AZ161" s="9">
        <f t="shared" si="134"/>
        <v>0.6</v>
      </c>
      <c r="BA161" s="9">
        <f t="shared" si="135"/>
        <v>0.65</v>
      </c>
      <c r="BB161" s="9">
        <f t="shared" si="150"/>
        <v>21</v>
      </c>
      <c r="BC161" s="9">
        <f t="shared" si="151"/>
        <v>11.2</v>
      </c>
      <c r="BD161" s="9">
        <f t="shared" si="152"/>
        <v>13.65</v>
      </c>
      <c r="BE161" s="9">
        <f t="shared" si="136"/>
        <v>436.30690138265743</v>
      </c>
      <c r="BF161" s="9">
        <f t="shared" si="137"/>
        <v>153.20875845775035</v>
      </c>
      <c r="BG161" s="9">
        <f t="shared" si="138"/>
        <v>294.02382044042332</v>
      </c>
      <c r="BH161" s="9">
        <f t="shared" si="139"/>
        <v>11426.367393374174</v>
      </c>
      <c r="BI161" s="9">
        <f t="shared" si="140"/>
        <v>772.30100165055217</v>
      </c>
      <c r="BJ161" s="9">
        <f t="shared" si="141"/>
        <v>271.19277105998418</v>
      </c>
      <c r="BK161" s="9">
        <f t="shared" si="142"/>
        <v>520.44762600742786</v>
      </c>
      <c r="BL161" s="9">
        <f t="shared" si="143"/>
        <v>20225.659862736353</v>
      </c>
      <c r="BM161" s="9" t="str">
        <f t="shared" si="144"/>
        <v>M</v>
      </c>
      <c r="BN161" s="9" t="str">
        <f t="shared" si="145"/>
        <v>M</v>
      </c>
      <c r="BO161" s="9">
        <v>1</v>
      </c>
    </row>
    <row r="162" spans="1:67" x14ac:dyDescent="0.3">
      <c r="A162" s="10">
        <v>156</v>
      </c>
      <c r="B162" s="10">
        <f t="shared" si="115"/>
        <v>4</v>
      </c>
      <c r="C162" s="9">
        <f>IF(G162&lt;=$A$3,$A$3,G162)</f>
        <v>3.1040917386090068</v>
      </c>
      <c r="D162" s="9">
        <f t="shared" si="153"/>
        <v>3</v>
      </c>
      <c r="E162" s="9">
        <f t="shared" si="154"/>
        <v>2.7508200000000005</v>
      </c>
      <c r="F162" s="9">
        <f t="shared" si="155"/>
        <v>3.5040917386090071</v>
      </c>
      <c r="G162" s="9">
        <v>3.1040917386090068</v>
      </c>
      <c r="H162" s="9">
        <f t="shared" si="116"/>
        <v>3.4249862828150688</v>
      </c>
      <c r="I162" s="9">
        <v>65</v>
      </c>
      <c r="J162" s="9">
        <v>78</v>
      </c>
      <c r="K162" s="9">
        <v>0.2</v>
      </c>
      <c r="L162" s="9">
        <v>0.2</v>
      </c>
      <c r="M162" s="1">
        <f t="shared" si="156"/>
        <v>1.3989229744649958</v>
      </c>
      <c r="N162" s="9">
        <v>3</v>
      </c>
      <c r="O162" s="9">
        <v>2.6</v>
      </c>
      <c r="P162" s="9">
        <f t="shared" si="157"/>
        <v>2.8303578025998357</v>
      </c>
      <c r="Q162" s="1">
        <f t="shared" si="158"/>
        <v>1.3198175186710572</v>
      </c>
      <c r="R162" s="4">
        <f t="shared" si="159"/>
        <v>15.007922656809424</v>
      </c>
      <c r="S162" s="4">
        <f t="shared" si="160"/>
        <v>4.7989458784818459E-2</v>
      </c>
      <c r="T162" s="9">
        <f t="shared" si="161"/>
        <v>15.413762458060381</v>
      </c>
      <c r="U162" s="9">
        <f t="shared" si="162"/>
        <v>4.8239092572800644</v>
      </c>
      <c r="V162" s="9">
        <f t="shared" si="163"/>
        <v>42.393200853558469</v>
      </c>
      <c r="W162" s="9">
        <f t="shared" si="164"/>
        <v>41.416104165818965</v>
      </c>
      <c r="X162" s="28">
        <f t="shared" si="117"/>
        <v>83.809305019377433</v>
      </c>
      <c r="Y162" s="9">
        <f t="shared" si="165"/>
        <v>0.49417071477019414</v>
      </c>
      <c r="Z162" s="9">
        <f t="shared" si="146"/>
        <v>0.04</v>
      </c>
      <c r="AA162" s="29">
        <f t="shared" si="118"/>
        <v>0.53417071477019418</v>
      </c>
      <c r="AB162" s="30">
        <f t="shared" si="147"/>
        <v>0.98</v>
      </c>
      <c r="AC162" s="9">
        <v>0.5</v>
      </c>
      <c r="AD162" s="9">
        <v>0.5</v>
      </c>
      <c r="AE162" s="9">
        <f t="shared" si="119"/>
        <v>84.793686898440129</v>
      </c>
      <c r="AF162" s="9">
        <f>(AC162+AD162)*D162*E162*N162</f>
        <v>24.757380000000005</v>
      </c>
      <c r="AG162" s="28">
        <f t="shared" si="120"/>
        <v>109.55106689844013</v>
      </c>
      <c r="AH162" s="9">
        <f t="shared" si="121"/>
        <v>0.22598940111602436</v>
      </c>
      <c r="AI162" s="9">
        <f t="shared" si="148"/>
        <v>0.09</v>
      </c>
      <c r="AJ162" s="29">
        <f t="shared" si="122"/>
        <v>0.31598940111602436</v>
      </c>
      <c r="AK162" s="30">
        <f t="shared" si="149"/>
        <v>0.9</v>
      </c>
      <c r="AL162" s="9">
        <v>7.5165266905421628</v>
      </c>
      <c r="AM162" s="9">
        <v>3.3974926963287899</v>
      </c>
      <c r="AN162" s="9">
        <v>6.860456802832017</v>
      </c>
      <c r="AO162" s="36">
        <f t="shared" si="123"/>
        <v>85.55533220728114</v>
      </c>
      <c r="AP162" s="36">
        <f t="shared" si="124"/>
        <v>3.5014182556660134</v>
      </c>
      <c r="AQ162" s="36">
        <f t="shared" si="125"/>
        <v>1.582651594304326</v>
      </c>
      <c r="AR162" s="36">
        <f t="shared" si="126"/>
        <v>3.1958016888131975</v>
      </c>
      <c r="AS162" s="36">
        <f t="shared" si="127"/>
        <v>101.49048506135851</v>
      </c>
      <c r="AT162" s="37">
        <f t="shared" si="128"/>
        <v>108.34720902043529</v>
      </c>
      <c r="AU162" s="37">
        <f t="shared" si="129"/>
        <v>5.1413839231251321</v>
      </c>
      <c r="AV162" s="37">
        <f t="shared" si="130"/>
        <v>2.3239210139197888</v>
      </c>
      <c r="AW162" s="37">
        <f t="shared" si="131"/>
        <v>4.6926251663227729</v>
      </c>
      <c r="AX162" s="37">
        <f t="shared" si="132"/>
        <v>149.02576902952336</v>
      </c>
      <c r="AY162" s="9">
        <f t="shared" si="133"/>
        <v>0.85</v>
      </c>
      <c r="AZ162" s="9">
        <f t="shared" si="134"/>
        <v>0.6</v>
      </c>
      <c r="BA162" s="9">
        <f t="shared" si="135"/>
        <v>0.65</v>
      </c>
      <c r="BB162" s="9">
        <f t="shared" si="150"/>
        <v>21</v>
      </c>
      <c r="BC162" s="9">
        <f t="shared" si="151"/>
        <v>11.2</v>
      </c>
      <c r="BD162" s="9">
        <f t="shared" si="152"/>
        <v>13.65</v>
      </c>
      <c r="BE162" s="9">
        <f t="shared" si="136"/>
        <v>299.56500206014465</v>
      </c>
      <c r="BF162" s="9">
        <f t="shared" si="137"/>
        <v>135.40428291908975</v>
      </c>
      <c r="BG162" s="9">
        <f t="shared" si="138"/>
        <v>273.41787515500323</v>
      </c>
      <c r="BH162" s="9">
        <f t="shared" si="139"/>
        <v>8683.0521653026317</v>
      </c>
      <c r="BI162" s="9">
        <f t="shared" si="140"/>
        <v>557.05459857314429</v>
      </c>
      <c r="BJ162" s="9">
        <f t="shared" si="141"/>
        <v>251.79035584214927</v>
      </c>
      <c r="BK162" s="9">
        <f t="shared" si="142"/>
        <v>508.43283975012838</v>
      </c>
      <c r="BL162" s="9">
        <f t="shared" si="143"/>
        <v>16146.526146472879</v>
      </c>
      <c r="BM162" s="9" t="str">
        <f t="shared" si="144"/>
        <v>M</v>
      </c>
      <c r="BN162" s="9" t="str">
        <f t="shared" si="145"/>
        <v>M</v>
      </c>
      <c r="BO162" s="9">
        <v>1</v>
      </c>
    </row>
    <row r="163" spans="1:67" x14ac:dyDescent="0.3">
      <c r="A163" s="10">
        <v>157</v>
      </c>
      <c r="B163" s="10">
        <f t="shared" si="115"/>
        <v>4</v>
      </c>
      <c r="C163" s="9">
        <f>IF(G163&lt;=$A$3,$A$3,G163)</f>
        <v>2.7853425288344109</v>
      </c>
      <c r="D163" s="9">
        <f t="shared" si="153"/>
        <v>3</v>
      </c>
      <c r="E163" s="9">
        <f t="shared" si="154"/>
        <v>2.7508200000000005</v>
      </c>
      <c r="F163" s="9">
        <f t="shared" si="155"/>
        <v>3.1853425288344113</v>
      </c>
      <c r="G163" s="9">
        <v>2.7853425288344109</v>
      </c>
      <c r="H163" s="9">
        <f t="shared" si="116"/>
        <v>3.0732854430630363</v>
      </c>
      <c r="I163" s="9">
        <v>65</v>
      </c>
      <c r="J163" s="9">
        <v>78</v>
      </c>
      <c r="K163" s="9">
        <v>0.2</v>
      </c>
      <c r="L163" s="9">
        <v>0.2</v>
      </c>
      <c r="M163" s="1">
        <f t="shared" si="156"/>
        <v>1.3989229744649958</v>
      </c>
      <c r="N163" s="9">
        <v>3</v>
      </c>
      <c r="O163" s="9">
        <v>2.6</v>
      </c>
      <c r="P163" s="9">
        <f t="shared" si="157"/>
        <v>2.7596928040711526</v>
      </c>
      <c r="Q163" s="1">
        <f t="shared" si="158"/>
        <v>1.2868658886936206</v>
      </c>
      <c r="R163" s="4">
        <f t="shared" si="159"/>
        <v>15.007922656809424</v>
      </c>
      <c r="S163" s="4">
        <f t="shared" si="160"/>
        <v>9.6296748915050967E-2</v>
      </c>
      <c r="T163" s="9">
        <f t="shared" si="161"/>
        <v>14.653705614009095</v>
      </c>
      <c r="U163" s="9">
        <f t="shared" si="162"/>
        <v>4.4722084175280319</v>
      </c>
      <c r="V163" s="9">
        <f t="shared" si="163"/>
        <v>35.776789085251472</v>
      </c>
      <c r="W163" s="9">
        <f t="shared" si="164"/>
        <v>41.548988825655009</v>
      </c>
      <c r="X163" s="28">
        <f t="shared" si="117"/>
        <v>77.325777910906481</v>
      </c>
      <c r="Y163" s="9">
        <f t="shared" si="165"/>
        <v>0.53732390346628112</v>
      </c>
      <c r="Z163" s="9">
        <f t="shared" si="146"/>
        <v>0.04</v>
      </c>
      <c r="AA163" s="29">
        <f t="shared" si="118"/>
        <v>0.57732390346628115</v>
      </c>
      <c r="AB163" s="30">
        <f t="shared" si="147"/>
        <v>0.98</v>
      </c>
      <c r="AC163" s="9">
        <v>0.5</v>
      </c>
      <c r="AD163" s="9">
        <v>0.5</v>
      </c>
      <c r="AE163" s="9">
        <f t="shared" si="119"/>
        <v>76.086495562379966</v>
      </c>
      <c r="AF163" s="9">
        <f>(AC163+AD163)*D163*E163*N163</f>
        <v>24.757380000000005</v>
      </c>
      <c r="AG163" s="28">
        <f t="shared" si="120"/>
        <v>100.84387556237996</v>
      </c>
      <c r="AH163" s="9">
        <f t="shared" si="121"/>
        <v>0.24550206804265068</v>
      </c>
      <c r="AI163" s="9">
        <f t="shared" si="148"/>
        <v>0.09</v>
      </c>
      <c r="AJ163" s="29">
        <f t="shared" si="122"/>
        <v>0.3355020680426507</v>
      </c>
      <c r="AK163" s="30">
        <f t="shared" si="149"/>
        <v>0.9</v>
      </c>
      <c r="AL163" s="9">
        <v>4.6829267787071736</v>
      </c>
      <c r="AM163" s="9">
        <v>3.4047237799703547</v>
      </c>
      <c r="AN163" s="9">
        <v>6.7970700552176986</v>
      </c>
      <c r="AO163" s="36">
        <f t="shared" si="123"/>
        <v>78.9367316173837</v>
      </c>
      <c r="AP163" s="36">
        <f t="shared" si="124"/>
        <v>1.9793612111771703</v>
      </c>
      <c r="AQ163" s="36">
        <f t="shared" si="125"/>
        <v>1.4390953570933978</v>
      </c>
      <c r="AR163" s="36">
        <f t="shared" si="126"/>
        <v>2.8729590388056456</v>
      </c>
      <c r="AS163" s="36">
        <f t="shared" si="127"/>
        <v>70.492647490983202</v>
      </c>
      <c r="AT163" s="37">
        <f t="shared" si="128"/>
        <v>99.73570110565052</v>
      </c>
      <c r="AU163" s="37">
        <f t="shared" si="129"/>
        <v>3.1117951599586084</v>
      </c>
      <c r="AV163" s="37">
        <f t="shared" si="130"/>
        <v>2.2624319106763098</v>
      </c>
      <c r="AW163" s="37">
        <f t="shared" si="131"/>
        <v>4.5166389950613866</v>
      </c>
      <c r="AX163" s="37">
        <f t="shared" si="132"/>
        <v>110.82296552868812</v>
      </c>
      <c r="AY163" s="9">
        <f t="shared" si="133"/>
        <v>0.85</v>
      </c>
      <c r="AZ163" s="9">
        <f t="shared" si="134"/>
        <v>0.6</v>
      </c>
      <c r="BA163" s="9">
        <f t="shared" si="135"/>
        <v>0.65</v>
      </c>
      <c r="BB163" s="9">
        <f t="shared" si="150"/>
        <v>21</v>
      </c>
      <c r="BC163" s="9">
        <f t="shared" si="151"/>
        <v>11.2</v>
      </c>
      <c r="BD163" s="9">
        <f t="shared" si="152"/>
        <v>13.65</v>
      </c>
      <c r="BE163" s="9">
        <f t="shared" si="136"/>
        <v>156.24430470055182</v>
      </c>
      <c r="BF163" s="9">
        <f t="shared" si="137"/>
        <v>113.5974839747045</v>
      </c>
      <c r="BG163" s="9">
        <f t="shared" si="138"/>
        <v>226.78199659393789</v>
      </c>
      <c r="BH163" s="9">
        <f t="shared" si="139"/>
        <v>5564.4591959945774</v>
      </c>
      <c r="BI163" s="9">
        <f t="shared" si="140"/>
        <v>310.3570719756417</v>
      </c>
      <c r="BJ163" s="9">
        <f t="shared" si="141"/>
        <v>225.64523281509824</v>
      </c>
      <c r="BK163" s="9">
        <f t="shared" si="142"/>
        <v>450.47015681356817</v>
      </c>
      <c r="BL163" s="9">
        <f t="shared" si="143"/>
        <v>11053.006165611048</v>
      </c>
      <c r="BM163" s="9" t="str">
        <f t="shared" si="144"/>
        <v>D</v>
      </c>
      <c r="BN163" s="9" t="str">
        <f t="shared" si="145"/>
        <v>M</v>
      </c>
      <c r="BO163" s="9">
        <v>1</v>
      </c>
    </row>
    <row r="164" spans="1:67" x14ac:dyDescent="0.3">
      <c r="A164" s="10">
        <v>158</v>
      </c>
      <c r="B164" s="10">
        <f t="shared" si="115"/>
        <v>4</v>
      </c>
      <c r="C164" s="9">
        <f>IF(G164&lt;=$A$3,$A$3,G164)</f>
        <v>2.5</v>
      </c>
      <c r="D164" s="9">
        <f t="shared" si="153"/>
        <v>3</v>
      </c>
      <c r="E164" s="9">
        <f t="shared" si="154"/>
        <v>2.7508200000000005</v>
      </c>
      <c r="F164" s="9">
        <f t="shared" si="155"/>
        <v>2.9000000000000004</v>
      </c>
      <c r="G164" s="9">
        <v>1.4053800656718392</v>
      </c>
      <c r="H164" s="9">
        <f t="shared" si="116"/>
        <v>1.5506653322123638</v>
      </c>
      <c r="I164" s="9">
        <v>65</v>
      </c>
      <c r="J164" s="9">
        <v>78</v>
      </c>
      <c r="K164" s="9">
        <v>0.2</v>
      </c>
      <c r="L164" s="9">
        <v>0.2</v>
      </c>
      <c r="M164" s="1">
        <f t="shared" si="156"/>
        <v>1.3989229744649958</v>
      </c>
      <c r="N164" s="9">
        <v>3</v>
      </c>
      <c r="O164" s="9">
        <v>2.6</v>
      </c>
      <c r="P164" s="9">
        <f t="shared" si="157"/>
        <v>0.1063424668459468</v>
      </c>
      <c r="Q164" s="1">
        <f t="shared" si="158"/>
        <v>4.9588306677359029E-2</v>
      </c>
      <c r="R164" s="4">
        <f t="shared" si="159"/>
        <v>15.007922656809424</v>
      </c>
      <c r="S164" s="4">
        <f t="shared" si="160"/>
        <v>13.962794133874199</v>
      </c>
      <c r="T164" s="9">
        <f t="shared" si="161"/>
        <v>2.1759025504199048E-2</v>
      </c>
      <c r="U164" s="9">
        <f t="shared" si="162"/>
        <v>2.9495883066773594</v>
      </c>
      <c r="V164" s="9">
        <f t="shared" si="163"/>
        <v>38.330555719870283</v>
      </c>
      <c r="W164" s="9">
        <f t="shared" si="164"/>
        <v>79.693227162148347</v>
      </c>
      <c r="X164" s="28">
        <f t="shared" si="117"/>
        <v>118.02378288201862</v>
      </c>
      <c r="Y164" s="9">
        <f t="shared" si="165"/>
        <v>0.67523023933077064</v>
      </c>
      <c r="Z164" s="9">
        <f t="shared" si="146"/>
        <v>0.04</v>
      </c>
      <c r="AA164" s="29">
        <f t="shared" si="118"/>
        <v>0.71523023933077068</v>
      </c>
      <c r="AB164" s="30">
        <f t="shared" si="147"/>
        <v>0.98</v>
      </c>
      <c r="AC164" s="9">
        <v>0.5</v>
      </c>
      <c r="AD164" s="9">
        <v>0.5</v>
      </c>
      <c r="AE164" s="9">
        <f t="shared" si="119"/>
        <v>38.390410882407735</v>
      </c>
      <c r="AF164" s="9">
        <f>(AC164+AD164)*D164*E164*N164</f>
        <v>24.757380000000005</v>
      </c>
      <c r="AG164" s="28">
        <f t="shared" si="120"/>
        <v>63.14779088240774</v>
      </c>
      <c r="AH164" s="9">
        <f t="shared" si="121"/>
        <v>0.39205456998650334</v>
      </c>
      <c r="AI164" s="9">
        <f t="shared" si="148"/>
        <v>0.09</v>
      </c>
      <c r="AJ164" s="29">
        <f t="shared" si="122"/>
        <v>0.48205456998650331</v>
      </c>
      <c r="AK164" s="30">
        <f t="shared" si="149"/>
        <v>0.9</v>
      </c>
      <c r="AL164" s="9">
        <v>11.110862225375278</v>
      </c>
      <c r="AM164" s="9">
        <v>3.3736750583728909</v>
      </c>
      <c r="AN164" s="9">
        <v>6.1730028754988986</v>
      </c>
      <c r="AO164" s="36">
        <f t="shared" si="123"/>
        <v>120.48261169206069</v>
      </c>
      <c r="AP164" s="36">
        <f t="shared" si="124"/>
        <v>3.1640375767488989</v>
      </c>
      <c r="AQ164" s="36">
        <f t="shared" si="125"/>
        <v>0.96072063894859638</v>
      </c>
      <c r="AR164" s="36">
        <f t="shared" si="126"/>
        <v>1.7578845514662857</v>
      </c>
      <c r="AS164" s="36">
        <f t="shared" si="127"/>
        <v>78.530944121587027</v>
      </c>
      <c r="AT164" s="37">
        <f t="shared" si="128"/>
        <v>62.453859114469196</v>
      </c>
      <c r="AU164" s="37">
        <f t="shared" si="129"/>
        <v>5.7548203131427149</v>
      </c>
      <c r="AV164" s="37">
        <f t="shared" si="130"/>
        <v>1.7473795788347555</v>
      </c>
      <c r="AW164" s="37">
        <f t="shared" si="131"/>
        <v>3.1972786288248285</v>
      </c>
      <c r="AX164" s="37">
        <f t="shared" si="132"/>
        <v>142.83378799361532</v>
      </c>
      <c r="AY164" s="9">
        <f t="shared" si="133"/>
        <v>0.85</v>
      </c>
      <c r="AZ164" s="9">
        <f t="shared" si="134"/>
        <v>0.6</v>
      </c>
      <c r="BA164" s="9">
        <f t="shared" si="135"/>
        <v>0.65</v>
      </c>
      <c r="BB164" s="9">
        <f t="shared" si="150"/>
        <v>21</v>
      </c>
      <c r="BC164" s="9">
        <f t="shared" si="151"/>
        <v>11.2</v>
      </c>
      <c r="BD164" s="9">
        <f t="shared" si="152"/>
        <v>13.65</v>
      </c>
      <c r="BE164" s="9">
        <f t="shared" si="136"/>
        <v>381.21151073852621</v>
      </c>
      <c r="BF164" s="9">
        <f t="shared" si="137"/>
        <v>115.75013168699218</v>
      </c>
      <c r="BG164" s="9">
        <f t="shared" si="138"/>
        <v>211.79452181378477</v>
      </c>
      <c r="BH164" s="9">
        <f t="shared" si="139"/>
        <v>9461.6132464120856</v>
      </c>
      <c r="BI164" s="9">
        <f t="shared" si="140"/>
        <v>359.41073706610064</v>
      </c>
      <c r="BJ164" s="9">
        <f t="shared" si="141"/>
        <v>109.13059803604634</v>
      </c>
      <c r="BK164" s="9">
        <f t="shared" si="142"/>
        <v>199.68238903432908</v>
      </c>
      <c r="BL164" s="9">
        <f t="shared" si="143"/>
        <v>8920.5212721392127</v>
      </c>
      <c r="BM164" s="9" t="str">
        <f t="shared" si="144"/>
        <v>M</v>
      </c>
      <c r="BN164" s="9" t="str">
        <f t="shared" si="145"/>
        <v>M</v>
      </c>
      <c r="BO164" s="9">
        <v>1</v>
      </c>
    </row>
    <row r="165" spans="1:67" x14ac:dyDescent="0.3">
      <c r="A165" s="10">
        <v>159</v>
      </c>
      <c r="B165" s="10">
        <f t="shared" si="115"/>
        <v>4</v>
      </c>
      <c r="C165" s="9">
        <f>IF(G165&lt;=$A$3,$A$3,G165)</f>
        <v>3.1111808508083469</v>
      </c>
      <c r="D165" s="9">
        <f t="shared" si="153"/>
        <v>3</v>
      </c>
      <c r="E165" s="9">
        <f t="shared" si="154"/>
        <v>2.7508200000000005</v>
      </c>
      <c r="F165" s="9">
        <f t="shared" si="155"/>
        <v>3.5111808508083473</v>
      </c>
      <c r="G165" s="9">
        <v>3.1111808508083469</v>
      </c>
      <c r="H165" s="9">
        <f t="shared" si="116"/>
        <v>3.4328082526808683</v>
      </c>
      <c r="I165" s="9">
        <v>65</v>
      </c>
      <c r="J165" s="9">
        <v>78</v>
      </c>
      <c r="K165" s="9">
        <v>0.2</v>
      </c>
      <c r="L165" s="9">
        <v>0.2</v>
      </c>
      <c r="M165" s="1">
        <f t="shared" si="156"/>
        <v>1.3989229744649958</v>
      </c>
      <c r="N165" s="9">
        <v>3</v>
      </c>
      <c r="O165" s="9">
        <v>2.6</v>
      </c>
      <c r="P165" s="9">
        <f t="shared" si="157"/>
        <v>2.8319294209373074</v>
      </c>
      <c r="Q165" s="1">
        <f t="shared" si="158"/>
        <v>1.320550376337517</v>
      </c>
      <c r="R165" s="4">
        <f t="shared" si="159"/>
        <v>15.007922656809424</v>
      </c>
      <c r="S165" s="4">
        <f t="shared" si="160"/>
        <v>4.7104398909405439E-2</v>
      </c>
      <c r="T165" s="9">
        <f t="shared" si="161"/>
        <v>15.430884870861673</v>
      </c>
      <c r="U165" s="9">
        <f t="shared" si="162"/>
        <v>4.8317312271458643</v>
      </c>
      <c r="V165" s="9">
        <f t="shared" si="163"/>
        <v>42.539751658292573</v>
      </c>
      <c r="W165" s="9">
        <f t="shared" si="164"/>
        <v>41.41366952541248</v>
      </c>
      <c r="X165" s="28">
        <f t="shared" si="117"/>
        <v>83.953421183705046</v>
      </c>
      <c r="Y165" s="9">
        <f t="shared" si="165"/>
        <v>0.49329341129281667</v>
      </c>
      <c r="Z165" s="9">
        <f t="shared" si="146"/>
        <v>0.04</v>
      </c>
      <c r="AA165" s="29">
        <f t="shared" si="118"/>
        <v>0.53329341129281671</v>
      </c>
      <c r="AB165" s="30">
        <f t="shared" si="147"/>
        <v>0.98</v>
      </c>
      <c r="AC165" s="9">
        <v>0.5</v>
      </c>
      <c r="AD165" s="9">
        <v>0.5</v>
      </c>
      <c r="AE165" s="9">
        <f t="shared" si="119"/>
        <v>84.987338378756291</v>
      </c>
      <c r="AF165" s="9">
        <f>(AC165+AD165)*D165*E165*N165</f>
        <v>24.757380000000005</v>
      </c>
      <c r="AG165" s="28">
        <f t="shared" si="120"/>
        <v>109.74471837875629</v>
      </c>
      <c r="AH165" s="9">
        <f t="shared" si="121"/>
        <v>0.22559062855814285</v>
      </c>
      <c r="AI165" s="9">
        <f t="shared" si="148"/>
        <v>0.09</v>
      </c>
      <c r="AJ165" s="29">
        <f t="shared" si="122"/>
        <v>0.31559062855814285</v>
      </c>
      <c r="AK165" s="30">
        <f t="shared" si="149"/>
        <v>0.9</v>
      </c>
      <c r="AL165" s="9">
        <v>8.9934532886066165</v>
      </c>
      <c r="AM165" s="9">
        <v>3.4251112950246543</v>
      </c>
      <c r="AN165" s="9">
        <v>3.3726144196060233</v>
      </c>
      <c r="AO165" s="36">
        <f t="shared" si="123"/>
        <v>85.702450791698894</v>
      </c>
      <c r="AP165" s="36">
        <f t="shared" si="124"/>
        <v>4.1973039050229932</v>
      </c>
      <c r="AQ165" s="36">
        <f t="shared" si="125"/>
        <v>1.5985220084433993</v>
      </c>
      <c r="AR165" s="36">
        <f t="shared" si="126"/>
        <v>1.5740213707989841</v>
      </c>
      <c r="AS165" s="36">
        <f t="shared" si="127"/>
        <v>97.480908042673434</v>
      </c>
      <c r="AT165" s="37">
        <f t="shared" si="128"/>
        <v>108.53873246250622</v>
      </c>
      <c r="AU165" s="37">
        <f t="shared" si="129"/>
        <v>6.1552037123469567</v>
      </c>
      <c r="AV165" s="37">
        <f t="shared" si="130"/>
        <v>2.3441782685462287</v>
      </c>
      <c r="AW165" s="37">
        <f t="shared" si="131"/>
        <v>2.3082489150383019</v>
      </c>
      <c r="AX165" s="37">
        <f t="shared" si="132"/>
        <v>142.95244295967387</v>
      </c>
      <c r="AY165" s="9">
        <f t="shared" si="133"/>
        <v>0.85</v>
      </c>
      <c r="AZ165" s="9">
        <f t="shared" si="134"/>
        <v>0.6</v>
      </c>
      <c r="BA165" s="9">
        <f t="shared" si="135"/>
        <v>0.55000000000000004</v>
      </c>
      <c r="BB165" s="9">
        <f t="shared" si="150"/>
        <v>21</v>
      </c>
      <c r="BC165" s="9">
        <f t="shared" si="151"/>
        <v>11.2</v>
      </c>
      <c r="BD165" s="9">
        <f t="shared" si="152"/>
        <v>13.65</v>
      </c>
      <c r="BE165" s="9">
        <f t="shared" si="136"/>
        <v>359.71923137803867</v>
      </c>
      <c r="BF165" s="9">
        <f t="shared" si="137"/>
        <v>136.99725376806811</v>
      </c>
      <c r="BG165" s="9">
        <f t="shared" si="138"/>
        <v>134.89748907598238</v>
      </c>
      <c r="BH165" s="9">
        <f t="shared" si="139"/>
        <v>8354.3527246573449</v>
      </c>
      <c r="BI165" s="9">
        <f t="shared" si="140"/>
        <v>668.07800898665141</v>
      </c>
      <c r="BJ165" s="9">
        <f t="shared" si="141"/>
        <v>254.43413793416016</v>
      </c>
      <c r="BK165" s="9">
        <f t="shared" si="142"/>
        <v>250.53441144621249</v>
      </c>
      <c r="BL165" s="9">
        <f t="shared" si="143"/>
        <v>15515.876961261723</v>
      </c>
      <c r="BM165" s="9" t="str">
        <f t="shared" si="144"/>
        <v>M</v>
      </c>
      <c r="BN165" s="9" t="str">
        <f t="shared" si="145"/>
        <v>M</v>
      </c>
      <c r="BO165" s="9">
        <v>1</v>
      </c>
    </row>
    <row r="166" spans="1:67" x14ac:dyDescent="0.3">
      <c r="A166" s="10">
        <v>160</v>
      </c>
      <c r="B166" s="10">
        <f t="shared" si="115"/>
        <v>5</v>
      </c>
      <c r="C166" s="9">
        <f>IF(G166&lt;=$A$3,$A$3,G166)</f>
        <v>2.5</v>
      </c>
      <c r="D166" s="9">
        <f t="shared" si="153"/>
        <v>3</v>
      </c>
      <c r="E166" s="9">
        <f t="shared" si="154"/>
        <v>2.7508200000000005</v>
      </c>
      <c r="F166" s="9">
        <f t="shared" si="155"/>
        <v>2.9000000000000004</v>
      </c>
      <c r="G166" s="9">
        <v>1.6921910302440759</v>
      </c>
      <c r="H166" s="9">
        <f t="shared" si="116"/>
        <v>1.8671262174377032</v>
      </c>
      <c r="I166" s="9">
        <v>65</v>
      </c>
      <c r="J166" s="9">
        <v>78</v>
      </c>
      <c r="K166" s="9">
        <v>0.2</v>
      </c>
      <c r="L166" s="9">
        <v>0.2</v>
      </c>
      <c r="M166" s="1">
        <f t="shared" si="156"/>
        <v>1.3989229744649958</v>
      </c>
      <c r="N166" s="9">
        <v>3</v>
      </c>
      <c r="O166" s="9">
        <v>2.6</v>
      </c>
      <c r="P166" s="9">
        <f t="shared" si="157"/>
        <v>0.78499502528226839</v>
      </c>
      <c r="Q166" s="1">
        <f t="shared" si="158"/>
        <v>0.36604919190269847</v>
      </c>
      <c r="R166" s="4">
        <f t="shared" si="159"/>
        <v>15.007922656809424</v>
      </c>
      <c r="S166" s="4">
        <f t="shared" si="160"/>
        <v>8.1813973424298894</v>
      </c>
      <c r="T166" s="9">
        <f t="shared" si="161"/>
        <v>1.1856589644977997</v>
      </c>
      <c r="U166" s="9">
        <f t="shared" si="162"/>
        <v>3.2660491919026988</v>
      </c>
      <c r="V166" s="9">
        <f t="shared" si="163"/>
        <v>42.963618880348022</v>
      </c>
      <c r="W166" s="9">
        <f t="shared" si="164"/>
        <v>63.7896452403075</v>
      </c>
      <c r="X166" s="28">
        <f t="shared" si="117"/>
        <v>106.75326412065553</v>
      </c>
      <c r="Y166" s="9">
        <f t="shared" si="165"/>
        <v>0.59754280832303786</v>
      </c>
      <c r="Z166" s="9">
        <f t="shared" si="146"/>
        <v>0.04</v>
      </c>
      <c r="AA166" s="29">
        <f t="shared" si="118"/>
        <v>0.63754280832303789</v>
      </c>
      <c r="AB166" s="30">
        <f t="shared" si="147"/>
        <v>0.98</v>
      </c>
      <c r="AC166" s="9">
        <v>0.5</v>
      </c>
      <c r="AD166" s="9">
        <v>0.5</v>
      </c>
      <c r="AE166" s="9">
        <f t="shared" si="119"/>
        <v>46.225153273067853</v>
      </c>
      <c r="AF166" s="9">
        <f>(AC166+AD166)*D166*E166*N166</f>
        <v>24.757380000000005</v>
      </c>
      <c r="AG166" s="28">
        <f t="shared" si="120"/>
        <v>70.982533273067858</v>
      </c>
      <c r="AH166" s="9">
        <f t="shared" si="121"/>
        <v>0.34878129672773223</v>
      </c>
      <c r="AI166" s="9">
        <f t="shared" si="148"/>
        <v>0.09</v>
      </c>
      <c r="AJ166" s="29">
        <f t="shared" si="122"/>
        <v>0.43878129672773225</v>
      </c>
      <c r="AK166" s="30">
        <f t="shared" si="149"/>
        <v>0.9</v>
      </c>
      <c r="AL166" s="9">
        <v>7.0552850099929465</v>
      </c>
      <c r="AM166" s="9">
        <v>3.0088408680359446</v>
      </c>
      <c r="AN166" s="9">
        <v>3.0527762484040841</v>
      </c>
      <c r="AO166" s="36">
        <f t="shared" si="123"/>
        <v>108.97729045650253</v>
      </c>
      <c r="AP166" s="36">
        <f t="shared" si="124"/>
        <v>2.5572387912026109</v>
      </c>
      <c r="AQ166" s="36">
        <f t="shared" si="125"/>
        <v>1.0905760112311815</v>
      </c>
      <c r="AR166" s="36">
        <f t="shared" si="126"/>
        <v>1.1065007058146765</v>
      </c>
      <c r="AS166" s="36">
        <f t="shared" si="127"/>
        <v>61.282437267343838</v>
      </c>
      <c r="AT166" s="37">
        <f t="shared" si="128"/>
        <v>70.202505434902278</v>
      </c>
      <c r="AU166" s="37">
        <f t="shared" si="129"/>
        <v>3.9595579045245102</v>
      </c>
      <c r="AV166" s="37">
        <f t="shared" si="130"/>
        <v>1.6886177703117373</v>
      </c>
      <c r="AW166" s="37">
        <f t="shared" si="131"/>
        <v>1.7132751275097184</v>
      </c>
      <c r="AX166" s="37">
        <f t="shared" si="132"/>
        <v>94.888033032036589</v>
      </c>
      <c r="AY166" s="9">
        <f t="shared" si="133"/>
        <v>0.85</v>
      </c>
      <c r="AZ166" s="9">
        <f t="shared" si="134"/>
        <v>0.6</v>
      </c>
      <c r="BA166" s="9">
        <f t="shared" si="135"/>
        <v>0.55000000000000004</v>
      </c>
      <c r="BB166" s="9">
        <f t="shared" si="150"/>
        <v>21</v>
      </c>
      <c r="BC166" s="9">
        <f t="shared" si="151"/>
        <v>11.2</v>
      </c>
      <c r="BD166" s="9">
        <f t="shared" si="152"/>
        <v>13.65</v>
      </c>
      <c r="BE166" s="9">
        <f t="shared" si="136"/>
        <v>278.68095451552233</v>
      </c>
      <c r="BF166" s="9">
        <f t="shared" si="137"/>
        <v>118.84801874083443</v>
      </c>
      <c r="BG166" s="9">
        <f t="shared" si="138"/>
        <v>120.58344880789106</v>
      </c>
      <c r="BH166" s="9">
        <f t="shared" si="139"/>
        <v>6678.3939659657244</v>
      </c>
      <c r="BI166" s="9">
        <f t="shared" si="140"/>
        <v>277.97088531219219</v>
      </c>
      <c r="BJ166" s="9">
        <f t="shared" si="141"/>
        <v>118.54519819778231</v>
      </c>
      <c r="BK166" s="9">
        <f t="shared" si="142"/>
        <v>120.2762064504839</v>
      </c>
      <c r="BL166" s="9">
        <f t="shared" si="143"/>
        <v>6661.3776546387353</v>
      </c>
      <c r="BM166" s="9" t="str">
        <f t="shared" si="144"/>
        <v>D</v>
      </c>
      <c r="BN166" s="9" t="str">
        <f t="shared" si="145"/>
        <v>M</v>
      </c>
      <c r="BO166" s="9">
        <v>1</v>
      </c>
    </row>
    <row r="167" spans="1:67" x14ac:dyDescent="0.3">
      <c r="A167" s="10">
        <v>161</v>
      </c>
      <c r="B167" s="10">
        <f t="shared" si="115"/>
        <v>5</v>
      </c>
      <c r="C167" s="9">
        <f>IF(G167&lt;=$A$3,$A$3,G167)</f>
        <v>3.2650936611351788</v>
      </c>
      <c r="D167" s="9">
        <f t="shared" si="153"/>
        <v>3</v>
      </c>
      <c r="E167" s="9">
        <f t="shared" si="154"/>
        <v>2.7508200000000005</v>
      </c>
      <c r="F167" s="9">
        <f t="shared" si="155"/>
        <v>3.6650936611351792</v>
      </c>
      <c r="G167" s="9">
        <v>3.2650936611351788</v>
      </c>
      <c r="H167" s="9">
        <f t="shared" si="116"/>
        <v>3.6026322490409566</v>
      </c>
      <c r="I167" s="9">
        <v>65</v>
      </c>
      <c r="J167" s="9">
        <v>78</v>
      </c>
      <c r="K167" s="9">
        <v>0.2</v>
      </c>
      <c r="L167" s="9">
        <v>0.2</v>
      </c>
      <c r="M167" s="1">
        <f t="shared" si="156"/>
        <v>1.3989229744649958</v>
      </c>
      <c r="N167" s="9">
        <v>3</v>
      </c>
      <c r="O167" s="9">
        <v>2.6</v>
      </c>
      <c r="P167" s="9">
        <f t="shared" si="157"/>
        <v>2.8660510694991399</v>
      </c>
      <c r="Q167" s="1">
        <f t="shared" si="158"/>
        <v>1.336461562370773</v>
      </c>
      <c r="R167" s="4">
        <f t="shared" si="159"/>
        <v>15.007922656809424</v>
      </c>
      <c r="S167" s="4">
        <f t="shared" si="160"/>
        <v>2.9919654505195268E-2</v>
      </c>
      <c r="T167" s="9">
        <f t="shared" si="161"/>
        <v>15.804975598502057</v>
      </c>
      <c r="U167" s="9">
        <f t="shared" si="162"/>
        <v>5.0015552235059522</v>
      </c>
      <c r="V167" s="9">
        <f t="shared" si="163"/>
        <v>45.715092613890178</v>
      </c>
      <c r="W167" s="9">
        <f t="shared" si="164"/>
        <v>41.366397386810483</v>
      </c>
      <c r="X167" s="28">
        <f t="shared" si="117"/>
        <v>87.081490000700654</v>
      </c>
      <c r="Y167" s="9">
        <f t="shared" si="165"/>
        <v>0.47503088643152119</v>
      </c>
      <c r="Z167" s="9">
        <f t="shared" si="146"/>
        <v>0.04</v>
      </c>
      <c r="AA167" s="29">
        <f t="shared" si="118"/>
        <v>0.51503088643152117</v>
      </c>
      <c r="AB167" s="30">
        <f t="shared" si="147"/>
        <v>0.98</v>
      </c>
      <c r="AC167" s="9">
        <v>0.5</v>
      </c>
      <c r="AD167" s="9">
        <v>0.5</v>
      </c>
      <c r="AE167" s="9">
        <f t="shared" si="119"/>
        <v>89.19173558976162</v>
      </c>
      <c r="AF167" s="9">
        <f>(AC167+AD167)*D167*E167*N167</f>
        <v>24.757380000000005</v>
      </c>
      <c r="AG167" s="28">
        <f t="shared" si="120"/>
        <v>113.94911558976162</v>
      </c>
      <c r="AH167" s="9">
        <f t="shared" si="121"/>
        <v>0.21726697808810783</v>
      </c>
      <c r="AI167" s="9">
        <f t="shared" si="148"/>
        <v>0.09</v>
      </c>
      <c r="AJ167" s="29">
        <f t="shared" si="122"/>
        <v>0.30726697808810782</v>
      </c>
      <c r="AK167" s="30">
        <f t="shared" si="149"/>
        <v>0.9</v>
      </c>
      <c r="AL167" s="9">
        <v>8.3851655003293235</v>
      </c>
      <c r="AM167" s="9">
        <v>3.1554664489869841</v>
      </c>
      <c r="AN167" s="9">
        <v>4.8998129151602878</v>
      </c>
      <c r="AO167" s="36">
        <f t="shared" si="123"/>
        <v>88.895687709048588</v>
      </c>
      <c r="AP167" s="36">
        <f t="shared" si="124"/>
        <v>4.0665462798197023</v>
      </c>
      <c r="AQ167" s="36">
        <f t="shared" si="125"/>
        <v>1.5303037666602932</v>
      </c>
      <c r="AR167" s="36">
        <f t="shared" si="126"/>
        <v>2.376257926116669</v>
      </c>
      <c r="AS167" s="36">
        <f t="shared" si="127"/>
        <v>103.954840856209</v>
      </c>
      <c r="AT167" s="37">
        <f t="shared" si="128"/>
        <v>112.69692750635764</v>
      </c>
      <c r="AU167" s="37">
        <f t="shared" si="129"/>
        <v>5.808681036274475</v>
      </c>
      <c r="AV167" s="37">
        <f t="shared" si="130"/>
        <v>2.1858958087483411</v>
      </c>
      <c r="AW167" s="37">
        <f t="shared" si="131"/>
        <v>3.3942622075219036</v>
      </c>
      <c r="AX167" s="37">
        <f t="shared" si="132"/>
        <v>148.48976776852635</v>
      </c>
      <c r="AY167" s="9">
        <f t="shared" si="133"/>
        <v>0.85</v>
      </c>
      <c r="AZ167" s="9">
        <f t="shared" si="134"/>
        <v>0.6</v>
      </c>
      <c r="BA167" s="9">
        <f t="shared" si="135"/>
        <v>0.65</v>
      </c>
      <c r="BB167" s="9">
        <f t="shared" si="150"/>
        <v>21</v>
      </c>
      <c r="BC167" s="9">
        <f t="shared" si="151"/>
        <v>11.2</v>
      </c>
      <c r="BD167" s="9">
        <f t="shared" si="152"/>
        <v>13.65</v>
      </c>
      <c r="BE167" s="9">
        <f t="shared" si="136"/>
        <v>361.49842814524555</v>
      </c>
      <c r="BF167" s="9">
        <f t="shared" si="137"/>
        <v>136.0374057410142</v>
      </c>
      <c r="BG167" s="9">
        <f t="shared" si="138"/>
        <v>211.23908251621884</v>
      </c>
      <c r="BH167" s="9">
        <f t="shared" si="139"/>
        <v>9241.1370685973998</v>
      </c>
      <c r="BI167" s="9">
        <f t="shared" si="140"/>
        <v>654.62050565257891</v>
      </c>
      <c r="BJ167" s="9">
        <f t="shared" si="141"/>
        <v>246.34374149496281</v>
      </c>
      <c r="BK167" s="9">
        <f t="shared" si="142"/>
        <v>382.52292193866543</v>
      </c>
      <c r="BL167" s="9">
        <f t="shared" si="143"/>
        <v>16734.340593645495</v>
      </c>
      <c r="BM167" s="9" t="str">
        <f t="shared" si="144"/>
        <v>M</v>
      </c>
      <c r="BN167" s="9" t="str">
        <f t="shared" si="145"/>
        <v>M</v>
      </c>
      <c r="BO167" s="9">
        <v>1</v>
      </c>
    </row>
    <row r="168" spans="1:67" x14ac:dyDescent="0.3">
      <c r="A168" s="10">
        <v>162</v>
      </c>
      <c r="B168" s="10">
        <f t="shared" si="115"/>
        <v>5</v>
      </c>
      <c r="C168" s="9">
        <f>IF(G168&lt;=$A$3,$A$3,G168)</f>
        <v>3.2404768330325204</v>
      </c>
      <c r="D168" s="9">
        <f t="shared" si="153"/>
        <v>3</v>
      </c>
      <c r="E168" s="9">
        <f t="shared" si="154"/>
        <v>2.7508200000000005</v>
      </c>
      <c r="F168" s="9">
        <f t="shared" si="155"/>
        <v>3.6404768330325208</v>
      </c>
      <c r="G168" s="9">
        <v>3.2404768330325204</v>
      </c>
      <c r="H168" s="9">
        <f t="shared" si="116"/>
        <v>3.5754705844775883</v>
      </c>
      <c r="I168" s="9">
        <v>65</v>
      </c>
      <c r="J168" s="9">
        <v>78</v>
      </c>
      <c r="K168" s="9">
        <v>0.2</v>
      </c>
      <c r="L168" s="9">
        <v>0.2</v>
      </c>
      <c r="M168" s="1">
        <f t="shared" si="156"/>
        <v>1.3989229744649958</v>
      </c>
      <c r="N168" s="9">
        <v>3</v>
      </c>
      <c r="O168" s="9">
        <v>2.6</v>
      </c>
      <c r="P168" s="9">
        <f t="shared" si="157"/>
        <v>2.8605936500975822</v>
      </c>
      <c r="Q168" s="1">
        <f t="shared" si="158"/>
        <v>1.3339167259100631</v>
      </c>
      <c r="R168" s="4">
        <f t="shared" si="159"/>
        <v>15.007922656809424</v>
      </c>
      <c r="S168" s="4">
        <f t="shared" si="160"/>
        <v>3.240732509358038E-2</v>
      </c>
      <c r="T168" s="9">
        <f t="shared" si="161"/>
        <v>15.744842504346851</v>
      </c>
      <c r="U168" s="9">
        <f t="shared" si="162"/>
        <v>4.9743935589425838</v>
      </c>
      <c r="V168" s="9">
        <f t="shared" si="163"/>
        <v>45.208056280926357</v>
      </c>
      <c r="W168" s="9">
        <f t="shared" si="164"/>
        <v>41.373240520818428</v>
      </c>
      <c r="X168" s="28">
        <f t="shared" si="117"/>
        <v>86.581296801744784</v>
      </c>
      <c r="Y168" s="9">
        <f t="shared" si="165"/>
        <v>0.47785424854002273</v>
      </c>
      <c r="Z168" s="9">
        <f t="shared" si="146"/>
        <v>0.04</v>
      </c>
      <c r="AA168" s="29">
        <f t="shared" si="118"/>
        <v>0.51785424854002271</v>
      </c>
      <c r="AB168" s="30">
        <f t="shared" si="147"/>
        <v>0.98</v>
      </c>
      <c r="AC168" s="9">
        <v>0.5</v>
      </c>
      <c r="AD168" s="9">
        <v>0.5</v>
      </c>
      <c r="AE168" s="9">
        <f t="shared" si="119"/>
        <v>88.519283938733764</v>
      </c>
      <c r="AF168" s="9">
        <f>(AC168+AD168)*D168*E168*N168</f>
        <v>24.757380000000005</v>
      </c>
      <c r="AG168" s="28">
        <f t="shared" si="120"/>
        <v>113.27666393873378</v>
      </c>
      <c r="AH168" s="9">
        <f t="shared" si="121"/>
        <v>0.21855675422600856</v>
      </c>
      <c r="AI168" s="9">
        <f t="shared" si="148"/>
        <v>0.09</v>
      </c>
      <c r="AJ168" s="29">
        <f t="shared" si="122"/>
        <v>0.30855675422600859</v>
      </c>
      <c r="AK168" s="30">
        <f t="shared" si="149"/>
        <v>0.9</v>
      </c>
      <c r="AL168" s="9">
        <v>6.4617284794245187</v>
      </c>
      <c r="AM168" s="9">
        <v>2.4546978483911608</v>
      </c>
      <c r="AN168" s="9">
        <v>6.6616565788659292</v>
      </c>
      <c r="AO168" s="36">
        <f t="shared" si="123"/>
        <v>88.385073818447793</v>
      </c>
      <c r="AP168" s="36">
        <f t="shared" si="124"/>
        <v>3.1154949334424709</v>
      </c>
      <c r="AQ168" s="36">
        <f t="shared" si="125"/>
        <v>1.1835221387197457</v>
      </c>
      <c r="AR168" s="36">
        <f t="shared" si="126"/>
        <v>3.2118894171856147</v>
      </c>
      <c r="AS168" s="36">
        <f t="shared" si="127"/>
        <v>92.062342188124148</v>
      </c>
      <c r="AT168" s="37">
        <f t="shared" si="128"/>
        <v>112.03186543391253</v>
      </c>
      <c r="AU168" s="37">
        <f t="shared" si="129"/>
        <v>4.4679185131235268</v>
      </c>
      <c r="AV168" s="37">
        <f t="shared" si="130"/>
        <v>1.6972842476860173</v>
      </c>
      <c r="AW168" s="37">
        <f t="shared" si="131"/>
        <v>4.6061574471227216</v>
      </c>
      <c r="AX168" s="37">
        <f t="shared" si="132"/>
        <v>132.02622755330134</v>
      </c>
      <c r="AY168" s="9">
        <f t="shared" si="133"/>
        <v>0.85</v>
      </c>
      <c r="AZ168" s="9">
        <f t="shared" si="134"/>
        <v>0.6</v>
      </c>
      <c r="BA168" s="9">
        <f t="shared" si="135"/>
        <v>0.65</v>
      </c>
      <c r="BB168" s="9">
        <f t="shared" si="150"/>
        <v>21</v>
      </c>
      <c r="BC168" s="9">
        <f t="shared" si="151"/>
        <v>11.2</v>
      </c>
      <c r="BD168" s="9">
        <f t="shared" si="152"/>
        <v>13.65</v>
      </c>
      <c r="BE168" s="9">
        <f t="shared" si="136"/>
        <v>275.36324967331291</v>
      </c>
      <c r="BF168" s="9">
        <f t="shared" si="137"/>
        <v>104.60569159651193</v>
      </c>
      <c r="BG168" s="9">
        <f t="shared" si="138"/>
        <v>283.88308323464184</v>
      </c>
      <c r="BH168" s="9">
        <f t="shared" si="139"/>
        <v>8136.9369101965531</v>
      </c>
      <c r="BI168" s="9">
        <f t="shared" si="140"/>
        <v>500.54924563194152</v>
      </c>
      <c r="BJ168" s="9">
        <f t="shared" si="141"/>
        <v>190.14992043985936</v>
      </c>
      <c r="BK168" s="9">
        <f t="shared" si="142"/>
        <v>516.0364112834668</v>
      </c>
      <c r="BL168" s="9">
        <f t="shared" si="143"/>
        <v>14791.144558998571</v>
      </c>
      <c r="BM168" s="9" t="str">
        <f t="shared" si="144"/>
        <v>M</v>
      </c>
      <c r="BN168" s="9" t="str">
        <f t="shared" si="145"/>
        <v>M</v>
      </c>
      <c r="BO168" s="9">
        <v>1</v>
      </c>
    </row>
    <row r="169" spans="1:67" x14ac:dyDescent="0.3">
      <c r="A169" s="10">
        <v>163</v>
      </c>
      <c r="B169" s="10">
        <f t="shared" si="115"/>
        <v>5</v>
      </c>
      <c r="C169" s="9">
        <f>IF(G169&lt;=$A$3,$A$3,G169)</f>
        <v>2.5</v>
      </c>
      <c r="D169" s="9">
        <f t="shared" si="153"/>
        <v>3</v>
      </c>
      <c r="E169" s="9">
        <f t="shared" si="154"/>
        <v>2.7508200000000005</v>
      </c>
      <c r="F169" s="9">
        <f t="shared" si="155"/>
        <v>2.9000000000000004</v>
      </c>
      <c r="G169" s="9">
        <v>1.3362786487449954</v>
      </c>
      <c r="H169" s="9">
        <f t="shared" si="116"/>
        <v>1.4744203546062633</v>
      </c>
      <c r="I169" s="9">
        <v>65</v>
      </c>
      <c r="J169" s="9">
        <v>78</v>
      </c>
      <c r="K169" s="9">
        <v>0.2</v>
      </c>
      <c r="L169" s="9">
        <v>0.2</v>
      </c>
      <c r="M169" s="1">
        <f t="shared" si="156"/>
        <v>1.3989229744649958</v>
      </c>
      <c r="N169" s="9">
        <v>3</v>
      </c>
      <c r="O169" s="9">
        <v>2.6</v>
      </c>
      <c r="P169" s="9">
        <f t="shared" si="157"/>
        <v>0</v>
      </c>
      <c r="Q169" s="1">
        <f t="shared" si="158"/>
        <v>0</v>
      </c>
      <c r="R169" s="4">
        <f t="shared" si="159"/>
        <v>15.007922656809424</v>
      </c>
      <c r="S169" s="4">
        <f t="shared" si="160"/>
        <v>15.293900700553802</v>
      </c>
      <c r="T169" s="9">
        <f t="shared" si="161"/>
        <v>0</v>
      </c>
      <c r="U169" s="9">
        <f t="shared" si="162"/>
        <v>2.8733433290712593</v>
      </c>
      <c r="V169" s="9">
        <f t="shared" si="163"/>
        <v>36.502784998722021</v>
      </c>
      <c r="W169" s="9">
        <f t="shared" si="164"/>
        <v>30.587801401107605</v>
      </c>
      <c r="X169" s="28">
        <f t="shared" si="117"/>
        <v>67.090586399829618</v>
      </c>
      <c r="Y169" s="9">
        <f t="shared" si="165"/>
        <v>0.45591793189611002</v>
      </c>
      <c r="Z169" s="9">
        <f t="shared" si="146"/>
        <v>0.04</v>
      </c>
      <c r="AA169" s="29">
        <f t="shared" si="118"/>
        <v>0.49591793189611</v>
      </c>
      <c r="AB169" s="30">
        <f t="shared" si="147"/>
        <v>0.98</v>
      </c>
      <c r="AC169" s="9">
        <v>0.5</v>
      </c>
      <c r="AD169" s="9">
        <v>0.5</v>
      </c>
      <c r="AE169" s="9">
        <f t="shared" si="119"/>
        <v>36.502784998722021</v>
      </c>
      <c r="AF169" s="9">
        <f>(AC169+AD169)*D169*E169*N169</f>
        <v>24.757380000000005</v>
      </c>
      <c r="AG169" s="28">
        <f t="shared" si="120"/>
        <v>61.260164998722026</v>
      </c>
      <c r="AH169" s="9">
        <f t="shared" si="121"/>
        <v>0.40413505253399951</v>
      </c>
      <c r="AI169" s="9">
        <f t="shared" si="148"/>
        <v>0.09</v>
      </c>
      <c r="AJ169" s="29">
        <f t="shared" si="122"/>
        <v>0.49413505253399947</v>
      </c>
      <c r="AK169" s="30">
        <f t="shared" si="149"/>
        <v>0.9</v>
      </c>
      <c r="AL169" s="9">
        <v>7.3472513177252043</v>
      </c>
      <c r="AM169" s="9">
        <v>2.9923874474223622</v>
      </c>
      <c r="AN169" s="9">
        <v>3.1547541436650333</v>
      </c>
      <c r="AO169" s="36">
        <f t="shared" si="123"/>
        <v>68.488306949826068</v>
      </c>
      <c r="AP169" s="36">
        <f t="shared" si="124"/>
        <v>3.7036176391179518</v>
      </c>
      <c r="AQ169" s="36">
        <f t="shared" si="125"/>
        <v>1.5084088530647848</v>
      </c>
      <c r="AR169" s="36">
        <f t="shared" si="126"/>
        <v>1.5902549930979866</v>
      </c>
      <c r="AS169" s="36">
        <f t="shared" si="127"/>
        <v>88.184921711533931</v>
      </c>
      <c r="AT169" s="37">
        <f t="shared" si="128"/>
        <v>60.586976372362443</v>
      </c>
      <c r="AU169" s="37">
        <f t="shared" si="129"/>
        <v>3.7167169018605635</v>
      </c>
      <c r="AV169" s="37">
        <f t="shared" si="130"/>
        <v>1.5137439188882327</v>
      </c>
      <c r="AW169" s="37">
        <f t="shared" si="131"/>
        <v>1.5958795391532594</v>
      </c>
      <c r="AX169" s="37">
        <f t="shared" si="132"/>
        <v>88.496821473333071</v>
      </c>
      <c r="AY169" s="9">
        <f t="shared" si="133"/>
        <v>0.85</v>
      </c>
      <c r="AZ169" s="9">
        <f t="shared" si="134"/>
        <v>0.6</v>
      </c>
      <c r="BA169" s="9">
        <f t="shared" si="135"/>
        <v>0.55000000000000004</v>
      </c>
      <c r="BB169" s="9">
        <f t="shared" si="150"/>
        <v>21</v>
      </c>
      <c r="BC169" s="9">
        <f t="shared" si="151"/>
        <v>11.2</v>
      </c>
      <c r="BD169" s="9">
        <f t="shared" si="152"/>
        <v>13.65</v>
      </c>
      <c r="BE169" s="9">
        <f t="shared" si="136"/>
        <v>253.65450169270042</v>
      </c>
      <c r="BF169" s="9">
        <f t="shared" si="137"/>
        <v>103.30836853453607</v>
      </c>
      <c r="BG169" s="9">
        <f t="shared" si="138"/>
        <v>108.91387209578843</v>
      </c>
      <c r="BH169" s="9">
        <f t="shared" si="139"/>
        <v>6039.6359865259174</v>
      </c>
      <c r="BI169" s="9">
        <f t="shared" si="140"/>
        <v>225.1846391157861</v>
      </c>
      <c r="BJ169" s="9">
        <f t="shared" si="141"/>
        <v>91.713167047488682</v>
      </c>
      <c r="BK169" s="9">
        <f t="shared" si="142"/>
        <v>96.689515931815194</v>
      </c>
      <c r="BL169" s="9">
        <f t="shared" si="143"/>
        <v>5361.754831634008</v>
      </c>
      <c r="BM169" s="9" t="str">
        <f t="shared" si="144"/>
        <v>M</v>
      </c>
      <c r="BN169" s="9" t="str">
        <f t="shared" si="145"/>
        <v>M</v>
      </c>
      <c r="BO169" s="9">
        <v>1</v>
      </c>
    </row>
    <row r="170" spans="1:67" x14ac:dyDescent="0.3">
      <c r="A170" s="10">
        <v>164</v>
      </c>
      <c r="B170" s="10">
        <f t="shared" si="115"/>
        <v>5</v>
      </c>
      <c r="C170" s="9">
        <f>IF(G170&lt;=$A$3,$A$3,G170)</f>
        <v>2.5</v>
      </c>
      <c r="D170" s="9">
        <f t="shared" si="153"/>
        <v>3</v>
      </c>
      <c r="E170" s="9">
        <f t="shared" si="154"/>
        <v>2.7508200000000005</v>
      </c>
      <c r="F170" s="9">
        <f t="shared" si="155"/>
        <v>2.9000000000000004</v>
      </c>
      <c r="G170" s="9">
        <v>1.8174163181048824</v>
      </c>
      <c r="H170" s="9">
        <f t="shared" si="116"/>
        <v>2.0052970349590389</v>
      </c>
      <c r="I170" s="9">
        <v>65</v>
      </c>
      <c r="J170" s="9">
        <v>78</v>
      </c>
      <c r="K170" s="9">
        <v>0.2</v>
      </c>
      <c r="L170" s="9">
        <v>0.2</v>
      </c>
      <c r="M170" s="1">
        <f t="shared" si="156"/>
        <v>1.3989229744649958</v>
      </c>
      <c r="N170" s="9">
        <v>3</v>
      </c>
      <c r="O170" s="9">
        <v>2.6</v>
      </c>
      <c r="P170" s="9">
        <f t="shared" si="157"/>
        <v>1.081303299669236</v>
      </c>
      <c r="Q170" s="1">
        <f t="shared" si="158"/>
        <v>0.50422000942403411</v>
      </c>
      <c r="R170" s="4">
        <f t="shared" si="159"/>
        <v>15.007922656809424</v>
      </c>
      <c r="S170" s="4">
        <f t="shared" si="160"/>
        <v>6.1389024292370413</v>
      </c>
      <c r="T170" s="9">
        <f t="shared" si="161"/>
        <v>2.2496814989462663</v>
      </c>
      <c r="U170" s="9">
        <f t="shared" si="162"/>
        <v>3.4042200094240345</v>
      </c>
      <c r="V170" s="9">
        <f t="shared" si="163"/>
        <v>43.45743184642285</v>
      </c>
      <c r="W170" s="9">
        <f t="shared" si="164"/>
        <v>58.171109383198349</v>
      </c>
      <c r="X170" s="28">
        <f t="shared" si="117"/>
        <v>101.62854122962119</v>
      </c>
      <c r="Y170" s="9">
        <f t="shared" si="165"/>
        <v>0.57238949491329993</v>
      </c>
      <c r="Z170" s="9">
        <f t="shared" si="146"/>
        <v>0.04</v>
      </c>
      <c r="AA170" s="29">
        <f t="shared" si="118"/>
        <v>0.61238949491329997</v>
      </c>
      <c r="AB170" s="30">
        <f t="shared" si="147"/>
        <v>0.98</v>
      </c>
      <c r="AC170" s="9">
        <v>0.5</v>
      </c>
      <c r="AD170" s="9">
        <v>0.5</v>
      </c>
      <c r="AE170" s="9">
        <f t="shared" si="119"/>
        <v>49.645900707354222</v>
      </c>
      <c r="AF170" s="9">
        <f>(AC170+AD170)*D170*E170*N170</f>
        <v>24.757380000000005</v>
      </c>
      <c r="AG170" s="28">
        <f t="shared" si="120"/>
        <v>74.403280707354227</v>
      </c>
      <c r="AH170" s="9">
        <f t="shared" si="121"/>
        <v>0.33274581126841246</v>
      </c>
      <c r="AI170" s="9">
        <f t="shared" si="148"/>
        <v>0.09</v>
      </c>
      <c r="AJ170" s="29">
        <f t="shared" si="122"/>
        <v>0.42274581126841249</v>
      </c>
      <c r="AK170" s="30">
        <f t="shared" si="149"/>
        <v>0.9</v>
      </c>
      <c r="AL170" s="9">
        <v>10.05191850593658</v>
      </c>
      <c r="AM170" s="9">
        <v>3.0196193248494438</v>
      </c>
      <c r="AN170" s="9">
        <v>3.1332529526791464</v>
      </c>
      <c r="AO170" s="36">
        <f t="shared" si="123"/>
        <v>103.7458025052383</v>
      </c>
      <c r="AP170" s="36">
        <f t="shared" si="124"/>
        <v>3.896229209176425</v>
      </c>
      <c r="AQ170" s="36">
        <f t="shared" si="125"/>
        <v>1.1704361716744531</v>
      </c>
      <c r="AR170" s="36">
        <f t="shared" si="126"/>
        <v>1.2144817595523583</v>
      </c>
      <c r="AS170" s="36">
        <f t="shared" si="127"/>
        <v>86.530744267290856</v>
      </c>
      <c r="AT170" s="37">
        <f t="shared" si="128"/>
        <v>73.585662238042644</v>
      </c>
      <c r="AU170" s="37">
        <f t="shared" si="129"/>
        <v>5.802512062340452</v>
      </c>
      <c r="AV170" s="37">
        <f t="shared" si="130"/>
        <v>1.7430879036441898</v>
      </c>
      <c r="AW170" s="37">
        <f t="shared" si="131"/>
        <v>1.8086833912896518</v>
      </c>
      <c r="AX170" s="37">
        <f t="shared" si="132"/>
        <v>128.86708158537306</v>
      </c>
      <c r="AY170" s="9">
        <f t="shared" si="133"/>
        <v>0.85</v>
      </c>
      <c r="AZ170" s="9">
        <f t="shared" si="134"/>
        <v>0.6</v>
      </c>
      <c r="BA170" s="9">
        <f t="shared" si="135"/>
        <v>0.55000000000000004</v>
      </c>
      <c r="BB170" s="9">
        <f t="shared" si="150"/>
        <v>21</v>
      </c>
      <c r="BC170" s="9">
        <f t="shared" si="151"/>
        <v>11.2</v>
      </c>
      <c r="BD170" s="9">
        <f t="shared" si="152"/>
        <v>13.65</v>
      </c>
      <c r="BE170" s="9">
        <f t="shared" si="136"/>
        <v>404.2174260503582</v>
      </c>
      <c r="BF170" s="9">
        <f t="shared" si="137"/>
        <v>121.42783991152501</v>
      </c>
      <c r="BG170" s="9">
        <f t="shared" si="138"/>
        <v>125.99738477273327</v>
      </c>
      <c r="BH170" s="9">
        <f t="shared" si="139"/>
        <v>8977.2015053856394</v>
      </c>
      <c r="BI170" s="9">
        <f t="shared" si="140"/>
        <v>426.98169275155277</v>
      </c>
      <c r="BJ170" s="9">
        <f t="shared" si="141"/>
        <v>128.26627772877916</v>
      </c>
      <c r="BK170" s="9">
        <f t="shared" si="142"/>
        <v>133.09316512699783</v>
      </c>
      <c r="BL170" s="9">
        <f t="shared" si="143"/>
        <v>9482.7695391435464</v>
      </c>
      <c r="BM170" s="9" t="str">
        <f t="shared" si="144"/>
        <v>M</v>
      </c>
      <c r="BN170" s="9" t="str">
        <f t="shared" si="145"/>
        <v>M</v>
      </c>
      <c r="BO170" s="9">
        <v>1</v>
      </c>
    </row>
    <row r="171" spans="1:67" x14ac:dyDescent="0.3">
      <c r="A171" s="10">
        <v>165</v>
      </c>
      <c r="B171" s="10">
        <f t="shared" si="115"/>
        <v>5</v>
      </c>
      <c r="C171" s="9">
        <f>IF(G171&lt;=$A$3,$A$3,G171)</f>
        <v>3.4121019189741784</v>
      </c>
      <c r="D171" s="9">
        <f t="shared" si="153"/>
        <v>3</v>
      </c>
      <c r="E171" s="9">
        <f t="shared" si="154"/>
        <v>2.7508200000000005</v>
      </c>
      <c r="F171" s="9">
        <f t="shared" si="155"/>
        <v>3.8121019189741787</v>
      </c>
      <c r="G171" s="9">
        <v>3.4121019189741784</v>
      </c>
      <c r="H171" s="9">
        <f t="shared" si="116"/>
        <v>3.7648379146456534</v>
      </c>
      <c r="I171" s="9">
        <v>65</v>
      </c>
      <c r="J171" s="9">
        <v>78</v>
      </c>
      <c r="K171" s="9">
        <v>0.2</v>
      </c>
      <c r="L171" s="9">
        <v>0.2</v>
      </c>
      <c r="M171" s="1">
        <f t="shared" si="156"/>
        <v>1.3989229744649958</v>
      </c>
      <c r="N171" s="9">
        <v>3</v>
      </c>
      <c r="O171" s="9">
        <v>2.6</v>
      </c>
      <c r="P171" s="9">
        <f t="shared" si="157"/>
        <v>2.8986420156264834</v>
      </c>
      <c r="Q171" s="1">
        <f t="shared" si="158"/>
        <v>1.3516589701364703</v>
      </c>
      <c r="R171" s="4">
        <f t="shared" si="159"/>
        <v>15.007922656809424</v>
      </c>
      <c r="S171" s="4">
        <f t="shared" si="160"/>
        <v>1.7131445321243909E-2</v>
      </c>
      <c r="T171" s="9">
        <f t="shared" si="161"/>
        <v>16.166467971590894</v>
      </c>
      <c r="U171" s="9">
        <f t="shared" si="162"/>
        <v>5.163760889110649</v>
      </c>
      <c r="V171" s="9">
        <f t="shared" si="163"/>
        <v>48.73647946567835</v>
      </c>
      <c r="W171" s="9">
        <f t="shared" si="164"/>
        <v>41.331219325223088</v>
      </c>
      <c r="X171" s="28">
        <f t="shared" si="117"/>
        <v>90.067698790901431</v>
      </c>
      <c r="Y171" s="9">
        <f t="shared" si="165"/>
        <v>0.45889058874676542</v>
      </c>
      <c r="Z171" s="9">
        <f t="shared" si="146"/>
        <v>0.04</v>
      </c>
      <c r="AA171" s="29">
        <f t="shared" si="118"/>
        <v>0.4988905887467654</v>
      </c>
      <c r="AB171" s="30">
        <f t="shared" si="147"/>
        <v>0.98</v>
      </c>
      <c r="AC171" s="9">
        <v>0.5</v>
      </c>
      <c r="AD171" s="9">
        <v>0.5</v>
      </c>
      <c r="AE171" s="9">
        <f t="shared" si="119"/>
        <v>93.207522891290012</v>
      </c>
      <c r="AF171" s="9">
        <f>(AC171+AD171)*D171*E171*N171</f>
        <v>24.757380000000005</v>
      </c>
      <c r="AG171" s="28">
        <f t="shared" si="120"/>
        <v>117.96490289129002</v>
      </c>
      <c r="AH171" s="9">
        <f t="shared" si="121"/>
        <v>0.20987072759102804</v>
      </c>
      <c r="AI171" s="9">
        <f t="shared" si="148"/>
        <v>0.09</v>
      </c>
      <c r="AJ171" s="29">
        <f t="shared" si="122"/>
        <v>0.29987072759102806</v>
      </c>
      <c r="AK171" s="30">
        <f t="shared" si="149"/>
        <v>0.9</v>
      </c>
      <c r="AL171" s="9">
        <v>6.4592625147717913</v>
      </c>
      <c r="AM171" s="9">
        <v>2.080005130319591</v>
      </c>
      <c r="AN171" s="9">
        <v>3.1966009242958164</v>
      </c>
      <c r="AO171" s="36">
        <f t="shared" si="123"/>
        <v>91.944109182378554</v>
      </c>
      <c r="AP171" s="36">
        <f t="shared" si="124"/>
        <v>3.23679723590738</v>
      </c>
      <c r="AQ171" s="36">
        <f t="shared" si="125"/>
        <v>1.0423101462581577</v>
      </c>
      <c r="AR171" s="36">
        <f t="shared" si="126"/>
        <v>1.6018468071854222</v>
      </c>
      <c r="AS171" s="36">
        <f t="shared" si="127"/>
        <v>76.8070197487461</v>
      </c>
      <c r="AT171" s="37">
        <f t="shared" si="128"/>
        <v>116.66858527710002</v>
      </c>
      <c r="AU171" s="37">
        <f t="shared" si="129"/>
        <v>4.5223187647657204</v>
      </c>
      <c r="AV171" s="37">
        <f t="shared" si="130"/>
        <v>1.456272478497584</v>
      </c>
      <c r="AW171" s="37">
        <f t="shared" si="131"/>
        <v>2.2380338793090773</v>
      </c>
      <c r="AX171" s="37">
        <f t="shared" si="132"/>
        <v>107.31158035548476</v>
      </c>
      <c r="AY171" s="9">
        <f t="shared" si="133"/>
        <v>0.85</v>
      </c>
      <c r="AZ171" s="9">
        <f t="shared" si="134"/>
        <v>0.6</v>
      </c>
      <c r="BA171" s="9">
        <f t="shared" si="135"/>
        <v>0.55000000000000004</v>
      </c>
      <c r="BB171" s="9">
        <f t="shared" si="150"/>
        <v>21</v>
      </c>
      <c r="BC171" s="9">
        <f t="shared" si="151"/>
        <v>11.2</v>
      </c>
      <c r="BD171" s="9">
        <f t="shared" si="152"/>
        <v>13.65</v>
      </c>
      <c r="BE171" s="9">
        <f t="shared" si="136"/>
        <v>297.60443845948924</v>
      </c>
      <c r="BF171" s="9">
        <f t="shared" si="137"/>
        <v>95.834277889461006</v>
      </c>
      <c r="BG171" s="9">
        <f t="shared" si="138"/>
        <v>147.28037773330095</v>
      </c>
      <c r="BH171" s="9">
        <f t="shared" si="139"/>
        <v>7061.9530097518173</v>
      </c>
      <c r="BI171" s="9">
        <f t="shared" si="140"/>
        <v>527.61253245729904</v>
      </c>
      <c r="BJ171" s="9">
        <f t="shared" si="141"/>
        <v>169.9012498442892</v>
      </c>
      <c r="BK171" s="9">
        <f t="shared" si="142"/>
        <v>261.10824650121003</v>
      </c>
      <c r="BL171" s="9">
        <f t="shared" si="143"/>
        <v>12519.890263924246</v>
      </c>
      <c r="BM171" s="9" t="str">
        <f t="shared" si="144"/>
        <v>D</v>
      </c>
      <c r="BN171" s="9" t="str">
        <f t="shared" si="145"/>
        <v>M</v>
      </c>
      <c r="BO171" s="9">
        <v>1</v>
      </c>
    </row>
    <row r="172" spans="1:67" x14ac:dyDescent="0.3">
      <c r="A172" s="10">
        <v>166</v>
      </c>
      <c r="B172" s="10">
        <f t="shared" si="115"/>
        <v>5</v>
      </c>
      <c r="C172" s="9">
        <f>IF(G172&lt;=$A$3,$A$3,G172)</f>
        <v>2.5</v>
      </c>
      <c r="D172" s="9">
        <f t="shared" si="153"/>
        <v>3</v>
      </c>
      <c r="E172" s="9">
        <f t="shared" si="154"/>
        <v>2.7508200000000005</v>
      </c>
      <c r="F172" s="9">
        <f t="shared" si="155"/>
        <v>2.9000000000000004</v>
      </c>
      <c r="G172" s="9">
        <v>2.0496786021206987</v>
      </c>
      <c r="H172" s="9">
        <f t="shared" si="116"/>
        <v>2.2615701105498855</v>
      </c>
      <c r="I172" s="9">
        <v>65</v>
      </c>
      <c r="J172" s="9">
        <v>78</v>
      </c>
      <c r="K172" s="9">
        <v>0.2</v>
      </c>
      <c r="L172" s="9">
        <v>0.2</v>
      </c>
      <c r="M172" s="1">
        <f t="shared" si="156"/>
        <v>1.3989229744649958</v>
      </c>
      <c r="N172" s="9">
        <v>3</v>
      </c>
      <c r="O172" s="9">
        <v>2.6</v>
      </c>
      <c r="P172" s="9">
        <f t="shared" si="157"/>
        <v>1.630882683814076</v>
      </c>
      <c r="Q172" s="1">
        <f t="shared" si="158"/>
        <v>0.76049308501488078</v>
      </c>
      <c r="R172" s="4">
        <f t="shared" si="159"/>
        <v>15.007922656809424</v>
      </c>
      <c r="S172" s="4">
        <f t="shared" si="160"/>
        <v>3.1257871401744497</v>
      </c>
      <c r="T172" s="9">
        <f t="shared" si="161"/>
        <v>5.1176599277376686</v>
      </c>
      <c r="U172" s="9">
        <f t="shared" si="162"/>
        <v>3.6604930850148811</v>
      </c>
      <c r="V172" s="9">
        <f t="shared" si="163"/>
        <v>41.912789341106198</v>
      </c>
      <c r="W172" s="9">
        <f t="shared" si="164"/>
        <v>49.882571583739185</v>
      </c>
      <c r="X172" s="28">
        <f t="shared" si="117"/>
        <v>91.795360924845383</v>
      </c>
      <c r="Y172" s="9">
        <f t="shared" si="165"/>
        <v>0.5434105937507997</v>
      </c>
      <c r="Z172" s="9">
        <f t="shared" si="146"/>
        <v>0.04</v>
      </c>
      <c r="AA172" s="29">
        <f t="shared" si="118"/>
        <v>0.58341059375079973</v>
      </c>
      <c r="AB172" s="30">
        <f t="shared" si="147"/>
        <v>0.98</v>
      </c>
      <c r="AC172" s="9">
        <v>0.5</v>
      </c>
      <c r="AD172" s="9">
        <v>0.5</v>
      </c>
      <c r="AE172" s="9">
        <f t="shared" si="119"/>
        <v>55.990550623525536</v>
      </c>
      <c r="AF172" s="9">
        <f>(AC172+AD172)*D172*E172*N172</f>
        <v>24.757380000000005</v>
      </c>
      <c r="AG172" s="28">
        <f t="shared" si="120"/>
        <v>80.747930623525548</v>
      </c>
      <c r="AH172" s="9">
        <f t="shared" si="121"/>
        <v>0.30660079842079635</v>
      </c>
      <c r="AI172" s="9">
        <f t="shared" si="148"/>
        <v>0.09</v>
      </c>
      <c r="AJ172" s="29">
        <f t="shared" si="122"/>
        <v>0.39660079842079632</v>
      </c>
      <c r="AK172" s="30">
        <f t="shared" si="149"/>
        <v>0.9</v>
      </c>
      <c r="AL172" s="9">
        <v>10.662111502025933</v>
      </c>
      <c r="AM172" s="9">
        <v>2.6493092256866468</v>
      </c>
      <c r="AN172" s="9">
        <v>4.8343746220930743</v>
      </c>
      <c r="AO172" s="36">
        <f t="shared" si="123"/>
        <v>93.70776427744633</v>
      </c>
      <c r="AP172" s="36">
        <f t="shared" si="124"/>
        <v>4.4417226999917521</v>
      </c>
      <c r="AQ172" s="36">
        <f t="shared" si="125"/>
        <v>1.1036741572993287</v>
      </c>
      <c r="AR172" s="36">
        <f t="shared" si="126"/>
        <v>2.0139492534039558</v>
      </c>
      <c r="AS172" s="36">
        <f t="shared" si="127"/>
        <v>104.57020528273087</v>
      </c>
      <c r="AT172" s="37">
        <f t="shared" si="128"/>
        <v>79.860590726563728</v>
      </c>
      <c r="AU172" s="37">
        <f t="shared" si="129"/>
        <v>6.4335095674708924</v>
      </c>
      <c r="AV172" s="37">
        <f t="shared" si="130"/>
        <v>1.598591071515741</v>
      </c>
      <c r="AW172" s="37">
        <f t="shared" si="131"/>
        <v>2.9170577871057257</v>
      </c>
      <c r="AX172" s="37">
        <f t="shared" si="132"/>
        <v>151.46227299603677</v>
      </c>
      <c r="AY172" s="9">
        <f t="shared" si="133"/>
        <v>0.85</v>
      </c>
      <c r="AZ172" s="9">
        <f t="shared" si="134"/>
        <v>0.6</v>
      </c>
      <c r="BA172" s="9">
        <f t="shared" si="135"/>
        <v>0.65</v>
      </c>
      <c r="BB172" s="9">
        <f t="shared" si="150"/>
        <v>21</v>
      </c>
      <c r="BC172" s="9">
        <f t="shared" si="151"/>
        <v>11.2</v>
      </c>
      <c r="BD172" s="9">
        <f t="shared" si="152"/>
        <v>13.65</v>
      </c>
      <c r="BE172" s="9">
        <f t="shared" si="136"/>
        <v>416.22390375660956</v>
      </c>
      <c r="BF172" s="9">
        <f t="shared" si="137"/>
        <v>103.42283777131472</v>
      </c>
      <c r="BG172" s="9">
        <f t="shared" si="138"/>
        <v>188.72268190471692</v>
      </c>
      <c r="BH172" s="9">
        <f t="shared" si="139"/>
        <v>9799.0401470783163</v>
      </c>
      <c r="BI172" s="9">
        <f t="shared" si="140"/>
        <v>513.78387450322498</v>
      </c>
      <c r="BJ172" s="9">
        <f t="shared" si="141"/>
        <v>127.66442730145756</v>
      </c>
      <c r="BK172" s="9">
        <f t="shared" si="142"/>
        <v>232.95795806178603</v>
      </c>
      <c r="BL172" s="9">
        <f t="shared" si="143"/>
        <v>12095.866594251558</v>
      </c>
      <c r="BM172" s="9" t="str">
        <f t="shared" si="144"/>
        <v>M</v>
      </c>
      <c r="BN172" s="9" t="str">
        <f t="shared" si="145"/>
        <v>M</v>
      </c>
      <c r="BO172" s="9">
        <v>1</v>
      </c>
    </row>
    <row r="173" spans="1:67" x14ac:dyDescent="0.3">
      <c r="A173" s="10">
        <v>167</v>
      </c>
      <c r="B173" s="10">
        <f t="shared" si="115"/>
        <v>5</v>
      </c>
      <c r="C173" s="9">
        <f>IF(G173&lt;=$A$3,$A$3,G173)</f>
        <v>2.5</v>
      </c>
      <c r="D173" s="9">
        <f t="shared" si="153"/>
        <v>3</v>
      </c>
      <c r="E173" s="9">
        <f t="shared" si="154"/>
        <v>2.7508200000000005</v>
      </c>
      <c r="F173" s="9">
        <f t="shared" si="155"/>
        <v>2.9000000000000004</v>
      </c>
      <c r="G173" s="9">
        <v>1.2526822998913159</v>
      </c>
      <c r="H173" s="9">
        <f t="shared" si="116"/>
        <v>1.3821819891752281</v>
      </c>
      <c r="I173" s="9">
        <v>65</v>
      </c>
      <c r="J173" s="9">
        <v>78</v>
      </c>
      <c r="K173" s="9">
        <v>0.2</v>
      </c>
      <c r="L173" s="9">
        <v>0.2</v>
      </c>
      <c r="M173" s="1">
        <f t="shared" si="156"/>
        <v>1.3989229744649958</v>
      </c>
      <c r="N173" s="9">
        <v>3</v>
      </c>
      <c r="O173" s="9">
        <v>2.6</v>
      </c>
      <c r="P173" s="9">
        <f t="shared" si="157"/>
        <v>0</v>
      </c>
      <c r="Q173" s="1">
        <f t="shared" si="158"/>
        <v>0</v>
      </c>
      <c r="R173" s="4">
        <f t="shared" si="159"/>
        <v>15.007922656809424</v>
      </c>
      <c r="S173" s="4">
        <f t="shared" si="160"/>
        <v>16.283452148094302</v>
      </c>
      <c r="T173" s="9">
        <f t="shared" si="161"/>
        <v>0</v>
      </c>
      <c r="U173" s="9">
        <f t="shared" si="162"/>
        <v>2.7811049636402236</v>
      </c>
      <c r="V173" s="9">
        <f t="shared" si="163"/>
        <v>34.219204735167011</v>
      </c>
      <c r="W173" s="9">
        <f t="shared" si="164"/>
        <v>32.566904296188603</v>
      </c>
      <c r="X173" s="28">
        <f t="shared" si="117"/>
        <v>66.786109031355608</v>
      </c>
      <c r="Y173" s="9">
        <f t="shared" si="165"/>
        <v>0.48762990940075085</v>
      </c>
      <c r="Z173" s="9">
        <f t="shared" si="146"/>
        <v>0.04</v>
      </c>
      <c r="AA173" s="29">
        <f t="shared" si="118"/>
        <v>0.52762990940075083</v>
      </c>
      <c r="AB173" s="30">
        <f t="shared" si="147"/>
        <v>0.98</v>
      </c>
      <c r="AC173" s="9">
        <v>0.5</v>
      </c>
      <c r="AD173" s="9">
        <v>0.5</v>
      </c>
      <c r="AE173" s="9">
        <f t="shared" si="119"/>
        <v>34.219204735167011</v>
      </c>
      <c r="AF173" s="9">
        <f>(AC173+AD173)*D173*E173*N173</f>
        <v>24.757380000000005</v>
      </c>
      <c r="AG173" s="28">
        <f t="shared" si="120"/>
        <v>58.976584735167016</v>
      </c>
      <c r="AH173" s="9">
        <f t="shared" si="121"/>
        <v>0.41978320906801309</v>
      </c>
      <c r="AI173" s="9">
        <f t="shared" si="148"/>
        <v>0.09</v>
      </c>
      <c r="AJ173" s="29">
        <f t="shared" si="122"/>
        <v>0.50978320906801311</v>
      </c>
      <c r="AK173" s="30">
        <f t="shared" si="149"/>
        <v>0.9</v>
      </c>
      <c r="AL173" s="9">
        <v>9.843951247597202</v>
      </c>
      <c r="AM173" s="9">
        <v>3.448835309589652</v>
      </c>
      <c r="AN173" s="9">
        <v>6.9406250304123231</v>
      </c>
      <c r="AO173" s="36">
        <f t="shared" si="123"/>
        <v>68.177486302842183</v>
      </c>
      <c r="AP173" s="36">
        <f t="shared" si="124"/>
        <v>4.6499881426820826</v>
      </c>
      <c r="AQ173" s="36">
        <f t="shared" si="125"/>
        <v>1.6291266476527535</v>
      </c>
      <c r="AR173" s="36">
        <f t="shared" si="126"/>
        <v>3.2785436744312855</v>
      </c>
      <c r="AS173" s="36">
        <f t="shared" si="127"/>
        <v>123.03889817049325</v>
      </c>
      <c r="AT173" s="37">
        <f t="shared" si="128"/>
        <v>58.32849039741793</v>
      </c>
      <c r="AU173" s="37">
        <f t="shared" si="129"/>
        <v>4.8256701906880295</v>
      </c>
      <c r="AV173" s="37">
        <f t="shared" si="130"/>
        <v>1.6906769779199646</v>
      </c>
      <c r="AW173" s="37">
        <f t="shared" si="131"/>
        <v>3.4024109294709528</v>
      </c>
      <c r="AX173" s="37">
        <f t="shared" si="132"/>
        <v>127.68745316713452</v>
      </c>
      <c r="AY173" s="9">
        <f t="shared" si="133"/>
        <v>0.85</v>
      </c>
      <c r="AZ173" s="9">
        <f t="shared" si="134"/>
        <v>0.6</v>
      </c>
      <c r="BA173" s="9">
        <f t="shared" si="135"/>
        <v>0.65</v>
      </c>
      <c r="BB173" s="9">
        <f t="shared" si="150"/>
        <v>21</v>
      </c>
      <c r="BC173" s="9">
        <f t="shared" si="151"/>
        <v>11.2</v>
      </c>
      <c r="BD173" s="9">
        <f t="shared" si="152"/>
        <v>13.65</v>
      </c>
      <c r="BE173" s="9">
        <f t="shared" si="136"/>
        <v>317.02450290608624</v>
      </c>
      <c r="BF173" s="9">
        <f t="shared" si="137"/>
        <v>111.06975970594081</v>
      </c>
      <c r="BG173" s="9">
        <f t="shared" si="138"/>
        <v>223.52286645680886</v>
      </c>
      <c r="BH173" s="9">
        <f t="shared" si="139"/>
        <v>8388.4827947355989</v>
      </c>
      <c r="BI173" s="9">
        <f t="shared" si="140"/>
        <v>281.47405737865267</v>
      </c>
      <c r="BJ173" s="9">
        <f t="shared" si="141"/>
        <v>98.614635871740219</v>
      </c>
      <c r="BK173" s="9">
        <f t="shared" si="142"/>
        <v>198.4574932277163</v>
      </c>
      <c r="BL173" s="9">
        <f t="shared" si="143"/>
        <v>7447.8163859299575</v>
      </c>
      <c r="BM173" s="9" t="str">
        <f t="shared" si="144"/>
        <v>M</v>
      </c>
      <c r="BN173" s="9" t="str">
        <f t="shared" si="145"/>
        <v>M</v>
      </c>
      <c r="BO173" s="9">
        <v>1</v>
      </c>
    </row>
    <row r="174" spans="1:67" x14ac:dyDescent="0.3">
      <c r="A174" s="10">
        <v>168</v>
      </c>
      <c r="B174" s="10">
        <f t="shared" si="115"/>
        <v>5</v>
      </c>
      <c r="C174" s="9">
        <f>IF(G174&lt;=$A$3,$A$3,G174)</f>
        <v>2.5</v>
      </c>
      <c r="D174" s="9">
        <f t="shared" si="153"/>
        <v>3</v>
      </c>
      <c r="E174" s="9">
        <f t="shared" si="154"/>
        <v>2.7508200000000005</v>
      </c>
      <c r="F174" s="9">
        <f t="shared" si="155"/>
        <v>2.9000000000000004</v>
      </c>
      <c r="G174" s="9">
        <v>2.1045535555880424</v>
      </c>
      <c r="H174" s="9">
        <f t="shared" si="116"/>
        <v>2.3221179225098467</v>
      </c>
      <c r="I174" s="9">
        <v>65</v>
      </c>
      <c r="J174" s="9">
        <v>78</v>
      </c>
      <c r="K174" s="9">
        <v>0.2</v>
      </c>
      <c r="L174" s="9">
        <v>0.2</v>
      </c>
      <c r="M174" s="1">
        <f t="shared" si="156"/>
        <v>1.3989229744649958</v>
      </c>
      <c r="N174" s="9">
        <v>3</v>
      </c>
      <c r="O174" s="9">
        <v>2.6</v>
      </c>
      <c r="P174" s="9">
        <f t="shared" si="157"/>
        <v>1.7607278855839241</v>
      </c>
      <c r="Q174" s="1">
        <f t="shared" si="158"/>
        <v>0.82104089697484195</v>
      </c>
      <c r="R174" s="4">
        <f t="shared" si="159"/>
        <v>15.007922656809424</v>
      </c>
      <c r="S174" s="4">
        <f t="shared" si="160"/>
        <v>2.5610109092459616</v>
      </c>
      <c r="T174" s="9">
        <f t="shared" si="161"/>
        <v>5.965000234758409</v>
      </c>
      <c r="U174" s="9">
        <f t="shared" si="162"/>
        <v>3.7210408969748423</v>
      </c>
      <c r="V174" s="9">
        <f t="shared" si="163"/>
        <v>41.080913866608704</v>
      </c>
      <c r="W174" s="9">
        <f t="shared" si="164"/>
        <v>48.32897383217648</v>
      </c>
      <c r="X174" s="28">
        <f t="shared" si="117"/>
        <v>89.409887698785184</v>
      </c>
      <c r="Y174" s="9">
        <f t="shared" si="165"/>
        <v>0.54053276517909243</v>
      </c>
      <c r="Z174" s="9">
        <f t="shared" si="146"/>
        <v>0.04</v>
      </c>
      <c r="AA174" s="29">
        <f t="shared" si="118"/>
        <v>0.58053276517909247</v>
      </c>
      <c r="AB174" s="30">
        <f t="shared" si="147"/>
        <v>0.98</v>
      </c>
      <c r="AC174" s="9">
        <v>0.5</v>
      </c>
      <c r="AD174" s="9">
        <v>0.5</v>
      </c>
      <c r="AE174" s="9">
        <f t="shared" si="119"/>
        <v>57.48955581238684</v>
      </c>
      <c r="AF174" s="9">
        <f>(AC174+AD174)*D174*E174*N174</f>
        <v>24.757380000000005</v>
      </c>
      <c r="AG174" s="28">
        <f t="shared" si="120"/>
        <v>82.246935812386852</v>
      </c>
      <c r="AH174" s="9">
        <f t="shared" si="121"/>
        <v>0.30101279464652597</v>
      </c>
      <c r="AI174" s="9">
        <f t="shared" si="148"/>
        <v>0.09</v>
      </c>
      <c r="AJ174" s="29">
        <f t="shared" si="122"/>
        <v>0.39101279464652594</v>
      </c>
      <c r="AK174" s="30">
        <f t="shared" si="149"/>
        <v>0.9</v>
      </c>
      <c r="AL174" s="9">
        <v>10.480750736904476</v>
      </c>
      <c r="AM174" s="9">
        <v>2.8724386837362359</v>
      </c>
      <c r="AN174" s="9">
        <v>5.9455867059501735</v>
      </c>
      <c r="AO174" s="36">
        <f t="shared" si="123"/>
        <v>91.272593692509886</v>
      </c>
      <c r="AP174" s="36">
        <f t="shared" si="124"/>
        <v>4.3963315304565089</v>
      </c>
      <c r="AQ174" s="36">
        <f t="shared" si="125"/>
        <v>1.2048939118594462</v>
      </c>
      <c r="AR174" s="36">
        <f t="shared" si="126"/>
        <v>2.4939788149328677</v>
      </c>
      <c r="AS174" s="36">
        <f t="shared" si="127"/>
        <v>108.69923194183605</v>
      </c>
      <c r="AT174" s="37">
        <f t="shared" si="128"/>
        <v>81.343123330932059</v>
      </c>
      <c r="AU174" s="37">
        <f t="shared" si="129"/>
        <v>6.3826431012738203</v>
      </c>
      <c r="AV174" s="37">
        <f t="shared" si="130"/>
        <v>1.7492784065577418</v>
      </c>
      <c r="AW174" s="37">
        <f t="shared" si="131"/>
        <v>3.6207862322433635</v>
      </c>
      <c r="AX174" s="37">
        <f t="shared" si="132"/>
        <v>157.81075609538493</v>
      </c>
      <c r="AY174" s="9">
        <f t="shared" si="133"/>
        <v>0.85</v>
      </c>
      <c r="AZ174" s="9">
        <f t="shared" si="134"/>
        <v>0.6</v>
      </c>
      <c r="BA174" s="9">
        <f t="shared" si="135"/>
        <v>0.65</v>
      </c>
      <c r="BB174" s="9">
        <f t="shared" si="150"/>
        <v>21</v>
      </c>
      <c r="BC174" s="9">
        <f t="shared" si="151"/>
        <v>11.2</v>
      </c>
      <c r="BD174" s="9">
        <f t="shared" si="152"/>
        <v>13.65</v>
      </c>
      <c r="BE174" s="9">
        <f t="shared" si="136"/>
        <v>401.26458151692708</v>
      </c>
      <c r="BF174" s="9">
        <f t="shared" si="137"/>
        <v>109.97379245972606</v>
      </c>
      <c r="BG174" s="9">
        <f t="shared" si="138"/>
        <v>227.63191505309493</v>
      </c>
      <c r="BH174" s="9">
        <f t="shared" si="139"/>
        <v>9921.2608317150934</v>
      </c>
      <c r="BI174" s="9">
        <f t="shared" si="140"/>
        <v>519.184124964239</v>
      </c>
      <c r="BJ174" s="9">
        <f t="shared" si="141"/>
        <v>142.29176916476271</v>
      </c>
      <c r="BK174" s="9">
        <f t="shared" si="142"/>
        <v>294.52606104431271</v>
      </c>
      <c r="BL174" s="9">
        <f t="shared" si="143"/>
        <v>12836.819796014535</v>
      </c>
      <c r="BM174" s="9" t="str">
        <f t="shared" si="144"/>
        <v>M</v>
      </c>
      <c r="BN174" s="9" t="str">
        <f t="shared" si="145"/>
        <v>M</v>
      </c>
      <c r="BO174" s="9">
        <v>1</v>
      </c>
    </row>
    <row r="175" spans="1:67" x14ac:dyDescent="0.3">
      <c r="A175" s="10">
        <v>169</v>
      </c>
      <c r="B175" s="10">
        <f t="shared" si="115"/>
        <v>5</v>
      </c>
      <c r="C175" s="9">
        <f>IF(G175&lt;=$A$3,$A$3,G175)</f>
        <v>3.3564858430143536</v>
      </c>
      <c r="D175" s="9">
        <f t="shared" si="153"/>
        <v>3</v>
      </c>
      <c r="E175" s="9">
        <f t="shared" si="154"/>
        <v>2.7508200000000005</v>
      </c>
      <c r="F175" s="9">
        <f t="shared" si="155"/>
        <v>3.756485843014354</v>
      </c>
      <c r="G175" s="9">
        <v>3.3564858430143536</v>
      </c>
      <c r="H175" s="9">
        <f t="shared" si="116"/>
        <v>3.7034723644922423</v>
      </c>
      <c r="I175" s="9">
        <v>65</v>
      </c>
      <c r="J175" s="9">
        <v>78</v>
      </c>
      <c r="K175" s="9">
        <v>0.2</v>
      </c>
      <c r="L175" s="9">
        <v>0.2</v>
      </c>
      <c r="M175" s="1">
        <f t="shared" si="156"/>
        <v>1.3989229744649958</v>
      </c>
      <c r="N175" s="9">
        <v>3</v>
      </c>
      <c r="O175" s="9">
        <v>2.6</v>
      </c>
      <c r="P175" s="9">
        <f t="shared" si="157"/>
        <v>2.8863122284290461</v>
      </c>
      <c r="Q175" s="1">
        <f t="shared" si="158"/>
        <v>1.3459094959428839</v>
      </c>
      <c r="R175" s="4">
        <f t="shared" si="159"/>
        <v>15.007922656809424</v>
      </c>
      <c r="S175" s="4">
        <f t="shared" si="160"/>
        <v>2.1552893410338538E-2</v>
      </c>
      <c r="T175" s="9">
        <f t="shared" si="161"/>
        <v>16.029227725052117</v>
      </c>
      <c r="U175" s="9">
        <f t="shared" si="162"/>
        <v>5.1023953389572378</v>
      </c>
      <c r="V175" s="9">
        <f t="shared" si="163"/>
        <v>47.594752436605091</v>
      </c>
      <c r="W175" s="9">
        <f t="shared" si="164"/>
        <v>41.343381933055532</v>
      </c>
      <c r="X175" s="28">
        <f t="shared" si="117"/>
        <v>88.938134369660617</v>
      </c>
      <c r="Y175" s="9">
        <f t="shared" si="165"/>
        <v>0.46485551137397102</v>
      </c>
      <c r="Z175" s="9">
        <f t="shared" si="146"/>
        <v>0.04</v>
      </c>
      <c r="AA175" s="29">
        <f t="shared" si="118"/>
        <v>0.504855511373971</v>
      </c>
      <c r="AB175" s="30">
        <f t="shared" si="147"/>
        <v>0.98</v>
      </c>
      <c r="AC175" s="9">
        <v>0.5</v>
      </c>
      <c r="AD175" s="9">
        <v>0.5</v>
      </c>
      <c r="AE175" s="9">
        <f t="shared" si="119"/>
        <v>91.688272647232964</v>
      </c>
      <c r="AF175" s="9">
        <f>(AC175+AD175)*D175*E175*N175</f>
        <v>24.757380000000005</v>
      </c>
      <c r="AG175" s="28">
        <f t="shared" si="120"/>
        <v>116.44565264723298</v>
      </c>
      <c r="AH175" s="9">
        <f t="shared" si="121"/>
        <v>0.21260888180172263</v>
      </c>
      <c r="AI175" s="9">
        <f t="shared" si="148"/>
        <v>0.09</v>
      </c>
      <c r="AJ175" s="29">
        <f t="shared" si="122"/>
        <v>0.30260888180172263</v>
      </c>
      <c r="AK175" s="30">
        <f t="shared" si="149"/>
        <v>0.9</v>
      </c>
      <c r="AL175" s="9">
        <v>4.073666878108213</v>
      </c>
      <c r="AM175" s="9">
        <v>2.1161041139861418</v>
      </c>
      <c r="AN175" s="9">
        <v>3.0683974094500948</v>
      </c>
      <c r="AO175" s="36">
        <f t="shared" si="123"/>
        <v>90.791012169028548</v>
      </c>
      <c r="AP175" s="36">
        <f t="shared" si="124"/>
        <v>2.017053703193683</v>
      </c>
      <c r="AQ175" s="36">
        <f t="shared" si="125"/>
        <v>1.0477772893991044</v>
      </c>
      <c r="AR175" s="36">
        <f t="shared" si="126"/>
        <v>1.5193000662035994</v>
      </c>
      <c r="AS175" s="36">
        <f t="shared" si="127"/>
        <v>54.451617233792746</v>
      </c>
      <c r="AT175" s="37">
        <f t="shared" si="128"/>
        <v>115.16603009066998</v>
      </c>
      <c r="AU175" s="37">
        <f t="shared" si="129"/>
        <v>2.8409390992911723</v>
      </c>
      <c r="AV175" s="37">
        <f t="shared" si="130"/>
        <v>1.4757522142767705</v>
      </c>
      <c r="AW175" s="37">
        <f t="shared" si="131"/>
        <v>2.1398731004530993</v>
      </c>
      <c r="AX175" s="37">
        <f t="shared" si="132"/>
        <v>76.692915103938958</v>
      </c>
      <c r="AY175" s="9">
        <f t="shared" si="133"/>
        <v>0.85</v>
      </c>
      <c r="AZ175" s="9">
        <f t="shared" si="134"/>
        <v>0.6</v>
      </c>
      <c r="BA175" s="9">
        <f t="shared" si="135"/>
        <v>0.55000000000000004</v>
      </c>
      <c r="BB175" s="9">
        <f t="shared" si="150"/>
        <v>21</v>
      </c>
      <c r="BC175" s="9">
        <f t="shared" si="151"/>
        <v>11.2</v>
      </c>
      <c r="BD175" s="9">
        <f t="shared" si="152"/>
        <v>13.65</v>
      </c>
      <c r="BE175" s="9">
        <f t="shared" si="136"/>
        <v>183.13034731224178</v>
      </c>
      <c r="BF175" s="9">
        <f t="shared" si="137"/>
        <v>95.128760632265838</v>
      </c>
      <c r="BG175" s="9">
        <f t="shared" si="138"/>
        <v>137.93879079909686</v>
      </c>
      <c r="BH175" s="9">
        <f t="shared" si="139"/>
        <v>4943.7174428965618</v>
      </c>
      <c r="BI175" s="9">
        <f t="shared" si="140"/>
        <v>327.17967779472804</v>
      </c>
      <c r="BJ175" s="9">
        <f t="shared" si="141"/>
        <v>169.95652391577141</v>
      </c>
      <c r="BK175" s="9">
        <f t="shared" si="142"/>
        <v>246.44068987699688</v>
      </c>
      <c r="BL175" s="9">
        <f t="shared" si="143"/>
        <v>8832.4185686014316</v>
      </c>
      <c r="BM175" s="9" t="str">
        <f t="shared" si="144"/>
        <v>D</v>
      </c>
      <c r="BN175" s="9" t="str">
        <f t="shared" si="145"/>
        <v>M</v>
      </c>
      <c r="BO175" s="9">
        <v>1</v>
      </c>
    </row>
    <row r="176" spans="1:67" x14ac:dyDescent="0.3">
      <c r="A176" s="10">
        <v>170</v>
      </c>
      <c r="B176" s="10">
        <f t="shared" si="115"/>
        <v>5</v>
      </c>
      <c r="C176" s="9">
        <f>IF(G176&lt;=$A$3,$A$3,G176)</f>
        <v>2.7966410838689431</v>
      </c>
      <c r="D176" s="9">
        <f t="shared" si="153"/>
        <v>3</v>
      </c>
      <c r="E176" s="9">
        <f t="shared" si="154"/>
        <v>2.7508200000000005</v>
      </c>
      <c r="F176" s="9">
        <f t="shared" si="155"/>
        <v>3.1966410838689434</v>
      </c>
      <c r="G176" s="9">
        <v>2.7966410838689431</v>
      </c>
      <c r="H176" s="9">
        <f t="shared" si="116"/>
        <v>3.0857520192043215</v>
      </c>
      <c r="I176" s="9">
        <v>65</v>
      </c>
      <c r="J176" s="9">
        <v>78</v>
      </c>
      <c r="K176" s="9">
        <v>0.2</v>
      </c>
      <c r="L176" s="9">
        <v>0.2</v>
      </c>
      <c r="M176" s="1">
        <f t="shared" si="156"/>
        <v>1.3989229744649958</v>
      </c>
      <c r="N176" s="9">
        <v>3</v>
      </c>
      <c r="O176" s="9">
        <v>2.6</v>
      </c>
      <c r="P176" s="9">
        <f t="shared" si="157"/>
        <v>2.762197633417887</v>
      </c>
      <c r="Q176" s="1">
        <f t="shared" si="158"/>
        <v>1.2880339098003741</v>
      </c>
      <c r="R176" s="4">
        <f t="shared" si="159"/>
        <v>15.007922656809424</v>
      </c>
      <c r="S176" s="4">
        <f t="shared" si="160"/>
        <v>9.4299723250051148E-2</v>
      </c>
      <c r="T176" s="9">
        <f t="shared" si="161"/>
        <v>14.680318496014321</v>
      </c>
      <c r="U176" s="9">
        <f t="shared" si="162"/>
        <v>4.4846749936693175</v>
      </c>
      <c r="V176" s="9">
        <f t="shared" si="163"/>
        <v>36.012221600002583</v>
      </c>
      <c r="W176" s="9">
        <f t="shared" si="164"/>
        <v>41.543495367515213</v>
      </c>
      <c r="X176" s="28">
        <f t="shared" si="117"/>
        <v>77.555716967517796</v>
      </c>
      <c r="Y176" s="9">
        <f t="shared" si="165"/>
        <v>0.53566000021525983</v>
      </c>
      <c r="Z176" s="9">
        <f t="shared" si="146"/>
        <v>0.04</v>
      </c>
      <c r="AA176" s="29">
        <f t="shared" si="118"/>
        <v>0.57566000021525987</v>
      </c>
      <c r="AB176" s="30">
        <f t="shared" si="147"/>
        <v>0.98</v>
      </c>
      <c r="AC176" s="9">
        <v>0.5</v>
      </c>
      <c r="AD176" s="9">
        <v>0.5</v>
      </c>
      <c r="AE176" s="9">
        <f t="shared" si="119"/>
        <v>76.395135325208699</v>
      </c>
      <c r="AF176" s="9">
        <f>(AC176+AD176)*D176*E176*N176</f>
        <v>24.757380000000005</v>
      </c>
      <c r="AG176" s="28">
        <f t="shared" si="120"/>
        <v>101.1525153252087</v>
      </c>
      <c r="AH176" s="9">
        <f t="shared" si="121"/>
        <v>0.24475298434650097</v>
      </c>
      <c r="AI176" s="9">
        <f t="shared" si="148"/>
        <v>0.09</v>
      </c>
      <c r="AJ176" s="29">
        <f t="shared" si="122"/>
        <v>0.33475298434650097</v>
      </c>
      <c r="AK176" s="30">
        <f t="shared" si="149"/>
        <v>0.9</v>
      </c>
      <c r="AL176" s="9">
        <v>11.897216091715208</v>
      </c>
      <c r="AM176" s="9">
        <v>3.4537451054413495</v>
      </c>
      <c r="AN176" s="9">
        <v>4.8210003148343823</v>
      </c>
      <c r="AO176" s="36">
        <f t="shared" si="123"/>
        <v>79.171461071007755</v>
      </c>
      <c r="AP176" s="36">
        <f t="shared" si="124"/>
        <v>5.0484646737974384</v>
      </c>
      <c r="AQ176" s="36">
        <f t="shared" si="125"/>
        <v>1.4655621972995294</v>
      </c>
      <c r="AR176" s="36">
        <f t="shared" si="126"/>
        <v>2.0457432725590539</v>
      </c>
      <c r="AS176" s="36">
        <f t="shared" si="127"/>
        <v>118.11452957891731</v>
      </c>
      <c r="AT176" s="37">
        <f t="shared" si="128"/>
        <v>100.04094922273387</v>
      </c>
      <c r="AU176" s="37">
        <f t="shared" si="129"/>
        <v>7.9145874995983281</v>
      </c>
      <c r="AV176" s="37">
        <f t="shared" si="130"/>
        <v>2.2975936242227375</v>
      </c>
      <c r="AW176" s="37">
        <f t="shared" si="131"/>
        <v>3.2071560719081522</v>
      </c>
      <c r="AX176" s="37">
        <f t="shared" si="132"/>
        <v>185.17070827061201</v>
      </c>
      <c r="AY176" s="9">
        <f t="shared" si="133"/>
        <v>0.85</v>
      </c>
      <c r="AZ176" s="9">
        <f t="shared" si="134"/>
        <v>0.6</v>
      </c>
      <c r="BA176" s="9">
        <f t="shared" si="135"/>
        <v>0.65</v>
      </c>
      <c r="BB176" s="9">
        <f t="shared" si="150"/>
        <v>21</v>
      </c>
      <c r="BC176" s="9">
        <f t="shared" si="151"/>
        <v>11.2</v>
      </c>
      <c r="BD176" s="9">
        <f t="shared" si="152"/>
        <v>13.65</v>
      </c>
      <c r="BE176" s="9">
        <f t="shared" si="136"/>
        <v>399.69432438991174</v>
      </c>
      <c r="BF176" s="9">
        <f t="shared" si="137"/>
        <v>116.03070045064028</v>
      </c>
      <c r="BG176" s="9">
        <f t="shared" si="138"/>
        <v>161.96448386468515</v>
      </c>
      <c r="BH176" s="9">
        <f t="shared" si="139"/>
        <v>9351.2998804776453</v>
      </c>
      <c r="BI176" s="9">
        <f t="shared" si="140"/>
        <v>791.78284616620056</v>
      </c>
      <c r="BJ176" s="9">
        <f t="shared" si="141"/>
        <v>229.85344709534397</v>
      </c>
      <c r="BK176" s="9">
        <f t="shared" si="142"/>
        <v>320.84693773914609</v>
      </c>
      <c r="BL176" s="9">
        <f t="shared" si="143"/>
        <v>18524.653423637963</v>
      </c>
      <c r="BM176" s="9" t="str">
        <f t="shared" si="144"/>
        <v>M</v>
      </c>
      <c r="BN176" s="9" t="str">
        <f t="shared" si="145"/>
        <v>M</v>
      </c>
      <c r="BO176" s="9">
        <v>1</v>
      </c>
    </row>
    <row r="177" spans="1:67" x14ac:dyDescent="0.3">
      <c r="A177" s="10">
        <v>171</v>
      </c>
      <c r="B177" s="10">
        <f t="shared" si="115"/>
        <v>5</v>
      </c>
      <c r="C177" s="9">
        <f>IF(G177&lt;=$A$3,$A$3,G177)</f>
        <v>2.5</v>
      </c>
      <c r="D177" s="9">
        <f t="shared" si="153"/>
        <v>3</v>
      </c>
      <c r="E177" s="9">
        <f t="shared" si="154"/>
        <v>2.7508200000000005</v>
      </c>
      <c r="F177" s="9">
        <f t="shared" si="155"/>
        <v>2.9000000000000004</v>
      </c>
      <c r="G177" s="9">
        <v>2.1704505625971091</v>
      </c>
      <c r="H177" s="9">
        <f t="shared" si="116"/>
        <v>2.3948272249693674</v>
      </c>
      <c r="I177" s="9">
        <v>65</v>
      </c>
      <c r="J177" s="9">
        <v>78</v>
      </c>
      <c r="K177" s="9">
        <v>0.2</v>
      </c>
      <c r="L177" s="9">
        <v>0.2</v>
      </c>
      <c r="M177" s="1">
        <f t="shared" si="156"/>
        <v>1.3989229744649958</v>
      </c>
      <c r="N177" s="9">
        <v>3</v>
      </c>
      <c r="O177" s="9">
        <v>2.6</v>
      </c>
      <c r="P177" s="9">
        <f t="shared" si="157"/>
        <v>1.9166534878937898</v>
      </c>
      <c r="Q177" s="1">
        <f t="shared" si="158"/>
        <v>0.89375019943436307</v>
      </c>
      <c r="R177" s="4">
        <f t="shared" si="159"/>
        <v>15.007922656809424</v>
      </c>
      <c r="S177" s="4">
        <f t="shared" si="160"/>
        <v>1.9570992581862683</v>
      </c>
      <c r="T177" s="9">
        <f t="shared" si="161"/>
        <v>7.0682709294455988</v>
      </c>
      <c r="U177" s="9">
        <f t="shared" si="162"/>
        <v>3.7937501994343634</v>
      </c>
      <c r="V177" s="9">
        <f t="shared" si="163"/>
        <v>39.846106604774583</v>
      </c>
      <c r="W177" s="9">
        <f t="shared" si="164"/>
        <v>46.667721584208458</v>
      </c>
      <c r="X177" s="28">
        <f t="shared" si="117"/>
        <v>86.513828188983041</v>
      </c>
      <c r="Y177" s="9">
        <f t="shared" si="165"/>
        <v>0.53942499784272957</v>
      </c>
      <c r="Z177" s="9">
        <f t="shared" si="146"/>
        <v>0.04</v>
      </c>
      <c r="AA177" s="29">
        <f t="shared" si="118"/>
        <v>0.57942499784272961</v>
      </c>
      <c r="AB177" s="30">
        <f t="shared" si="147"/>
        <v>0.98</v>
      </c>
      <c r="AC177" s="9">
        <v>0.5</v>
      </c>
      <c r="AD177" s="9">
        <v>0.5</v>
      </c>
      <c r="AE177" s="9">
        <f t="shared" si="119"/>
        <v>59.289647642912136</v>
      </c>
      <c r="AF177" s="9">
        <f>(AC177+AD177)*D177*E177*N177</f>
        <v>24.757380000000005</v>
      </c>
      <c r="AG177" s="28">
        <f t="shared" si="120"/>
        <v>84.047027642912141</v>
      </c>
      <c r="AH177" s="9">
        <f t="shared" si="121"/>
        <v>0.2945658007703244</v>
      </c>
      <c r="AI177" s="9">
        <f t="shared" si="148"/>
        <v>0.09</v>
      </c>
      <c r="AJ177" s="29">
        <f t="shared" si="122"/>
        <v>0.38456580077032443</v>
      </c>
      <c r="AK177" s="30">
        <f t="shared" si="149"/>
        <v>0.9</v>
      </c>
      <c r="AL177" s="9">
        <v>10.267096520417033</v>
      </c>
      <c r="AM177" s="9">
        <v>3.2409875627838183</v>
      </c>
      <c r="AN177" s="9">
        <v>4.0627443127554566</v>
      </c>
      <c r="AO177" s="36">
        <f t="shared" si="123"/>
        <v>88.316199609586846</v>
      </c>
      <c r="AP177" s="36">
        <f t="shared" si="124"/>
        <v>4.3180841412232969</v>
      </c>
      <c r="AQ177" s="36">
        <f t="shared" si="125"/>
        <v>1.3630783512094908</v>
      </c>
      <c r="AR177" s="36">
        <f t="shared" si="126"/>
        <v>1.7086886981015641</v>
      </c>
      <c r="AS177" s="36">
        <f t="shared" si="127"/>
        <v>101.39802891486974</v>
      </c>
      <c r="AT177" s="37">
        <f t="shared" si="128"/>
        <v>83.123433932550469</v>
      </c>
      <c r="AU177" s="37">
        <f t="shared" si="129"/>
        <v>6.3187223254566449</v>
      </c>
      <c r="AV177" s="37">
        <f t="shared" si="130"/>
        <v>1.9946145854151971</v>
      </c>
      <c r="AW177" s="37">
        <f t="shared" si="131"/>
        <v>2.500351792795573</v>
      </c>
      <c r="AX177" s="37">
        <f t="shared" si="132"/>
        <v>148.37737480496995</v>
      </c>
      <c r="AY177" s="9">
        <f t="shared" si="133"/>
        <v>0.85</v>
      </c>
      <c r="AZ177" s="9">
        <f t="shared" si="134"/>
        <v>0.6</v>
      </c>
      <c r="BA177" s="9">
        <f t="shared" si="135"/>
        <v>0.65</v>
      </c>
      <c r="BB177" s="9">
        <f t="shared" si="150"/>
        <v>21</v>
      </c>
      <c r="BC177" s="9">
        <f t="shared" si="151"/>
        <v>11.2</v>
      </c>
      <c r="BD177" s="9">
        <f t="shared" si="152"/>
        <v>13.65</v>
      </c>
      <c r="BE177" s="9">
        <f t="shared" si="136"/>
        <v>381.35678094726808</v>
      </c>
      <c r="BF177" s="9">
        <f t="shared" si="137"/>
        <v>120.38189974892391</v>
      </c>
      <c r="BG177" s="9">
        <f t="shared" si="138"/>
        <v>150.90489213218282</v>
      </c>
      <c r="BH177" s="9">
        <f t="shared" si="139"/>
        <v>8955.0885616642954</v>
      </c>
      <c r="BI177" s="9">
        <f t="shared" si="140"/>
        <v>525.23389775822704</v>
      </c>
      <c r="BJ177" s="9">
        <f t="shared" si="141"/>
        <v>165.79921371166168</v>
      </c>
      <c r="BK177" s="9">
        <f t="shared" si="142"/>
        <v>207.83782705657694</v>
      </c>
      <c r="BL177" s="9">
        <f t="shared" si="143"/>
        <v>12333.636911686199</v>
      </c>
      <c r="BM177" s="9" t="str">
        <f t="shared" si="144"/>
        <v>M</v>
      </c>
      <c r="BN177" s="9" t="str">
        <f t="shared" si="145"/>
        <v>M</v>
      </c>
      <c r="BO177" s="9">
        <v>1</v>
      </c>
    </row>
    <row r="178" spans="1:67" x14ac:dyDescent="0.3">
      <c r="A178" s="10">
        <v>172</v>
      </c>
      <c r="B178" s="10">
        <f t="shared" si="115"/>
        <v>5</v>
      </c>
      <c r="C178" s="9">
        <f>IF(G178&lt;=$A$3,$A$3,G178)</f>
        <v>2.5</v>
      </c>
      <c r="D178" s="9">
        <f t="shared" si="153"/>
        <v>3</v>
      </c>
      <c r="E178" s="9">
        <f t="shared" si="154"/>
        <v>2.7508200000000005</v>
      </c>
      <c r="F178" s="9">
        <f t="shared" si="155"/>
        <v>2.9000000000000004</v>
      </c>
      <c r="G178" s="9">
        <v>2.2768761596334519</v>
      </c>
      <c r="H178" s="9">
        <f t="shared" si="116"/>
        <v>2.5122548787516683</v>
      </c>
      <c r="I178" s="9">
        <v>65</v>
      </c>
      <c r="J178" s="9">
        <v>78</v>
      </c>
      <c r="K178" s="9">
        <v>0.2</v>
      </c>
      <c r="L178" s="9">
        <v>0.2</v>
      </c>
      <c r="M178" s="1">
        <f t="shared" si="156"/>
        <v>1.3989229744649958</v>
      </c>
      <c r="N178" s="9">
        <v>3</v>
      </c>
      <c r="O178" s="9">
        <v>2.6</v>
      </c>
      <c r="P178" s="9">
        <f t="shared" si="157"/>
        <v>2.1684779040891335</v>
      </c>
      <c r="Q178" s="1">
        <f t="shared" si="158"/>
        <v>1.0111778532166635</v>
      </c>
      <c r="R178" s="4">
        <f t="shared" si="159"/>
        <v>15.007922656809424</v>
      </c>
      <c r="S178" s="4">
        <f t="shared" si="160"/>
        <v>1.1529903216070325</v>
      </c>
      <c r="T178" s="9">
        <f t="shared" si="161"/>
        <v>9.0476539728971783</v>
      </c>
      <c r="U178" s="9">
        <f t="shared" si="162"/>
        <v>3.9111778532166639</v>
      </c>
      <c r="V178" s="9">
        <f t="shared" si="163"/>
        <v>37.308381188383969</v>
      </c>
      <c r="W178" s="9">
        <f t="shared" si="164"/>
        <v>44.455762639287563</v>
      </c>
      <c r="X178" s="28">
        <f t="shared" si="117"/>
        <v>81.764143827671532</v>
      </c>
      <c r="Y178" s="9">
        <f t="shared" si="165"/>
        <v>0.54370730931866429</v>
      </c>
      <c r="Z178" s="9">
        <f t="shared" si="146"/>
        <v>0.04</v>
      </c>
      <c r="AA178" s="29">
        <f t="shared" si="118"/>
        <v>0.58370730931866432</v>
      </c>
      <c r="AB178" s="30">
        <f t="shared" si="147"/>
        <v>0.98</v>
      </c>
      <c r="AC178" s="9">
        <v>0.5</v>
      </c>
      <c r="AD178" s="9">
        <v>0.5</v>
      </c>
      <c r="AE178" s="9">
        <f t="shared" si="119"/>
        <v>62.196848690108993</v>
      </c>
      <c r="AF178" s="9">
        <f>(AC178+AD178)*D178*E178*N178</f>
        <v>24.757380000000005</v>
      </c>
      <c r="AG178" s="28">
        <f t="shared" si="120"/>
        <v>86.954228690109005</v>
      </c>
      <c r="AH178" s="9">
        <f t="shared" si="121"/>
        <v>0.28471737801540803</v>
      </c>
      <c r="AI178" s="9">
        <f t="shared" si="148"/>
        <v>0.09</v>
      </c>
      <c r="AJ178" s="29">
        <f t="shared" si="122"/>
        <v>0.37471737801540805</v>
      </c>
      <c r="AK178" s="30">
        <f t="shared" si="149"/>
        <v>0.9</v>
      </c>
      <c r="AL178" s="9">
        <v>6.8859145216739908</v>
      </c>
      <c r="AM178" s="9">
        <v>2.1066725509753828</v>
      </c>
      <c r="AN178" s="9">
        <v>4.4720443444333409</v>
      </c>
      <c r="AO178" s="36">
        <f t="shared" si="123"/>
        <v>83.467563490748034</v>
      </c>
      <c r="AP178" s="36">
        <f t="shared" si="124"/>
        <v>2.8665558840293484</v>
      </c>
      <c r="AQ178" s="36">
        <f t="shared" si="125"/>
        <v>0.87699238463005535</v>
      </c>
      <c r="AR178" s="36">
        <f t="shared" si="126"/>
        <v>1.8616793729904053</v>
      </c>
      <c r="AS178" s="36">
        <f t="shared" si="127"/>
        <v>73.579161591495208</v>
      </c>
      <c r="AT178" s="37">
        <f t="shared" si="128"/>
        <v>85.998687715492423</v>
      </c>
      <c r="AU178" s="37">
        <f t="shared" si="129"/>
        <v>4.3056426868740898</v>
      </c>
      <c r="AV178" s="37">
        <f t="shared" si="130"/>
        <v>1.3172657363368563</v>
      </c>
      <c r="AW178" s="37">
        <f t="shared" si="131"/>
        <v>2.7962916133186448</v>
      </c>
      <c r="AX178" s="37">
        <f t="shared" si="132"/>
        <v>110.51784504805585</v>
      </c>
      <c r="AY178" s="9">
        <f t="shared" si="133"/>
        <v>0.85</v>
      </c>
      <c r="AZ178" s="9">
        <f t="shared" si="134"/>
        <v>0.6</v>
      </c>
      <c r="BA178" s="9">
        <f t="shared" si="135"/>
        <v>0.65</v>
      </c>
      <c r="BB178" s="9">
        <f t="shared" si="150"/>
        <v>21</v>
      </c>
      <c r="BC178" s="9">
        <f t="shared" si="151"/>
        <v>11.2</v>
      </c>
      <c r="BD178" s="9">
        <f t="shared" si="152"/>
        <v>13.65</v>
      </c>
      <c r="BE178" s="9">
        <f t="shared" si="136"/>
        <v>239.26443524999701</v>
      </c>
      <c r="BF178" s="9">
        <f t="shared" si="137"/>
        <v>73.200417545011661</v>
      </c>
      <c r="BG178" s="9">
        <f t="shared" si="138"/>
        <v>155.38984126449265</v>
      </c>
      <c r="BH178" s="9">
        <f t="shared" si="139"/>
        <v>6141.4733417341358</v>
      </c>
      <c r="BI178" s="9">
        <f t="shared" si="140"/>
        <v>370.2796208429786</v>
      </c>
      <c r="BJ178" s="9">
        <f t="shared" si="141"/>
        <v>113.28312469755149</v>
      </c>
      <c r="BK178" s="9">
        <f t="shared" si="142"/>
        <v>240.47740921524064</v>
      </c>
      <c r="BL178" s="9">
        <f t="shared" si="143"/>
        <v>9504.3896432769361</v>
      </c>
      <c r="BM178" s="9" t="str">
        <f t="shared" si="144"/>
        <v>D</v>
      </c>
      <c r="BN178" s="9" t="str">
        <f t="shared" si="145"/>
        <v>M</v>
      </c>
      <c r="BO178" s="9">
        <v>1</v>
      </c>
    </row>
    <row r="179" spans="1:67" x14ac:dyDescent="0.3">
      <c r="A179" s="10">
        <v>173</v>
      </c>
      <c r="B179" s="10">
        <f t="shared" si="115"/>
        <v>5</v>
      </c>
      <c r="C179" s="9">
        <f>IF(G179&lt;=$A$3,$A$3,G179)</f>
        <v>3.2415477628178908</v>
      </c>
      <c r="D179" s="9">
        <f t="shared" si="153"/>
        <v>3</v>
      </c>
      <c r="E179" s="9">
        <f t="shared" si="154"/>
        <v>2.7508200000000005</v>
      </c>
      <c r="F179" s="9">
        <f t="shared" si="155"/>
        <v>3.6415477628178912</v>
      </c>
      <c r="G179" s="9">
        <v>3.2415477628178908</v>
      </c>
      <c r="H179" s="9">
        <f t="shared" si="116"/>
        <v>3.576652224755525</v>
      </c>
      <c r="I179" s="9">
        <v>65</v>
      </c>
      <c r="J179" s="9">
        <v>78</v>
      </c>
      <c r="K179" s="9">
        <v>0.2</v>
      </c>
      <c r="L179" s="9">
        <v>0.2</v>
      </c>
      <c r="M179" s="1">
        <f t="shared" si="156"/>
        <v>1.3989229744649958</v>
      </c>
      <c r="N179" s="9">
        <v>3</v>
      </c>
      <c r="O179" s="9">
        <v>2.6</v>
      </c>
      <c r="P179" s="9">
        <f t="shared" si="157"/>
        <v>2.8608310695150649</v>
      </c>
      <c r="Q179" s="1">
        <f t="shared" si="158"/>
        <v>1.3340274364026299</v>
      </c>
      <c r="R179" s="4">
        <f t="shared" si="159"/>
        <v>15.007922656809424</v>
      </c>
      <c r="S179" s="4">
        <f t="shared" si="160"/>
        <v>3.2297034903586076E-2</v>
      </c>
      <c r="T179" s="9">
        <f t="shared" si="161"/>
        <v>15.747456148169782</v>
      </c>
      <c r="U179" s="9">
        <f t="shared" si="162"/>
        <v>4.975575199220521</v>
      </c>
      <c r="V179" s="9">
        <f t="shared" si="163"/>
        <v>45.230120934609545</v>
      </c>
      <c r="W179" s="9">
        <f t="shared" si="164"/>
        <v>41.37293713235799</v>
      </c>
      <c r="X179" s="28">
        <f t="shared" si="117"/>
        <v>86.603058066967535</v>
      </c>
      <c r="Y179" s="9">
        <f t="shared" si="165"/>
        <v>0.47773067205508546</v>
      </c>
      <c r="Z179" s="9">
        <f t="shared" si="146"/>
        <v>0.04</v>
      </c>
      <c r="AA179" s="29">
        <f t="shared" si="118"/>
        <v>0.51773067205508549</v>
      </c>
      <c r="AB179" s="30">
        <f t="shared" si="147"/>
        <v>0.98</v>
      </c>
      <c r="AC179" s="9">
        <v>0.5</v>
      </c>
      <c r="AD179" s="9">
        <v>0.5</v>
      </c>
      <c r="AE179" s="9">
        <f t="shared" si="119"/>
        <v>88.548538256117951</v>
      </c>
      <c r="AF179" s="9">
        <f>(AC179+AD179)*D179*E179*N179</f>
        <v>24.757380000000005</v>
      </c>
      <c r="AG179" s="28">
        <f t="shared" si="120"/>
        <v>113.30591825611796</v>
      </c>
      <c r="AH179" s="9">
        <f t="shared" si="121"/>
        <v>0.21850032532314992</v>
      </c>
      <c r="AI179" s="9">
        <f t="shared" si="148"/>
        <v>0.09</v>
      </c>
      <c r="AJ179" s="29">
        <f t="shared" si="122"/>
        <v>0.30850032532314992</v>
      </c>
      <c r="AK179" s="30">
        <f t="shared" si="149"/>
        <v>0.9</v>
      </c>
      <c r="AL179" s="9">
        <v>6.2880403990232239</v>
      </c>
      <c r="AM179" s="9">
        <v>2.1822197088893964</v>
      </c>
      <c r="AN179" s="9">
        <v>6.4468655276712274</v>
      </c>
      <c r="AO179" s="36">
        <f t="shared" si="123"/>
        <v>88.407288443362702</v>
      </c>
      <c r="AP179" s="36">
        <f t="shared" si="124"/>
        <v>3.0325290173274024</v>
      </c>
      <c r="AQ179" s="36">
        <f t="shared" si="125"/>
        <v>1.0524176324342362</v>
      </c>
      <c r="AR179" s="36">
        <f t="shared" si="126"/>
        <v>3.1091255053812397</v>
      </c>
      <c r="AS179" s="36">
        <f t="shared" si="127"/>
        <v>88.788605495747248</v>
      </c>
      <c r="AT179" s="37">
        <f t="shared" si="128"/>
        <v>112.0607982752815</v>
      </c>
      <c r="AU179" s="37">
        <f t="shared" si="129"/>
        <v>4.3481778902794499</v>
      </c>
      <c r="AV179" s="37">
        <f t="shared" si="130"/>
        <v>1.509004218770428</v>
      </c>
      <c r="AW179" s="37">
        <f t="shared" si="131"/>
        <v>4.458005415070053</v>
      </c>
      <c r="AX179" s="37">
        <f t="shared" si="132"/>
        <v>127.3091367368345</v>
      </c>
      <c r="AY179" s="9">
        <f t="shared" si="133"/>
        <v>0.85</v>
      </c>
      <c r="AZ179" s="9">
        <f t="shared" si="134"/>
        <v>0.6</v>
      </c>
      <c r="BA179" s="9">
        <f t="shared" si="135"/>
        <v>0.65</v>
      </c>
      <c r="BB179" s="9">
        <f t="shared" si="150"/>
        <v>21</v>
      </c>
      <c r="BC179" s="9">
        <f t="shared" si="151"/>
        <v>11.2</v>
      </c>
      <c r="BD179" s="9">
        <f t="shared" si="152"/>
        <v>13.65</v>
      </c>
      <c r="BE179" s="9">
        <f t="shared" si="136"/>
        <v>268.09766754773091</v>
      </c>
      <c r="BF179" s="9">
        <f t="shared" si="137"/>
        <v>93.041389193494396</v>
      </c>
      <c r="BG179" s="9">
        <f t="shared" si="138"/>
        <v>274.86935536085508</v>
      </c>
      <c r="BH179" s="9">
        <f t="shared" si="139"/>
        <v>7849.5598565464661</v>
      </c>
      <c r="BI179" s="9">
        <f t="shared" si="140"/>
        <v>487.26028542764453</v>
      </c>
      <c r="BJ179" s="9">
        <f t="shared" si="141"/>
        <v>169.10021735618167</v>
      </c>
      <c r="BK179" s="9">
        <f t="shared" si="142"/>
        <v>499.56764552827775</v>
      </c>
      <c r="BL179" s="9">
        <f t="shared" si="143"/>
        <v>14266.36349046664</v>
      </c>
      <c r="BM179" s="9" t="str">
        <f t="shared" si="144"/>
        <v>M</v>
      </c>
      <c r="BN179" s="9" t="str">
        <f t="shared" si="145"/>
        <v>M</v>
      </c>
      <c r="BO179" s="9">
        <v>1</v>
      </c>
    </row>
    <row r="180" spans="1:67" x14ac:dyDescent="0.3">
      <c r="A180" s="10">
        <v>174</v>
      </c>
      <c r="B180" s="10">
        <f t="shared" si="115"/>
        <v>5</v>
      </c>
      <c r="C180" s="9">
        <f>IF(G180&lt;=$A$3,$A$3,G180)</f>
        <v>2.5</v>
      </c>
      <c r="D180" s="9">
        <f t="shared" si="153"/>
        <v>3</v>
      </c>
      <c r="E180" s="9">
        <f t="shared" si="154"/>
        <v>2.7508200000000005</v>
      </c>
      <c r="F180" s="9">
        <f t="shared" si="155"/>
        <v>2.9000000000000004</v>
      </c>
      <c r="G180" s="9">
        <v>2.0505375895027926</v>
      </c>
      <c r="H180" s="9">
        <f t="shared" si="116"/>
        <v>2.2625178982599556</v>
      </c>
      <c r="I180" s="9">
        <v>65</v>
      </c>
      <c r="J180" s="9">
        <v>78</v>
      </c>
      <c r="K180" s="9">
        <v>0.2</v>
      </c>
      <c r="L180" s="9">
        <v>0.2</v>
      </c>
      <c r="M180" s="1">
        <f t="shared" si="156"/>
        <v>1.3989229744649958</v>
      </c>
      <c r="N180" s="9">
        <v>3</v>
      </c>
      <c r="O180" s="9">
        <v>2.6</v>
      </c>
      <c r="P180" s="9">
        <f t="shared" si="157"/>
        <v>1.632915221117496</v>
      </c>
      <c r="Q180" s="1">
        <f t="shared" si="158"/>
        <v>0.76144087272495131</v>
      </c>
      <c r="R180" s="4">
        <f t="shared" si="159"/>
        <v>15.007922656809424</v>
      </c>
      <c r="S180" s="4">
        <f t="shared" si="160"/>
        <v>3.1165131897586176</v>
      </c>
      <c r="T180" s="9">
        <f t="shared" si="161"/>
        <v>5.1304239562169434</v>
      </c>
      <c r="U180" s="9">
        <f t="shared" si="162"/>
        <v>3.6614408727249517</v>
      </c>
      <c r="V180" s="9">
        <f t="shared" si="163"/>
        <v>41.901142536782366</v>
      </c>
      <c r="W180" s="9">
        <f t="shared" si="164"/>
        <v>49.857060615456305</v>
      </c>
      <c r="X180" s="28">
        <f t="shared" si="117"/>
        <v>91.758203152238679</v>
      </c>
      <c r="Y180" s="9">
        <f t="shared" si="165"/>
        <v>0.54335262573458443</v>
      </c>
      <c r="Z180" s="9">
        <f t="shared" si="146"/>
        <v>0.04</v>
      </c>
      <c r="AA180" s="29">
        <f t="shared" si="118"/>
        <v>0.58335262573458446</v>
      </c>
      <c r="AB180" s="30">
        <f t="shared" si="147"/>
        <v>0.98</v>
      </c>
      <c r="AC180" s="9">
        <v>0.5</v>
      </c>
      <c r="AD180" s="9">
        <v>0.5</v>
      </c>
      <c r="AE180" s="9">
        <f t="shared" si="119"/>
        <v>56.014015364023066</v>
      </c>
      <c r="AF180" s="9">
        <f>(AC180+AD180)*D180*E180*N180</f>
        <v>24.757380000000005</v>
      </c>
      <c r="AG180" s="28">
        <f t="shared" si="120"/>
        <v>80.771395364023078</v>
      </c>
      <c r="AH180" s="9">
        <f t="shared" si="121"/>
        <v>0.30651172842096713</v>
      </c>
      <c r="AI180" s="9">
        <f t="shared" si="148"/>
        <v>0.09</v>
      </c>
      <c r="AJ180" s="29">
        <f t="shared" si="122"/>
        <v>0.39651172842096716</v>
      </c>
      <c r="AK180" s="30">
        <f t="shared" si="149"/>
        <v>0.9</v>
      </c>
      <c r="AL180" s="9">
        <v>11.728138924136656</v>
      </c>
      <c r="AM180" s="9">
        <v>2.2581880099458842</v>
      </c>
      <c r="AN180" s="9">
        <v>5.8800674288159493</v>
      </c>
      <c r="AO180" s="36">
        <f t="shared" si="123"/>
        <v>93.669832384576978</v>
      </c>
      <c r="AP180" s="36">
        <f t="shared" si="124"/>
        <v>4.8864982877615537</v>
      </c>
      <c r="AQ180" s="36">
        <f t="shared" si="125"/>
        <v>0.94086810494159667</v>
      </c>
      <c r="AR180" s="36">
        <f t="shared" si="126"/>
        <v>2.4499146547197586</v>
      </c>
      <c r="AS180" s="36">
        <f t="shared" si="127"/>
        <v>115.28349587575232</v>
      </c>
      <c r="AT180" s="37">
        <f t="shared" si="128"/>
        <v>79.883797612770081</v>
      </c>
      <c r="AU180" s="37">
        <f t="shared" si="129"/>
        <v>7.0777942881660083</v>
      </c>
      <c r="AV180" s="37">
        <f t="shared" si="130"/>
        <v>1.3627899790227376</v>
      </c>
      <c r="AW180" s="37">
        <f t="shared" si="131"/>
        <v>3.5485517293843052</v>
      </c>
      <c r="AX180" s="37">
        <f t="shared" si="132"/>
        <v>166.9811019217583</v>
      </c>
      <c r="AY180" s="9">
        <f t="shared" si="133"/>
        <v>0.85</v>
      </c>
      <c r="AZ180" s="9">
        <f t="shared" si="134"/>
        <v>0.6</v>
      </c>
      <c r="BA180" s="9">
        <f t="shared" si="135"/>
        <v>0.65</v>
      </c>
      <c r="BB180" s="9">
        <f t="shared" si="150"/>
        <v>21</v>
      </c>
      <c r="BC180" s="9">
        <f t="shared" si="151"/>
        <v>11.2</v>
      </c>
      <c r="BD180" s="9">
        <f t="shared" si="152"/>
        <v>13.65</v>
      </c>
      <c r="BE180" s="9">
        <f t="shared" si="136"/>
        <v>457.71747556214711</v>
      </c>
      <c r="BF180" s="9">
        <f t="shared" si="137"/>
        <v>88.130957685873938</v>
      </c>
      <c r="BG180" s="9">
        <f t="shared" si="138"/>
        <v>229.48309506411857</v>
      </c>
      <c r="BH180" s="9">
        <f t="shared" si="139"/>
        <v>10798.585735389792</v>
      </c>
      <c r="BI180" s="9">
        <f t="shared" si="140"/>
        <v>565.40108646067347</v>
      </c>
      <c r="BJ180" s="9">
        <f t="shared" si="141"/>
        <v>108.86483887296356</v>
      </c>
      <c r="BK180" s="9">
        <f t="shared" si="142"/>
        <v>283.4717881685811</v>
      </c>
      <c r="BL180" s="9">
        <f t="shared" si="143"/>
        <v>13339.084551075073</v>
      </c>
      <c r="BM180" s="9" t="str">
        <f t="shared" si="144"/>
        <v>M</v>
      </c>
      <c r="BN180" s="9" t="str">
        <f t="shared" si="145"/>
        <v>M</v>
      </c>
      <c r="BO180" s="9">
        <v>1</v>
      </c>
    </row>
    <row r="181" spans="1:67" x14ac:dyDescent="0.3">
      <c r="A181" s="10">
        <v>175</v>
      </c>
      <c r="B181" s="10">
        <f t="shared" si="115"/>
        <v>5</v>
      </c>
      <c r="C181" s="9">
        <f>IF(G181&lt;=$A$3,$A$3,G181)</f>
        <v>2.5</v>
      </c>
      <c r="D181" s="9">
        <f t="shared" si="153"/>
        <v>3</v>
      </c>
      <c r="E181" s="9">
        <f t="shared" si="154"/>
        <v>2.7508200000000005</v>
      </c>
      <c r="F181" s="9">
        <f t="shared" si="155"/>
        <v>2.9000000000000004</v>
      </c>
      <c r="G181" s="9">
        <v>1.688059165157042</v>
      </c>
      <c r="H181" s="9">
        <f t="shared" si="116"/>
        <v>1.8625672087365381</v>
      </c>
      <c r="I181" s="9">
        <v>65</v>
      </c>
      <c r="J181" s="9">
        <v>78</v>
      </c>
      <c r="K181" s="9">
        <v>0.2</v>
      </c>
      <c r="L181" s="9">
        <v>0.2</v>
      </c>
      <c r="M181" s="1">
        <f t="shared" si="156"/>
        <v>1.3989229744649958</v>
      </c>
      <c r="N181" s="9">
        <v>3</v>
      </c>
      <c r="O181" s="9">
        <v>2.6</v>
      </c>
      <c r="P181" s="9">
        <f t="shared" si="157"/>
        <v>0.77521819957195748</v>
      </c>
      <c r="Q181" s="1">
        <f t="shared" si="158"/>
        <v>0.36149018320153381</v>
      </c>
      <c r="R181" s="4">
        <f t="shared" si="159"/>
        <v>15.007922656809424</v>
      </c>
      <c r="S181" s="4">
        <f t="shared" si="160"/>
        <v>8.2537805892418401</v>
      </c>
      <c r="T181" s="9">
        <f t="shared" si="161"/>
        <v>1.1563089845966252</v>
      </c>
      <c r="U181" s="9">
        <f t="shared" si="162"/>
        <v>3.2614901832015342</v>
      </c>
      <c r="V181" s="9">
        <f t="shared" si="163"/>
        <v>42.931486281221716</v>
      </c>
      <c r="W181" s="9">
        <f t="shared" si="164"/>
        <v>63.988758523302742</v>
      </c>
      <c r="X181" s="28">
        <f t="shared" si="117"/>
        <v>106.92024480452446</v>
      </c>
      <c r="Y181" s="9">
        <f t="shared" si="165"/>
        <v>0.59847186695362842</v>
      </c>
      <c r="Z181" s="9">
        <f t="shared" si="146"/>
        <v>0.04</v>
      </c>
      <c r="AA181" s="29">
        <f t="shared" si="118"/>
        <v>0.63847186695362845</v>
      </c>
      <c r="AB181" s="30">
        <f t="shared" si="147"/>
        <v>0.98</v>
      </c>
      <c r="AC181" s="9">
        <v>0.5</v>
      </c>
      <c r="AD181" s="9">
        <v>0.5</v>
      </c>
      <c r="AE181" s="9">
        <f t="shared" si="119"/>
        <v>46.112284162229805</v>
      </c>
      <c r="AF181" s="9">
        <f>(AC181+AD181)*D181*E181*N181</f>
        <v>24.757380000000005</v>
      </c>
      <c r="AG181" s="28">
        <f t="shared" si="120"/>
        <v>70.86966416222981</v>
      </c>
      <c r="AH181" s="9">
        <f t="shared" si="121"/>
        <v>0.34933677607568686</v>
      </c>
      <c r="AI181" s="9">
        <f t="shared" si="148"/>
        <v>0.09</v>
      </c>
      <c r="AJ181" s="29">
        <f t="shared" si="122"/>
        <v>0.43933677607568689</v>
      </c>
      <c r="AK181" s="30">
        <f t="shared" si="149"/>
        <v>0.9</v>
      </c>
      <c r="AL181" s="9">
        <v>8.6165941952008431</v>
      </c>
      <c r="AM181" s="9">
        <v>3.394113648332941</v>
      </c>
      <c r="AN181" s="9">
        <v>3.3865326604823562</v>
      </c>
      <c r="AO181" s="36">
        <f t="shared" si="123"/>
        <v>109.14774990461872</v>
      </c>
      <c r="AP181" s="36">
        <f t="shared" si="124"/>
        <v>3.1151412126091631</v>
      </c>
      <c r="AQ181" s="36">
        <f t="shared" si="125"/>
        <v>1.2270675706290171</v>
      </c>
      <c r="AR181" s="36">
        <f t="shared" si="126"/>
        <v>1.2243268302447479</v>
      </c>
      <c r="AS181" s="36">
        <f t="shared" si="127"/>
        <v>73.042798397762994</v>
      </c>
      <c r="AT181" s="37">
        <f t="shared" si="128"/>
        <v>70.09087664396354</v>
      </c>
      <c r="AU181" s="37">
        <f t="shared" si="129"/>
        <v>4.831007480728827</v>
      </c>
      <c r="AV181" s="37">
        <f t="shared" si="130"/>
        <v>1.902954700439859</v>
      </c>
      <c r="AW181" s="37">
        <f t="shared" si="131"/>
        <v>1.8987043193510191</v>
      </c>
      <c r="AX181" s="37">
        <f t="shared" si="132"/>
        <v>113.27586179549319</v>
      </c>
      <c r="AY181" s="9">
        <f t="shared" si="133"/>
        <v>0.85</v>
      </c>
      <c r="AZ181" s="9">
        <f t="shared" si="134"/>
        <v>0.6</v>
      </c>
      <c r="BA181" s="9">
        <f t="shared" si="135"/>
        <v>0.55000000000000004</v>
      </c>
      <c r="BB181" s="9">
        <f t="shared" si="150"/>
        <v>21</v>
      </c>
      <c r="BC181" s="9">
        <f t="shared" si="151"/>
        <v>11.2</v>
      </c>
      <c r="BD181" s="9">
        <f t="shared" si="152"/>
        <v>13.65</v>
      </c>
      <c r="BE181" s="9">
        <f t="shared" si="136"/>
        <v>340.01065399143562</v>
      </c>
      <c r="BF181" s="9">
        <f t="shared" si="137"/>
        <v>133.93166431508402</v>
      </c>
      <c r="BG181" s="9">
        <f t="shared" si="138"/>
        <v>133.63251866906833</v>
      </c>
      <c r="BH181" s="9">
        <f t="shared" si="139"/>
        <v>7972.4570918525205</v>
      </c>
      <c r="BI181" s="9">
        <f t="shared" si="140"/>
        <v>338.60954939782926</v>
      </c>
      <c r="BJ181" s="9">
        <f t="shared" si="141"/>
        <v>133.37976316758076</v>
      </c>
      <c r="BK181" s="9">
        <f t="shared" si="142"/>
        <v>133.08185023099304</v>
      </c>
      <c r="BL181" s="9">
        <f t="shared" si="143"/>
        <v>7939.6044558465755</v>
      </c>
      <c r="BM181" s="9" t="str">
        <f t="shared" si="144"/>
        <v>D</v>
      </c>
      <c r="BN181" s="9" t="str">
        <f t="shared" si="145"/>
        <v>M</v>
      </c>
      <c r="BO181" s="9">
        <v>1</v>
      </c>
    </row>
    <row r="182" spans="1:67" x14ac:dyDescent="0.3">
      <c r="A182" s="10">
        <v>176</v>
      </c>
      <c r="B182" s="10">
        <f t="shared" si="115"/>
        <v>5</v>
      </c>
      <c r="C182" s="9">
        <f>IF(G182&lt;=$A$3,$A$3,G182)</f>
        <v>2.5</v>
      </c>
      <c r="D182" s="9">
        <f t="shared" si="153"/>
        <v>3</v>
      </c>
      <c r="E182" s="9">
        <f t="shared" si="154"/>
        <v>2.7508200000000005</v>
      </c>
      <c r="F182" s="9">
        <f t="shared" si="155"/>
        <v>2.9000000000000004</v>
      </c>
      <c r="G182" s="9">
        <v>2.1977864117170114</v>
      </c>
      <c r="H182" s="9">
        <f t="shared" si="116"/>
        <v>2.4249889972843581</v>
      </c>
      <c r="I182" s="9">
        <v>65</v>
      </c>
      <c r="J182" s="9">
        <v>78</v>
      </c>
      <c r="K182" s="9">
        <v>0.2</v>
      </c>
      <c r="L182" s="9">
        <v>0.2</v>
      </c>
      <c r="M182" s="1">
        <f t="shared" si="156"/>
        <v>1.3989229744649958</v>
      </c>
      <c r="N182" s="9">
        <v>3</v>
      </c>
      <c r="O182" s="9">
        <v>2.6</v>
      </c>
      <c r="P182" s="9">
        <f t="shared" si="157"/>
        <v>1.98133561735812</v>
      </c>
      <c r="Q182" s="1">
        <f t="shared" si="158"/>
        <v>0.92391197174935336</v>
      </c>
      <c r="R182" s="4">
        <f t="shared" si="159"/>
        <v>15.007922656809424</v>
      </c>
      <c r="S182" s="4">
        <f t="shared" si="160"/>
        <v>1.7303753362981711</v>
      </c>
      <c r="T182" s="9">
        <f t="shared" si="161"/>
        <v>7.553392862865798</v>
      </c>
      <c r="U182" s="9">
        <f t="shared" si="162"/>
        <v>3.8239119717493537</v>
      </c>
      <c r="V182" s="9">
        <f t="shared" si="163"/>
        <v>39.258349946559335</v>
      </c>
      <c r="W182" s="9">
        <f t="shared" si="164"/>
        <v>46.04404488540024</v>
      </c>
      <c r="X182" s="28">
        <f t="shared" si="117"/>
        <v>85.302394831959575</v>
      </c>
      <c r="Y182" s="9">
        <f t="shared" si="165"/>
        <v>0.53977435189368539</v>
      </c>
      <c r="Z182" s="9">
        <f t="shared" si="146"/>
        <v>0.04</v>
      </c>
      <c r="AA182" s="29">
        <f t="shared" si="118"/>
        <v>0.57977435189368542</v>
      </c>
      <c r="AB182" s="30">
        <f t="shared" si="147"/>
        <v>0.98</v>
      </c>
      <c r="AC182" s="9">
        <v>0.5</v>
      </c>
      <c r="AD182" s="9">
        <v>0.5</v>
      </c>
      <c r="AE182" s="9">
        <f t="shared" si="119"/>
        <v>60.036374101587832</v>
      </c>
      <c r="AF182" s="9">
        <f>(AC182+AD182)*D182*E182*N182</f>
        <v>24.757380000000005</v>
      </c>
      <c r="AG182" s="28">
        <f t="shared" si="120"/>
        <v>84.793754101587837</v>
      </c>
      <c r="AH182" s="9">
        <f t="shared" si="121"/>
        <v>0.29197174087066868</v>
      </c>
      <c r="AI182" s="9">
        <f t="shared" si="148"/>
        <v>0.09</v>
      </c>
      <c r="AJ182" s="29">
        <f t="shared" si="122"/>
        <v>0.38197174087066865</v>
      </c>
      <c r="AK182" s="30">
        <f t="shared" si="149"/>
        <v>0.9</v>
      </c>
      <c r="AL182" s="9">
        <v>4.3739044945088104</v>
      </c>
      <c r="AM182" s="9">
        <v>2.0742823296360688</v>
      </c>
      <c r="AN182" s="9">
        <v>5.8776643850792407</v>
      </c>
      <c r="AO182" s="36">
        <f t="shared" si="123"/>
        <v>87.07952805762541</v>
      </c>
      <c r="AP182" s="36">
        <f t="shared" si="124"/>
        <v>1.838026850960087</v>
      </c>
      <c r="AQ182" s="36">
        <f t="shared" si="125"/>
        <v>0.87166663632679309</v>
      </c>
      <c r="AR182" s="36">
        <f t="shared" si="126"/>
        <v>2.4699453255713268</v>
      </c>
      <c r="AS182" s="36">
        <f t="shared" si="127"/>
        <v>60.580968986885203</v>
      </c>
      <c r="AT182" s="37">
        <f t="shared" si="128"/>
        <v>83.861954605965991</v>
      </c>
      <c r="AU182" s="37">
        <f t="shared" si="129"/>
        <v>2.7031965803392382</v>
      </c>
      <c r="AV182" s="37">
        <f t="shared" si="130"/>
        <v>1.2819650971277134</v>
      </c>
      <c r="AW182" s="37">
        <f t="shared" si="131"/>
        <v>3.632562687656995</v>
      </c>
      <c r="AX182" s="37">
        <f t="shared" si="132"/>
        <v>89.096776857990321</v>
      </c>
      <c r="AY182" s="9">
        <f t="shared" si="133"/>
        <v>0.85</v>
      </c>
      <c r="AZ182" s="9">
        <f t="shared" si="134"/>
        <v>0.6</v>
      </c>
      <c r="BA182" s="9">
        <f t="shared" si="135"/>
        <v>0.65</v>
      </c>
      <c r="BB182" s="9">
        <f t="shared" si="150"/>
        <v>21</v>
      </c>
      <c r="BC182" s="9">
        <f t="shared" si="151"/>
        <v>11.2</v>
      </c>
      <c r="BD182" s="9">
        <f t="shared" si="152"/>
        <v>13.65</v>
      </c>
      <c r="BE182" s="9">
        <f t="shared" si="136"/>
        <v>160.05451073884777</v>
      </c>
      <c r="BF182" s="9">
        <f t="shared" si="137"/>
        <v>75.904319314914943</v>
      </c>
      <c r="BG182" s="9">
        <f t="shared" si="138"/>
        <v>215.08167327888907</v>
      </c>
      <c r="BH182" s="9">
        <f t="shared" si="139"/>
        <v>5275.3621886516048</v>
      </c>
      <c r="BI182" s="9">
        <f t="shared" si="140"/>
        <v>226.69534891141168</v>
      </c>
      <c r="BJ182" s="9">
        <f t="shared" si="141"/>
        <v>107.50809878175708</v>
      </c>
      <c r="BK182" s="9">
        <f t="shared" si="142"/>
        <v>304.63380721561674</v>
      </c>
      <c r="BL182" s="9">
        <f t="shared" si="143"/>
        <v>7471.8298564026654</v>
      </c>
      <c r="BM182" s="9" t="str">
        <f t="shared" si="144"/>
        <v>D</v>
      </c>
      <c r="BN182" s="9" t="str">
        <f t="shared" si="145"/>
        <v>M</v>
      </c>
      <c r="BO182" s="9">
        <v>1</v>
      </c>
    </row>
    <row r="183" spans="1:67" x14ac:dyDescent="0.3">
      <c r="A183" s="10">
        <v>177</v>
      </c>
      <c r="B183" s="10">
        <f t="shared" si="115"/>
        <v>5</v>
      </c>
      <c r="C183" s="9">
        <f>IF(G183&lt;=$A$3,$A$3,G183)</f>
        <v>2.5</v>
      </c>
      <c r="D183" s="9">
        <f t="shared" si="153"/>
        <v>3</v>
      </c>
      <c r="E183" s="9">
        <f t="shared" si="154"/>
        <v>2.7508200000000005</v>
      </c>
      <c r="F183" s="9">
        <f t="shared" si="155"/>
        <v>2.9000000000000004</v>
      </c>
      <c r="G183" s="9">
        <v>1.9202828252737283</v>
      </c>
      <c r="H183" s="9">
        <f t="shared" si="116"/>
        <v>2.1187976675699405</v>
      </c>
      <c r="I183" s="9">
        <v>65</v>
      </c>
      <c r="J183" s="9">
        <v>78</v>
      </c>
      <c r="K183" s="9">
        <v>0.2</v>
      </c>
      <c r="L183" s="9">
        <v>0.2</v>
      </c>
      <c r="M183" s="1">
        <f t="shared" si="156"/>
        <v>1.3989229744649958</v>
      </c>
      <c r="N183" s="9">
        <v>3</v>
      </c>
      <c r="O183" s="9">
        <v>2.6</v>
      </c>
      <c r="P183" s="9">
        <f t="shared" si="157"/>
        <v>1.3247061917855274</v>
      </c>
      <c r="Q183" s="1">
        <f t="shared" si="158"/>
        <v>0.61772064203493571</v>
      </c>
      <c r="R183" s="4">
        <f t="shared" si="159"/>
        <v>15.007922656809424</v>
      </c>
      <c r="S183" s="4">
        <f t="shared" si="160"/>
        <v>4.6801528844728466</v>
      </c>
      <c r="T183" s="9">
        <f t="shared" si="161"/>
        <v>3.376487239083755</v>
      </c>
      <c r="U183" s="9">
        <f t="shared" si="162"/>
        <v>3.5177206420349361</v>
      </c>
      <c r="V183" s="9">
        <f t="shared" si="163"/>
        <v>43.167770372126327</v>
      </c>
      <c r="W183" s="9">
        <f t="shared" si="164"/>
        <v>54.158351960470107</v>
      </c>
      <c r="X183" s="28">
        <f t="shared" si="117"/>
        <v>97.326122332596441</v>
      </c>
      <c r="Y183" s="9">
        <f t="shared" si="165"/>
        <v>0.55646265013407814</v>
      </c>
      <c r="Z183" s="9">
        <f t="shared" si="146"/>
        <v>0.04</v>
      </c>
      <c r="AA183" s="29">
        <f t="shared" si="118"/>
        <v>0.59646265013407818</v>
      </c>
      <c r="AB183" s="30">
        <f t="shared" si="147"/>
        <v>0.98</v>
      </c>
      <c r="AC183" s="9">
        <v>0.5</v>
      </c>
      <c r="AD183" s="9">
        <v>0.5</v>
      </c>
      <c r="AE183" s="9">
        <f t="shared" si="119"/>
        <v>52.455878999142698</v>
      </c>
      <c r="AF183" s="9">
        <f>(AC183+AD183)*D183*E183*N183</f>
        <v>24.757380000000005</v>
      </c>
      <c r="AG183" s="28">
        <f t="shared" si="120"/>
        <v>77.21325899914271</v>
      </c>
      <c r="AH183" s="9">
        <f t="shared" si="121"/>
        <v>0.32063638189750393</v>
      </c>
      <c r="AI183" s="9">
        <f t="shared" si="148"/>
        <v>0.09</v>
      </c>
      <c r="AJ183" s="29">
        <f t="shared" si="122"/>
        <v>0.41063638189750395</v>
      </c>
      <c r="AK183" s="30">
        <f t="shared" si="149"/>
        <v>0.9</v>
      </c>
      <c r="AL183" s="9">
        <v>7.0473445498038343</v>
      </c>
      <c r="AM183" s="9">
        <v>2.2583883391245339</v>
      </c>
      <c r="AN183" s="9">
        <v>6.8780739305626266</v>
      </c>
      <c r="AO183" s="36">
        <f t="shared" si="123"/>
        <v>99.353749881192201</v>
      </c>
      <c r="AP183" s="36">
        <f t="shared" si="124"/>
        <v>2.8438667432198872</v>
      </c>
      <c r="AQ183" s="36">
        <f t="shared" si="125"/>
        <v>0.91134404533841507</v>
      </c>
      <c r="AR183" s="36">
        <f t="shared" si="126"/>
        <v>2.7755597261211267</v>
      </c>
      <c r="AS183" s="36">
        <f t="shared" si="127"/>
        <v>81.513407021158827</v>
      </c>
      <c r="AT183" s="37">
        <f t="shared" si="128"/>
        <v>76.364761647503784</v>
      </c>
      <c r="AU183" s="37">
        <f t="shared" si="129"/>
        <v>4.1534484818872937</v>
      </c>
      <c r="AV183" s="37">
        <f t="shared" si="130"/>
        <v>1.3310119226269221</v>
      </c>
      <c r="AW183" s="37">
        <f t="shared" si="131"/>
        <v>4.0536865372928457</v>
      </c>
      <c r="AX183" s="37">
        <f t="shared" si="132"/>
        <v>119.04978932387186</v>
      </c>
      <c r="AY183" s="9">
        <f t="shared" si="133"/>
        <v>0.85</v>
      </c>
      <c r="AZ183" s="9">
        <f t="shared" si="134"/>
        <v>0.6</v>
      </c>
      <c r="BA183" s="9">
        <f t="shared" si="135"/>
        <v>0.65</v>
      </c>
      <c r="BB183" s="9">
        <f t="shared" si="150"/>
        <v>21</v>
      </c>
      <c r="BC183" s="9">
        <f t="shared" si="151"/>
        <v>11.2</v>
      </c>
      <c r="BD183" s="9">
        <f t="shared" si="152"/>
        <v>13.65</v>
      </c>
      <c r="BE183" s="9">
        <f t="shared" si="136"/>
        <v>282.54882510130932</v>
      </c>
      <c r="BF183" s="9">
        <f t="shared" si="137"/>
        <v>90.545448336266773</v>
      </c>
      <c r="BG183" s="9">
        <f t="shared" si="138"/>
        <v>275.76226680934877</v>
      </c>
      <c r="BH183" s="9">
        <f t="shared" si="139"/>
        <v>8098.6626531440306</v>
      </c>
      <c r="BI183" s="9">
        <f t="shared" si="140"/>
        <v>317.17710333450964</v>
      </c>
      <c r="BJ183" s="9">
        <f t="shared" si="141"/>
        <v>101.64240822139065</v>
      </c>
      <c r="BK183" s="9">
        <f t="shared" si="142"/>
        <v>309.55880621406311</v>
      </c>
      <c r="BL183" s="9">
        <f t="shared" si="143"/>
        <v>9091.2087859030162</v>
      </c>
      <c r="BM183" s="9" t="str">
        <f t="shared" si="144"/>
        <v>M</v>
      </c>
      <c r="BN183" s="9" t="str">
        <f t="shared" si="145"/>
        <v>M</v>
      </c>
      <c r="BO183" s="9">
        <v>1</v>
      </c>
    </row>
    <row r="184" spans="1:67" x14ac:dyDescent="0.3">
      <c r="A184" s="10">
        <v>178</v>
      </c>
      <c r="B184" s="10">
        <f t="shared" si="115"/>
        <v>5</v>
      </c>
      <c r="C184" s="9">
        <f>IF(G184&lt;=$A$3,$A$3,G184)</f>
        <v>2.9780118744576809</v>
      </c>
      <c r="D184" s="9">
        <f t="shared" si="153"/>
        <v>3</v>
      </c>
      <c r="E184" s="9">
        <f t="shared" si="154"/>
        <v>2.7508200000000005</v>
      </c>
      <c r="F184" s="9">
        <f t="shared" si="155"/>
        <v>3.3780118744576813</v>
      </c>
      <c r="G184" s="9">
        <v>2.9780118744576809</v>
      </c>
      <c r="H184" s="9">
        <f t="shared" si="116"/>
        <v>3.2858725446847052</v>
      </c>
      <c r="I184" s="9">
        <v>65</v>
      </c>
      <c r="J184" s="9">
        <v>78</v>
      </c>
      <c r="K184" s="9">
        <v>0.2</v>
      </c>
      <c r="L184" s="9">
        <v>0.2</v>
      </c>
      <c r="M184" s="1">
        <f t="shared" si="156"/>
        <v>1.3989229744649958</v>
      </c>
      <c r="N184" s="9">
        <v>3</v>
      </c>
      <c r="O184" s="9">
        <v>2.6</v>
      </c>
      <c r="P184" s="9">
        <f t="shared" si="157"/>
        <v>2.8024065696507412</v>
      </c>
      <c r="Q184" s="1">
        <f t="shared" si="158"/>
        <v>1.30678364469202</v>
      </c>
      <c r="R184" s="4">
        <f t="shared" si="159"/>
        <v>15.007922656809424</v>
      </c>
      <c r="S184" s="4">
        <f t="shared" si="160"/>
        <v>6.5106309038299809E-2</v>
      </c>
      <c r="T184" s="9">
        <f t="shared" si="161"/>
        <v>15.110828098920189</v>
      </c>
      <c r="U184" s="9">
        <f t="shared" si="162"/>
        <v>4.6847955191497013</v>
      </c>
      <c r="V184" s="9">
        <f t="shared" si="163"/>
        <v>39.782427069254595</v>
      </c>
      <c r="W184" s="9">
        <f t="shared" si="164"/>
        <v>41.463189539833238</v>
      </c>
      <c r="X184" s="28">
        <f t="shared" si="117"/>
        <v>81.245616609087833</v>
      </c>
      <c r="Y184" s="9">
        <f t="shared" si="165"/>
        <v>0.51034371170241477</v>
      </c>
      <c r="Z184" s="9">
        <f t="shared" si="146"/>
        <v>0.04</v>
      </c>
      <c r="AA184" s="29">
        <f t="shared" si="118"/>
        <v>0.55034371170241481</v>
      </c>
      <c r="AB184" s="30">
        <f t="shared" si="147"/>
        <v>0.98</v>
      </c>
      <c r="AC184" s="9">
        <v>0.5</v>
      </c>
      <c r="AD184" s="9">
        <v>0.5</v>
      </c>
      <c r="AE184" s="9">
        <f t="shared" si="119"/>
        <v>81.34959522032625</v>
      </c>
      <c r="AF184" s="9">
        <f>(AC184+AD184)*D184*E184*N184</f>
        <v>24.757380000000005</v>
      </c>
      <c r="AG184" s="28">
        <f t="shared" si="120"/>
        <v>106.10697522032626</v>
      </c>
      <c r="AH184" s="9">
        <f t="shared" si="121"/>
        <v>0.23332471732977442</v>
      </c>
      <c r="AI184" s="9">
        <f t="shared" si="148"/>
        <v>0.09</v>
      </c>
      <c r="AJ184" s="29">
        <f t="shared" si="122"/>
        <v>0.32332471732977441</v>
      </c>
      <c r="AK184" s="30">
        <f t="shared" si="149"/>
        <v>0.9</v>
      </c>
      <c r="AL184" s="9">
        <v>8.3206030499982884</v>
      </c>
      <c r="AM184" s="9">
        <v>2.296530429656598</v>
      </c>
      <c r="AN184" s="9">
        <v>6.9939851403161164</v>
      </c>
      <c r="AO184" s="36">
        <f t="shared" si="123"/>
        <v>82.938233621777172</v>
      </c>
      <c r="AP184" s="36">
        <f t="shared" si="124"/>
        <v>3.7414114838597969</v>
      </c>
      <c r="AQ184" s="36">
        <f t="shared" si="125"/>
        <v>1.0326493489618445</v>
      </c>
      <c r="AR184" s="36">
        <f t="shared" si="126"/>
        <v>3.1448893986030106</v>
      </c>
      <c r="AS184" s="36">
        <f t="shared" si="127"/>
        <v>101.62662980102617</v>
      </c>
      <c r="AT184" s="37">
        <f t="shared" si="128"/>
        <v>104.94096450361938</v>
      </c>
      <c r="AU184" s="37">
        <f t="shared" si="129"/>
        <v>5.630346420844333</v>
      </c>
      <c r="AV184" s="37">
        <f t="shared" si="130"/>
        <v>1.5540053776486531</v>
      </c>
      <c r="AW184" s="37">
        <f t="shared" si="131"/>
        <v>4.7326568718147657</v>
      </c>
      <c r="AX184" s="37">
        <f t="shared" si="132"/>
        <v>152.93509784504678</v>
      </c>
      <c r="AY184" s="9">
        <f t="shared" si="133"/>
        <v>0.85</v>
      </c>
      <c r="AZ184" s="9">
        <f t="shared" si="134"/>
        <v>0.6</v>
      </c>
      <c r="BA184" s="9">
        <f t="shared" si="135"/>
        <v>0.65</v>
      </c>
      <c r="BB184" s="9">
        <f t="shared" si="150"/>
        <v>21</v>
      </c>
      <c r="BC184" s="9">
        <f t="shared" si="151"/>
        <v>11.2</v>
      </c>
      <c r="BD184" s="9">
        <f t="shared" si="152"/>
        <v>13.65</v>
      </c>
      <c r="BE184" s="9">
        <f t="shared" si="136"/>
        <v>310.30605972356381</v>
      </c>
      <c r="BF184" s="9">
        <f t="shared" si="137"/>
        <v>85.646112953573549</v>
      </c>
      <c r="BG184" s="9">
        <f t="shared" si="138"/>
        <v>260.83157165598681</v>
      </c>
      <c r="BH184" s="9">
        <f t="shared" si="139"/>
        <v>8428.7331646313705</v>
      </c>
      <c r="BI184" s="9">
        <f t="shared" si="140"/>
        <v>590.8539838929056</v>
      </c>
      <c r="BJ184" s="9">
        <f t="shared" si="141"/>
        <v>163.07882317426095</v>
      </c>
      <c r="BK184" s="9">
        <f t="shared" si="142"/>
        <v>496.64957679292365</v>
      </c>
      <c r="BL184" s="9">
        <f t="shared" si="143"/>
        <v>16049.156674314612</v>
      </c>
      <c r="BM184" s="9" t="str">
        <f t="shared" si="144"/>
        <v>M</v>
      </c>
      <c r="BN184" s="9" t="str">
        <f t="shared" si="145"/>
        <v>M</v>
      </c>
      <c r="BO184" s="9">
        <v>1</v>
      </c>
    </row>
    <row r="185" spans="1:67" x14ac:dyDescent="0.3">
      <c r="A185" s="10">
        <v>179</v>
      </c>
      <c r="B185" s="10">
        <f t="shared" si="115"/>
        <v>5</v>
      </c>
      <c r="C185" s="9">
        <f>IF(G185&lt;=$A$3,$A$3,G185)</f>
        <v>2.848944221053046</v>
      </c>
      <c r="D185" s="9">
        <f t="shared" si="153"/>
        <v>3</v>
      </c>
      <c r="E185" s="9">
        <f t="shared" si="154"/>
        <v>2.7508200000000005</v>
      </c>
      <c r="F185" s="9">
        <f t="shared" si="155"/>
        <v>3.2489442210530464</v>
      </c>
      <c r="G185" s="9">
        <v>2.848944221053046</v>
      </c>
      <c r="H185" s="9">
        <f t="shared" si="116"/>
        <v>3.143462145865727</v>
      </c>
      <c r="I185" s="9">
        <v>65</v>
      </c>
      <c r="J185" s="9">
        <v>78</v>
      </c>
      <c r="K185" s="9">
        <v>0.2</v>
      </c>
      <c r="L185" s="9">
        <v>0.2</v>
      </c>
      <c r="M185" s="1">
        <f t="shared" si="156"/>
        <v>1.3989229744649958</v>
      </c>
      <c r="N185" s="9">
        <v>3</v>
      </c>
      <c r="O185" s="9">
        <v>2.6</v>
      </c>
      <c r="P185" s="9">
        <f t="shared" si="157"/>
        <v>2.7737929597710838</v>
      </c>
      <c r="Q185" s="1">
        <f t="shared" si="158"/>
        <v>1.2934408992776762</v>
      </c>
      <c r="R185" s="4">
        <f t="shared" si="159"/>
        <v>15.007922656809424</v>
      </c>
      <c r="S185" s="4">
        <f t="shared" si="160"/>
        <v>8.5327752790580871E-2</v>
      </c>
      <c r="T185" s="9">
        <f t="shared" si="161"/>
        <v>14.803829115552809</v>
      </c>
      <c r="U185" s="9">
        <f t="shared" si="162"/>
        <v>4.5423851203307226</v>
      </c>
      <c r="V185" s="9">
        <f t="shared" si="163"/>
        <v>37.10121765316827</v>
      </c>
      <c r="W185" s="9">
        <f t="shared" si="164"/>
        <v>41.518815091735895</v>
      </c>
      <c r="X185" s="28">
        <f t="shared" si="117"/>
        <v>78.620032744904165</v>
      </c>
      <c r="Y185" s="9">
        <f t="shared" si="165"/>
        <v>0.52809460441781586</v>
      </c>
      <c r="Z185" s="9">
        <f t="shared" si="146"/>
        <v>0.04</v>
      </c>
      <c r="AA185" s="29">
        <f t="shared" si="118"/>
        <v>0.5680946044178159</v>
      </c>
      <c r="AB185" s="30">
        <f t="shared" si="147"/>
        <v>0.98</v>
      </c>
      <c r="AC185" s="9">
        <v>0.5</v>
      </c>
      <c r="AD185" s="9">
        <v>0.5</v>
      </c>
      <c r="AE185" s="9">
        <f t="shared" si="119"/>
        <v>77.823886860813246</v>
      </c>
      <c r="AF185" s="9">
        <f>(AC185+AD185)*D185*E185*N185</f>
        <v>24.757380000000005</v>
      </c>
      <c r="AG185" s="28">
        <f t="shared" si="120"/>
        <v>102.58126686081326</v>
      </c>
      <c r="AH185" s="9">
        <f t="shared" si="121"/>
        <v>0.24134406561377234</v>
      </c>
      <c r="AI185" s="9">
        <f t="shared" si="148"/>
        <v>0.09</v>
      </c>
      <c r="AJ185" s="29">
        <f t="shared" si="122"/>
        <v>0.33134406561377233</v>
      </c>
      <c r="AK185" s="30">
        <f t="shared" si="149"/>
        <v>0.9</v>
      </c>
      <c r="AL185" s="9">
        <v>10.501957277104189</v>
      </c>
      <c r="AM185" s="9">
        <v>3.3275919625187567</v>
      </c>
      <c r="AN185" s="9">
        <v>6.6704712633411294</v>
      </c>
      <c r="AO185" s="36">
        <f t="shared" si="123"/>
        <v>80.257950093756335</v>
      </c>
      <c r="AP185" s="36">
        <f t="shared" si="124"/>
        <v>4.5358520121548818</v>
      </c>
      <c r="AQ185" s="36">
        <f t="shared" si="125"/>
        <v>1.4372049229077599</v>
      </c>
      <c r="AR185" s="36">
        <f t="shared" si="126"/>
        <v>2.8810125297129416</v>
      </c>
      <c r="AS185" s="36">
        <f t="shared" si="127"/>
        <v>116.18475916878285</v>
      </c>
      <c r="AT185" s="37">
        <f t="shared" si="128"/>
        <v>101.45400019201311</v>
      </c>
      <c r="AU185" s="37">
        <f t="shared" si="129"/>
        <v>7.0221960560063454</v>
      </c>
      <c r="AV185" s="37">
        <f t="shared" si="130"/>
        <v>2.2250141129540806</v>
      </c>
      <c r="AW185" s="37">
        <f t="shared" si="131"/>
        <v>4.4602501953858438</v>
      </c>
      <c r="AX185" s="37">
        <f t="shared" si="132"/>
        <v>179.8718642973256</v>
      </c>
      <c r="AY185" s="9">
        <f t="shared" si="133"/>
        <v>0.85</v>
      </c>
      <c r="AZ185" s="9">
        <f t="shared" si="134"/>
        <v>0.6</v>
      </c>
      <c r="BA185" s="9">
        <f t="shared" si="135"/>
        <v>0.65</v>
      </c>
      <c r="BB185" s="9">
        <f t="shared" si="150"/>
        <v>21</v>
      </c>
      <c r="BC185" s="9">
        <f t="shared" si="151"/>
        <v>11.2</v>
      </c>
      <c r="BD185" s="9">
        <f t="shared" si="152"/>
        <v>13.65</v>
      </c>
      <c r="BE185" s="9">
        <f t="shared" si="136"/>
        <v>364.03818442419077</v>
      </c>
      <c r="BF185" s="9">
        <f t="shared" si="137"/>
        <v>115.34712097723191</v>
      </c>
      <c r="BG185" s="9">
        <f t="shared" si="138"/>
        <v>231.22415982918795</v>
      </c>
      <c r="BH185" s="9">
        <f t="shared" si="139"/>
        <v>9324.7506030232726</v>
      </c>
      <c r="BI185" s="9">
        <f t="shared" si="140"/>
        <v>712.42988001442154</v>
      </c>
      <c r="BJ185" s="9">
        <f t="shared" si="141"/>
        <v>225.73658224287519</v>
      </c>
      <c r="BK185" s="9">
        <f t="shared" si="142"/>
        <v>452.5102241791019</v>
      </c>
      <c r="BL185" s="9">
        <f t="shared" si="143"/>
        <v>18248.720154958628</v>
      </c>
      <c r="BM185" s="9" t="str">
        <f t="shared" si="144"/>
        <v>M</v>
      </c>
      <c r="BN185" s="9" t="str">
        <f t="shared" si="145"/>
        <v>M</v>
      </c>
      <c r="BO185" s="9">
        <v>1</v>
      </c>
    </row>
    <row r="186" spans="1:67" x14ac:dyDescent="0.3">
      <c r="A186" s="10">
        <v>180</v>
      </c>
      <c r="B186" s="10">
        <f t="shared" si="115"/>
        <v>5</v>
      </c>
      <c r="C186" s="9">
        <f>IF(G186&lt;=$A$3,$A$3,G186)</f>
        <v>3.1778013185924481</v>
      </c>
      <c r="D186" s="9">
        <f t="shared" si="153"/>
        <v>3</v>
      </c>
      <c r="E186" s="9">
        <f t="shared" si="154"/>
        <v>2.7508200000000005</v>
      </c>
      <c r="F186" s="9">
        <f t="shared" si="155"/>
        <v>3.5778013185924484</v>
      </c>
      <c r="G186" s="9">
        <v>3.1778013185924481</v>
      </c>
      <c r="H186" s="9">
        <f t="shared" si="116"/>
        <v>3.5063158057847974</v>
      </c>
      <c r="I186" s="9">
        <v>65</v>
      </c>
      <c r="J186" s="9">
        <v>78</v>
      </c>
      <c r="K186" s="9">
        <v>0.2</v>
      </c>
      <c r="L186" s="9">
        <v>0.2</v>
      </c>
      <c r="M186" s="1">
        <f t="shared" si="156"/>
        <v>1.3989229744649958</v>
      </c>
      <c r="N186" s="9">
        <v>3</v>
      </c>
      <c r="O186" s="9">
        <v>2.6</v>
      </c>
      <c r="P186" s="9">
        <f t="shared" si="157"/>
        <v>2.8466988230678183</v>
      </c>
      <c r="Q186" s="1">
        <f t="shared" si="158"/>
        <v>1.327437461657345</v>
      </c>
      <c r="R186" s="4">
        <f t="shared" si="159"/>
        <v>15.007922656809424</v>
      </c>
      <c r="S186" s="4">
        <f t="shared" si="160"/>
        <v>3.9189439452994419E-2</v>
      </c>
      <c r="T186" s="9">
        <f t="shared" si="161"/>
        <v>15.592258413690448</v>
      </c>
      <c r="U186" s="9">
        <f t="shared" si="162"/>
        <v>4.9052387802497934</v>
      </c>
      <c r="V186" s="9">
        <f t="shared" si="163"/>
        <v>43.915696514272476</v>
      </c>
      <c r="W186" s="9">
        <f t="shared" si="164"/>
        <v>41.391896896640596</v>
      </c>
      <c r="X186" s="28">
        <f t="shared" si="117"/>
        <v>85.307593410913071</v>
      </c>
      <c r="Y186" s="9">
        <f t="shared" si="165"/>
        <v>0.48520764965508323</v>
      </c>
      <c r="Z186" s="9">
        <f t="shared" si="146"/>
        <v>0.04</v>
      </c>
      <c r="AA186" s="29">
        <f t="shared" si="118"/>
        <v>0.52520764965508326</v>
      </c>
      <c r="AB186" s="30">
        <f t="shared" si="147"/>
        <v>0.98</v>
      </c>
      <c r="AC186" s="9">
        <v>0.5</v>
      </c>
      <c r="AD186" s="9">
        <v>0.5</v>
      </c>
      <c r="AE186" s="9">
        <f t="shared" si="119"/>
        <v>86.807192803820442</v>
      </c>
      <c r="AF186" s="9">
        <f>(AC186+AD186)*D186*E186*N186</f>
        <v>24.757380000000005</v>
      </c>
      <c r="AG186" s="28">
        <f t="shared" si="120"/>
        <v>111.56457280382045</v>
      </c>
      <c r="AH186" s="9">
        <f t="shared" si="121"/>
        <v>0.22191076770879908</v>
      </c>
      <c r="AI186" s="9">
        <f t="shared" si="148"/>
        <v>0.09</v>
      </c>
      <c r="AJ186" s="29">
        <f t="shared" si="122"/>
        <v>0.31191076770879911</v>
      </c>
      <c r="AK186" s="30">
        <f t="shared" si="149"/>
        <v>0.9</v>
      </c>
      <c r="AL186" s="9">
        <v>11.287327224590566</v>
      </c>
      <c r="AM186" s="9">
        <v>2.9085034047229241</v>
      </c>
      <c r="AN186" s="9">
        <v>5.6193130058827077</v>
      </c>
      <c r="AO186" s="36">
        <f t="shared" si="123"/>
        <v>87.084834940307104</v>
      </c>
      <c r="AP186" s="36">
        <f t="shared" si="124"/>
        <v>5.3591366220755203</v>
      </c>
      <c r="AQ186" s="36">
        <f t="shared" si="125"/>
        <v>1.3809351675145898</v>
      </c>
      <c r="AR186" s="36">
        <f t="shared" si="126"/>
        <v>2.6680068293868096</v>
      </c>
      <c r="AS186" s="36">
        <f t="shared" si="127"/>
        <v>128.61236362348055</v>
      </c>
      <c r="AT186" s="37">
        <f t="shared" si="128"/>
        <v>110.33858848729496</v>
      </c>
      <c r="AU186" s="37">
        <f t="shared" si="129"/>
        <v>7.7666883245880936</v>
      </c>
      <c r="AV186" s="37">
        <f t="shared" si="130"/>
        <v>2.001309874872141</v>
      </c>
      <c r="AW186" s="37">
        <f t="shared" si="131"/>
        <v>3.8665887722217929</v>
      </c>
      <c r="AX186" s="37">
        <f t="shared" si="132"/>
        <v>186.39049783457611</v>
      </c>
      <c r="AY186" s="9">
        <f t="shared" si="133"/>
        <v>0.85</v>
      </c>
      <c r="AZ186" s="9">
        <f t="shared" si="134"/>
        <v>0.6</v>
      </c>
      <c r="BA186" s="9">
        <f t="shared" si="135"/>
        <v>0.65</v>
      </c>
      <c r="BB186" s="9">
        <f t="shared" si="150"/>
        <v>21</v>
      </c>
      <c r="BC186" s="9">
        <f t="shared" si="151"/>
        <v>11.2</v>
      </c>
      <c r="BD186" s="9">
        <f t="shared" si="152"/>
        <v>13.65</v>
      </c>
      <c r="BE186" s="9">
        <f t="shared" si="136"/>
        <v>466.69952815600163</v>
      </c>
      <c r="BF186" s="9">
        <f t="shared" si="137"/>
        <v>120.25851112627339</v>
      </c>
      <c r="BG186" s="9">
        <f t="shared" si="138"/>
        <v>232.34293435676241</v>
      </c>
      <c r="BH186" s="9">
        <f t="shared" si="139"/>
        <v>11200.186457433561</v>
      </c>
      <c r="BI186" s="9">
        <f t="shared" si="140"/>
        <v>856.96542695580399</v>
      </c>
      <c r="BJ186" s="9">
        <f t="shared" si="141"/>
        <v>220.82170671907693</v>
      </c>
      <c r="BK186" s="9">
        <f t="shared" si="142"/>
        <v>426.63394738777544</v>
      </c>
      <c r="BL186" s="9">
        <f t="shared" si="143"/>
        <v>20566.064438511334</v>
      </c>
      <c r="BM186" s="9" t="str">
        <f t="shared" si="144"/>
        <v>M</v>
      </c>
      <c r="BN186" s="9" t="str">
        <f t="shared" si="145"/>
        <v>M</v>
      </c>
      <c r="BO186" s="9">
        <v>1</v>
      </c>
    </row>
    <row r="187" spans="1:67" x14ac:dyDescent="0.3">
      <c r="A187" s="10">
        <v>181</v>
      </c>
      <c r="B187" s="10">
        <f t="shared" si="115"/>
        <v>5</v>
      </c>
      <c r="C187" s="9">
        <f>IF(G187&lt;=$A$3,$A$3,G187)</f>
        <v>2.5</v>
      </c>
      <c r="D187" s="9">
        <f t="shared" si="153"/>
        <v>3</v>
      </c>
      <c r="E187" s="9">
        <f t="shared" si="154"/>
        <v>2.7508200000000005</v>
      </c>
      <c r="F187" s="9">
        <f t="shared" si="155"/>
        <v>2.9000000000000004</v>
      </c>
      <c r="G187" s="9">
        <v>1.8316213688779659</v>
      </c>
      <c r="H187" s="9">
        <f t="shared" si="116"/>
        <v>2.0209705743198003</v>
      </c>
      <c r="I187" s="9">
        <v>65</v>
      </c>
      <c r="J187" s="9">
        <v>78</v>
      </c>
      <c r="K187" s="9">
        <v>0.2</v>
      </c>
      <c r="L187" s="9">
        <v>0.2</v>
      </c>
      <c r="M187" s="1">
        <f t="shared" si="156"/>
        <v>1.3989229744649958</v>
      </c>
      <c r="N187" s="9">
        <v>3</v>
      </c>
      <c r="O187" s="9">
        <v>2.6</v>
      </c>
      <c r="P187" s="9">
        <f t="shared" si="157"/>
        <v>1.1149153132972689</v>
      </c>
      <c r="Q187" s="1">
        <f t="shared" si="158"/>
        <v>0.51989354878479599</v>
      </c>
      <c r="R187" s="4">
        <f t="shared" si="159"/>
        <v>15.007922656809424</v>
      </c>
      <c r="S187" s="4">
        <f t="shared" si="160"/>
        <v>5.9257019613747977</v>
      </c>
      <c r="T187" s="9">
        <f t="shared" si="161"/>
        <v>2.3917167290045525</v>
      </c>
      <c r="U187" s="9">
        <f t="shared" si="162"/>
        <v>3.4198935487847963</v>
      </c>
      <c r="V187" s="9">
        <f t="shared" si="163"/>
        <v>43.454754264773243</v>
      </c>
      <c r="W187" s="9">
        <f t="shared" si="164"/>
        <v>57.584633272193528</v>
      </c>
      <c r="X187" s="28">
        <f t="shared" si="117"/>
        <v>101.03938753696677</v>
      </c>
      <c r="Y187" s="9">
        <f t="shared" si="165"/>
        <v>0.56992262795660087</v>
      </c>
      <c r="Z187" s="9">
        <f t="shared" si="146"/>
        <v>0.04</v>
      </c>
      <c r="AA187" s="29">
        <f t="shared" si="118"/>
        <v>0.6099226279566009</v>
      </c>
      <c r="AB187" s="30">
        <f t="shared" si="147"/>
        <v>0.98</v>
      </c>
      <c r="AC187" s="9">
        <v>0.5</v>
      </c>
      <c r="AD187" s="9">
        <v>0.5</v>
      </c>
      <c r="AE187" s="9">
        <f t="shared" si="119"/>
        <v>50.033936477253548</v>
      </c>
      <c r="AF187" s="9">
        <f>(AC187+AD187)*D187*E187*N187</f>
        <v>24.757380000000005</v>
      </c>
      <c r="AG187" s="28">
        <f t="shared" si="120"/>
        <v>74.791316477253559</v>
      </c>
      <c r="AH187" s="9">
        <f t="shared" si="121"/>
        <v>0.33101944404908984</v>
      </c>
      <c r="AI187" s="9">
        <f t="shared" si="148"/>
        <v>0.09</v>
      </c>
      <c r="AJ187" s="29">
        <f t="shared" si="122"/>
        <v>0.42101944404908986</v>
      </c>
      <c r="AK187" s="30">
        <f t="shared" si="149"/>
        <v>0.9</v>
      </c>
      <c r="AL187" s="9">
        <v>7.6697778876057914</v>
      </c>
      <c r="AM187" s="9">
        <v>3.2908291483826244</v>
      </c>
      <c r="AN187" s="9">
        <v>4.8713387005923607</v>
      </c>
      <c r="AO187" s="36">
        <f t="shared" si="123"/>
        <v>103.14437477732024</v>
      </c>
      <c r="AP187" s="36">
        <f t="shared" si="124"/>
        <v>2.9918068025538398</v>
      </c>
      <c r="AQ187" s="36">
        <f t="shared" si="125"/>
        <v>1.2836779860449112</v>
      </c>
      <c r="AR187" s="36">
        <f t="shared" si="126"/>
        <v>1.9001989986603747</v>
      </c>
      <c r="AS187" s="36">
        <f t="shared" si="127"/>
        <v>78.889583107422027</v>
      </c>
      <c r="AT187" s="37">
        <f t="shared" si="128"/>
        <v>73.969433878602416</v>
      </c>
      <c r="AU187" s="37">
        <f t="shared" si="129"/>
        <v>4.4406522653859986</v>
      </c>
      <c r="AV187" s="37">
        <f t="shared" si="130"/>
        <v>1.9053260898700319</v>
      </c>
      <c r="AW187" s="37">
        <f t="shared" si="131"/>
        <v>2.8204103890941492</v>
      </c>
      <c r="AX187" s="37">
        <f t="shared" si="132"/>
        <v>117.09352543830452</v>
      </c>
      <c r="AY187" s="9">
        <f t="shared" si="133"/>
        <v>0.85</v>
      </c>
      <c r="AZ187" s="9">
        <f t="shared" si="134"/>
        <v>0.6</v>
      </c>
      <c r="BA187" s="9">
        <f t="shared" si="135"/>
        <v>0.65</v>
      </c>
      <c r="BB187" s="9">
        <f t="shared" si="150"/>
        <v>21</v>
      </c>
      <c r="BC187" s="9">
        <f t="shared" si="151"/>
        <v>11.2</v>
      </c>
      <c r="BD187" s="9">
        <f t="shared" si="152"/>
        <v>13.65</v>
      </c>
      <c r="BE187" s="9">
        <f t="shared" si="136"/>
        <v>308.58804210394936</v>
      </c>
      <c r="BF187" s="9">
        <f t="shared" si="137"/>
        <v>132.40416328601199</v>
      </c>
      <c r="BG187" s="9">
        <f t="shared" si="138"/>
        <v>195.99483766931431</v>
      </c>
      <c r="BH187" s="9">
        <f t="shared" si="139"/>
        <v>8137.0167260584894</v>
      </c>
      <c r="BI187" s="9">
        <f t="shared" si="140"/>
        <v>328.47253412233567</v>
      </c>
      <c r="BJ187" s="9">
        <f t="shared" si="141"/>
        <v>140.93589222181743</v>
      </c>
      <c r="BK187" s="9">
        <f t="shared" si="142"/>
        <v>208.62415978662298</v>
      </c>
      <c r="BL187" s="9">
        <f t="shared" si="143"/>
        <v>8661.3417875211162</v>
      </c>
      <c r="BM187" s="9" t="str">
        <f t="shared" si="144"/>
        <v>M</v>
      </c>
      <c r="BN187" s="9" t="str">
        <f t="shared" si="145"/>
        <v>M</v>
      </c>
      <c r="BO187" s="9">
        <v>1</v>
      </c>
    </row>
    <row r="188" spans="1:67" x14ac:dyDescent="0.3">
      <c r="A188" s="10">
        <v>182</v>
      </c>
      <c r="B188" s="10">
        <f t="shared" si="115"/>
        <v>5</v>
      </c>
      <c r="C188" s="9">
        <f>IF(G188&lt;=$A$3,$A$3,G188)</f>
        <v>2.7524945143986597</v>
      </c>
      <c r="D188" s="9">
        <f t="shared" si="153"/>
        <v>3</v>
      </c>
      <c r="E188" s="9">
        <f t="shared" si="154"/>
        <v>2.7508200000000005</v>
      </c>
      <c r="F188" s="9">
        <f t="shared" si="155"/>
        <v>3.15249451439866</v>
      </c>
      <c r="G188" s="9">
        <v>2.7524945143986597</v>
      </c>
      <c r="H188" s="9">
        <f t="shared" si="116"/>
        <v>3.0370416692528672</v>
      </c>
      <c r="I188" s="9">
        <v>65</v>
      </c>
      <c r="J188" s="9">
        <v>78</v>
      </c>
      <c r="K188" s="9">
        <v>0.2</v>
      </c>
      <c r="L188" s="9">
        <v>0.2</v>
      </c>
      <c r="M188" s="1">
        <f t="shared" si="156"/>
        <v>1.3989229744649958</v>
      </c>
      <c r="N188" s="9">
        <v>3</v>
      </c>
      <c r="O188" s="9">
        <v>2.6</v>
      </c>
      <c r="P188" s="9">
        <f t="shared" si="157"/>
        <v>2.7524105745923295</v>
      </c>
      <c r="Q188" s="1">
        <f t="shared" si="158"/>
        <v>1.2834701293192032</v>
      </c>
      <c r="R188" s="4">
        <f t="shared" si="159"/>
        <v>15.007922656809424</v>
      </c>
      <c r="S188" s="4">
        <f t="shared" si="160"/>
        <v>0.10222150184622453</v>
      </c>
      <c r="T188" s="9">
        <f t="shared" si="161"/>
        <v>14.576471762170204</v>
      </c>
      <c r="U188" s="9">
        <f t="shared" si="162"/>
        <v>4.4359646437178633</v>
      </c>
      <c r="V188" s="9">
        <f t="shared" si="163"/>
        <v>35.091944628714522</v>
      </c>
      <c r="W188" s="9">
        <f t="shared" si="164"/>
        <v>41.565286754513139</v>
      </c>
      <c r="X188" s="28">
        <f t="shared" si="117"/>
        <v>76.657231383227668</v>
      </c>
      <c r="Y188" s="9">
        <f t="shared" si="165"/>
        <v>0.54222264494158967</v>
      </c>
      <c r="Z188" s="9">
        <f t="shared" si="146"/>
        <v>0.04</v>
      </c>
      <c r="AA188" s="29">
        <f t="shared" si="118"/>
        <v>0.58222264494158971</v>
      </c>
      <c r="AB188" s="30">
        <f t="shared" si="147"/>
        <v>0.98</v>
      </c>
      <c r="AC188" s="9">
        <v>0.5</v>
      </c>
      <c r="AD188" s="9">
        <v>0.5</v>
      </c>
      <c r="AE188" s="9">
        <f t="shared" si="119"/>
        <v>75.189194681527567</v>
      </c>
      <c r="AF188" s="9">
        <f>(AC188+AD188)*D188*E188*N188</f>
        <v>24.757380000000005</v>
      </c>
      <c r="AG188" s="28">
        <f t="shared" si="120"/>
        <v>99.946574681527579</v>
      </c>
      <c r="AH188" s="9">
        <f t="shared" si="121"/>
        <v>0.24770613779299169</v>
      </c>
      <c r="AI188" s="9">
        <f t="shared" si="148"/>
        <v>0.09</v>
      </c>
      <c r="AJ188" s="29">
        <f t="shared" si="122"/>
        <v>0.33770613779299169</v>
      </c>
      <c r="AK188" s="30">
        <f t="shared" si="149"/>
        <v>0.9</v>
      </c>
      <c r="AL188" s="9">
        <v>10.386000221803585</v>
      </c>
      <c r="AM188" s="9">
        <v>2.9070165401552095</v>
      </c>
      <c r="AN188" s="9">
        <v>5.2478920610319886</v>
      </c>
      <c r="AO188" s="36">
        <f t="shared" si="123"/>
        <v>78.254257037044923</v>
      </c>
      <c r="AP188" s="36">
        <f t="shared" si="124"/>
        <v>4.3390357023011639</v>
      </c>
      <c r="AQ188" s="36">
        <f t="shared" si="125"/>
        <v>1.2144856812570943</v>
      </c>
      <c r="AR188" s="36">
        <f t="shared" si="126"/>
        <v>2.1924504648899736</v>
      </c>
      <c r="AS188" s="36">
        <f t="shared" si="127"/>
        <v>105.06564781385974</v>
      </c>
      <c r="AT188" s="37">
        <f t="shared" si="128"/>
        <v>98.848260674038258</v>
      </c>
      <c r="AU188" s="37">
        <f t="shared" si="129"/>
        <v>6.8785841997811401</v>
      </c>
      <c r="AV188" s="37">
        <f t="shared" si="130"/>
        <v>1.9252992118790482</v>
      </c>
      <c r="AW188" s="37">
        <f t="shared" si="131"/>
        <v>3.4756467015463723</v>
      </c>
      <c r="AX188" s="37">
        <f t="shared" si="132"/>
        <v>166.55841402939072</v>
      </c>
      <c r="AY188" s="9">
        <f t="shared" si="133"/>
        <v>0.85</v>
      </c>
      <c r="AZ188" s="9">
        <f t="shared" si="134"/>
        <v>0.6</v>
      </c>
      <c r="BA188" s="9">
        <f t="shared" si="135"/>
        <v>0.65</v>
      </c>
      <c r="BB188" s="9">
        <f t="shared" si="150"/>
        <v>21</v>
      </c>
      <c r="BC188" s="9">
        <f t="shared" si="151"/>
        <v>11.2</v>
      </c>
      <c r="BD188" s="9">
        <f t="shared" si="152"/>
        <v>13.65</v>
      </c>
      <c r="BE188" s="9">
        <f t="shared" si="136"/>
        <v>339.54801514079003</v>
      </c>
      <c r="BF188" s="9">
        <f t="shared" si="137"/>
        <v>95.038674668903269</v>
      </c>
      <c r="BG188" s="9">
        <f t="shared" si="138"/>
        <v>171.56858222048862</v>
      </c>
      <c r="BH188" s="9">
        <f t="shared" si="139"/>
        <v>8221.8342097894165</v>
      </c>
      <c r="BI188" s="9">
        <f t="shared" si="140"/>
        <v>679.93608404828694</v>
      </c>
      <c r="BJ188" s="9">
        <f t="shared" si="141"/>
        <v>190.31247837134057</v>
      </c>
      <c r="BK188" s="9">
        <f t="shared" si="142"/>
        <v>343.56163116531707</v>
      </c>
      <c r="BL188" s="9">
        <f t="shared" si="143"/>
        <v>16464.009527431605</v>
      </c>
      <c r="BM188" s="9" t="str">
        <f t="shared" si="144"/>
        <v>M</v>
      </c>
      <c r="BN188" s="9" t="str">
        <f t="shared" si="145"/>
        <v>M</v>
      </c>
      <c r="BO188" s="9">
        <v>1</v>
      </c>
    </row>
    <row r="189" spans="1:67" x14ac:dyDescent="0.3">
      <c r="A189" s="10">
        <v>183</v>
      </c>
      <c r="B189" s="10">
        <f t="shared" si="115"/>
        <v>5</v>
      </c>
      <c r="C189" s="9">
        <f>IF(G189&lt;=$A$3,$A$3,G189)</f>
        <v>3.3989035217955132</v>
      </c>
      <c r="D189" s="9">
        <f t="shared" si="153"/>
        <v>3</v>
      </c>
      <c r="E189" s="9">
        <f t="shared" si="154"/>
        <v>2.7508200000000005</v>
      </c>
      <c r="F189" s="9">
        <f t="shared" si="155"/>
        <v>3.7989035217955136</v>
      </c>
      <c r="G189" s="9">
        <v>3.3989035217955132</v>
      </c>
      <c r="H189" s="9">
        <f t="shared" si="116"/>
        <v>3.7502750946330177</v>
      </c>
      <c r="I189" s="9">
        <v>65</v>
      </c>
      <c r="J189" s="9">
        <v>78</v>
      </c>
      <c r="K189" s="9">
        <v>0.2</v>
      </c>
      <c r="L189" s="9">
        <v>0.2</v>
      </c>
      <c r="M189" s="1">
        <f t="shared" si="156"/>
        <v>1.3989229744649958</v>
      </c>
      <c r="N189" s="9">
        <v>3</v>
      </c>
      <c r="O189" s="9">
        <v>2.6</v>
      </c>
      <c r="P189" s="9">
        <f t="shared" si="157"/>
        <v>2.8957160014165328</v>
      </c>
      <c r="Q189" s="1">
        <f t="shared" si="158"/>
        <v>1.3502945473025001</v>
      </c>
      <c r="R189" s="4">
        <f t="shared" si="159"/>
        <v>15.007922656809424</v>
      </c>
      <c r="S189" s="4">
        <f t="shared" si="160"/>
        <v>1.8134827278694681E-2</v>
      </c>
      <c r="T189" s="9">
        <f t="shared" si="161"/>
        <v>16.133846185422058</v>
      </c>
      <c r="U189" s="9">
        <f t="shared" si="162"/>
        <v>5.1491980690980137</v>
      </c>
      <c r="V189" s="9">
        <f t="shared" si="163"/>
        <v>48.465678858582869</v>
      </c>
      <c r="W189" s="9">
        <f t="shared" si="164"/>
        <v>41.333979448379289</v>
      </c>
      <c r="X189" s="28">
        <f t="shared" si="117"/>
        <v>89.799658306962158</v>
      </c>
      <c r="Y189" s="9">
        <f t="shared" si="165"/>
        <v>0.46029105486222849</v>
      </c>
      <c r="Z189" s="9">
        <f t="shared" si="146"/>
        <v>0.04</v>
      </c>
      <c r="AA189" s="29">
        <f t="shared" si="118"/>
        <v>0.50029105486222847</v>
      </c>
      <c r="AB189" s="30">
        <f t="shared" si="147"/>
        <v>0.98</v>
      </c>
      <c r="AC189" s="9">
        <v>0.5</v>
      </c>
      <c r="AD189" s="9">
        <v>0.5</v>
      </c>
      <c r="AE189" s="9">
        <f t="shared" si="119"/>
        <v>92.846985622365594</v>
      </c>
      <c r="AF189" s="9">
        <f>(AC189+AD189)*D189*E189*N189</f>
        <v>24.757380000000005</v>
      </c>
      <c r="AG189" s="28">
        <f t="shared" si="120"/>
        <v>117.60436562236561</v>
      </c>
      <c r="AH189" s="9">
        <f t="shared" si="121"/>
        <v>0.21051412393564861</v>
      </c>
      <c r="AI189" s="9">
        <f t="shared" si="148"/>
        <v>0.09</v>
      </c>
      <c r="AJ189" s="29">
        <f t="shared" si="122"/>
        <v>0.30051412393564858</v>
      </c>
      <c r="AK189" s="30">
        <f t="shared" si="149"/>
        <v>0.9</v>
      </c>
      <c r="AL189" s="9">
        <v>11.054181950820677</v>
      </c>
      <c r="AM189" s="9">
        <v>2.4553653625492444</v>
      </c>
      <c r="AN189" s="9">
        <v>6.1209832151981338</v>
      </c>
      <c r="AO189" s="36">
        <f t="shared" si="123"/>
        <v>91.67048452169054</v>
      </c>
      <c r="AP189" s="36">
        <f t="shared" si="124"/>
        <v>5.5238736020055939</v>
      </c>
      <c r="AQ189" s="36">
        <f t="shared" si="125"/>
        <v>1.2269680352473049</v>
      </c>
      <c r="AR189" s="36">
        <f t="shared" si="126"/>
        <v>3.0587100656726647</v>
      </c>
      <c r="AS189" s="36">
        <f t="shared" si="127"/>
        <v>133.98477405034248</v>
      </c>
      <c r="AT189" s="37">
        <f t="shared" si="128"/>
        <v>116.31200995618576</v>
      </c>
      <c r="AU189" s="37">
        <f t="shared" si="129"/>
        <v>7.7322441460445424</v>
      </c>
      <c r="AV189" s="37">
        <f t="shared" si="130"/>
        <v>1.7174933916808222</v>
      </c>
      <c r="AW189" s="37">
        <f t="shared" si="131"/>
        <v>4.281541306658057</v>
      </c>
      <c r="AX189" s="37">
        <f t="shared" si="132"/>
        <v>187.55008884231381</v>
      </c>
      <c r="AY189" s="9">
        <f t="shared" si="133"/>
        <v>0.85</v>
      </c>
      <c r="AZ189" s="9">
        <f t="shared" si="134"/>
        <v>0.6</v>
      </c>
      <c r="BA189" s="9">
        <f t="shared" si="135"/>
        <v>0.65</v>
      </c>
      <c r="BB189" s="9">
        <f t="shared" si="150"/>
        <v>21</v>
      </c>
      <c r="BC189" s="9">
        <f t="shared" si="151"/>
        <v>11.2</v>
      </c>
      <c r="BD189" s="9">
        <f t="shared" si="152"/>
        <v>13.65</v>
      </c>
      <c r="BE189" s="9">
        <f t="shared" si="136"/>
        <v>506.37616953242878</v>
      </c>
      <c r="BF189" s="9">
        <f t="shared" si="137"/>
        <v>112.47675428374711</v>
      </c>
      <c r="BG189" s="9">
        <f t="shared" si="138"/>
        <v>280.39343373158505</v>
      </c>
      <c r="BH189" s="9">
        <f t="shared" si="139"/>
        <v>12282.449155724125</v>
      </c>
      <c r="BI189" s="9">
        <f t="shared" si="140"/>
        <v>899.35285809839183</v>
      </c>
      <c r="BJ189" s="9">
        <f t="shared" si="141"/>
        <v>199.76510847286303</v>
      </c>
      <c r="BK189" s="9">
        <f t="shared" si="142"/>
        <v>497.99467508783249</v>
      </c>
      <c r="BL189" s="9">
        <f t="shared" si="143"/>
        <v>21814.327800710729</v>
      </c>
      <c r="BM189" s="9" t="str">
        <f t="shared" si="144"/>
        <v>M</v>
      </c>
      <c r="BN189" s="9" t="str">
        <f t="shared" si="145"/>
        <v>M</v>
      </c>
      <c r="BO189" s="9">
        <v>1</v>
      </c>
    </row>
    <row r="190" spans="1:67" x14ac:dyDescent="0.3">
      <c r="A190" s="10">
        <v>184</v>
      </c>
      <c r="B190" s="10">
        <f t="shared" si="115"/>
        <v>5</v>
      </c>
      <c r="C190" s="9">
        <f>IF(G190&lt;=$A$3,$A$3,G190)</f>
        <v>2.5</v>
      </c>
      <c r="D190" s="9">
        <f t="shared" si="153"/>
        <v>3</v>
      </c>
      <c r="E190" s="9">
        <f t="shared" si="154"/>
        <v>2.7508200000000005</v>
      </c>
      <c r="F190" s="9">
        <f t="shared" si="155"/>
        <v>2.9000000000000004</v>
      </c>
      <c r="G190" s="9">
        <v>2.0728002081267669</v>
      </c>
      <c r="H190" s="9">
        <f t="shared" si="116"/>
        <v>2.2870819800679318</v>
      </c>
      <c r="I190" s="9">
        <v>65</v>
      </c>
      <c r="J190" s="9">
        <v>78</v>
      </c>
      <c r="K190" s="9">
        <v>0.2</v>
      </c>
      <c r="L190" s="9">
        <v>0.2</v>
      </c>
      <c r="M190" s="1">
        <f t="shared" si="156"/>
        <v>1.3989229744649958</v>
      </c>
      <c r="N190" s="9">
        <v>3</v>
      </c>
      <c r="O190" s="9">
        <v>2.6</v>
      </c>
      <c r="P190" s="9">
        <f t="shared" si="157"/>
        <v>1.685593064550664</v>
      </c>
      <c r="Q190" s="1">
        <f t="shared" si="158"/>
        <v>0.78600495453292751</v>
      </c>
      <c r="R190" s="4">
        <f t="shared" si="159"/>
        <v>15.007922656809424</v>
      </c>
      <c r="S190" s="4">
        <f t="shared" si="160"/>
        <v>2.8809635089918064</v>
      </c>
      <c r="T190" s="9">
        <f t="shared" si="161"/>
        <v>5.4667781706956244</v>
      </c>
      <c r="U190" s="9">
        <f t="shared" si="162"/>
        <v>3.6860049545329279</v>
      </c>
      <c r="V190" s="9">
        <f t="shared" si="163"/>
        <v>41.58403494418129</v>
      </c>
      <c r="W190" s="9">
        <f t="shared" si="164"/>
        <v>49.209105842609354</v>
      </c>
      <c r="X190" s="28">
        <f t="shared" si="117"/>
        <v>90.793140786790644</v>
      </c>
      <c r="Y190" s="9">
        <f t="shared" si="165"/>
        <v>0.54199144799018462</v>
      </c>
      <c r="Z190" s="9">
        <f t="shared" si="146"/>
        <v>0.04</v>
      </c>
      <c r="AA190" s="29">
        <f t="shared" si="118"/>
        <v>0.58199144799018465</v>
      </c>
      <c r="AB190" s="30">
        <f t="shared" si="147"/>
        <v>0.98</v>
      </c>
      <c r="AC190" s="9">
        <v>0.5</v>
      </c>
      <c r="AD190" s="9">
        <v>0.5</v>
      </c>
      <c r="AE190" s="9">
        <f t="shared" si="119"/>
        <v>56.622157671694225</v>
      </c>
      <c r="AF190" s="9">
        <f>(AC190+AD190)*D190*E190*N190</f>
        <v>24.757380000000005</v>
      </c>
      <c r="AG190" s="28">
        <f t="shared" si="120"/>
        <v>81.379537671694237</v>
      </c>
      <c r="AH190" s="9">
        <f t="shared" si="121"/>
        <v>0.30422119255429508</v>
      </c>
      <c r="AI190" s="9">
        <f t="shared" si="148"/>
        <v>0.09</v>
      </c>
      <c r="AJ190" s="29">
        <f t="shared" si="122"/>
        <v>0.39422119255429511</v>
      </c>
      <c r="AK190" s="30">
        <f t="shared" si="149"/>
        <v>0.9</v>
      </c>
      <c r="AL190" s="9">
        <v>10.738629697714551</v>
      </c>
      <c r="AM190" s="9">
        <v>3.3036531121609345</v>
      </c>
      <c r="AN190" s="9">
        <v>3.764232270255782</v>
      </c>
      <c r="AO190" s="36">
        <f t="shared" si="123"/>
        <v>92.684664553182117</v>
      </c>
      <c r="AP190" s="36">
        <f t="shared" si="124"/>
        <v>4.4888390505112605</v>
      </c>
      <c r="AQ190" s="36">
        <f t="shared" si="125"/>
        <v>1.3809552537571124</v>
      </c>
      <c r="AR190" s="36">
        <f t="shared" si="126"/>
        <v>1.5734812807182395</v>
      </c>
      <c r="AS190" s="36">
        <f t="shared" si="127"/>
        <v>103.36650902004635</v>
      </c>
      <c r="AT190" s="37">
        <f t="shared" si="128"/>
        <v>80.485257037939348</v>
      </c>
      <c r="AU190" s="37">
        <f t="shared" si="129"/>
        <v>6.5052342918825508</v>
      </c>
      <c r="AV190" s="37">
        <f t="shared" si="130"/>
        <v>2.0012830424991424</v>
      </c>
      <c r="AW190" s="37">
        <f t="shared" si="131"/>
        <v>2.2802921356241859</v>
      </c>
      <c r="AX190" s="37">
        <f t="shared" si="132"/>
        <v>149.79894612902336</v>
      </c>
      <c r="AY190" s="9">
        <f t="shared" si="133"/>
        <v>0.85</v>
      </c>
      <c r="AZ190" s="9">
        <f t="shared" si="134"/>
        <v>0.6</v>
      </c>
      <c r="BA190" s="9">
        <f t="shared" si="135"/>
        <v>0.65</v>
      </c>
      <c r="BB190" s="9">
        <f t="shared" si="150"/>
        <v>21</v>
      </c>
      <c r="BC190" s="9">
        <f t="shared" si="151"/>
        <v>11.2</v>
      </c>
      <c r="BD190" s="9">
        <f t="shared" si="152"/>
        <v>13.65</v>
      </c>
      <c r="BE190" s="9">
        <f t="shared" si="136"/>
        <v>416.04654162986071</v>
      </c>
      <c r="BF190" s="9">
        <f t="shared" si="137"/>
        <v>127.99337445743245</v>
      </c>
      <c r="BG190" s="9">
        <f t="shared" si="138"/>
        <v>145.83758468408141</v>
      </c>
      <c r="BH190" s="9">
        <f t="shared" si="139"/>
        <v>9580.4902145564702</v>
      </c>
      <c r="BI190" s="9">
        <f t="shared" si="140"/>
        <v>523.57545407418445</v>
      </c>
      <c r="BJ190" s="9">
        <f t="shared" si="141"/>
        <v>161.07378008121276</v>
      </c>
      <c r="BK190" s="9">
        <f t="shared" si="142"/>
        <v>183.52989865730424</v>
      </c>
      <c r="BL190" s="9">
        <f t="shared" si="143"/>
        <v>12056.606683206875</v>
      </c>
      <c r="BM190" s="9" t="str">
        <f t="shared" si="144"/>
        <v>M</v>
      </c>
      <c r="BN190" s="9" t="str">
        <f t="shared" si="145"/>
        <v>M</v>
      </c>
      <c r="BO190" s="9">
        <v>1</v>
      </c>
    </row>
    <row r="191" spans="1:67" x14ac:dyDescent="0.3">
      <c r="A191" s="10">
        <v>185</v>
      </c>
      <c r="B191" s="10">
        <f t="shared" si="115"/>
        <v>5</v>
      </c>
      <c r="C191" s="9">
        <f>IF(G191&lt;=$A$3,$A$3,G191)</f>
        <v>3.4834168917190937</v>
      </c>
      <c r="D191" s="9">
        <f t="shared" si="153"/>
        <v>3</v>
      </c>
      <c r="E191" s="9">
        <f t="shared" si="154"/>
        <v>2.7508200000000005</v>
      </c>
      <c r="F191" s="9">
        <f t="shared" si="155"/>
        <v>3.8834168917190941</v>
      </c>
      <c r="G191" s="9">
        <v>3.4834168917190937</v>
      </c>
      <c r="H191" s="9">
        <f t="shared" si="116"/>
        <v>3.8435252808638052</v>
      </c>
      <c r="I191" s="9">
        <v>65</v>
      </c>
      <c r="J191" s="9">
        <v>78</v>
      </c>
      <c r="K191" s="9">
        <v>0.2</v>
      </c>
      <c r="L191" s="9">
        <v>0.2</v>
      </c>
      <c r="M191" s="1">
        <f t="shared" si="156"/>
        <v>1.3989229744649958</v>
      </c>
      <c r="N191" s="9">
        <v>3</v>
      </c>
      <c r="O191" s="9">
        <v>2.6</v>
      </c>
      <c r="P191" s="9">
        <f t="shared" si="157"/>
        <v>2.9144521644505592</v>
      </c>
      <c r="Q191" s="1">
        <f t="shared" si="158"/>
        <v>1.3590313636097071</v>
      </c>
      <c r="R191" s="4">
        <f t="shared" si="159"/>
        <v>15.007922656809424</v>
      </c>
      <c r="S191" s="4">
        <f t="shared" si="160"/>
        <v>1.2203829326039653E-2</v>
      </c>
      <c r="T191" s="9">
        <f t="shared" si="161"/>
        <v>16.343303407553641</v>
      </c>
      <c r="U191" s="9">
        <f t="shared" si="162"/>
        <v>5.2424482553288012</v>
      </c>
      <c r="V191" s="9">
        <f t="shared" si="163"/>
        <v>50.198130038385251</v>
      </c>
      <c r="W191" s="9">
        <f t="shared" si="164"/>
        <v>41.317664340591165</v>
      </c>
      <c r="X191" s="28">
        <f t="shared" si="117"/>
        <v>91.515794378976409</v>
      </c>
      <c r="Y191" s="9">
        <f t="shared" si="165"/>
        <v>0.45148124016156627</v>
      </c>
      <c r="Z191" s="9">
        <f t="shared" si="146"/>
        <v>0.04</v>
      </c>
      <c r="AA191" s="29">
        <f t="shared" si="118"/>
        <v>0.49148124016156625</v>
      </c>
      <c r="AB191" s="30">
        <f t="shared" si="147"/>
        <v>0.98</v>
      </c>
      <c r="AC191" s="9">
        <v>0.5</v>
      </c>
      <c r="AD191" s="9">
        <v>0.5</v>
      </c>
      <c r="AE191" s="9">
        <f t="shared" si="119"/>
        <v>95.155615917951963</v>
      </c>
      <c r="AF191" s="9">
        <f>(AC191+AD191)*D191*E191*N191</f>
        <v>24.757380000000005</v>
      </c>
      <c r="AG191" s="28">
        <f t="shared" si="120"/>
        <v>119.91299591795197</v>
      </c>
      <c r="AH191" s="9">
        <f t="shared" si="121"/>
        <v>0.20646119138695973</v>
      </c>
      <c r="AI191" s="9">
        <f t="shared" si="148"/>
        <v>0.09</v>
      </c>
      <c r="AJ191" s="29">
        <f t="shared" si="122"/>
        <v>0.2964611913869597</v>
      </c>
      <c r="AK191" s="30">
        <f t="shared" si="149"/>
        <v>0.9</v>
      </c>
      <c r="AL191" s="9">
        <v>11.848415710098436</v>
      </c>
      <c r="AM191" s="9">
        <v>2.4605796629348435</v>
      </c>
      <c r="AN191" s="9">
        <v>5.7406562997714445</v>
      </c>
      <c r="AO191" s="36">
        <f t="shared" si="123"/>
        <v>93.422373428538421</v>
      </c>
      <c r="AP191" s="36">
        <f t="shared" si="124"/>
        <v>6.0251416629494718</v>
      </c>
      <c r="AQ191" s="36">
        <f t="shared" si="125"/>
        <v>1.2512509186792979</v>
      </c>
      <c r="AR191" s="36">
        <f t="shared" si="126"/>
        <v>2.9192314222184668</v>
      </c>
      <c r="AS191" s="36">
        <f t="shared" si="127"/>
        <v>141.85806565080628</v>
      </c>
      <c r="AT191" s="37">
        <f t="shared" si="128"/>
        <v>118.59527068808437</v>
      </c>
      <c r="AU191" s="37">
        <f t="shared" si="129"/>
        <v>8.3358202726346828</v>
      </c>
      <c r="AV191" s="37">
        <f t="shared" si="130"/>
        <v>1.7311132845586561</v>
      </c>
      <c r="AW191" s="37">
        <f t="shared" si="131"/>
        <v>4.0387744937981465</v>
      </c>
      <c r="AX191" s="37">
        <f t="shared" si="132"/>
        <v>196.26149983498732</v>
      </c>
      <c r="AY191" s="9">
        <f t="shared" si="133"/>
        <v>0.85</v>
      </c>
      <c r="AZ191" s="9">
        <f t="shared" si="134"/>
        <v>0.6</v>
      </c>
      <c r="BA191" s="9">
        <f t="shared" si="135"/>
        <v>0.65</v>
      </c>
      <c r="BB191" s="9">
        <f t="shared" si="150"/>
        <v>21</v>
      </c>
      <c r="BC191" s="9">
        <f t="shared" si="151"/>
        <v>11.2</v>
      </c>
      <c r="BD191" s="9">
        <f t="shared" si="152"/>
        <v>13.65</v>
      </c>
      <c r="BE191" s="9">
        <f t="shared" si="136"/>
        <v>562.8830343959105</v>
      </c>
      <c r="BF191" s="9">
        <f t="shared" si="137"/>
        <v>116.89483057765914</v>
      </c>
      <c r="BG191" s="9">
        <f t="shared" si="138"/>
        <v>272.72152805081691</v>
      </c>
      <c r="BH191" s="9">
        <f t="shared" si="139"/>
        <v>13252.717183079743</v>
      </c>
      <c r="BI191" s="9">
        <f t="shared" si="140"/>
        <v>988.5888616403314</v>
      </c>
      <c r="BJ191" s="9">
        <f t="shared" si="141"/>
        <v>205.30184857397265</v>
      </c>
      <c r="BK191" s="9">
        <f t="shared" si="142"/>
        <v>478.97955434012209</v>
      </c>
      <c r="BL191" s="9">
        <f t="shared" si="143"/>
        <v>23275.685698579746</v>
      </c>
      <c r="BM191" s="9" t="str">
        <f t="shared" si="144"/>
        <v>M</v>
      </c>
      <c r="BN191" s="9" t="str">
        <f t="shared" si="145"/>
        <v>M</v>
      </c>
      <c r="BO191" s="9">
        <v>1</v>
      </c>
    </row>
    <row r="192" spans="1:67" x14ac:dyDescent="0.3">
      <c r="A192" s="10">
        <v>186</v>
      </c>
      <c r="B192" s="10">
        <f t="shared" si="115"/>
        <v>5</v>
      </c>
      <c r="C192" s="9">
        <f>IF(G192&lt;=$A$3,$A$3,G192)</f>
        <v>2.653077870080117</v>
      </c>
      <c r="D192" s="9">
        <f t="shared" si="153"/>
        <v>3</v>
      </c>
      <c r="E192" s="9">
        <f t="shared" si="154"/>
        <v>2.7508200000000005</v>
      </c>
      <c r="F192" s="9">
        <f t="shared" si="155"/>
        <v>3.0530778700801173</v>
      </c>
      <c r="G192" s="9">
        <v>2.653077870080117</v>
      </c>
      <c r="H192" s="9">
        <f t="shared" si="116"/>
        <v>2.9273475391344395</v>
      </c>
      <c r="I192" s="9">
        <v>65</v>
      </c>
      <c r="J192" s="9">
        <v>78</v>
      </c>
      <c r="K192" s="9">
        <v>0.2</v>
      </c>
      <c r="L192" s="9">
        <v>0.2</v>
      </c>
      <c r="M192" s="1">
        <f t="shared" si="156"/>
        <v>1.3989229744649958</v>
      </c>
      <c r="N192" s="9">
        <v>3</v>
      </c>
      <c r="O192" s="9">
        <v>2.6</v>
      </c>
      <c r="P192" s="9">
        <f t="shared" si="157"/>
        <v>2.7303704351690361</v>
      </c>
      <c r="Q192" s="1">
        <f t="shared" si="158"/>
        <v>1.2731926435193177</v>
      </c>
      <c r="R192" s="4">
        <f t="shared" si="159"/>
        <v>15.007922656809424</v>
      </c>
      <c r="S192" s="4">
        <f t="shared" si="160"/>
        <v>0.12123083460266754</v>
      </c>
      <c r="T192" s="9">
        <f t="shared" si="161"/>
        <v>14.343961986266036</v>
      </c>
      <c r="U192" s="9">
        <f t="shared" si="162"/>
        <v>4.326270513599435</v>
      </c>
      <c r="V192" s="9">
        <f t="shared" si="163"/>
        <v>33.015797907355854</v>
      </c>
      <c r="W192" s="9">
        <f t="shared" si="164"/>
        <v>41.617578007246216</v>
      </c>
      <c r="X192" s="28">
        <f t="shared" si="117"/>
        <v>74.63337591460207</v>
      </c>
      <c r="Y192" s="9">
        <f t="shared" si="165"/>
        <v>0.55762689945670418</v>
      </c>
      <c r="Z192" s="9">
        <f t="shared" si="146"/>
        <v>0.04</v>
      </c>
      <c r="AA192" s="29">
        <f t="shared" si="118"/>
        <v>0.59762689945670422</v>
      </c>
      <c r="AB192" s="30">
        <f t="shared" si="147"/>
        <v>0.98</v>
      </c>
      <c r="AC192" s="9">
        <v>0.5</v>
      </c>
      <c r="AD192" s="9">
        <v>0.5</v>
      </c>
      <c r="AE192" s="9">
        <f t="shared" si="119"/>
        <v>72.473455418416194</v>
      </c>
      <c r="AF192" s="9">
        <f>(AC192+AD192)*D192*E192*N192</f>
        <v>24.757380000000005</v>
      </c>
      <c r="AG192" s="28">
        <f t="shared" si="120"/>
        <v>97.230835418416206</v>
      </c>
      <c r="AH192" s="9">
        <f t="shared" si="121"/>
        <v>0.25462477920158633</v>
      </c>
      <c r="AI192" s="9">
        <f t="shared" si="148"/>
        <v>0.09</v>
      </c>
      <c r="AJ192" s="29">
        <f t="shared" si="122"/>
        <v>0.3446247792015863</v>
      </c>
      <c r="AK192" s="30">
        <f t="shared" si="149"/>
        <v>0.9</v>
      </c>
      <c r="AL192" s="9">
        <v>10.034887780774536</v>
      </c>
      <c r="AM192" s="9">
        <v>2.7551779787040989</v>
      </c>
      <c r="AN192" s="9">
        <v>4.7441094519901608</v>
      </c>
      <c r="AO192" s="36">
        <f t="shared" si="123"/>
        <v>76.188237912822956</v>
      </c>
      <c r="AP192" s="36">
        <f t="shared" si="124"/>
        <v>4.0377689099542824</v>
      </c>
      <c r="AQ192" s="36">
        <f t="shared" si="125"/>
        <v>1.1086095058397789</v>
      </c>
      <c r="AR192" s="36">
        <f t="shared" si="126"/>
        <v>1.9089020295140369</v>
      </c>
      <c r="AS192" s="36">
        <f t="shared" si="127"/>
        <v>96.460764178790555</v>
      </c>
      <c r="AT192" s="37">
        <f t="shared" si="128"/>
        <v>96.162364699532517</v>
      </c>
      <c r="AU192" s="37">
        <f t="shared" si="129"/>
        <v>6.5766167950124155</v>
      </c>
      <c r="AV192" s="37">
        <f t="shared" si="130"/>
        <v>1.805675376132126</v>
      </c>
      <c r="AW192" s="37">
        <f t="shared" si="131"/>
        <v>3.109171779589893</v>
      </c>
      <c r="AX192" s="37">
        <f t="shared" si="132"/>
        <v>157.11287493299085</v>
      </c>
      <c r="AY192" s="9">
        <f t="shared" si="133"/>
        <v>0.85</v>
      </c>
      <c r="AZ192" s="9">
        <f t="shared" si="134"/>
        <v>0.6</v>
      </c>
      <c r="BA192" s="9">
        <f t="shared" si="135"/>
        <v>0.65</v>
      </c>
      <c r="BB192" s="9">
        <f t="shared" si="150"/>
        <v>21</v>
      </c>
      <c r="BC192" s="9">
        <f t="shared" si="151"/>
        <v>11.2</v>
      </c>
      <c r="BD192" s="9">
        <f t="shared" si="152"/>
        <v>13.65</v>
      </c>
      <c r="BE192" s="9">
        <f t="shared" si="136"/>
        <v>307.63049834859669</v>
      </c>
      <c r="BF192" s="9">
        <f t="shared" si="137"/>
        <v>84.463004783338164</v>
      </c>
      <c r="BG192" s="9">
        <f t="shared" si="138"/>
        <v>145.43588197688604</v>
      </c>
      <c r="BH192" s="9">
        <f t="shared" si="139"/>
        <v>7349.175650506405</v>
      </c>
      <c r="BI192" s="9">
        <f t="shared" si="140"/>
        <v>632.42302273105463</v>
      </c>
      <c r="BJ192" s="9">
        <f t="shared" si="141"/>
        <v>173.63801404858305</v>
      </c>
      <c r="BK192" s="9">
        <f t="shared" si="142"/>
        <v>298.98531058241781</v>
      </c>
      <c r="BL192" s="9">
        <f t="shared" si="143"/>
        <v>15108.345578298307</v>
      </c>
      <c r="BM192" s="9" t="str">
        <f t="shared" si="144"/>
        <v>M</v>
      </c>
      <c r="BN192" s="9" t="str">
        <f t="shared" si="145"/>
        <v>M</v>
      </c>
      <c r="BO192" s="9">
        <v>1</v>
      </c>
    </row>
    <row r="193" spans="1:67" x14ac:dyDescent="0.3">
      <c r="A193" s="10">
        <v>187</v>
      </c>
      <c r="B193" s="10">
        <f t="shared" si="115"/>
        <v>5</v>
      </c>
      <c r="C193" s="9">
        <f>IF(G193&lt;=$A$3,$A$3,G193)</f>
        <v>2.5345579647097738</v>
      </c>
      <c r="D193" s="9">
        <f t="shared" si="153"/>
        <v>3</v>
      </c>
      <c r="E193" s="9">
        <f t="shared" si="154"/>
        <v>2.7508200000000005</v>
      </c>
      <c r="F193" s="9">
        <f t="shared" si="155"/>
        <v>2.9345579647097741</v>
      </c>
      <c r="G193" s="9">
        <v>2.5345579647097738</v>
      </c>
      <c r="H193" s="9">
        <f t="shared" si="116"/>
        <v>2.7965752925912786</v>
      </c>
      <c r="I193" s="9">
        <v>65</v>
      </c>
      <c r="J193" s="9">
        <v>78</v>
      </c>
      <c r="K193" s="9">
        <v>0.2</v>
      </c>
      <c r="L193" s="9">
        <v>0.2</v>
      </c>
      <c r="M193" s="1">
        <f t="shared" si="156"/>
        <v>1.3989229744649958</v>
      </c>
      <c r="N193" s="9">
        <v>3</v>
      </c>
      <c r="O193" s="9">
        <v>2.6</v>
      </c>
      <c r="P193" s="9">
        <f t="shared" si="157"/>
        <v>2.7040952047314852</v>
      </c>
      <c r="Q193" s="1">
        <f t="shared" si="158"/>
        <v>1.2609403023465005</v>
      </c>
      <c r="R193" s="4">
        <f t="shared" si="159"/>
        <v>15.007922656809424</v>
      </c>
      <c r="S193" s="4">
        <f t="shared" si="160"/>
        <v>0.14600982477598864</v>
      </c>
      <c r="T193" s="9">
        <f t="shared" si="161"/>
        <v>14.06921726246863</v>
      </c>
      <c r="U193" s="9">
        <f t="shared" si="162"/>
        <v>4.1954982670562746</v>
      </c>
      <c r="V193" s="9">
        <f t="shared" si="163"/>
        <v>30.533992987349524</v>
      </c>
      <c r="W193" s="9">
        <f t="shared" si="164"/>
        <v>41.685740548994794</v>
      </c>
      <c r="X193" s="28">
        <f t="shared" si="117"/>
        <v>72.219733536344322</v>
      </c>
      <c r="Y193" s="9">
        <f t="shared" si="165"/>
        <v>0.5772070666532797</v>
      </c>
      <c r="Z193" s="9">
        <f t="shared" si="146"/>
        <v>0.04</v>
      </c>
      <c r="AA193" s="29">
        <f t="shared" si="118"/>
        <v>0.61720706665327973</v>
      </c>
      <c r="AB193" s="30">
        <f t="shared" si="147"/>
        <v>0.98</v>
      </c>
      <c r="AC193" s="9">
        <v>0.5</v>
      </c>
      <c r="AD193" s="9">
        <v>0.5</v>
      </c>
      <c r="AE193" s="9">
        <f t="shared" si="119"/>
        <v>69.235877217293478</v>
      </c>
      <c r="AF193" s="9">
        <f>(AC193+AD193)*D193*E193*N193</f>
        <v>24.757380000000005</v>
      </c>
      <c r="AG193" s="28">
        <f t="shared" si="120"/>
        <v>93.99325721729349</v>
      </c>
      <c r="AH193" s="9">
        <f t="shared" si="121"/>
        <v>0.26339527677784297</v>
      </c>
      <c r="AI193" s="9">
        <f t="shared" si="148"/>
        <v>0.09</v>
      </c>
      <c r="AJ193" s="29">
        <f t="shared" si="122"/>
        <v>0.35339527677784299</v>
      </c>
      <c r="AK193" s="30">
        <f t="shared" si="149"/>
        <v>0.9</v>
      </c>
      <c r="AL193" s="9">
        <v>9.870831935259897</v>
      </c>
      <c r="AM193" s="9">
        <v>2.9147727333268372</v>
      </c>
      <c r="AN193" s="9">
        <v>6.4497677847124306</v>
      </c>
      <c r="AO193" s="36">
        <f t="shared" si="123"/>
        <v>73.724311318351496</v>
      </c>
      <c r="AP193" s="36">
        <f t="shared" si="124"/>
        <v>3.7784847110706195</v>
      </c>
      <c r="AQ193" s="36">
        <f t="shared" si="125"/>
        <v>1.1157544046292176</v>
      </c>
      <c r="AR193" s="36">
        <f t="shared" si="126"/>
        <v>2.468925529715249</v>
      </c>
      <c r="AS193" s="36">
        <f t="shared" si="127"/>
        <v>96.849363454117452</v>
      </c>
      <c r="AT193" s="37">
        <f t="shared" si="128"/>
        <v>92.960364280839713</v>
      </c>
      <c r="AU193" s="37">
        <f t="shared" si="129"/>
        <v>6.3825265514711544</v>
      </c>
      <c r="AV193" s="37">
        <f t="shared" si="130"/>
        <v>1.8847058164882895</v>
      </c>
      <c r="AW193" s="37">
        <f t="shared" si="131"/>
        <v>4.1704503132811661</v>
      </c>
      <c r="AX193" s="37">
        <f t="shared" si="132"/>
        <v>163.59564243514856</v>
      </c>
      <c r="AY193" s="9">
        <f t="shared" si="133"/>
        <v>0.85</v>
      </c>
      <c r="AZ193" s="9">
        <f t="shared" si="134"/>
        <v>0.6</v>
      </c>
      <c r="BA193" s="9">
        <f t="shared" si="135"/>
        <v>0.65</v>
      </c>
      <c r="BB193" s="9">
        <f t="shared" si="150"/>
        <v>21</v>
      </c>
      <c r="BC193" s="9">
        <f t="shared" si="151"/>
        <v>11.2</v>
      </c>
      <c r="BD193" s="9">
        <f t="shared" si="152"/>
        <v>13.65</v>
      </c>
      <c r="BE193" s="9">
        <f t="shared" si="136"/>
        <v>278.56618315060177</v>
      </c>
      <c r="BF193" s="9">
        <f t="shared" si="137"/>
        <v>82.258225081706357</v>
      </c>
      <c r="BG193" s="9">
        <f t="shared" si="138"/>
        <v>182.01983437455289</v>
      </c>
      <c r="BH193" s="9">
        <f t="shared" si="139"/>
        <v>7140.1526222755292</v>
      </c>
      <c r="BI193" s="9">
        <f t="shared" si="140"/>
        <v>593.32199325689021</v>
      </c>
      <c r="BJ193" s="9">
        <f t="shared" si="141"/>
        <v>175.20293926296884</v>
      </c>
      <c r="BK193" s="9">
        <f t="shared" si="142"/>
        <v>387.68658033775932</v>
      </c>
      <c r="BL193" s="9">
        <f t="shared" si="143"/>
        <v>15207.910515529409</v>
      </c>
      <c r="BM193" s="9" t="str">
        <f t="shared" si="144"/>
        <v>M</v>
      </c>
      <c r="BN193" s="9" t="str">
        <f t="shared" si="145"/>
        <v>M</v>
      </c>
      <c r="BO193" s="9">
        <v>1</v>
      </c>
    </row>
    <row r="194" spans="1:67" x14ac:dyDescent="0.3">
      <c r="A194" s="10">
        <v>188</v>
      </c>
      <c r="B194" s="10">
        <f t="shared" si="115"/>
        <v>5</v>
      </c>
      <c r="C194" s="9">
        <f>IF(G194&lt;=$A$3,$A$3,G194)</f>
        <v>2.5</v>
      </c>
      <c r="D194" s="9">
        <f t="shared" si="153"/>
        <v>3</v>
      </c>
      <c r="E194" s="9">
        <f t="shared" si="154"/>
        <v>2.7508200000000005</v>
      </c>
      <c r="F194" s="9">
        <f t="shared" si="155"/>
        <v>2.9000000000000004</v>
      </c>
      <c r="G194" s="9">
        <v>1.8360611974136032</v>
      </c>
      <c r="H194" s="9">
        <f t="shared" si="116"/>
        <v>2.0258693830900021</v>
      </c>
      <c r="I194" s="9">
        <v>65</v>
      </c>
      <c r="J194" s="9">
        <v>78</v>
      </c>
      <c r="K194" s="9">
        <v>0.2</v>
      </c>
      <c r="L194" s="9">
        <v>0.2</v>
      </c>
      <c r="M194" s="1">
        <f t="shared" si="156"/>
        <v>1.3989229744649958</v>
      </c>
      <c r="N194" s="9">
        <v>3</v>
      </c>
      <c r="O194" s="9">
        <v>2.6</v>
      </c>
      <c r="P194" s="9">
        <f t="shared" si="157"/>
        <v>1.1254208426072194</v>
      </c>
      <c r="Q194" s="1">
        <f t="shared" si="158"/>
        <v>0.52479235755499776</v>
      </c>
      <c r="R194" s="4">
        <f t="shared" si="159"/>
        <v>15.007922656809424</v>
      </c>
      <c r="S194" s="4">
        <f t="shared" si="160"/>
        <v>5.859838427611324</v>
      </c>
      <c r="T194" s="9">
        <f t="shared" si="161"/>
        <v>2.4370020141640683</v>
      </c>
      <c r="U194" s="9">
        <f t="shared" si="162"/>
        <v>3.4247923575549981</v>
      </c>
      <c r="V194" s="9">
        <f t="shared" si="163"/>
        <v>43.45146426692196</v>
      </c>
      <c r="W194" s="9">
        <f t="shared" si="164"/>
        <v>57.403454546246294</v>
      </c>
      <c r="X194" s="28">
        <f t="shared" si="117"/>
        <v>100.85491881316825</v>
      </c>
      <c r="Y194" s="9">
        <f t="shared" si="165"/>
        <v>0.56916861588659906</v>
      </c>
      <c r="Z194" s="9">
        <f t="shared" si="146"/>
        <v>0.04</v>
      </c>
      <c r="AA194" s="29">
        <f t="shared" si="118"/>
        <v>0.6091686158865991</v>
      </c>
      <c r="AB194" s="30">
        <f t="shared" si="147"/>
        <v>0.98</v>
      </c>
      <c r="AC194" s="9">
        <v>0.5</v>
      </c>
      <c r="AD194" s="9">
        <v>0.5</v>
      </c>
      <c r="AE194" s="9">
        <f t="shared" si="119"/>
        <v>50.155218147524764</v>
      </c>
      <c r="AF194" s="9">
        <f>(AC194+AD194)*D194*E194*N194</f>
        <v>24.757380000000005</v>
      </c>
      <c r="AG194" s="28">
        <f t="shared" si="120"/>
        <v>74.912598147524761</v>
      </c>
      <c r="AH194" s="9">
        <f t="shared" si="121"/>
        <v>0.33048353163837008</v>
      </c>
      <c r="AI194" s="9">
        <f t="shared" si="148"/>
        <v>0.09</v>
      </c>
      <c r="AJ194" s="29">
        <f t="shared" si="122"/>
        <v>0.42048353163837004</v>
      </c>
      <c r="AK194" s="30">
        <f t="shared" si="149"/>
        <v>0.9</v>
      </c>
      <c r="AL194" s="9">
        <v>5.8576928348823607</v>
      </c>
      <c r="AM194" s="9">
        <v>2.0275652207153532</v>
      </c>
      <c r="AN194" s="9">
        <v>3.8746937753119974</v>
      </c>
      <c r="AO194" s="36">
        <f t="shared" si="123"/>
        <v>102.95606295510926</v>
      </c>
      <c r="AP194" s="36">
        <f t="shared" si="124"/>
        <v>2.289370198368224</v>
      </c>
      <c r="AQ194" s="36">
        <f t="shared" si="125"/>
        <v>0.79243612159237464</v>
      </c>
      <c r="AR194" s="36">
        <f t="shared" si="126"/>
        <v>1.5143519312207667</v>
      </c>
      <c r="AS194" s="36">
        <f t="shared" si="127"/>
        <v>59.626516287729807</v>
      </c>
      <c r="AT194" s="37">
        <f t="shared" si="128"/>
        <v>74.089382783266245</v>
      </c>
      <c r="AU194" s="37">
        <f t="shared" si="129"/>
        <v>3.3946294644182502</v>
      </c>
      <c r="AV194" s="37">
        <f t="shared" si="130"/>
        <v>1.1750074360818301</v>
      </c>
      <c r="AW194" s="37">
        <f t="shared" si="131"/>
        <v>2.2454488526515997</v>
      </c>
      <c r="AX194" s="37">
        <f t="shared" si="132"/>
        <v>88.412930855486977</v>
      </c>
      <c r="AY194" s="9">
        <f t="shared" si="133"/>
        <v>0.85</v>
      </c>
      <c r="AZ194" s="9">
        <f t="shared" si="134"/>
        <v>0.6</v>
      </c>
      <c r="BA194" s="9">
        <f t="shared" si="135"/>
        <v>0.65</v>
      </c>
      <c r="BB194" s="9">
        <f t="shared" si="150"/>
        <v>21</v>
      </c>
      <c r="BC194" s="9">
        <f t="shared" si="151"/>
        <v>11.2</v>
      </c>
      <c r="BD194" s="9">
        <f t="shared" si="152"/>
        <v>13.65</v>
      </c>
      <c r="BE194" s="9">
        <f t="shared" si="136"/>
        <v>235.70454227074984</v>
      </c>
      <c r="BF194" s="9">
        <f t="shared" si="137"/>
        <v>81.586103222567147</v>
      </c>
      <c r="BG194" s="9">
        <f t="shared" si="138"/>
        <v>155.91171276695655</v>
      </c>
      <c r="BH194" s="9">
        <f t="shared" si="139"/>
        <v>6138.9113647133581</v>
      </c>
      <c r="BI194" s="9">
        <f t="shared" si="140"/>
        <v>251.50600179663783</v>
      </c>
      <c r="BJ194" s="9">
        <f t="shared" si="141"/>
        <v>87.055575705050956</v>
      </c>
      <c r="BK194" s="9">
        <f t="shared" si="142"/>
        <v>166.36391956435037</v>
      </c>
      <c r="BL194" s="9">
        <f t="shared" si="143"/>
        <v>6550.4594771426255</v>
      </c>
      <c r="BM194" s="9" t="str">
        <f t="shared" si="144"/>
        <v>D</v>
      </c>
      <c r="BN194" s="9" t="str">
        <f t="shared" si="145"/>
        <v>M</v>
      </c>
      <c r="BO194" s="9">
        <v>1</v>
      </c>
    </row>
    <row r="195" spans="1:67" x14ac:dyDescent="0.3">
      <c r="A195" s="10">
        <v>189</v>
      </c>
      <c r="B195" s="10">
        <f t="shared" si="115"/>
        <v>5</v>
      </c>
      <c r="C195" s="9">
        <f>IF(G195&lt;=$A$3,$A$3,G195)</f>
        <v>2.8024161147657196</v>
      </c>
      <c r="D195" s="9">
        <f t="shared" si="153"/>
        <v>3</v>
      </c>
      <c r="E195" s="9">
        <f t="shared" si="154"/>
        <v>2.7508200000000005</v>
      </c>
      <c r="F195" s="9">
        <f t="shared" si="155"/>
        <v>3.20241611476572</v>
      </c>
      <c r="G195" s="9">
        <v>2.8024161147657196</v>
      </c>
      <c r="H195" s="9">
        <f t="shared" si="116"/>
        <v>3.092124060777151</v>
      </c>
      <c r="I195" s="9">
        <v>65</v>
      </c>
      <c r="J195" s="9">
        <v>78</v>
      </c>
      <c r="K195" s="9">
        <v>0.2</v>
      </c>
      <c r="L195" s="9">
        <v>0.2</v>
      </c>
      <c r="M195" s="1">
        <f t="shared" si="156"/>
        <v>1.3989229744649958</v>
      </c>
      <c r="N195" s="9">
        <v>3</v>
      </c>
      <c r="O195" s="9">
        <v>2.6</v>
      </c>
      <c r="P195" s="9">
        <f t="shared" si="157"/>
        <v>2.7634779269443004</v>
      </c>
      <c r="Q195" s="1">
        <f t="shared" si="158"/>
        <v>1.288630920476427</v>
      </c>
      <c r="R195" s="4">
        <f t="shared" si="159"/>
        <v>15.007922656809424</v>
      </c>
      <c r="S195" s="4">
        <f t="shared" si="160"/>
        <v>9.328706448673478E-2</v>
      </c>
      <c r="T195" s="9">
        <f t="shared" si="161"/>
        <v>14.693930463766204</v>
      </c>
      <c r="U195" s="9">
        <f t="shared" si="162"/>
        <v>4.491047035242147</v>
      </c>
      <c r="V195" s="9">
        <f t="shared" si="163"/>
        <v>36.132532581465682</v>
      </c>
      <c r="W195" s="9">
        <f t="shared" si="164"/>
        <v>41.540709725535905</v>
      </c>
      <c r="X195" s="28">
        <f t="shared" si="117"/>
        <v>77.673242307001587</v>
      </c>
      <c r="Y195" s="9">
        <f t="shared" si="165"/>
        <v>0.53481364356269911</v>
      </c>
      <c r="Z195" s="9">
        <f t="shared" si="146"/>
        <v>0.04</v>
      </c>
      <c r="AA195" s="29">
        <f t="shared" si="118"/>
        <v>0.57481364356269915</v>
      </c>
      <c r="AB195" s="30">
        <f t="shared" si="147"/>
        <v>0.98</v>
      </c>
      <c r="AC195" s="9">
        <v>0.5</v>
      </c>
      <c r="AD195" s="9">
        <v>0.5</v>
      </c>
      <c r="AE195" s="9">
        <f t="shared" si="119"/>
        <v>76.552890379803046</v>
      </c>
      <c r="AF195" s="9">
        <f>(AC195+AD195)*D195*E195*N195</f>
        <v>24.757380000000005</v>
      </c>
      <c r="AG195" s="28">
        <f t="shared" si="120"/>
        <v>101.31027037980306</v>
      </c>
      <c r="AH195" s="9">
        <f t="shared" si="121"/>
        <v>0.24437186779964976</v>
      </c>
      <c r="AI195" s="9">
        <f t="shared" si="148"/>
        <v>0.09</v>
      </c>
      <c r="AJ195" s="29">
        <f t="shared" si="122"/>
        <v>0.33437186779964978</v>
      </c>
      <c r="AK195" s="30">
        <f t="shared" si="149"/>
        <v>0.9</v>
      </c>
      <c r="AL195" s="9">
        <v>5.7999542091605338</v>
      </c>
      <c r="AM195" s="9">
        <v>2.1241026302460448</v>
      </c>
      <c r="AN195" s="9">
        <v>6.8607704006963575</v>
      </c>
      <c r="AO195" s="36">
        <f t="shared" si="123"/>
        <v>79.291434855064125</v>
      </c>
      <c r="AP195" s="36">
        <f t="shared" si="124"/>
        <v>2.4660613976961541</v>
      </c>
      <c r="AQ195" s="36">
        <f t="shared" si="125"/>
        <v>0.90313945805320306</v>
      </c>
      <c r="AR195" s="36">
        <f t="shared" si="126"/>
        <v>2.917105969024965</v>
      </c>
      <c r="AS195" s="36">
        <f t="shared" si="127"/>
        <v>75.970315817167887</v>
      </c>
      <c r="AT195" s="37">
        <f t="shared" si="128"/>
        <v>100.19697070529973</v>
      </c>
      <c r="AU195" s="37">
        <f t="shared" si="129"/>
        <v>3.8606126870910855</v>
      </c>
      <c r="AV195" s="37">
        <f t="shared" si="130"/>
        <v>1.4138624663725259</v>
      </c>
      <c r="AW195" s="37">
        <f t="shared" si="131"/>
        <v>4.5667217872709651</v>
      </c>
      <c r="AX195" s="37">
        <f t="shared" si="132"/>
        <v>118.93133129616089</v>
      </c>
      <c r="AY195" s="9">
        <f t="shared" si="133"/>
        <v>0.85</v>
      </c>
      <c r="AZ195" s="9">
        <f t="shared" si="134"/>
        <v>0.6</v>
      </c>
      <c r="BA195" s="9">
        <f t="shared" si="135"/>
        <v>0.65</v>
      </c>
      <c r="BB195" s="9">
        <f t="shared" si="150"/>
        <v>21</v>
      </c>
      <c r="BC195" s="9">
        <f t="shared" si="151"/>
        <v>11.2</v>
      </c>
      <c r="BD195" s="9">
        <f t="shared" si="152"/>
        <v>13.65</v>
      </c>
      <c r="BE195" s="9">
        <f t="shared" si="136"/>
        <v>195.53754666401298</v>
      </c>
      <c r="BF195" s="9">
        <f t="shared" si="137"/>
        <v>71.611223503263474</v>
      </c>
      <c r="BG195" s="9">
        <f t="shared" si="138"/>
        <v>231.30151790826173</v>
      </c>
      <c r="BH195" s="9">
        <f t="shared" si="139"/>
        <v>6023.7953475356153</v>
      </c>
      <c r="BI195" s="9">
        <f t="shared" si="140"/>
        <v>386.82169631297398</v>
      </c>
      <c r="BJ195" s="9">
        <f t="shared" si="141"/>
        <v>141.6647361244508</v>
      </c>
      <c r="BK195" s="9">
        <f t="shared" si="142"/>
        <v>457.57168913844293</v>
      </c>
      <c r="BL195" s="9">
        <f t="shared" si="143"/>
        <v>11916.55911782373</v>
      </c>
      <c r="BM195" s="9" t="str">
        <f t="shared" si="144"/>
        <v>D</v>
      </c>
      <c r="BN195" s="9" t="str">
        <f t="shared" si="145"/>
        <v>M</v>
      </c>
      <c r="BO195" s="9">
        <v>1</v>
      </c>
    </row>
    <row r="196" spans="1:67" x14ac:dyDescent="0.3">
      <c r="A196" s="10">
        <v>190</v>
      </c>
      <c r="B196" s="10">
        <f t="shared" si="115"/>
        <v>5</v>
      </c>
      <c r="C196" s="9">
        <f>IF(G196&lt;=$A$3,$A$3,G196)</f>
        <v>2.5</v>
      </c>
      <c r="D196" s="9">
        <f t="shared" si="153"/>
        <v>3</v>
      </c>
      <c r="E196" s="9">
        <f t="shared" si="154"/>
        <v>2.7508200000000005</v>
      </c>
      <c r="F196" s="9">
        <f t="shared" si="155"/>
        <v>2.9000000000000004</v>
      </c>
      <c r="G196" s="9">
        <v>1.6338616895464366</v>
      </c>
      <c r="H196" s="9">
        <f t="shared" si="116"/>
        <v>1.8027669108842879</v>
      </c>
      <c r="I196" s="9">
        <v>65</v>
      </c>
      <c r="J196" s="9">
        <v>78</v>
      </c>
      <c r="K196" s="9">
        <v>0.2</v>
      </c>
      <c r="L196" s="9">
        <v>0.2</v>
      </c>
      <c r="M196" s="1">
        <f t="shared" si="156"/>
        <v>1.3989229744649958</v>
      </c>
      <c r="N196" s="9">
        <v>3</v>
      </c>
      <c r="O196" s="9">
        <v>2.6</v>
      </c>
      <c r="P196" s="9">
        <f t="shared" si="157"/>
        <v>0.64697604697927336</v>
      </c>
      <c r="Q196" s="1">
        <f t="shared" si="158"/>
        <v>0.30168988534928332</v>
      </c>
      <c r="R196" s="4">
        <f t="shared" si="159"/>
        <v>15.007922656809424</v>
      </c>
      <c r="S196" s="4">
        <f t="shared" si="160"/>
        <v>9.2327434887115309</v>
      </c>
      <c r="T196" s="9">
        <f t="shared" si="161"/>
        <v>0.80538286286645933</v>
      </c>
      <c r="U196" s="9">
        <f t="shared" si="162"/>
        <v>3.2016898853492837</v>
      </c>
      <c r="V196" s="9">
        <f t="shared" si="163"/>
        <v>42.416322177358147</v>
      </c>
      <c r="W196" s="9">
        <f t="shared" si="164"/>
        <v>66.68170924642196</v>
      </c>
      <c r="X196" s="28">
        <f t="shared" si="117"/>
        <v>109.0980314237801</v>
      </c>
      <c r="Y196" s="9">
        <f t="shared" si="165"/>
        <v>0.61120909677465862</v>
      </c>
      <c r="Z196" s="9">
        <f t="shared" si="146"/>
        <v>0.04</v>
      </c>
      <c r="AA196" s="29">
        <f t="shared" si="118"/>
        <v>0.65120909677465866</v>
      </c>
      <c r="AB196" s="30">
        <f t="shared" si="147"/>
        <v>0.98</v>
      </c>
      <c r="AC196" s="9">
        <v>0.5</v>
      </c>
      <c r="AD196" s="9">
        <v>0.5</v>
      </c>
      <c r="AE196" s="9">
        <f t="shared" si="119"/>
        <v>44.631785464188454</v>
      </c>
      <c r="AF196" s="9">
        <f>(AC196+AD196)*D196*E196*N196</f>
        <v>24.757380000000005</v>
      </c>
      <c r="AG196" s="28">
        <f t="shared" si="120"/>
        <v>69.389165464188466</v>
      </c>
      <c r="AH196" s="9">
        <f t="shared" si="121"/>
        <v>0.35679028324353046</v>
      </c>
      <c r="AI196" s="9">
        <f t="shared" si="148"/>
        <v>0.09</v>
      </c>
      <c r="AJ196" s="29">
        <f t="shared" si="122"/>
        <v>0.44679028324353043</v>
      </c>
      <c r="AK196" s="30">
        <f t="shared" si="149"/>
        <v>0.9</v>
      </c>
      <c r="AL196" s="9">
        <v>10.477811853056521</v>
      </c>
      <c r="AM196" s="9">
        <v>3.3843567018566874</v>
      </c>
      <c r="AN196" s="9">
        <v>5.5811843106915084</v>
      </c>
      <c r="AO196" s="36">
        <f t="shared" si="123"/>
        <v>111.37090707844219</v>
      </c>
      <c r="AP196" s="36">
        <f t="shared" si="124"/>
        <v>3.6545654600527713</v>
      </c>
      <c r="AQ196" s="36">
        <f t="shared" si="125"/>
        <v>1.1804328308773313</v>
      </c>
      <c r="AR196" s="36">
        <f t="shared" si="126"/>
        <v>1.9466663167931952</v>
      </c>
      <c r="AS196" s="36">
        <f t="shared" si="127"/>
        <v>90.438298981185255</v>
      </c>
      <c r="AT196" s="37">
        <f t="shared" si="128"/>
        <v>68.626647162384188</v>
      </c>
      <c r="AU196" s="37">
        <f t="shared" si="129"/>
        <v>5.7964273274569775</v>
      </c>
      <c r="AV196" s="37">
        <f t="shared" si="130"/>
        <v>1.8722590124369975</v>
      </c>
      <c r="AW196" s="37">
        <f t="shared" si="131"/>
        <v>3.0875653916833015</v>
      </c>
      <c r="AX196" s="37">
        <f t="shared" si="132"/>
        <v>143.44223229639377</v>
      </c>
      <c r="AY196" s="9">
        <f t="shared" si="133"/>
        <v>0.85</v>
      </c>
      <c r="AZ196" s="9">
        <f t="shared" si="134"/>
        <v>0.6</v>
      </c>
      <c r="BA196" s="9">
        <f t="shared" si="135"/>
        <v>0.65</v>
      </c>
      <c r="BB196" s="9">
        <f t="shared" si="150"/>
        <v>21</v>
      </c>
      <c r="BC196" s="9">
        <f t="shared" si="151"/>
        <v>11.2</v>
      </c>
      <c r="BD196" s="9">
        <f t="shared" si="152"/>
        <v>13.65</v>
      </c>
      <c r="BE196" s="9">
        <f t="shared" si="136"/>
        <v>407.01227026362153</v>
      </c>
      <c r="BF196" s="9">
        <f t="shared" si="137"/>
        <v>131.46587511998172</v>
      </c>
      <c r="BG196" s="9">
        <f t="shared" si="138"/>
        <v>216.80199348030825</v>
      </c>
      <c r="BH196" s="9">
        <f t="shared" si="139"/>
        <v>10072.195392165955</v>
      </c>
      <c r="BI196" s="9">
        <f t="shared" si="140"/>
        <v>397.78937300379152</v>
      </c>
      <c r="BJ196" s="9">
        <f t="shared" si="141"/>
        <v>128.48685864310769</v>
      </c>
      <c r="BK196" s="9">
        <f t="shared" si="142"/>
        <v>211.88926072583845</v>
      </c>
      <c r="BL196" s="9">
        <f t="shared" si="143"/>
        <v>9843.9594639893658</v>
      </c>
      <c r="BM196" s="9" t="str">
        <f t="shared" si="144"/>
        <v>M</v>
      </c>
      <c r="BN196" s="9" t="str">
        <f t="shared" si="145"/>
        <v>M</v>
      </c>
      <c r="BO196" s="9">
        <v>1</v>
      </c>
    </row>
    <row r="197" spans="1:67" x14ac:dyDescent="0.3">
      <c r="A197" s="10">
        <v>191</v>
      </c>
      <c r="B197" s="10">
        <f t="shared" si="115"/>
        <v>5</v>
      </c>
      <c r="C197" s="9">
        <f>IF(G197&lt;=$A$3,$A$3,G197)</f>
        <v>2.5</v>
      </c>
      <c r="D197" s="9">
        <f t="shared" si="153"/>
        <v>3</v>
      </c>
      <c r="E197" s="9">
        <f t="shared" si="154"/>
        <v>2.7508200000000005</v>
      </c>
      <c r="F197" s="9">
        <f t="shared" si="155"/>
        <v>2.9000000000000004</v>
      </c>
      <c r="G197" s="9">
        <v>2.3335122675301196</v>
      </c>
      <c r="H197" s="9">
        <f t="shared" si="116"/>
        <v>2.5747459096208285</v>
      </c>
      <c r="I197" s="9">
        <v>65</v>
      </c>
      <c r="J197" s="9">
        <v>78</v>
      </c>
      <c r="K197" s="9">
        <v>0.2</v>
      </c>
      <c r="L197" s="9">
        <v>0.2</v>
      </c>
      <c r="M197" s="1">
        <f t="shared" si="156"/>
        <v>1.3989229744649958</v>
      </c>
      <c r="N197" s="9">
        <v>3</v>
      </c>
      <c r="O197" s="9">
        <v>2.6</v>
      </c>
      <c r="P197" s="9">
        <f t="shared" si="157"/>
        <v>2.3024903522578239</v>
      </c>
      <c r="Q197" s="1">
        <f t="shared" si="158"/>
        <v>1.0736688840858237</v>
      </c>
      <c r="R197" s="4">
        <f t="shared" si="159"/>
        <v>15.007922656809424</v>
      </c>
      <c r="S197" s="4">
        <f t="shared" si="160"/>
        <v>0.81129446212046774</v>
      </c>
      <c r="T197" s="9">
        <f t="shared" si="161"/>
        <v>10.200503717462981</v>
      </c>
      <c r="U197" s="9">
        <f t="shared" si="162"/>
        <v>3.9736688840858241</v>
      </c>
      <c r="V197" s="9">
        <f t="shared" si="163"/>
        <v>35.684213251857003</v>
      </c>
      <c r="W197" s="9">
        <f t="shared" si="164"/>
        <v>43.515818835094734</v>
      </c>
      <c r="X197" s="28">
        <f t="shared" si="117"/>
        <v>79.200032086951737</v>
      </c>
      <c r="Y197" s="9">
        <f t="shared" si="165"/>
        <v>0.54944193440881195</v>
      </c>
      <c r="Z197" s="9">
        <f t="shared" si="146"/>
        <v>0.04</v>
      </c>
      <c r="AA197" s="29">
        <f t="shared" si="118"/>
        <v>0.58944193440881198</v>
      </c>
      <c r="AB197" s="30">
        <f t="shared" si="147"/>
        <v>0.98</v>
      </c>
      <c r="AC197" s="9">
        <v>0.5</v>
      </c>
      <c r="AD197" s="9">
        <v>0.5</v>
      </c>
      <c r="AE197" s="9">
        <f t="shared" si="119"/>
        <v>63.743962887928518</v>
      </c>
      <c r="AF197" s="9">
        <f>(AC197+AD197)*D197*E197*N197</f>
        <v>24.757380000000005</v>
      </c>
      <c r="AG197" s="28">
        <f t="shared" si="120"/>
        <v>88.50134288792853</v>
      </c>
      <c r="AH197" s="9">
        <f t="shared" si="121"/>
        <v>0.27974016203743818</v>
      </c>
      <c r="AI197" s="9">
        <f t="shared" si="148"/>
        <v>0.09</v>
      </c>
      <c r="AJ197" s="29">
        <f t="shared" si="122"/>
        <v>0.3697401620374382</v>
      </c>
      <c r="AK197" s="30">
        <f t="shared" si="149"/>
        <v>0.9</v>
      </c>
      <c r="AL197" s="9">
        <v>11.023067573044131</v>
      </c>
      <c r="AM197" s="9">
        <v>3.4868191440209499</v>
      </c>
      <c r="AN197" s="9">
        <v>5.0377743164516868</v>
      </c>
      <c r="AO197" s="36">
        <f t="shared" si="123"/>
        <v>80.850032755429908</v>
      </c>
      <c r="AP197" s="36">
        <f t="shared" si="124"/>
        <v>4.5256092996699495</v>
      </c>
      <c r="AQ197" s="36">
        <f t="shared" si="125"/>
        <v>1.4315417228355631</v>
      </c>
      <c r="AR197" s="36">
        <f t="shared" si="126"/>
        <v>2.0682988782473739</v>
      </c>
      <c r="AS197" s="36">
        <f t="shared" si="127"/>
        <v>108.75306817381342</v>
      </c>
      <c r="AT197" s="37">
        <f t="shared" si="128"/>
        <v>87.52880065839085</v>
      </c>
      <c r="AU197" s="37">
        <f t="shared" si="129"/>
        <v>6.9473967824371634</v>
      </c>
      <c r="AV197" s="37">
        <f t="shared" si="130"/>
        <v>2.1976020687154025</v>
      </c>
      <c r="AW197" s="37">
        <f t="shared" si="131"/>
        <v>3.1751068243787959</v>
      </c>
      <c r="AX197" s="37">
        <f t="shared" si="132"/>
        <v>166.95005376757175</v>
      </c>
      <c r="AY197" s="9">
        <f t="shared" si="133"/>
        <v>0.85</v>
      </c>
      <c r="AZ197" s="9">
        <f t="shared" si="134"/>
        <v>0.6</v>
      </c>
      <c r="BA197" s="9">
        <f t="shared" si="135"/>
        <v>0.65</v>
      </c>
      <c r="BB197" s="9">
        <f t="shared" si="150"/>
        <v>21</v>
      </c>
      <c r="BC197" s="9">
        <f t="shared" si="151"/>
        <v>11.2</v>
      </c>
      <c r="BD197" s="9">
        <f t="shared" si="152"/>
        <v>13.65</v>
      </c>
      <c r="BE197" s="9">
        <f t="shared" si="136"/>
        <v>365.8956601165936</v>
      </c>
      <c r="BF197" s="9">
        <f t="shared" si="137"/>
        <v>115.74019518201985</v>
      </c>
      <c r="BG197" s="9">
        <f t="shared" si="138"/>
        <v>167.2220320543191</v>
      </c>
      <c r="BH197" s="9">
        <f t="shared" si="139"/>
        <v>8792.6891241063167</v>
      </c>
      <c r="BI197" s="9">
        <f t="shared" si="140"/>
        <v>608.09730806468849</v>
      </c>
      <c r="BJ197" s="9">
        <f t="shared" si="141"/>
        <v>192.3534733990578</v>
      </c>
      <c r="BK197" s="9">
        <f t="shared" si="142"/>
        <v>277.91329230014804</v>
      </c>
      <c r="BL197" s="9">
        <f t="shared" si="143"/>
        <v>14612.937976129422</v>
      </c>
      <c r="BM197" s="9" t="str">
        <f t="shared" si="144"/>
        <v>M</v>
      </c>
      <c r="BN197" s="9" t="str">
        <f t="shared" si="145"/>
        <v>M</v>
      </c>
      <c r="BO197" s="9">
        <v>1</v>
      </c>
    </row>
    <row r="198" spans="1:67" x14ac:dyDescent="0.3">
      <c r="A198" s="10">
        <v>192</v>
      </c>
      <c r="B198" s="10">
        <f t="shared" si="115"/>
        <v>5</v>
      </c>
      <c r="C198" s="9">
        <f>IF(G198&lt;=$A$3,$A$3,G198)</f>
        <v>2.5</v>
      </c>
      <c r="D198" s="9">
        <f t="shared" si="153"/>
        <v>3</v>
      </c>
      <c r="E198" s="9">
        <f t="shared" si="154"/>
        <v>2.7508200000000005</v>
      </c>
      <c r="F198" s="9">
        <f t="shared" si="155"/>
        <v>2.9000000000000004</v>
      </c>
      <c r="G198" s="9">
        <v>2.4899878593307601</v>
      </c>
      <c r="H198" s="9">
        <f t="shared" si="116"/>
        <v>2.7473976224702437</v>
      </c>
      <c r="I198" s="9">
        <v>65</v>
      </c>
      <c r="J198" s="9">
        <v>78</v>
      </c>
      <c r="K198" s="9">
        <v>0.2</v>
      </c>
      <c r="L198" s="9">
        <v>0.2</v>
      </c>
      <c r="M198" s="1">
        <f t="shared" si="156"/>
        <v>1.3989229744649958</v>
      </c>
      <c r="N198" s="9">
        <v>3</v>
      </c>
      <c r="O198" s="9">
        <v>2.6</v>
      </c>
      <c r="P198" s="9">
        <f t="shared" si="157"/>
        <v>2.672743145301224</v>
      </c>
      <c r="Q198" s="1">
        <f t="shared" si="158"/>
        <v>1.2463205969352389</v>
      </c>
      <c r="R198" s="4">
        <f t="shared" si="159"/>
        <v>15.007922656809424</v>
      </c>
      <c r="S198" s="4">
        <f t="shared" si="160"/>
        <v>0.17858935859712735</v>
      </c>
      <c r="T198" s="9">
        <f t="shared" si="161"/>
        <v>13.744863429907596</v>
      </c>
      <c r="U198" s="9">
        <f t="shared" si="162"/>
        <v>4.1463205969352392</v>
      </c>
      <c r="V198" s="9">
        <f t="shared" si="163"/>
        <v>30.208721730333956</v>
      </c>
      <c r="W198" s="9">
        <f t="shared" si="164"/>
        <v>41.775360982220654</v>
      </c>
      <c r="X198" s="28">
        <f t="shared" si="117"/>
        <v>71.98408271255461</v>
      </c>
      <c r="Y198" s="9">
        <f t="shared" si="165"/>
        <v>0.58034164509725272</v>
      </c>
      <c r="Z198" s="9">
        <f t="shared" si="146"/>
        <v>0.04</v>
      </c>
      <c r="AA198" s="29">
        <f t="shared" si="118"/>
        <v>0.62034164509725276</v>
      </c>
      <c r="AB198" s="30">
        <f t="shared" si="147"/>
        <v>0.98</v>
      </c>
      <c r="AC198" s="9">
        <v>0.5</v>
      </c>
      <c r="AD198" s="9">
        <v>0.5</v>
      </c>
      <c r="AE198" s="9">
        <f t="shared" si="119"/>
        <v>68.018366950592366</v>
      </c>
      <c r="AF198" s="9">
        <f>(AC198+AD198)*D198*E198*N198</f>
        <v>24.757380000000005</v>
      </c>
      <c r="AG198" s="28">
        <f t="shared" si="120"/>
        <v>92.775746950592378</v>
      </c>
      <c r="AH198" s="9">
        <f t="shared" si="121"/>
        <v>0.26685185313770116</v>
      </c>
      <c r="AI198" s="9">
        <f t="shared" si="148"/>
        <v>0.09</v>
      </c>
      <c r="AJ198" s="29">
        <f t="shared" si="122"/>
        <v>0.35685185313770118</v>
      </c>
      <c r="AK198" s="30">
        <f t="shared" si="149"/>
        <v>0.9</v>
      </c>
      <c r="AL198" s="9">
        <v>6.0622177929731773</v>
      </c>
      <c r="AM198" s="9">
        <v>3.1477697806227347</v>
      </c>
      <c r="AN198" s="9">
        <v>3.7426064462876107</v>
      </c>
      <c r="AO198" s="36">
        <f t="shared" si="123"/>
        <v>73.483751102399509</v>
      </c>
      <c r="AP198" s="36">
        <f t="shared" si="124"/>
        <v>2.3015716343423596</v>
      </c>
      <c r="AQ198" s="36">
        <f t="shared" si="125"/>
        <v>1.1950770965238091</v>
      </c>
      <c r="AR198" s="36">
        <f t="shared" si="126"/>
        <v>1.4209118064459714</v>
      </c>
      <c r="AS198" s="36">
        <f t="shared" si="127"/>
        <v>61.721011764342997</v>
      </c>
      <c r="AT198" s="37">
        <f t="shared" si="128"/>
        <v>91.756233247838608</v>
      </c>
      <c r="AU198" s="37">
        <f t="shared" si="129"/>
        <v>3.8989041394263539</v>
      </c>
      <c r="AV198" s="37">
        <f t="shared" si="130"/>
        <v>2.0244823011566568</v>
      </c>
      <c r="AW198" s="37">
        <f t="shared" si="131"/>
        <v>2.4070504003647706</v>
      </c>
      <c r="AX198" s="37">
        <f t="shared" si="132"/>
        <v>104.55651462976958</v>
      </c>
      <c r="AY198" s="9">
        <f t="shared" si="133"/>
        <v>0.85</v>
      </c>
      <c r="AZ198" s="9">
        <f t="shared" si="134"/>
        <v>0.6</v>
      </c>
      <c r="BA198" s="9">
        <f t="shared" si="135"/>
        <v>0.65</v>
      </c>
      <c r="BB198" s="9">
        <f t="shared" si="150"/>
        <v>21</v>
      </c>
      <c r="BC198" s="9">
        <f t="shared" si="151"/>
        <v>11.2</v>
      </c>
      <c r="BD198" s="9">
        <f t="shared" si="152"/>
        <v>13.65</v>
      </c>
      <c r="BE198" s="9">
        <f t="shared" si="136"/>
        <v>169.1281171223568</v>
      </c>
      <c r="BF198" s="9">
        <f t="shared" si="137"/>
        <v>87.818747909133862</v>
      </c>
      <c r="BG198" s="9">
        <f t="shared" si="138"/>
        <v>104.41392952333662</v>
      </c>
      <c r="BH198" s="9">
        <f t="shared" si="139"/>
        <v>4535.4914662792526</v>
      </c>
      <c r="BI198" s="9">
        <f t="shared" si="140"/>
        <v>357.74875762816799</v>
      </c>
      <c r="BJ198" s="9">
        <f t="shared" si="141"/>
        <v>185.75887023105125</v>
      </c>
      <c r="BK198" s="9">
        <f t="shared" si="142"/>
        <v>220.8618779751732</v>
      </c>
      <c r="BL198" s="9">
        <f t="shared" si="143"/>
        <v>9593.7119439501876</v>
      </c>
      <c r="BM198" s="9" t="str">
        <f t="shared" si="144"/>
        <v>D</v>
      </c>
      <c r="BN198" s="9" t="str">
        <f t="shared" si="145"/>
        <v>M</v>
      </c>
      <c r="BO198" s="9">
        <v>1</v>
      </c>
    </row>
    <row r="199" spans="1:67" x14ac:dyDescent="0.3">
      <c r="A199" s="10">
        <v>193</v>
      </c>
      <c r="B199" s="10">
        <f t="shared" si="115"/>
        <v>5</v>
      </c>
      <c r="C199" s="9">
        <f>IF(G199&lt;=$A$3,$A$3,G199)</f>
        <v>2.5</v>
      </c>
      <c r="D199" s="9">
        <f t="shared" si="153"/>
        <v>3</v>
      </c>
      <c r="E199" s="9">
        <f t="shared" si="154"/>
        <v>2.7508200000000005</v>
      </c>
      <c r="F199" s="9">
        <f t="shared" si="155"/>
        <v>2.9000000000000004</v>
      </c>
      <c r="G199" s="9">
        <v>1.7470415999867588</v>
      </c>
      <c r="H199" s="9">
        <f t="shared" si="116"/>
        <v>1.9276471249342917</v>
      </c>
      <c r="I199" s="9">
        <v>65</v>
      </c>
      <c r="J199" s="9">
        <v>78</v>
      </c>
      <c r="K199" s="9">
        <v>0.2</v>
      </c>
      <c r="L199" s="9">
        <v>0.2</v>
      </c>
      <c r="M199" s="1">
        <f t="shared" si="156"/>
        <v>1.3989229744649958</v>
      </c>
      <c r="N199" s="9">
        <v>3</v>
      </c>
      <c r="O199" s="9">
        <v>2.6</v>
      </c>
      <c r="P199" s="9">
        <f t="shared" si="157"/>
        <v>0.91478253024422107</v>
      </c>
      <c r="Q199" s="1">
        <f t="shared" si="158"/>
        <v>0.42657009939928692</v>
      </c>
      <c r="R199" s="4">
        <f t="shared" si="159"/>
        <v>15.007922656809424</v>
      </c>
      <c r="S199" s="4">
        <f t="shared" si="160"/>
        <v>7.2507141332662073</v>
      </c>
      <c r="T199" s="9">
        <f t="shared" si="161"/>
        <v>1.6101328279929821</v>
      </c>
      <c r="U199" s="9">
        <f t="shared" si="162"/>
        <v>3.3265700993992873</v>
      </c>
      <c r="V199" s="9">
        <f t="shared" si="163"/>
        <v>43.29430679200609</v>
      </c>
      <c r="W199" s="9">
        <f t="shared" si="164"/>
        <v>61.229503254875858</v>
      </c>
      <c r="X199" s="28">
        <f t="shared" si="117"/>
        <v>104.52381004688195</v>
      </c>
      <c r="Y199" s="9">
        <f t="shared" si="165"/>
        <v>0.58579478902857307</v>
      </c>
      <c r="Z199" s="9">
        <f t="shared" si="146"/>
        <v>0.04</v>
      </c>
      <c r="AA199" s="29">
        <f t="shared" si="118"/>
        <v>0.62579478902857311</v>
      </c>
      <c r="AB199" s="30">
        <f t="shared" si="147"/>
        <v>0.98</v>
      </c>
      <c r="AC199" s="9">
        <v>0.5</v>
      </c>
      <c r="AD199" s="9">
        <v>0.5</v>
      </c>
      <c r="AE199" s="9">
        <f t="shared" si="119"/>
        <v>47.723492377905743</v>
      </c>
      <c r="AF199" s="9">
        <f>(AC199+AD199)*D199*E199*N199</f>
        <v>24.757380000000005</v>
      </c>
      <c r="AG199" s="28">
        <f t="shared" si="120"/>
        <v>72.48087237790574</v>
      </c>
      <c r="AH199" s="9">
        <f t="shared" si="121"/>
        <v>0.34157121993397488</v>
      </c>
      <c r="AI199" s="9">
        <f t="shared" si="148"/>
        <v>0.09</v>
      </c>
      <c r="AJ199" s="29">
        <f t="shared" si="122"/>
        <v>0.43157121993397485</v>
      </c>
      <c r="AK199" s="30">
        <f t="shared" si="149"/>
        <v>0.9</v>
      </c>
      <c r="AL199" s="9">
        <v>8.7543278977935159</v>
      </c>
      <c r="AM199" s="9">
        <v>3.3726558750469113</v>
      </c>
      <c r="AN199" s="9">
        <v>6.2913961074951956</v>
      </c>
      <c r="AO199" s="36">
        <f t="shared" si="123"/>
        <v>106.70138942285867</v>
      </c>
      <c r="AP199" s="36">
        <f t="shared" si="124"/>
        <v>3.2759151179068708</v>
      </c>
      <c r="AQ199" s="36">
        <f t="shared" si="125"/>
        <v>1.2620654032559517</v>
      </c>
      <c r="AR199" s="36">
        <f t="shared" si="126"/>
        <v>2.3542732077100537</v>
      </c>
      <c r="AS199" s="36">
        <f t="shared" si="127"/>
        <v>87.844453399925087</v>
      </c>
      <c r="AT199" s="37">
        <f t="shared" si="128"/>
        <v>71.684379274851835</v>
      </c>
      <c r="AU199" s="37">
        <f t="shared" si="129"/>
        <v>4.9762119272407386</v>
      </c>
      <c r="AV199" s="37">
        <f t="shared" si="130"/>
        <v>1.9171146646354285</v>
      </c>
      <c r="AW199" s="37">
        <f t="shared" si="131"/>
        <v>3.5762106142956331</v>
      </c>
      <c r="AX199" s="37">
        <f t="shared" si="132"/>
        <v>133.43832212293529</v>
      </c>
      <c r="AY199" s="9">
        <f t="shared" si="133"/>
        <v>0.85</v>
      </c>
      <c r="AZ199" s="9">
        <f t="shared" si="134"/>
        <v>0.6</v>
      </c>
      <c r="BA199" s="9">
        <f t="shared" si="135"/>
        <v>0.65</v>
      </c>
      <c r="BB199" s="9">
        <f t="shared" si="150"/>
        <v>21</v>
      </c>
      <c r="BC199" s="9">
        <f t="shared" si="151"/>
        <v>11.2</v>
      </c>
      <c r="BD199" s="9">
        <f t="shared" si="152"/>
        <v>13.65</v>
      </c>
      <c r="BE199" s="9">
        <f t="shared" si="136"/>
        <v>349.54469471201099</v>
      </c>
      <c r="BF199" s="9">
        <f t="shared" si="137"/>
        <v>134.66413206993047</v>
      </c>
      <c r="BG199" s="9">
        <f t="shared" si="138"/>
        <v>251.20422234367308</v>
      </c>
      <c r="BH199" s="9">
        <f t="shared" si="139"/>
        <v>9373.1252308635685</v>
      </c>
      <c r="BI199" s="9">
        <f t="shared" si="140"/>
        <v>356.71666314436652</v>
      </c>
      <c r="BJ199" s="9">
        <f t="shared" si="141"/>
        <v>137.42717473310643</v>
      </c>
      <c r="BK199" s="9">
        <f t="shared" si="142"/>
        <v>256.35843804191904</v>
      </c>
      <c r="BL199" s="9">
        <f t="shared" si="143"/>
        <v>9565.4432928603455</v>
      </c>
      <c r="BM199" s="9" t="str">
        <f t="shared" si="144"/>
        <v>M</v>
      </c>
      <c r="BN199" s="9" t="str">
        <f t="shared" si="145"/>
        <v>M</v>
      </c>
      <c r="BO199" s="9">
        <v>1</v>
      </c>
    </row>
    <row r="200" spans="1:67" x14ac:dyDescent="0.3">
      <c r="A200" s="10">
        <v>194</v>
      </c>
      <c r="B200" s="10">
        <f t="shared" ref="B200:B263" si="166">IF(A200&lt;40,1,IF(A200&lt;80,2,IF(A200&lt;120,3,IF(A200&lt;160,4,IF(A200&lt;200,5,IF(A200&lt;240,6,IF(A200&lt;280,7,IF(A200&lt;320,8,IF(A200&lt;360,9,IF(A200&lt;400,10,IF(A200&lt;440,11,IF(A200&lt;480,12,IF(A200&lt;520,13,IF(A200&lt;560,14,IF(A200&lt;600,15,IF(A200&lt;640,16,IF(A200&lt;680,17,IF(A200&lt;720,18,IF(A200&lt;760,19,IF(A200&lt;800,20,IF(A200&lt;840,21,IF(A200&lt;880,22,IF(A200&lt;920,23,IF(A200&lt;960,24,25))))))))))))))))))))))))</f>
        <v>5</v>
      </c>
      <c r="C200" s="9">
        <f>IF(G200&lt;=$A$3,$A$3,G200)</f>
        <v>2.5</v>
      </c>
      <c r="D200" s="9">
        <f t="shared" si="153"/>
        <v>3</v>
      </c>
      <c r="E200" s="9">
        <f t="shared" si="154"/>
        <v>2.7508200000000005</v>
      </c>
      <c r="F200" s="9">
        <f t="shared" si="155"/>
        <v>2.9000000000000004</v>
      </c>
      <c r="G200" s="9">
        <v>1.2328687954419126</v>
      </c>
      <c r="H200" s="9">
        <f t="shared" ref="H200:H263" si="167">G200*_xlfn.CSC(I200*PI()/180)</f>
        <v>1.3603202058684913</v>
      </c>
      <c r="I200" s="9">
        <v>65</v>
      </c>
      <c r="J200" s="9">
        <v>78</v>
      </c>
      <c r="K200" s="9">
        <v>0.2</v>
      </c>
      <c r="L200" s="9">
        <v>0.2</v>
      </c>
      <c r="M200" s="1">
        <f t="shared" si="156"/>
        <v>1.3989229744649958</v>
      </c>
      <c r="N200" s="9">
        <v>3</v>
      </c>
      <c r="O200" s="9">
        <v>2.6</v>
      </c>
      <c r="P200" s="9">
        <f t="shared" si="157"/>
        <v>0</v>
      </c>
      <c r="Q200" s="1">
        <f t="shared" si="158"/>
        <v>0</v>
      </c>
      <c r="R200" s="4">
        <f t="shared" si="159"/>
        <v>15.007922656809424</v>
      </c>
      <c r="S200" s="4">
        <f t="shared" si="160"/>
        <v>16.517989688042071</v>
      </c>
      <c r="T200" s="9">
        <f t="shared" si="161"/>
        <v>0</v>
      </c>
      <c r="U200" s="9">
        <f t="shared" si="162"/>
        <v>2.7592431803334874</v>
      </c>
      <c r="V200" s="9">
        <f t="shared" si="163"/>
        <v>33.677964258364476</v>
      </c>
      <c r="W200" s="9">
        <f t="shared" si="164"/>
        <v>33.035979376084143</v>
      </c>
      <c r="X200" s="28">
        <f t="shared" ref="X200:X263" si="168">V200+W200</f>
        <v>66.713943634448611</v>
      </c>
      <c r="Y200" s="9">
        <f t="shared" si="165"/>
        <v>0.49518852546179842</v>
      </c>
      <c r="Z200" s="9">
        <f t="shared" si="146"/>
        <v>0.04</v>
      </c>
      <c r="AA200" s="29">
        <f t="shared" ref="AA200:AA263" si="169">Y200+Z200</f>
        <v>0.5351885254617984</v>
      </c>
      <c r="AB200" s="30">
        <f t="shared" si="147"/>
        <v>0.98</v>
      </c>
      <c r="AC200" s="9">
        <v>0.5</v>
      </c>
      <c r="AD200" s="9">
        <v>0.5</v>
      </c>
      <c r="AE200" s="9">
        <f t="shared" ref="AE200:AE263" si="170">H200*D200*E200*N200</f>
        <v>33.677964258364476</v>
      </c>
      <c r="AF200" s="9">
        <f>(AC200+AD200)*D200*E200*N200</f>
        <v>24.757380000000005</v>
      </c>
      <c r="AG200" s="28">
        <f t="shared" ref="AG200:AG263" si="171">AE200+AF200</f>
        <v>58.435344258364481</v>
      </c>
      <c r="AH200" s="9">
        <f t="shared" ref="AH200:AH263" si="172">AF200/(AF200+AE200)</f>
        <v>0.42367132964149884</v>
      </c>
      <c r="AI200" s="9">
        <f t="shared" si="148"/>
        <v>0.09</v>
      </c>
      <c r="AJ200" s="29">
        <f t="shared" ref="AJ200:AJ263" si="173">AH200+AI200</f>
        <v>0.51367132964149886</v>
      </c>
      <c r="AK200" s="30">
        <f t="shared" si="149"/>
        <v>0.9</v>
      </c>
      <c r="AL200" s="9">
        <v>9.3458346496898912</v>
      </c>
      <c r="AM200" s="9">
        <v>2.0808759881066621</v>
      </c>
      <c r="AN200" s="9">
        <v>4.1743308336598286</v>
      </c>
      <c r="AO200" s="36">
        <f t="shared" ref="AO200:AO263" si="174">X200/(1-Z200)*AB200</f>
        <v>68.103817460166283</v>
      </c>
      <c r="AP200" s="36">
        <f t="shared" ref="AP200:AP263" si="175">AL200*(1-AA200)</f>
        <v>4.3440511843125753</v>
      </c>
      <c r="AQ200" s="36">
        <f t="shared" ref="AQ200:AQ263" si="176">AM200*(1-AA200)</f>
        <v>0.96721503636299488</v>
      </c>
      <c r="AR200" s="36">
        <f t="shared" ref="AR200:AR263" si="177">AN200*(1-AA200)</f>
        <v>1.9402768700037052</v>
      </c>
      <c r="AS200" s="36">
        <f t="shared" ref="AS200:AS263" si="178">AP200*AY200*BB200+AQ200*AZ200*BC200+AR200*BA200*BD200</f>
        <v>101.25610521344666</v>
      </c>
      <c r="AT200" s="37">
        <f t="shared" ref="AT200:AT263" si="179">AG200/(1-AI200)*AK200</f>
        <v>57.793197618162672</v>
      </c>
      <c r="AU200" s="37">
        <f t="shared" ref="AU200:AU263" si="180">AL200*(1-AJ200)</f>
        <v>4.5451473385740933</v>
      </c>
      <c r="AV200" s="37">
        <f t="shared" ref="AV200:AV263" si="181">AM200*(1-AJ200)</f>
        <v>1.0119896524768452</v>
      </c>
      <c r="AW200" s="37">
        <f t="shared" ref="AW200:AW263" si="182">AN200*(1-AJ200)</f>
        <v>2.0300967639702781</v>
      </c>
      <c r="AX200" s="37">
        <f t="shared" ref="AX200:AX263" si="183">AU200*AY200*BB200+AV200*AZ200*BC200+AW200*BA200*BD200</f>
        <v>105.94348399651825</v>
      </c>
      <c r="AY200" s="9">
        <f t="shared" ref="AY200:AY263" si="184">IF(AL200&lt;3,0.7,0.85)</f>
        <v>0.85</v>
      </c>
      <c r="AZ200" s="9">
        <f t="shared" ref="AZ200:AZ263" si="185">IF(AM200&lt;1.5,0.4,0.6)</f>
        <v>0.6</v>
      </c>
      <c r="BA200" s="9">
        <f t="shared" ref="BA200:BA263" si="186">IF(AN200&lt;2.5,0.45,IF(AN200&lt;3.5,0.55,0.65))</f>
        <v>0.65</v>
      </c>
      <c r="BB200" s="9">
        <f t="shared" si="150"/>
        <v>21</v>
      </c>
      <c r="BC200" s="9">
        <f t="shared" si="151"/>
        <v>11.2</v>
      </c>
      <c r="BD200" s="9">
        <f t="shared" si="152"/>
        <v>13.65</v>
      </c>
      <c r="BE200" s="9">
        <f t="shared" ref="BE200:BE263" si="187">AO200*AP200</f>
        <v>295.8464688940428</v>
      </c>
      <c r="BF200" s="9">
        <f t="shared" ref="BF200:BF263" si="188">AO200*AQ200</f>
        <v>65.871036281193497</v>
      </c>
      <c r="BG200" s="9">
        <f t="shared" ref="BG200:BG263" si="189">AO200*AR200</f>
        <v>132.14026177691511</v>
      </c>
      <c r="BH200" s="9">
        <f t="shared" ref="BH200:BH263" si="190">AO200*AS200</f>
        <v>6895.9273061839631</v>
      </c>
      <c r="BI200" s="9">
        <f t="shared" ref="BI200:BI263" si="191">AT200*AU200</f>
        <v>262.67859834187868</v>
      </c>
      <c r="BJ200" s="9">
        <f t="shared" ref="BJ200:BJ263" si="192">AT200*AV200</f>
        <v>58.486117973130085</v>
      </c>
      <c r="BK200" s="9">
        <f t="shared" ref="BK200:BK263" si="193">AT200*AW200</f>
        <v>117.32578346412683</v>
      </c>
      <c r="BL200" s="9">
        <f t="shared" ref="BL200:BL263" si="194">AT200*AX200</f>
        <v>6122.8127069674338</v>
      </c>
      <c r="BM200" s="9" t="str">
        <f t="shared" ref="BM200:BM263" si="195">IF(AS200&gt;=78,"M","D")</f>
        <v>M</v>
      </c>
      <c r="BN200" s="9" t="str">
        <f t="shared" ref="BN200:BN263" si="196">IF(AX200&gt;=70,"M","D")</f>
        <v>M</v>
      </c>
      <c r="BO200" s="9">
        <v>1</v>
      </c>
    </row>
    <row r="201" spans="1:67" x14ac:dyDescent="0.3">
      <c r="A201" s="10">
        <v>195</v>
      </c>
      <c r="B201" s="10">
        <f t="shared" si="166"/>
        <v>5</v>
      </c>
      <c r="C201" s="9">
        <f>IF(G201&lt;=$A$3,$A$3,G201)</f>
        <v>2.8494955818995162</v>
      </c>
      <c r="D201" s="9">
        <f t="shared" si="153"/>
        <v>3</v>
      </c>
      <c r="E201" s="9">
        <f t="shared" si="154"/>
        <v>2.7508200000000005</v>
      </c>
      <c r="F201" s="9">
        <f t="shared" si="155"/>
        <v>3.2494955818995166</v>
      </c>
      <c r="G201" s="9">
        <v>2.8494955818995162</v>
      </c>
      <c r="H201" s="9">
        <f t="shared" si="167"/>
        <v>3.1440705052491027</v>
      </c>
      <c r="I201" s="9">
        <v>65</v>
      </c>
      <c r="J201" s="9">
        <v>78</v>
      </c>
      <c r="K201" s="9">
        <v>0.2</v>
      </c>
      <c r="L201" s="9">
        <v>0.2</v>
      </c>
      <c r="M201" s="1">
        <f t="shared" si="156"/>
        <v>1.3989229744649958</v>
      </c>
      <c r="N201" s="9">
        <v>3</v>
      </c>
      <c r="O201" s="9">
        <v>2.6</v>
      </c>
      <c r="P201" s="9">
        <f t="shared" si="157"/>
        <v>2.7739151935279374</v>
      </c>
      <c r="Q201" s="1">
        <f t="shared" si="158"/>
        <v>1.2934978978145821</v>
      </c>
      <c r="R201" s="4">
        <f t="shared" si="159"/>
        <v>15.007922656809424</v>
      </c>
      <c r="S201" s="4">
        <f t="shared" si="160"/>
        <v>8.5235561903808266E-2</v>
      </c>
      <c r="T201" s="9">
        <f t="shared" si="161"/>
        <v>14.805133875890309</v>
      </c>
      <c r="U201" s="9">
        <f t="shared" si="162"/>
        <v>4.5429934797140987</v>
      </c>
      <c r="V201" s="9">
        <f t="shared" si="163"/>
        <v>37.112689876767462</v>
      </c>
      <c r="W201" s="9">
        <f t="shared" si="164"/>
        <v>41.518561491200735</v>
      </c>
      <c r="X201" s="28">
        <f t="shared" si="168"/>
        <v>78.63125136796819</v>
      </c>
      <c r="Y201" s="9">
        <f t="shared" si="165"/>
        <v>0.52801603394186913</v>
      </c>
      <c r="Z201" s="9">
        <f t="shared" ref="Z201:Z264" si="197">Z200</f>
        <v>0.04</v>
      </c>
      <c r="AA201" s="29">
        <f t="shared" si="169"/>
        <v>0.56801603394186917</v>
      </c>
      <c r="AB201" s="30">
        <f t="shared" ref="AB201:AB264" si="198">AB200</f>
        <v>0.98</v>
      </c>
      <c r="AC201" s="9">
        <v>0.5</v>
      </c>
      <c r="AD201" s="9">
        <v>0.5</v>
      </c>
      <c r="AE201" s="9">
        <f t="shared" si="170"/>
        <v>77.83894824524404</v>
      </c>
      <c r="AF201" s="9">
        <f>(AC201+AD201)*D201*E201*N201</f>
        <v>24.757380000000005</v>
      </c>
      <c r="AG201" s="28">
        <f t="shared" si="171"/>
        <v>102.59632824524405</v>
      </c>
      <c r="AH201" s="9">
        <f t="shared" si="172"/>
        <v>0.24130863573227004</v>
      </c>
      <c r="AI201" s="9">
        <f t="shared" ref="AI201:AI264" si="199">AI200</f>
        <v>0.09</v>
      </c>
      <c r="AJ201" s="29">
        <f t="shared" si="173"/>
        <v>0.33130863573227004</v>
      </c>
      <c r="AK201" s="30">
        <f t="shared" ref="AK201:AK264" si="200">AK200</f>
        <v>0.9</v>
      </c>
      <c r="AL201" s="9">
        <v>4.2229745467320532</v>
      </c>
      <c r="AM201" s="9">
        <v>2.5842525757104564</v>
      </c>
      <c r="AN201" s="9">
        <v>3.1994340801883321</v>
      </c>
      <c r="AO201" s="36">
        <f t="shared" si="174"/>
        <v>80.269402438134193</v>
      </c>
      <c r="AP201" s="36">
        <f t="shared" si="175"/>
        <v>1.8242572932598498</v>
      </c>
      <c r="AQ201" s="36">
        <f t="shared" si="176"/>
        <v>1.116355676951343</v>
      </c>
      <c r="AR201" s="36">
        <f t="shared" si="177"/>
        <v>1.3821042231013034</v>
      </c>
      <c r="AS201" s="36">
        <f t="shared" si="178"/>
        <v>50.441050288734374</v>
      </c>
      <c r="AT201" s="37">
        <f t="shared" si="179"/>
        <v>101.46889606672489</v>
      </c>
      <c r="AU201" s="37">
        <f t="shared" si="180"/>
        <v>2.8238666109221549</v>
      </c>
      <c r="AV201" s="37">
        <f t="shared" si="181"/>
        <v>1.7280673804642201</v>
      </c>
      <c r="AW201" s="37">
        <f t="shared" si="182"/>
        <v>2.1394339399658056</v>
      </c>
      <c r="AX201" s="37">
        <f t="shared" si="183"/>
        <v>78.080432105973301</v>
      </c>
      <c r="AY201" s="9">
        <f t="shared" si="184"/>
        <v>0.85</v>
      </c>
      <c r="AZ201" s="9">
        <f t="shared" si="185"/>
        <v>0.6</v>
      </c>
      <c r="BA201" s="9">
        <f t="shared" si="186"/>
        <v>0.55000000000000004</v>
      </c>
      <c r="BB201" s="9">
        <f t="shared" ref="BB201:BB264" si="201">BB200</f>
        <v>21</v>
      </c>
      <c r="BC201" s="9">
        <f t="shared" ref="BC201:BC264" si="202">BC200</f>
        <v>11.2</v>
      </c>
      <c r="BD201" s="9">
        <f t="shared" ref="BD201:BD264" si="203">BD200</f>
        <v>13.65</v>
      </c>
      <c r="BE201" s="9">
        <f t="shared" si="187"/>
        <v>146.43204282337626</v>
      </c>
      <c r="BF201" s="9">
        <f t="shared" si="188"/>
        <v>89.60920309730308</v>
      </c>
      <c r="BG201" s="9">
        <f t="shared" si="189"/>
        <v>110.94068009556334</v>
      </c>
      <c r="BH201" s="9">
        <f t="shared" si="190"/>
        <v>4048.8729650285845</v>
      </c>
      <c r="BI201" s="9">
        <f t="shared" si="191"/>
        <v>286.53462764995481</v>
      </c>
      <c r="BJ201" s="9">
        <f t="shared" si="192"/>
        <v>175.34508942462151</v>
      </c>
      <c r="BK201" s="9">
        <f t="shared" si="193"/>
        <v>217.08600009601406</v>
      </c>
      <c r="BL201" s="9">
        <f t="shared" si="194"/>
        <v>7922.7352502059748</v>
      </c>
      <c r="BM201" s="9" t="str">
        <f t="shared" si="195"/>
        <v>D</v>
      </c>
      <c r="BN201" s="9" t="str">
        <f t="shared" si="196"/>
        <v>M</v>
      </c>
      <c r="BO201" s="9">
        <v>1</v>
      </c>
    </row>
    <row r="202" spans="1:67" x14ac:dyDescent="0.3">
      <c r="A202" s="10">
        <v>196</v>
      </c>
      <c r="B202" s="10">
        <f t="shared" si="166"/>
        <v>5</v>
      </c>
      <c r="C202" s="9">
        <f>IF(G202&lt;=$A$3,$A$3,G202)</f>
        <v>2.5</v>
      </c>
      <c r="D202" s="9">
        <f t="shared" si="153"/>
        <v>3</v>
      </c>
      <c r="E202" s="9">
        <f t="shared" si="154"/>
        <v>2.7508200000000005</v>
      </c>
      <c r="F202" s="9">
        <f t="shared" si="155"/>
        <v>2.9000000000000004</v>
      </c>
      <c r="G202" s="9">
        <v>1.8807354415438633</v>
      </c>
      <c r="H202" s="9">
        <f t="shared" si="167"/>
        <v>2.0751619576096707</v>
      </c>
      <c r="I202" s="9">
        <v>65</v>
      </c>
      <c r="J202" s="9">
        <v>78</v>
      </c>
      <c r="K202" s="9">
        <v>0.2</v>
      </c>
      <c r="L202" s="9">
        <v>0.2</v>
      </c>
      <c r="M202" s="1">
        <f t="shared" si="156"/>
        <v>1.3989229744649958</v>
      </c>
      <c r="N202" s="9">
        <v>3</v>
      </c>
      <c r="O202" s="9">
        <v>2.6</v>
      </c>
      <c r="P202" s="9">
        <f t="shared" si="157"/>
        <v>1.2311291097943819</v>
      </c>
      <c r="Q202" s="1">
        <f t="shared" si="158"/>
        <v>0.57408493207466638</v>
      </c>
      <c r="R202" s="4">
        <f t="shared" si="159"/>
        <v>15.007922656809424</v>
      </c>
      <c r="S202" s="4">
        <f t="shared" si="160"/>
        <v>5.2175947364029014</v>
      </c>
      <c r="T202" s="9">
        <f t="shared" si="161"/>
        <v>2.9163065997930282</v>
      </c>
      <c r="U202" s="9">
        <f t="shared" si="162"/>
        <v>3.4740849320746667</v>
      </c>
      <c r="V202" s="9">
        <f t="shared" si="163"/>
        <v>43.353338625243858</v>
      </c>
      <c r="W202" s="9">
        <f t="shared" si="164"/>
        <v>55.636757755596335</v>
      </c>
      <c r="X202" s="28">
        <f t="shared" si="168"/>
        <v>98.990096380840185</v>
      </c>
      <c r="Y202" s="9">
        <f t="shared" si="165"/>
        <v>0.56204367699115598</v>
      </c>
      <c r="Z202" s="9">
        <f t="shared" si="197"/>
        <v>0.04</v>
      </c>
      <c r="AA202" s="29">
        <f t="shared" si="169"/>
        <v>0.60204367699115602</v>
      </c>
      <c r="AB202" s="30">
        <f t="shared" si="198"/>
        <v>0.98</v>
      </c>
      <c r="AC202" s="9">
        <v>0.5</v>
      </c>
      <c r="AD202" s="9">
        <v>0.5</v>
      </c>
      <c r="AE202" s="9">
        <f t="shared" si="170"/>
        <v>51.375573146086516</v>
      </c>
      <c r="AF202" s="9">
        <f>(AC202+AD202)*D202*E202*N202</f>
        <v>24.757380000000005</v>
      </c>
      <c r="AG202" s="28">
        <f t="shared" si="171"/>
        <v>76.132953146086521</v>
      </c>
      <c r="AH202" s="9">
        <f t="shared" si="172"/>
        <v>0.3251861247585483</v>
      </c>
      <c r="AI202" s="9">
        <f t="shared" si="199"/>
        <v>0.09</v>
      </c>
      <c r="AJ202" s="29">
        <f t="shared" si="173"/>
        <v>0.41518612475854832</v>
      </c>
      <c r="AK202" s="30">
        <f t="shared" si="200"/>
        <v>0.9</v>
      </c>
      <c r="AL202" s="9">
        <v>5.2657663677298281</v>
      </c>
      <c r="AM202" s="9">
        <v>3.3494361564794715</v>
      </c>
      <c r="AN202" s="9">
        <v>5.3387987756545474</v>
      </c>
      <c r="AO202" s="36">
        <f t="shared" si="174"/>
        <v>101.05239005544102</v>
      </c>
      <c r="AP202" s="36">
        <f t="shared" si="175"/>
        <v>2.0955450215253988</v>
      </c>
      <c r="AQ202" s="36">
        <f t="shared" si="176"/>
        <v>1.3329292969854454</v>
      </c>
      <c r="AR202" s="36">
        <f t="shared" si="177"/>
        <v>2.1246087300436018</v>
      </c>
      <c r="AS202" s="36">
        <f t="shared" si="178"/>
        <v>65.213354467282414</v>
      </c>
      <c r="AT202" s="37">
        <f t="shared" si="179"/>
        <v>75.296327287338315</v>
      </c>
      <c r="AU202" s="37">
        <f t="shared" si="180"/>
        <v>3.0794932356281839</v>
      </c>
      <c r="AV202" s="37">
        <f t="shared" si="181"/>
        <v>1.958796738544593</v>
      </c>
      <c r="AW202" s="37">
        <f t="shared" si="182"/>
        <v>3.1222036011248533</v>
      </c>
      <c r="AX202" s="37">
        <f t="shared" si="183"/>
        <v>95.833819789963016</v>
      </c>
      <c r="AY202" s="9">
        <f t="shared" si="184"/>
        <v>0.85</v>
      </c>
      <c r="AZ202" s="9">
        <f t="shared" si="185"/>
        <v>0.6</v>
      </c>
      <c r="BA202" s="9">
        <f t="shared" si="186"/>
        <v>0.65</v>
      </c>
      <c r="BB202" s="9">
        <f t="shared" si="201"/>
        <v>21</v>
      </c>
      <c r="BC202" s="9">
        <f t="shared" si="202"/>
        <v>11.2</v>
      </c>
      <c r="BD202" s="9">
        <f t="shared" si="203"/>
        <v>13.65</v>
      </c>
      <c r="BE202" s="9">
        <f t="shared" si="187"/>
        <v>211.75983289392215</v>
      </c>
      <c r="BF202" s="9">
        <f t="shared" si="188"/>
        <v>134.69569123529803</v>
      </c>
      <c r="BG202" s="9">
        <f t="shared" si="189"/>
        <v>214.69679010356126</v>
      </c>
      <c r="BH202" s="9">
        <f t="shared" si="190"/>
        <v>6589.9653324515602</v>
      </c>
      <c r="BI202" s="9">
        <f t="shared" si="191"/>
        <v>231.87453054900419</v>
      </c>
      <c r="BJ202" s="9">
        <f t="shared" si="192"/>
        <v>147.49020031482453</v>
      </c>
      <c r="BK202" s="9">
        <f t="shared" si="193"/>
        <v>235.09046420800325</v>
      </c>
      <c r="BL202" s="9">
        <f t="shared" si="194"/>
        <v>7215.9346601008547</v>
      </c>
      <c r="BM202" s="9" t="str">
        <f t="shared" si="195"/>
        <v>D</v>
      </c>
      <c r="BN202" s="9" t="str">
        <f t="shared" si="196"/>
        <v>M</v>
      </c>
      <c r="BO202" s="9">
        <v>1</v>
      </c>
    </row>
    <row r="203" spans="1:67" x14ac:dyDescent="0.3">
      <c r="A203" s="10">
        <v>197</v>
      </c>
      <c r="B203" s="10">
        <f t="shared" si="166"/>
        <v>5</v>
      </c>
      <c r="C203" s="9">
        <f>IF(G203&lt;=$A$3,$A$3,G203)</f>
        <v>2.5</v>
      </c>
      <c r="D203" s="9">
        <f t="shared" si="153"/>
        <v>3</v>
      </c>
      <c r="E203" s="9">
        <f t="shared" si="154"/>
        <v>2.7508200000000005</v>
      </c>
      <c r="F203" s="9">
        <f t="shared" si="155"/>
        <v>2.9000000000000004</v>
      </c>
      <c r="G203" s="9">
        <v>2.1961340432934007</v>
      </c>
      <c r="H203" s="9">
        <f t="shared" si="167"/>
        <v>2.4231658104517551</v>
      </c>
      <c r="I203" s="9">
        <v>65</v>
      </c>
      <c r="J203" s="9">
        <v>78</v>
      </c>
      <c r="K203" s="9">
        <v>0.2</v>
      </c>
      <c r="L203" s="9">
        <v>0.2</v>
      </c>
      <c r="M203" s="1">
        <f t="shared" si="156"/>
        <v>1.3989229744649958</v>
      </c>
      <c r="N203" s="9">
        <v>3</v>
      </c>
      <c r="O203" s="9">
        <v>2.6</v>
      </c>
      <c r="P203" s="9">
        <f t="shared" si="157"/>
        <v>1.9774257805782218</v>
      </c>
      <c r="Q203" s="1">
        <f t="shared" si="158"/>
        <v>0.92208878491675073</v>
      </c>
      <c r="R203" s="4">
        <f t="shared" si="159"/>
        <v>15.007922656809424</v>
      </c>
      <c r="S203" s="4">
        <f t="shared" si="160"/>
        <v>1.7436838781262309</v>
      </c>
      <c r="T203" s="9">
        <f t="shared" si="161"/>
        <v>7.5236115434416657</v>
      </c>
      <c r="U203" s="9">
        <f t="shared" si="162"/>
        <v>3.8220887849167511</v>
      </c>
      <c r="V203" s="9">
        <f t="shared" si="163"/>
        <v>39.295135666431882</v>
      </c>
      <c r="W203" s="9">
        <f t="shared" si="164"/>
        <v>46.080654288431703</v>
      </c>
      <c r="X203" s="28">
        <f t="shared" si="168"/>
        <v>85.375789954863592</v>
      </c>
      <c r="Y203" s="9">
        <f t="shared" si="165"/>
        <v>0.53973912642909172</v>
      </c>
      <c r="Z203" s="9">
        <f t="shared" si="197"/>
        <v>0.04</v>
      </c>
      <c r="AA203" s="29">
        <f t="shared" si="169"/>
        <v>0.57973912642909176</v>
      </c>
      <c r="AB203" s="30">
        <f t="shared" si="198"/>
        <v>0.98</v>
      </c>
      <c r="AC203" s="9">
        <v>0.5</v>
      </c>
      <c r="AD203" s="9">
        <v>0.5</v>
      </c>
      <c r="AE203" s="9">
        <f t="shared" si="170"/>
        <v>59.991236772362086</v>
      </c>
      <c r="AF203" s="9">
        <f>(AC203+AD203)*D203*E203*N203</f>
        <v>24.757380000000005</v>
      </c>
      <c r="AG203" s="28">
        <f t="shared" si="171"/>
        <v>84.748616772362084</v>
      </c>
      <c r="AH203" s="9">
        <f t="shared" si="172"/>
        <v>0.29212724576377741</v>
      </c>
      <c r="AI203" s="9">
        <f t="shared" si="199"/>
        <v>0.09</v>
      </c>
      <c r="AJ203" s="29">
        <f t="shared" si="173"/>
        <v>0.38212724576377743</v>
      </c>
      <c r="AK203" s="30">
        <f t="shared" si="200"/>
        <v>0.9</v>
      </c>
      <c r="AL203" s="9">
        <v>6.7605250581013712</v>
      </c>
      <c r="AM203" s="9">
        <v>2.6647518808903001</v>
      </c>
      <c r="AN203" s="9">
        <v>5.4959752774766661</v>
      </c>
      <c r="AO203" s="36">
        <f t="shared" si="174"/>
        <v>87.154452245589908</v>
      </c>
      <c r="AP203" s="36">
        <f t="shared" si="175"/>
        <v>2.8411841667156974</v>
      </c>
      <c r="AQ203" s="36">
        <f t="shared" si="176"/>
        <v>1.1198909533126784</v>
      </c>
      <c r="AR203" s="36">
        <f t="shared" si="177"/>
        <v>2.3097433712364586</v>
      </c>
      <c r="AS203" s="36">
        <f t="shared" si="178"/>
        <v>78.734002643431864</v>
      </c>
      <c r="AT203" s="37">
        <f t="shared" si="179"/>
        <v>83.817313291347119</v>
      </c>
      <c r="AU203" s="37">
        <f t="shared" si="180"/>
        <v>4.1771442377320929</v>
      </c>
      <c r="AV203" s="37">
        <f t="shared" si="181"/>
        <v>1.6464775840018442</v>
      </c>
      <c r="AW203" s="37">
        <f t="shared" si="182"/>
        <v>3.3958133819086953</v>
      </c>
      <c r="AX203" s="37">
        <f t="shared" si="183"/>
        <v>115.75570823899515</v>
      </c>
      <c r="AY203" s="9">
        <f t="shared" si="184"/>
        <v>0.85</v>
      </c>
      <c r="AZ203" s="9">
        <f t="shared" si="185"/>
        <v>0.6</v>
      </c>
      <c r="BA203" s="9">
        <f t="shared" si="186"/>
        <v>0.65</v>
      </c>
      <c r="BB203" s="9">
        <f t="shared" si="201"/>
        <v>21</v>
      </c>
      <c r="BC203" s="9">
        <f t="shared" si="202"/>
        <v>11.2</v>
      </c>
      <c r="BD203" s="9">
        <f t="shared" si="203"/>
        <v>13.65</v>
      </c>
      <c r="BE203" s="9">
        <f t="shared" si="187"/>
        <v>247.62184977894941</v>
      </c>
      <c r="BF203" s="9">
        <f t="shared" si="188"/>
        <v>97.603482610757993</v>
      </c>
      <c r="BG203" s="9">
        <f t="shared" si="189"/>
        <v>201.30441834799578</v>
      </c>
      <c r="BH203" s="9">
        <f t="shared" si="190"/>
        <v>6862.0188734911317</v>
      </c>
      <c r="BI203" s="9">
        <f t="shared" si="191"/>
        <v>350.11700723713619</v>
      </c>
      <c r="BJ203" s="9">
        <f t="shared" si="192"/>
        <v>138.00332748546288</v>
      </c>
      <c r="BK203" s="9">
        <f t="shared" si="193"/>
        <v>284.62795411039008</v>
      </c>
      <c r="BL203" s="9">
        <f t="shared" si="194"/>
        <v>9702.3324627296279</v>
      </c>
      <c r="BM203" s="9" t="str">
        <f t="shared" si="195"/>
        <v>M</v>
      </c>
      <c r="BN203" s="9" t="str">
        <f t="shared" si="196"/>
        <v>M</v>
      </c>
      <c r="BO203" s="9">
        <v>1</v>
      </c>
    </row>
    <row r="204" spans="1:67" x14ac:dyDescent="0.3">
      <c r="A204" s="10">
        <v>198</v>
      </c>
      <c r="B204" s="10">
        <f t="shared" si="166"/>
        <v>5</v>
      </c>
      <c r="C204" s="9">
        <f>IF(G204&lt;=$A$3,$A$3,G204)</f>
        <v>2.7476554836880438</v>
      </c>
      <c r="D204" s="9">
        <f t="shared" si="153"/>
        <v>3</v>
      </c>
      <c r="E204" s="9">
        <f t="shared" si="154"/>
        <v>2.7508200000000005</v>
      </c>
      <c r="F204" s="9">
        <f t="shared" si="155"/>
        <v>3.1476554836880442</v>
      </c>
      <c r="G204" s="9">
        <v>2.7476554836880438</v>
      </c>
      <c r="H204" s="9">
        <f t="shared" si="167"/>
        <v>3.0317023896175925</v>
      </c>
      <c r="I204" s="9">
        <v>65</v>
      </c>
      <c r="J204" s="9">
        <v>78</v>
      </c>
      <c r="K204" s="9">
        <v>0.2</v>
      </c>
      <c r="L204" s="9">
        <v>0.2</v>
      </c>
      <c r="M204" s="1">
        <f t="shared" si="156"/>
        <v>1.3989229744649958</v>
      </c>
      <c r="N204" s="9">
        <v>3</v>
      </c>
      <c r="O204" s="9">
        <v>2.6</v>
      </c>
      <c r="P204" s="9">
        <f t="shared" si="157"/>
        <v>2.75133778731142</v>
      </c>
      <c r="Q204" s="1">
        <f t="shared" si="158"/>
        <v>1.282969880394544</v>
      </c>
      <c r="R204" s="4">
        <f t="shared" si="159"/>
        <v>15.007922656809424</v>
      </c>
      <c r="S204" s="4">
        <f t="shared" si="160"/>
        <v>0.10310925790026659</v>
      </c>
      <c r="T204" s="9">
        <f t="shared" si="161"/>
        <v>14.565111243356331</v>
      </c>
      <c r="U204" s="9">
        <f t="shared" si="162"/>
        <v>4.4306253640825881</v>
      </c>
      <c r="V204" s="9">
        <f t="shared" si="163"/>
        <v>34.991008796221337</v>
      </c>
      <c r="W204" s="9">
        <f t="shared" si="164"/>
        <v>41.56772881162172</v>
      </c>
      <c r="X204" s="28">
        <f t="shared" si="168"/>
        <v>76.558737607843057</v>
      </c>
      <c r="Y204" s="9">
        <f t="shared" si="165"/>
        <v>0.54295211899318618</v>
      </c>
      <c r="Z204" s="9">
        <f t="shared" si="197"/>
        <v>0.04</v>
      </c>
      <c r="AA204" s="29">
        <f t="shared" si="169"/>
        <v>0.58295211899318622</v>
      </c>
      <c r="AB204" s="30">
        <f t="shared" si="198"/>
        <v>0.98</v>
      </c>
      <c r="AC204" s="9">
        <v>0.5</v>
      </c>
      <c r="AD204" s="9">
        <v>0.5</v>
      </c>
      <c r="AE204" s="9">
        <f t="shared" si="170"/>
        <v>75.057008106670807</v>
      </c>
      <c r="AF204" s="9">
        <f>(AC204+AD204)*D204*E204*N204</f>
        <v>24.757380000000005</v>
      </c>
      <c r="AG204" s="28">
        <f t="shared" si="171"/>
        <v>99.814388106670805</v>
      </c>
      <c r="AH204" s="9">
        <f t="shared" si="172"/>
        <v>0.24803418093934512</v>
      </c>
      <c r="AI204" s="9">
        <f t="shared" si="199"/>
        <v>0.09</v>
      </c>
      <c r="AJ204" s="29">
        <f t="shared" si="173"/>
        <v>0.33803418093934512</v>
      </c>
      <c r="AK204" s="30">
        <f t="shared" si="200"/>
        <v>0.9</v>
      </c>
      <c r="AL204" s="9">
        <v>4.9465389507930917</v>
      </c>
      <c r="AM204" s="9">
        <v>2.1704253847729307</v>
      </c>
      <c r="AN204" s="9">
        <v>6.7950708059776659</v>
      </c>
      <c r="AO204" s="36">
        <f t="shared" si="174"/>
        <v>78.153711308006464</v>
      </c>
      <c r="AP204" s="36">
        <f t="shared" si="175"/>
        <v>2.0629435877459268</v>
      </c>
      <c r="AQ204" s="36">
        <f t="shared" si="176"/>
        <v>0.90517130760294917</v>
      </c>
      <c r="AR204" s="36">
        <f t="shared" si="177"/>
        <v>2.8338698809242477</v>
      </c>
      <c r="AS204" s="36">
        <f t="shared" si="178"/>
        <v>68.049804746856992</v>
      </c>
      <c r="AT204" s="37">
        <f t="shared" si="179"/>
        <v>98.717526698905189</v>
      </c>
      <c r="AU204" s="37">
        <f t="shared" si="180"/>
        <v>3.2744397080771814</v>
      </c>
      <c r="AV204" s="37">
        <f t="shared" si="181"/>
        <v>1.43674741754125</v>
      </c>
      <c r="AW204" s="37">
        <f t="shared" si="182"/>
        <v>4.4981046116541501</v>
      </c>
      <c r="AX204" s="37">
        <f t="shared" si="183"/>
        <v>108.01312460195633</v>
      </c>
      <c r="AY204" s="9">
        <f t="shared" si="184"/>
        <v>0.85</v>
      </c>
      <c r="AZ204" s="9">
        <f t="shared" si="185"/>
        <v>0.6</v>
      </c>
      <c r="BA204" s="9">
        <f t="shared" si="186"/>
        <v>0.65</v>
      </c>
      <c r="BB204" s="9">
        <f t="shared" si="201"/>
        <v>21</v>
      </c>
      <c r="BC204" s="9">
        <f t="shared" si="202"/>
        <v>11.2</v>
      </c>
      <c r="BD204" s="9">
        <f t="shared" si="203"/>
        <v>13.65</v>
      </c>
      <c r="BE204" s="9">
        <f t="shared" si="187"/>
        <v>161.22669760139826</v>
      </c>
      <c r="BF204" s="9">
        <f t="shared" si="188"/>
        <v>70.742497058691612</v>
      </c>
      <c r="BG204" s="9">
        <f t="shared" si="189"/>
        <v>221.47744855820832</v>
      </c>
      <c r="BH204" s="9">
        <f t="shared" si="190"/>
        <v>5318.344794752069</v>
      </c>
      <c r="BI204" s="9">
        <f t="shared" si="191"/>
        <v>323.24458930606448</v>
      </c>
      <c r="BJ204" s="9">
        <f t="shared" si="192"/>
        <v>141.83215155071144</v>
      </c>
      <c r="BK204" s="9">
        <f t="shared" si="193"/>
        <v>444.04176209543709</v>
      </c>
      <c r="BL204" s="9">
        <f t="shared" si="194"/>
        <v>10662.788511725797</v>
      </c>
      <c r="BM204" s="9" t="str">
        <f t="shared" si="195"/>
        <v>D</v>
      </c>
      <c r="BN204" s="9" t="str">
        <f t="shared" si="196"/>
        <v>M</v>
      </c>
      <c r="BO204" s="9">
        <v>1</v>
      </c>
    </row>
    <row r="205" spans="1:67" x14ac:dyDescent="0.3">
      <c r="A205" s="10">
        <v>199</v>
      </c>
      <c r="B205" s="10">
        <f t="shared" si="166"/>
        <v>5</v>
      </c>
      <c r="C205" s="9">
        <f>IF(G205&lt;=$A$3,$A$3,G205)</f>
        <v>3.0025356094104372</v>
      </c>
      <c r="D205" s="9">
        <f t="shared" si="153"/>
        <v>3</v>
      </c>
      <c r="E205" s="9">
        <f t="shared" si="154"/>
        <v>2.7508200000000005</v>
      </c>
      <c r="F205" s="9">
        <f t="shared" si="155"/>
        <v>3.4025356094104375</v>
      </c>
      <c r="G205" s="9">
        <v>3.0025356094104372</v>
      </c>
      <c r="H205" s="9">
        <f t="shared" si="167"/>
        <v>3.3129314923220652</v>
      </c>
      <c r="I205" s="9">
        <v>65</v>
      </c>
      <c r="J205" s="9">
        <v>78</v>
      </c>
      <c r="K205" s="9">
        <v>0.2</v>
      </c>
      <c r="L205" s="9">
        <v>0.2</v>
      </c>
      <c r="M205" s="1">
        <f t="shared" si="156"/>
        <v>1.3989229744649958</v>
      </c>
      <c r="N205" s="9">
        <v>3</v>
      </c>
      <c r="O205" s="9">
        <v>2.6</v>
      </c>
      <c r="P205" s="9">
        <f t="shared" si="157"/>
        <v>2.8078433507978371</v>
      </c>
      <c r="Q205" s="1">
        <f t="shared" si="158"/>
        <v>1.3093188573766237</v>
      </c>
      <c r="R205" s="4">
        <f t="shared" si="159"/>
        <v>15.007922656809424</v>
      </c>
      <c r="S205" s="4">
        <f t="shared" si="160"/>
        <v>6.1572800564220598E-2</v>
      </c>
      <c r="T205" s="9">
        <f t="shared" si="161"/>
        <v>15.16951619757134</v>
      </c>
      <c r="U205" s="9">
        <f t="shared" si="162"/>
        <v>4.7118544667870612</v>
      </c>
      <c r="V205" s="9">
        <f t="shared" si="163"/>
        <v>40.290895322781275</v>
      </c>
      <c r="W205" s="9">
        <f t="shared" si="164"/>
        <v>41.453469494052577</v>
      </c>
      <c r="X205" s="28">
        <f t="shared" si="168"/>
        <v>81.744364816833851</v>
      </c>
      <c r="Y205" s="9">
        <f t="shared" si="165"/>
        <v>0.50711103556726089</v>
      </c>
      <c r="Z205" s="9">
        <f t="shared" si="197"/>
        <v>0.04</v>
      </c>
      <c r="AA205" s="29">
        <f t="shared" si="169"/>
        <v>0.54711103556726093</v>
      </c>
      <c r="AB205" s="30">
        <f t="shared" si="198"/>
        <v>0.98</v>
      </c>
      <c r="AC205" s="9">
        <v>0.5</v>
      </c>
      <c r="AD205" s="9">
        <v>0.5</v>
      </c>
      <c r="AE205" s="9">
        <f t="shared" si="170"/>
        <v>82.019503869384465</v>
      </c>
      <c r="AF205" s="9">
        <f>(AC205+AD205)*D205*E205*N205</f>
        <v>24.757380000000005</v>
      </c>
      <c r="AG205" s="28">
        <f t="shared" si="171"/>
        <v>106.77688386938448</v>
      </c>
      <c r="AH205" s="9">
        <f t="shared" si="172"/>
        <v>0.2318608588567225</v>
      </c>
      <c r="AI205" s="9">
        <f t="shared" si="199"/>
        <v>0.09</v>
      </c>
      <c r="AJ205" s="29">
        <f t="shared" si="173"/>
        <v>0.3218608588567225</v>
      </c>
      <c r="AK205" s="30">
        <f t="shared" si="200"/>
        <v>0.9</v>
      </c>
      <c r="AL205" s="9">
        <v>10.763665617363596</v>
      </c>
      <c r="AM205" s="9">
        <v>2.6396339078703037</v>
      </c>
      <c r="AN205" s="9">
        <v>3.0362343787959483</v>
      </c>
      <c r="AO205" s="36">
        <f t="shared" si="174"/>
        <v>83.447372417184567</v>
      </c>
      <c r="AP205" s="36">
        <f t="shared" si="175"/>
        <v>4.8747453749480778</v>
      </c>
      <c r="AQ205" s="36">
        <f t="shared" si="176"/>
        <v>1.1954610670169261</v>
      </c>
      <c r="AR205" s="36">
        <f t="shared" si="177"/>
        <v>1.3750770435879778</v>
      </c>
      <c r="AS205" s="36">
        <f t="shared" si="178"/>
        <v>105.37109421791367</v>
      </c>
      <c r="AT205" s="37">
        <f t="shared" si="179"/>
        <v>105.60351151917146</v>
      </c>
      <c r="AU205" s="37">
        <f t="shared" si="180"/>
        <v>7.2992629573123757</v>
      </c>
      <c r="AV205" s="37">
        <f t="shared" si="181"/>
        <v>1.7900390712158412</v>
      </c>
      <c r="AW205" s="37">
        <f t="shared" si="182"/>
        <v>2.0589893739463774</v>
      </c>
      <c r="AX205" s="37">
        <f t="shared" si="183"/>
        <v>157.7787690714988</v>
      </c>
      <c r="AY205" s="9">
        <f t="shared" si="184"/>
        <v>0.85</v>
      </c>
      <c r="AZ205" s="9">
        <f t="shared" si="185"/>
        <v>0.6</v>
      </c>
      <c r="BA205" s="9">
        <f t="shared" si="186"/>
        <v>0.55000000000000004</v>
      </c>
      <c r="BB205" s="9">
        <f t="shared" si="201"/>
        <v>21</v>
      </c>
      <c r="BC205" s="9">
        <f t="shared" si="202"/>
        <v>11.2</v>
      </c>
      <c r="BD205" s="9">
        <f t="shared" si="203"/>
        <v>13.65</v>
      </c>
      <c r="BE205" s="9">
        <f t="shared" si="187"/>
        <v>406.78469274224028</v>
      </c>
      <c r="BF205" s="9">
        <f t="shared" si="188"/>
        <v>99.758084869606279</v>
      </c>
      <c r="BG205" s="9">
        <f t="shared" si="189"/>
        <v>114.74656615860712</v>
      </c>
      <c r="BH205" s="9">
        <f t="shared" si="190"/>
        <v>8792.9409412084842</v>
      </c>
      <c r="BI205" s="9">
        <f t="shared" si="191"/>
        <v>770.82779979399902</v>
      </c>
      <c r="BJ205" s="9">
        <f t="shared" si="192"/>
        <v>189.03441167690906</v>
      </c>
      <c r="BK205" s="9">
        <f t="shared" si="193"/>
        <v>217.43650806939789</v>
      </c>
      <c r="BL205" s="9">
        <f t="shared" si="194"/>
        <v>16661.992057122719</v>
      </c>
      <c r="BM205" s="9" t="str">
        <f t="shared" si="195"/>
        <v>M</v>
      </c>
      <c r="BN205" s="9" t="str">
        <f t="shared" si="196"/>
        <v>M</v>
      </c>
      <c r="BO205" s="9">
        <v>1</v>
      </c>
    </row>
    <row r="206" spans="1:67" x14ac:dyDescent="0.3">
      <c r="A206" s="10">
        <v>200</v>
      </c>
      <c r="B206" s="10">
        <f t="shared" si="166"/>
        <v>6</v>
      </c>
      <c r="C206" s="9">
        <f>IF(G206&lt;=$A$3,$A$3,G206)</f>
        <v>3.0637489261766651</v>
      </c>
      <c r="D206" s="9">
        <f t="shared" si="153"/>
        <v>3</v>
      </c>
      <c r="E206" s="9">
        <f t="shared" si="154"/>
        <v>2.7508200000000005</v>
      </c>
      <c r="F206" s="9">
        <f t="shared" si="155"/>
        <v>3.4637489261766654</v>
      </c>
      <c r="G206" s="9">
        <v>3.0637489261766651</v>
      </c>
      <c r="H206" s="9">
        <f t="shared" si="167"/>
        <v>3.3804729143883772</v>
      </c>
      <c r="I206" s="9">
        <v>65</v>
      </c>
      <c r="J206" s="9">
        <v>78</v>
      </c>
      <c r="K206" s="9">
        <v>0.2</v>
      </c>
      <c r="L206" s="9">
        <v>0.2</v>
      </c>
      <c r="M206" s="1">
        <f t="shared" si="156"/>
        <v>1.3989229744649958</v>
      </c>
      <c r="N206" s="9">
        <v>3</v>
      </c>
      <c r="O206" s="9">
        <v>2.6</v>
      </c>
      <c r="P206" s="9">
        <f t="shared" si="157"/>
        <v>2.8214140164075809</v>
      </c>
      <c r="Q206" s="1">
        <f t="shared" si="158"/>
        <v>1.3156469626767078</v>
      </c>
      <c r="R206" s="4">
        <f t="shared" si="159"/>
        <v>15.007922656809424</v>
      </c>
      <c r="S206" s="4">
        <f t="shared" si="160"/>
        <v>5.3182997773397821E-2</v>
      </c>
      <c r="T206" s="9">
        <f t="shared" si="161"/>
        <v>15.316502963483821</v>
      </c>
      <c r="U206" s="9">
        <f t="shared" si="162"/>
        <v>4.7793958888533732</v>
      </c>
      <c r="V206" s="9">
        <f t="shared" si="163"/>
        <v>41.558709839209953</v>
      </c>
      <c r="W206" s="9">
        <f t="shared" si="164"/>
        <v>41.430390656739526</v>
      </c>
      <c r="X206" s="28">
        <f t="shared" si="168"/>
        <v>82.989100495949486</v>
      </c>
      <c r="Y206" s="9">
        <f t="shared" si="165"/>
        <v>0.4992268913525777</v>
      </c>
      <c r="Z206" s="9">
        <f t="shared" si="197"/>
        <v>0.04</v>
      </c>
      <c r="AA206" s="29">
        <f t="shared" si="169"/>
        <v>0.53922689135257773</v>
      </c>
      <c r="AB206" s="30">
        <f t="shared" si="198"/>
        <v>0.98</v>
      </c>
      <c r="AC206" s="9">
        <v>0.5</v>
      </c>
      <c r="AD206" s="9">
        <v>0.5</v>
      </c>
      <c r="AE206" s="9">
        <f t="shared" si="170"/>
        <v>83.691652521220533</v>
      </c>
      <c r="AF206" s="9">
        <f>(AC206+AD206)*D206*E206*N206</f>
        <v>24.757380000000005</v>
      </c>
      <c r="AG206" s="28">
        <f t="shared" si="171"/>
        <v>108.44903252122054</v>
      </c>
      <c r="AH206" s="9">
        <f t="shared" si="172"/>
        <v>0.22828585395776266</v>
      </c>
      <c r="AI206" s="9">
        <f t="shared" si="199"/>
        <v>0.09</v>
      </c>
      <c r="AJ206" s="29">
        <f t="shared" si="173"/>
        <v>0.31828585395776265</v>
      </c>
      <c r="AK206" s="30">
        <f t="shared" si="200"/>
        <v>0.9</v>
      </c>
      <c r="AL206" s="9">
        <v>10.525141436126782</v>
      </c>
      <c r="AM206" s="9">
        <v>2.7602712045863504</v>
      </c>
      <c r="AN206" s="9">
        <v>5.5020783737147756</v>
      </c>
      <c r="AO206" s="36">
        <f t="shared" si="174"/>
        <v>84.718040089615101</v>
      </c>
      <c r="AP206" s="36">
        <f t="shared" si="175"/>
        <v>4.849702138477932</v>
      </c>
      <c r="AQ206" s="36">
        <f t="shared" si="176"/>
        <v>1.2718587436472175</v>
      </c>
      <c r="AR206" s="36">
        <f t="shared" si="177"/>
        <v>2.5352097562783107</v>
      </c>
      <c r="AS206" s="36">
        <f t="shared" si="178"/>
        <v>117.60772249171968</v>
      </c>
      <c r="AT206" s="37">
        <f t="shared" si="179"/>
        <v>107.25728491109724</v>
      </c>
      <c r="AU206" s="37">
        <f t="shared" si="180"/>
        <v>7.1751378061029367</v>
      </c>
      <c r="AV206" s="37">
        <f t="shared" si="181"/>
        <v>1.8817159270795618</v>
      </c>
      <c r="AW206" s="37">
        <f t="shared" si="182"/>
        <v>3.7508446599944301</v>
      </c>
      <c r="AX206" s="37">
        <f t="shared" si="183"/>
        <v>174.00071011471266</v>
      </c>
      <c r="AY206" s="9">
        <f t="shared" si="184"/>
        <v>0.85</v>
      </c>
      <c r="AZ206" s="9">
        <f t="shared" si="185"/>
        <v>0.6</v>
      </c>
      <c r="BA206" s="9">
        <f t="shared" si="186"/>
        <v>0.65</v>
      </c>
      <c r="BB206" s="9">
        <f t="shared" si="201"/>
        <v>21</v>
      </c>
      <c r="BC206" s="9">
        <f t="shared" si="202"/>
        <v>11.2</v>
      </c>
      <c r="BD206" s="9">
        <f t="shared" si="203"/>
        <v>13.65</v>
      </c>
      <c r="BE206" s="9">
        <f t="shared" si="187"/>
        <v>410.85726019026555</v>
      </c>
      <c r="BF206" s="9">
        <f t="shared" si="188"/>
        <v>107.74938003263247</v>
      </c>
      <c r="BG206" s="9">
        <f t="shared" si="189"/>
        <v>214.77800176796924</v>
      </c>
      <c r="BH206" s="9">
        <f t="shared" si="190"/>
        <v>9963.4957489018361</v>
      </c>
      <c r="BI206" s="9">
        <f t="shared" si="191"/>
        <v>769.58579994556794</v>
      </c>
      <c r="BJ206" s="9">
        <f t="shared" si="192"/>
        <v>201.82774131252205</v>
      </c>
      <c r="BK206" s="9">
        <f t="shared" si="193"/>
        <v>402.30541435429024</v>
      </c>
      <c r="BL206" s="9">
        <f t="shared" si="194"/>
        <v>18662.843739506974</v>
      </c>
      <c r="BM206" s="9" t="str">
        <f t="shared" si="195"/>
        <v>M</v>
      </c>
      <c r="BN206" s="9" t="str">
        <f t="shared" si="196"/>
        <v>M</v>
      </c>
      <c r="BO206" s="9">
        <v>1</v>
      </c>
    </row>
    <row r="207" spans="1:67" x14ac:dyDescent="0.3">
      <c r="A207" s="10">
        <v>201</v>
      </c>
      <c r="B207" s="10">
        <f t="shared" si="166"/>
        <v>6</v>
      </c>
      <c r="C207" s="9">
        <f>IF(G207&lt;=$A$3,$A$3,G207)</f>
        <v>2.5</v>
      </c>
      <c r="D207" s="9">
        <f t="shared" si="153"/>
        <v>3</v>
      </c>
      <c r="E207" s="9">
        <f t="shared" si="154"/>
        <v>2.7508200000000005</v>
      </c>
      <c r="F207" s="9">
        <f t="shared" si="155"/>
        <v>2.9000000000000004</v>
      </c>
      <c r="G207" s="9">
        <v>2.0524425064407126</v>
      </c>
      <c r="H207" s="9">
        <f t="shared" si="167"/>
        <v>2.264619741546714</v>
      </c>
      <c r="I207" s="9">
        <v>65</v>
      </c>
      <c r="J207" s="9">
        <v>78</v>
      </c>
      <c r="K207" s="9">
        <v>0.2</v>
      </c>
      <c r="L207" s="9">
        <v>0.2</v>
      </c>
      <c r="M207" s="1">
        <f t="shared" si="156"/>
        <v>1.3989229744649958</v>
      </c>
      <c r="N207" s="9">
        <v>3</v>
      </c>
      <c r="O207" s="9">
        <v>2.6</v>
      </c>
      <c r="P207" s="9">
        <f t="shared" si="157"/>
        <v>1.6374226385917758</v>
      </c>
      <c r="Q207" s="1">
        <f t="shared" si="158"/>
        <v>0.76354271601170964</v>
      </c>
      <c r="R207" s="4">
        <f t="shared" si="159"/>
        <v>15.007922656809424</v>
      </c>
      <c r="S207" s="4">
        <f t="shared" si="160"/>
        <v>3.0959961474635569</v>
      </c>
      <c r="T207" s="9">
        <f t="shared" si="161"/>
        <v>5.1587865788272147</v>
      </c>
      <c r="U207" s="9">
        <f t="shared" si="162"/>
        <v>3.66354271601171</v>
      </c>
      <c r="V207" s="9">
        <f t="shared" si="163"/>
        <v>41.875158200204311</v>
      </c>
      <c r="W207" s="9">
        <f t="shared" si="164"/>
        <v>49.800621925170205</v>
      </c>
      <c r="X207" s="28">
        <f t="shared" si="168"/>
        <v>91.675780125374516</v>
      </c>
      <c r="Y207" s="9">
        <f t="shared" si="165"/>
        <v>0.54322550467597408</v>
      </c>
      <c r="Z207" s="9">
        <f t="shared" si="197"/>
        <v>0.04</v>
      </c>
      <c r="AA207" s="29">
        <f t="shared" si="169"/>
        <v>0.58322550467597412</v>
      </c>
      <c r="AB207" s="30">
        <f t="shared" si="198"/>
        <v>0.98</v>
      </c>
      <c r="AC207" s="9">
        <v>0.5</v>
      </c>
      <c r="AD207" s="9">
        <v>0.5</v>
      </c>
      <c r="AE207" s="9">
        <f t="shared" si="170"/>
        <v>56.066051496973799</v>
      </c>
      <c r="AF207" s="9">
        <f>(AC207+AD207)*D207*E207*N207</f>
        <v>24.757380000000005</v>
      </c>
      <c r="AG207" s="28">
        <f t="shared" si="171"/>
        <v>80.823431496973797</v>
      </c>
      <c r="AH207" s="9">
        <f t="shared" si="172"/>
        <v>0.30631438855608323</v>
      </c>
      <c r="AI207" s="9">
        <f t="shared" si="199"/>
        <v>0.09</v>
      </c>
      <c r="AJ207" s="29">
        <f t="shared" si="173"/>
        <v>0.39631438855608325</v>
      </c>
      <c r="AK207" s="30">
        <f t="shared" si="200"/>
        <v>0.9</v>
      </c>
      <c r="AL207" s="9">
        <v>11.841924116514974</v>
      </c>
      <c r="AM207" s="9">
        <v>2.254174915550049</v>
      </c>
      <c r="AN207" s="9">
        <v>5.6509323829170039</v>
      </c>
      <c r="AO207" s="36">
        <f t="shared" si="174"/>
        <v>93.58569221131981</v>
      </c>
      <c r="AP207" s="36">
        <f t="shared" si="175"/>
        <v>4.9354119473259397</v>
      </c>
      <c r="AQ207" s="36">
        <f t="shared" si="176"/>
        <v>0.93948261280045031</v>
      </c>
      <c r="AR207" s="36">
        <f t="shared" si="177"/>
        <v>2.3551644920004291</v>
      </c>
      <c r="AS207" s="36">
        <f t="shared" si="178"/>
        <v>115.30662337306087</v>
      </c>
      <c r="AT207" s="37">
        <f t="shared" si="179"/>
        <v>79.935261920083974</v>
      </c>
      <c r="AU207" s="37">
        <f t="shared" si="180"/>
        <v>7.1487992009508057</v>
      </c>
      <c r="AV207" s="37">
        <f t="shared" si="181"/>
        <v>1.3608129621953706</v>
      </c>
      <c r="AW207" s="37">
        <f t="shared" si="182"/>
        <v>3.4113865708094808</v>
      </c>
      <c r="AX207" s="37">
        <f t="shared" si="183"/>
        <v>167.01825619243186</v>
      </c>
      <c r="AY207" s="9">
        <f t="shared" si="184"/>
        <v>0.85</v>
      </c>
      <c r="AZ207" s="9">
        <f t="shared" si="185"/>
        <v>0.6</v>
      </c>
      <c r="BA207" s="9">
        <f t="shared" si="186"/>
        <v>0.65</v>
      </c>
      <c r="BB207" s="9">
        <f t="shared" si="201"/>
        <v>21</v>
      </c>
      <c r="BC207" s="9">
        <f t="shared" si="202"/>
        <v>11.2</v>
      </c>
      <c r="BD207" s="9">
        <f t="shared" si="203"/>
        <v>13.65</v>
      </c>
      <c r="BE207" s="9">
        <f t="shared" si="187"/>
        <v>461.88394343851593</v>
      </c>
      <c r="BF207" s="9">
        <f t="shared" si="188"/>
        <v>87.922130639429483</v>
      </c>
      <c r="BG207" s="9">
        <f t="shared" si="189"/>
        <v>220.40969925538153</v>
      </c>
      <c r="BH207" s="9">
        <f t="shared" si="190"/>
        <v>10791.05016491785</v>
      </c>
      <c r="BI207" s="9">
        <f t="shared" si="191"/>
        <v>571.44113654208968</v>
      </c>
      <c r="BJ207" s="9">
        <f t="shared" si="192"/>
        <v>108.77694055733228</v>
      </c>
      <c r="BK207" s="9">
        <f t="shared" si="193"/>
        <v>272.69007904831295</v>
      </c>
      <c r="BL207" s="9">
        <f t="shared" si="194"/>
        <v>13350.648054177727</v>
      </c>
      <c r="BM207" s="9" t="str">
        <f t="shared" si="195"/>
        <v>M</v>
      </c>
      <c r="BN207" s="9" t="str">
        <f t="shared" si="196"/>
        <v>M</v>
      </c>
      <c r="BO207" s="9">
        <v>1</v>
      </c>
    </row>
    <row r="208" spans="1:67" x14ac:dyDescent="0.3">
      <c r="A208" s="10">
        <v>202</v>
      </c>
      <c r="B208" s="10">
        <f t="shared" si="166"/>
        <v>6</v>
      </c>
      <c r="C208" s="9">
        <f>IF(G208&lt;=$A$3,$A$3,G208)</f>
        <v>2.9797454575626809</v>
      </c>
      <c r="D208" s="9">
        <f t="shared" si="153"/>
        <v>3</v>
      </c>
      <c r="E208" s="9">
        <f t="shared" si="154"/>
        <v>2.7508200000000005</v>
      </c>
      <c r="F208" s="9">
        <f t="shared" si="155"/>
        <v>3.3797454575626813</v>
      </c>
      <c r="G208" s="9">
        <v>2.9797454575626809</v>
      </c>
      <c r="H208" s="9">
        <f t="shared" si="167"/>
        <v>3.2877853420034486</v>
      </c>
      <c r="I208" s="9">
        <v>65</v>
      </c>
      <c r="J208" s="9">
        <v>78</v>
      </c>
      <c r="K208" s="9">
        <v>0.2</v>
      </c>
      <c r="L208" s="9">
        <v>0.2</v>
      </c>
      <c r="M208" s="1">
        <f t="shared" si="156"/>
        <v>1.3989229744649958</v>
      </c>
      <c r="N208" s="9">
        <v>3</v>
      </c>
      <c r="O208" s="9">
        <v>2.6</v>
      </c>
      <c r="P208" s="9">
        <f t="shared" si="157"/>
        <v>2.8027908957723673</v>
      </c>
      <c r="Q208" s="1">
        <f t="shared" si="158"/>
        <v>1.3069628589057634</v>
      </c>
      <c r="R208" s="4">
        <f t="shared" si="159"/>
        <v>15.007922656809424</v>
      </c>
      <c r="S208" s="4">
        <f t="shared" si="160"/>
        <v>6.4853287256995504E-2</v>
      </c>
      <c r="T208" s="9">
        <f t="shared" si="161"/>
        <v>15.114973025102035</v>
      </c>
      <c r="U208" s="9">
        <f t="shared" si="162"/>
        <v>4.6867083164684447</v>
      </c>
      <c r="V208" s="9">
        <f t="shared" si="163"/>
        <v>39.818380973498165</v>
      </c>
      <c r="W208" s="9">
        <f t="shared" si="164"/>
        <v>41.462493522456796</v>
      </c>
      <c r="X208" s="28">
        <f t="shared" si="168"/>
        <v>81.280874495954961</v>
      </c>
      <c r="Y208" s="9">
        <f t="shared" si="165"/>
        <v>0.51011377251508561</v>
      </c>
      <c r="Z208" s="9">
        <f t="shared" si="197"/>
        <v>0.04</v>
      </c>
      <c r="AA208" s="29">
        <f t="shared" si="169"/>
        <v>0.55011377251508564</v>
      </c>
      <c r="AB208" s="30">
        <f t="shared" si="198"/>
        <v>0.98</v>
      </c>
      <c r="AC208" s="9">
        <v>0.5</v>
      </c>
      <c r="AD208" s="9">
        <v>0.5</v>
      </c>
      <c r="AE208" s="9">
        <f t="shared" si="170"/>
        <v>81.396951070409358</v>
      </c>
      <c r="AF208" s="9">
        <f>(AC208+AD208)*D208*E208*N208</f>
        <v>24.757380000000005</v>
      </c>
      <c r="AG208" s="28">
        <f t="shared" si="171"/>
        <v>106.15433107040937</v>
      </c>
      <c r="AH208" s="9">
        <f t="shared" si="172"/>
        <v>0.2332206302876054</v>
      </c>
      <c r="AI208" s="9">
        <f t="shared" si="199"/>
        <v>0.09</v>
      </c>
      <c r="AJ208" s="29">
        <f t="shared" si="173"/>
        <v>0.32322063028760539</v>
      </c>
      <c r="AK208" s="30">
        <f t="shared" si="200"/>
        <v>0.9</v>
      </c>
      <c r="AL208" s="9">
        <v>8.8175871683961962</v>
      </c>
      <c r="AM208" s="9">
        <v>2.2432135898539887</v>
      </c>
      <c r="AN208" s="9">
        <v>6.4324032723037803</v>
      </c>
      <c r="AO208" s="36">
        <f t="shared" si="174"/>
        <v>82.974226047954033</v>
      </c>
      <c r="AP208" s="36">
        <f t="shared" si="175"/>
        <v>3.9669110267091527</v>
      </c>
      <c r="AQ208" s="36">
        <f t="shared" si="176"/>
        <v>1.0091908993823029</v>
      </c>
      <c r="AR208" s="36">
        <f t="shared" si="177"/>
        <v>2.8938496418383659</v>
      </c>
      <c r="AS208" s="36">
        <f t="shared" si="178"/>
        <v>103.26680561781836</v>
      </c>
      <c r="AT208" s="37">
        <f t="shared" si="179"/>
        <v>104.98779995974553</v>
      </c>
      <c r="AU208" s="37">
        <f t="shared" si="180"/>
        <v>5.9675610862112762</v>
      </c>
      <c r="AV208" s="37">
        <f t="shared" si="181"/>
        <v>1.5181606794716604</v>
      </c>
      <c r="AW208" s="37">
        <f t="shared" si="182"/>
        <v>4.3533178323656969</v>
      </c>
      <c r="AX208" s="37">
        <f t="shared" si="183"/>
        <v>155.34781762258547</v>
      </c>
      <c r="AY208" s="9">
        <f t="shared" si="184"/>
        <v>0.85</v>
      </c>
      <c r="AZ208" s="9">
        <f t="shared" si="185"/>
        <v>0.6</v>
      </c>
      <c r="BA208" s="9">
        <f t="shared" si="186"/>
        <v>0.65</v>
      </c>
      <c r="BB208" s="9">
        <f t="shared" si="201"/>
        <v>21</v>
      </c>
      <c r="BC208" s="9">
        <f t="shared" si="202"/>
        <v>11.2</v>
      </c>
      <c r="BD208" s="9">
        <f t="shared" si="203"/>
        <v>13.65</v>
      </c>
      <c r="BE208" s="9">
        <f t="shared" si="187"/>
        <v>329.15137224228664</v>
      </c>
      <c r="BF208" s="9">
        <f t="shared" si="188"/>
        <v>83.73683381088523</v>
      </c>
      <c r="BG208" s="9">
        <f t="shared" si="189"/>
        <v>240.11493433068739</v>
      </c>
      <c r="BH208" s="9">
        <f t="shared" si="190"/>
        <v>8568.483272582991</v>
      </c>
      <c r="BI208" s="9">
        <f t="shared" si="191"/>
        <v>626.52110956671117</v>
      </c>
      <c r="BJ208" s="9">
        <f t="shared" si="192"/>
        <v>159.38834972312205</v>
      </c>
      <c r="BK208" s="9">
        <f t="shared" si="193"/>
        <v>457.04526174560283</v>
      </c>
      <c r="BL208" s="9">
        <f t="shared" si="194"/>
        <v>16309.625600743035</v>
      </c>
      <c r="BM208" s="9" t="str">
        <f t="shared" si="195"/>
        <v>M</v>
      </c>
      <c r="BN208" s="9" t="str">
        <f t="shared" si="196"/>
        <v>M</v>
      </c>
      <c r="BO208" s="9">
        <v>1</v>
      </c>
    </row>
    <row r="209" spans="1:67" x14ac:dyDescent="0.3">
      <c r="A209" s="10">
        <v>203</v>
      </c>
      <c r="B209" s="10">
        <f t="shared" si="166"/>
        <v>6</v>
      </c>
      <c r="C209" s="9">
        <f>IF(G209&lt;=$A$3,$A$3,G209)</f>
        <v>2.5</v>
      </c>
      <c r="D209" s="9">
        <f t="shared" si="153"/>
        <v>3</v>
      </c>
      <c r="E209" s="9">
        <f t="shared" si="154"/>
        <v>2.7508200000000005</v>
      </c>
      <c r="F209" s="9">
        <f t="shared" si="155"/>
        <v>2.9000000000000004</v>
      </c>
      <c r="G209" s="9">
        <v>2.49119445826783</v>
      </c>
      <c r="H209" s="9">
        <f t="shared" si="167"/>
        <v>2.7487289570944502</v>
      </c>
      <c r="I209" s="9">
        <v>65</v>
      </c>
      <c r="J209" s="9">
        <v>78</v>
      </c>
      <c r="K209" s="9">
        <v>0.2</v>
      </c>
      <c r="L209" s="9">
        <v>0.2</v>
      </c>
      <c r="M209" s="1">
        <f t="shared" si="156"/>
        <v>1.3989229744649958</v>
      </c>
      <c r="N209" s="9">
        <v>3</v>
      </c>
      <c r="O209" s="9">
        <v>2.6</v>
      </c>
      <c r="P209" s="9">
        <f t="shared" si="157"/>
        <v>2.6755982016163498</v>
      </c>
      <c r="Q209" s="1">
        <f t="shared" si="158"/>
        <v>1.2476519315594459</v>
      </c>
      <c r="R209" s="4">
        <f t="shared" si="159"/>
        <v>15.007922656809424</v>
      </c>
      <c r="S209" s="4">
        <f t="shared" si="160"/>
        <v>0.17548685053375643</v>
      </c>
      <c r="T209" s="9">
        <f t="shared" si="161"/>
        <v>13.774243970110046</v>
      </c>
      <c r="U209" s="9">
        <f t="shared" si="162"/>
        <v>4.1476519315594462</v>
      </c>
      <c r="V209" s="9">
        <f t="shared" si="163"/>
        <v>30.160861509932896</v>
      </c>
      <c r="W209" s="9">
        <f t="shared" si="164"/>
        <v>41.766826540989776</v>
      </c>
      <c r="X209" s="28">
        <f t="shared" si="168"/>
        <v>71.927688050922669</v>
      </c>
      <c r="Y209" s="9">
        <f t="shared" si="165"/>
        <v>0.58067800693691285</v>
      </c>
      <c r="Z209" s="9">
        <f t="shared" si="197"/>
        <v>0.04</v>
      </c>
      <c r="AA209" s="29">
        <f t="shared" si="169"/>
        <v>0.62067800693691288</v>
      </c>
      <c r="AB209" s="30">
        <f t="shared" si="198"/>
        <v>0.98</v>
      </c>
      <c r="AC209" s="9">
        <v>0.5</v>
      </c>
      <c r="AD209" s="9">
        <v>0.5</v>
      </c>
      <c r="AE209" s="9">
        <f t="shared" si="170"/>
        <v>68.051327307791013</v>
      </c>
      <c r="AF209" s="9">
        <f>(AC209+AD209)*D209*E209*N209</f>
        <v>24.757380000000005</v>
      </c>
      <c r="AG209" s="28">
        <f t="shared" si="171"/>
        <v>92.808707307791025</v>
      </c>
      <c r="AH209" s="9">
        <f t="shared" si="172"/>
        <v>0.2667570825859536</v>
      </c>
      <c r="AI209" s="9">
        <f t="shared" si="199"/>
        <v>0.09</v>
      </c>
      <c r="AJ209" s="29">
        <f t="shared" si="173"/>
        <v>0.35675708258595362</v>
      </c>
      <c r="AK209" s="30">
        <f t="shared" si="200"/>
        <v>0.9</v>
      </c>
      <c r="AL209" s="9">
        <v>7.6128532641860582</v>
      </c>
      <c r="AM209" s="9">
        <v>2.404715576740871</v>
      </c>
      <c r="AN209" s="9">
        <v>4.9892843838192489</v>
      </c>
      <c r="AO209" s="36">
        <f t="shared" si="174"/>
        <v>73.426181551983561</v>
      </c>
      <c r="AP209" s="36">
        <f t="shared" si="175"/>
        <v>2.8877226730678842</v>
      </c>
      <c r="AQ209" s="36">
        <f t="shared" si="176"/>
        <v>0.91216150531919815</v>
      </c>
      <c r="AR209" s="36">
        <f t="shared" si="177"/>
        <v>1.8925452964288541</v>
      </c>
      <c r="AS209" s="36">
        <f t="shared" si="178"/>
        <v>74.467183172571751</v>
      </c>
      <c r="AT209" s="37">
        <f t="shared" si="179"/>
        <v>91.788831403309814</v>
      </c>
      <c r="AU209" s="37">
        <f t="shared" si="180"/>
        <v>4.8969139435000857</v>
      </c>
      <c r="AV209" s="37">
        <f t="shared" si="181"/>
        <v>1.5468162631337989</v>
      </c>
      <c r="AW209" s="37">
        <f t="shared" si="182"/>
        <v>3.2093218428562365</v>
      </c>
      <c r="AX209" s="37">
        <f t="shared" si="183"/>
        <v>126.27922723047763</v>
      </c>
      <c r="AY209" s="9">
        <f t="shared" si="184"/>
        <v>0.85</v>
      </c>
      <c r="AZ209" s="9">
        <f t="shared" si="185"/>
        <v>0.6</v>
      </c>
      <c r="BA209" s="9">
        <f t="shared" si="186"/>
        <v>0.65</v>
      </c>
      <c r="BB209" s="9">
        <f t="shared" si="201"/>
        <v>21</v>
      </c>
      <c r="BC209" s="9">
        <f t="shared" si="202"/>
        <v>11.2</v>
      </c>
      <c r="BD209" s="9">
        <f t="shared" si="203"/>
        <v>13.65</v>
      </c>
      <c r="BE209" s="9">
        <f t="shared" si="187"/>
        <v>212.03444926446173</v>
      </c>
      <c r="BF209" s="9">
        <f t="shared" si="188"/>
        <v>66.976536294298057</v>
      </c>
      <c r="BG209" s="9">
        <f t="shared" si="189"/>
        <v>138.96237453093758</v>
      </c>
      <c r="BH209" s="9">
        <f t="shared" si="190"/>
        <v>5467.840911294069</v>
      </c>
      <c r="BI209" s="9">
        <f t="shared" si="191"/>
        <v>449.48200835644639</v>
      </c>
      <c r="BJ209" s="9">
        <f t="shared" si="192"/>
        <v>141.98045718868599</v>
      </c>
      <c r="BK209" s="9">
        <f t="shared" si="193"/>
        <v>294.57990155289065</v>
      </c>
      <c r="BL209" s="9">
        <f t="shared" si="194"/>
        <v>11591.02269799856</v>
      </c>
      <c r="BM209" s="9" t="str">
        <f t="shared" si="195"/>
        <v>D</v>
      </c>
      <c r="BN209" s="9" t="str">
        <f t="shared" si="196"/>
        <v>M</v>
      </c>
      <c r="BO209" s="9">
        <v>1</v>
      </c>
    </row>
    <row r="210" spans="1:67" x14ac:dyDescent="0.3">
      <c r="A210" s="10">
        <v>204</v>
      </c>
      <c r="B210" s="10">
        <f t="shared" si="166"/>
        <v>6</v>
      </c>
      <c r="C210" s="9">
        <f>IF(G210&lt;=$A$3,$A$3,G210)</f>
        <v>2.5</v>
      </c>
      <c r="D210" s="9">
        <f t="shared" si="153"/>
        <v>3</v>
      </c>
      <c r="E210" s="9">
        <f t="shared" si="154"/>
        <v>2.7508200000000005</v>
      </c>
      <c r="F210" s="9">
        <f t="shared" si="155"/>
        <v>2.9000000000000004</v>
      </c>
      <c r="G210" s="9">
        <v>1.1466261472420716</v>
      </c>
      <c r="H210" s="9">
        <f t="shared" si="167"/>
        <v>1.2651619721719365</v>
      </c>
      <c r="I210" s="9">
        <v>65</v>
      </c>
      <c r="J210" s="9">
        <v>78</v>
      </c>
      <c r="K210" s="9">
        <v>0.2</v>
      </c>
      <c r="L210" s="9">
        <v>0.2</v>
      </c>
      <c r="M210" s="1">
        <f t="shared" si="156"/>
        <v>1.3989229744649958</v>
      </c>
      <c r="N210" s="9">
        <v>3</v>
      </c>
      <c r="O210" s="9">
        <v>2.6</v>
      </c>
      <c r="P210" s="9">
        <f t="shared" si="157"/>
        <v>0</v>
      </c>
      <c r="Q210" s="1">
        <f t="shared" si="158"/>
        <v>0</v>
      </c>
      <c r="R210" s="4">
        <f t="shared" si="159"/>
        <v>15.007922656809424</v>
      </c>
      <c r="S210" s="4">
        <f t="shared" si="160"/>
        <v>17.538866060468983</v>
      </c>
      <c r="T210" s="9">
        <f t="shared" si="161"/>
        <v>0</v>
      </c>
      <c r="U210" s="9">
        <f t="shared" si="162"/>
        <v>2.6640849466369323</v>
      </c>
      <c r="V210" s="9">
        <f t="shared" si="163"/>
        <v>31.322095706610064</v>
      </c>
      <c r="W210" s="9">
        <f t="shared" si="164"/>
        <v>35.077732120937966</v>
      </c>
      <c r="X210" s="28">
        <f t="shared" si="168"/>
        <v>66.399827827548023</v>
      </c>
      <c r="Y210" s="9">
        <f t="shared" si="165"/>
        <v>0.52828046801628725</v>
      </c>
      <c r="Z210" s="9">
        <f t="shared" si="197"/>
        <v>0.04</v>
      </c>
      <c r="AA210" s="29">
        <f t="shared" si="169"/>
        <v>0.56828046801628729</v>
      </c>
      <c r="AB210" s="30">
        <f t="shared" si="198"/>
        <v>0.98</v>
      </c>
      <c r="AC210" s="9">
        <v>0.5</v>
      </c>
      <c r="AD210" s="9">
        <v>0.5</v>
      </c>
      <c r="AE210" s="9">
        <f t="shared" si="170"/>
        <v>31.322095706610064</v>
      </c>
      <c r="AF210" s="9">
        <f>(AC210+AD210)*D210*E210*N210</f>
        <v>24.757380000000005</v>
      </c>
      <c r="AG210" s="28">
        <f t="shared" si="171"/>
        <v>56.079475706610069</v>
      </c>
      <c r="AH210" s="9">
        <f t="shared" si="172"/>
        <v>0.44146953387229798</v>
      </c>
      <c r="AI210" s="9">
        <f t="shared" si="199"/>
        <v>0.09</v>
      </c>
      <c r="AJ210" s="29">
        <f t="shared" si="173"/>
        <v>0.53146953387229801</v>
      </c>
      <c r="AK210" s="30">
        <f t="shared" si="200"/>
        <v>0.9</v>
      </c>
      <c r="AL210" s="9">
        <v>11.791930297234011</v>
      </c>
      <c r="AM210" s="9">
        <v>3.3338177385878924</v>
      </c>
      <c r="AN210" s="9">
        <v>6.9514761921802046</v>
      </c>
      <c r="AO210" s="36">
        <f t="shared" si="174"/>
        <v>67.783157573955265</v>
      </c>
      <c r="AP210" s="36">
        <f t="shared" si="175"/>
        <v>5.0908066291064298</v>
      </c>
      <c r="AQ210" s="36">
        <f t="shared" si="176"/>
        <v>1.4392742338221645</v>
      </c>
      <c r="AR210" s="36">
        <f t="shared" si="177"/>
        <v>3.0010880482839593</v>
      </c>
      <c r="AS210" s="36">
        <f t="shared" si="178"/>
        <v>127.16997488923415</v>
      </c>
      <c r="AT210" s="37">
        <f t="shared" si="179"/>
        <v>55.463217731812151</v>
      </c>
      <c r="AU210" s="37">
        <f t="shared" si="180"/>
        <v>5.5248785987084226</v>
      </c>
      <c r="AV210" s="37">
        <f t="shared" si="181"/>
        <v>1.5619951790453865</v>
      </c>
      <c r="AW210" s="37">
        <f t="shared" si="182"/>
        <v>3.2569783805978143</v>
      </c>
      <c r="AX210" s="37">
        <f t="shared" si="183"/>
        <v>138.01323127198447</v>
      </c>
      <c r="AY210" s="9">
        <f t="shared" si="184"/>
        <v>0.85</v>
      </c>
      <c r="AZ210" s="9">
        <f t="shared" si="185"/>
        <v>0.6</v>
      </c>
      <c r="BA210" s="9">
        <f t="shared" si="186"/>
        <v>0.65</v>
      </c>
      <c r="BB210" s="9">
        <f t="shared" si="201"/>
        <v>21</v>
      </c>
      <c r="BC210" s="9">
        <f t="shared" si="202"/>
        <v>11.2</v>
      </c>
      <c r="BD210" s="9">
        <f t="shared" si="203"/>
        <v>13.65</v>
      </c>
      <c r="BE210" s="9">
        <f t="shared" si="187"/>
        <v>345.07094791925715</v>
      </c>
      <c r="BF210" s="9">
        <f t="shared" si="188"/>
        <v>97.558552183301501</v>
      </c>
      <c r="BG210" s="9">
        <f t="shared" si="189"/>
        <v>203.42322407014547</v>
      </c>
      <c r="BH210" s="9">
        <f t="shared" si="190"/>
        <v>8619.9824465928923</v>
      </c>
      <c r="BI210" s="9">
        <f t="shared" si="191"/>
        <v>306.42754466199443</v>
      </c>
      <c r="BJ210" s="9">
        <f t="shared" si="192"/>
        <v>86.633278711435182</v>
      </c>
      <c r="BK210" s="9">
        <f t="shared" si="193"/>
        <v>180.64250107090152</v>
      </c>
      <c r="BL210" s="9">
        <f t="shared" si="194"/>
        <v>7654.6578959090202</v>
      </c>
      <c r="BM210" s="9" t="str">
        <f t="shared" si="195"/>
        <v>M</v>
      </c>
      <c r="BN210" s="9" t="str">
        <f t="shared" si="196"/>
        <v>M</v>
      </c>
      <c r="BO210" s="9">
        <v>1</v>
      </c>
    </row>
    <row r="211" spans="1:67" x14ac:dyDescent="0.3">
      <c r="A211" s="10">
        <v>205</v>
      </c>
      <c r="B211" s="10">
        <f t="shared" si="166"/>
        <v>6</v>
      </c>
      <c r="C211" s="9">
        <f>IF(G211&lt;=$A$3,$A$3,G211)</f>
        <v>2.5</v>
      </c>
      <c r="D211" s="9">
        <f t="shared" si="153"/>
        <v>3</v>
      </c>
      <c r="E211" s="9">
        <f t="shared" si="154"/>
        <v>2.7508200000000005</v>
      </c>
      <c r="F211" s="9">
        <f t="shared" si="155"/>
        <v>2.9000000000000004</v>
      </c>
      <c r="G211" s="9">
        <v>1.8974332452223872</v>
      </c>
      <c r="H211" s="9">
        <f t="shared" si="167"/>
        <v>2.0935859454837247</v>
      </c>
      <c r="I211" s="9">
        <v>65</v>
      </c>
      <c r="J211" s="9">
        <v>78</v>
      </c>
      <c r="K211" s="9">
        <v>0.2</v>
      </c>
      <c r="L211" s="9">
        <v>0.2</v>
      </c>
      <c r="M211" s="1">
        <f t="shared" si="156"/>
        <v>1.3989229744649958</v>
      </c>
      <c r="N211" s="9">
        <v>3</v>
      </c>
      <c r="O211" s="9">
        <v>2.6</v>
      </c>
      <c r="P211" s="9">
        <f t="shared" si="157"/>
        <v>1.2706394792936748</v>
      </c>
      <c r="Q211" s="1">
        <f t="shared" si="158"/>
        <v>0.59250891994872035</v>
      </c>
      <c r="R211" s="4">
        <f t="shared" si="159"/>
        <v>15.007922656809424</v>
      </c>
      <c r="S211" s="4">
        <f t="shared" si="160"/>
        <v>4.9871123724235691</v>
      </c>
      <c r="T211" s="9">
        <f t="shared" si="161"/>
        <v>3.1064950794994517</v>
      </c>
      <c r="U211" s="9">
        <f t="shared" si="162"/>
        <v>3.4925089199487207</v>
      </c>
      <c r="V211" s="9">
        <f t="shared" si="163"/>
        <v>43.286294020411191</v>
      </c>
      <c r="W211" s="9">
        <f t="shared" si="164"/>
        <v>55.002742259114719</v>
      </c>
      <c r="X211" s="28">
        <f t="shared" si="168"/>
        <v>98.289036279525902</v>
      </c>
      <c r="Y211" s="9">
        <f t="shared" si="165"/>
        <v>0.55960200996061715</v>
      </c>
      <c r="Z211" s="9">
        <f t="shared" si="197"/>
        <v>0.04</v>
      </c>
      <c r="AA211" s="29">
        <f t="shared" si="169"/>
        <v>0.59960200996061719</v>
      </c>
      <c r="AB211" s="30">
        <f t="shared" si="198"/>
        <v>0.98</v>
      </c>
      <c r="AC211" s="9">
        <v>0.5</v>
      </c>
      <c r="AD211" s="9">
        <v>0.5</v>
      </c>
      <c r="AE211" s="9">
        <f t="shared" si="170"/>
        <v>51.831702814999865</v>
      </c>
      <c r="AF211" s="9">
        <f>(AC211+AD211)*D211*E211*N211</f>
        <v>24.757380000000005</v>
      </c>
      <c r="AG211" s="28">
        <f t="shared" si="171"/>
        <v>76.58908281499987</v>
      </c>
      <c r="AH211" s="9">
        <f t="shared" si="172"/>
        <v>0.3232494644151987</v>
      </c>
      <c r="AI211" s="9">
        <f t="shared" si="199"/>
        <v>0.09</v>
      </c>
      <c r="AJ211" s="29">
        <f t="shared" si="173"/>
        <v>0.41324946441519872</v>
      </c>
      <c r="AK211" s="30">
        <f t="shared" si="200"/>
        <v>0.9</v>
      </c>
      <c r="AL211" s="9">
        <v>11.135971144781511</v>
      </c>
      <c r="AM211" s="9">
        <v>2.2173420246386524</v>
      </c>
      <c r="AN211" s="9">
        <v>3.2584950292893065</v>
      </c>
      <c r="AO211" s="36">
        <f t="shared" si="174"/>
        <v>100.33672453534936</v>
      </c>
      <c r="AP211" s="36">
        <f t="shared" si="175"/>
        <v>4.4588204635070818</v>
      </c>
      <c r="AQ211" s="36">
        <f t="shared" si="176"/>
        <v>0.887819289895172</v>
      </c>
      <c r="AR211" s="36">
        <f t="shared" si="177"/>
        <v>1.3046948602807582</v>
      </c>
      <c r="AS211" s="36">
        <f t="shared" si="178"/>
        <v>95.351087565254758</v>
      </c>
      <c r="AT211" s="37">
        <f t="shared" si="179"/>
        <v>75.747444542307562</v>
      </c>
      <c r="AU211" s="37">
        <f t="shared" si="180"/>
        <v>6.5340370334574445</v>
      </c>
      <c r="AV211" s="37">
        <f t="shared" si="181"/>
        <v>1.3010266205314169</v>
      </c>
      <c r="AW211" s="37">
        <f t="shared" si="182"/>
        <v>1.9119237036359134</v>
      </c>
      <c r="AX211" s="37">
        <f t="shared" si="183"/>
        <v>139.7292271422331</v>
      </c>
      <c r="AY211" s="9">
        <f t="shared" si="184"/>
        <v>0.85</v>
      </c>
      <c r="AZ211" s="9">
        <f t="shared" si="185"/>
        <v>0.6</v>
      </c>
      <c r="BA211" s="9">
        <f t="shared" si="186"/>
        <v>0.55000000000000004</v>
      </c>
      <c r="BB211" s="9">
        <f t="shared" si="201"/>
        <v>21</v>
      </c>
      <c r="BC211" s="9">
        <f t="shared" si="202"/>
        <v>11.2</v>
      </c>
      <c r="BD211" s="9">
        <f t="shared" si="203"/>
        <v>13.65</v>
      </c>
      <c r="BE211" s="9">
        <f t="shared" si="187"/>
        <v>447.38344059948884</v>
      </c>
      <c r="BF211" s="9">
        <f t="shared" si="188"/>
        <v>89.080879527381356</v>
      </c>
      <c r="BG211" s="9">
        <f t="shared" si="189"/>
        <v>130.90880879867655</v>
      </c>
      <c r="BH211" s="9">
        <f t="shared" si="190"/>
        <v>9567.2158071809426</v>
      </c>
      <c r="BI211" s="9">
        <f t="shared" si="191"/>
        <v>494.93660782920159</v>
      </c>
      <c r="BJ211" s="9">
        <f t="shared" si="192"/>
        <v>98.549441786769336</v>
      </c>
      <c r="BK211" s="9">
        <f t="shared" si="193"/>
        <v>144.82333471028463</v>
      </c>
      <c r="BL211" s="9">
        <f t="shared" si="194"/>
        <v>10584.131883895798</v>
      </c>
      <c r="BM211" s="9" t="str">
        <f t="shared" si="195"/>
        <v>M</v>
      </c>
      <c r="BN211" s="9" t="str">
        <f t="shared" si="196"/>
        <v>M</v>
      </c>
      <c r="BO211" s="9">
        <v>1</v>
      </c>
    </row>
    <row r="212" spans="1:67" x14ac:dyDescent="0.3">
      <c r="A212" s="10">
        <v>206</v>
      </c>
      <c r="B212" s="10">
        <f t="shared" si="166"/>
        <v>6</v>
      </c>
      <c r="C212" s="9">
        <f>IF(G212&lt;=$A$3,$A$3,G212)</f>
        <v>2.5</v>
      </c>
      <c r="D212" s="9">
        <f t="shared" si="153"/>
        <v>3</v>
      </c>
      <c r="E212" s="9">
        <f t="shared" si="154"/>
        <v>2.7508200000000005</v>
      </c>
      <c r="F212" s="9">
        <f t="shared" si="155"/>
        <v>2.9000000000000004</v>
      </c>
      <c r="G212" s="9">
        <v>1.7972565074598572</v>
      </c>
      <c r="H212" s="9">
        <f t="shared" si="167"/>
        <v>1.9830531450428532</v>
      </c>
      <c r="I212" s="9">
        <v>65</v>
      </c>
      <c r="J212" s="9">
        <v>78</v>
      </c>
      <c r="K212" s="9">
        <v>0.2</v>
      </c>
      <c r="L212" s="9">
        <v>0.2</v>
      </c>
      <c r="M212" s="1">
        <f t="shared" si="156"/>
        <v>1.3989229744649958</v>
      </c>
      <c r="N212" s="9">
        <v>3</v>
      </c>
      <c r="O212" s="9">
        <v>2.6</v>
      </c>
      <c r="P212" s="9">
        <f t="shared" si="157"/>
        <v>1.0336011238049232</v>
      </c>
      <c r="Q212" s="1">
        <f t="shared" si="158"/>
        <v>0.48197611950784847</v>
      </c>
      <c r="R212" s="4">
        <f t="shared" si="159"/>
        <v>15.007922656809424</v>
      </c>
      <c r="S212" s="4">
        <f t="shared" si="160"/>
        <v>6.4479447595586983</v>
      </c>
      <c r="T212" s="9">
        <f t="shared" si="161"/>
        <v>2.0555683678303867</v>
      </c>
      <c r="U212" s="9">
        <f t="shared" si="162"/>
        <v>3.3819761195078488</v>
      </c>
      <c r="V212" s="9">
        <f t="shared" si="163"/>
        <v>43.440701694425854</v>
      </c>
      <c r="W212" s="9">
        <f t="shared" si="164"/>
        <v>59.021229206293768</v>
      </c>
      <c r="X212" s="28">
        <f t="shared" si="168"/>
        <v>102.46193090071962</v>
      </c>
      <c r="Y212" s="9">
        <f t="shared" si="165"/>
        <v>0.57603081151654578</v>
      </c>
      <c r="Z212" s="9">
        <f t="shared" si="197"/>
        <v>0.04</v>
      </c>
      <c r="AA212" s="29">
        <f t="shared" si="169"/>
        <v>0.61603081151654582</v>
      </c>
      <c r="AB212" s="30">
        <f t="shared" si="198"/>
        <v>0.98</v>
      </c>
      <c r="AC212" s="9">
        <v>0.5</v>
      </c>
      <c r="AD212" s="9">
        <v>0.5</v>
      </c>
      <c r="AE212" s="9">
        <f t="shared" si="170"/>
        <v>49.095200272021046</v>
      </c>
      <c r="AF212" s="9">
        <f>(AC212+AD212)*D212*E212*N212</f>
        <v>24.757380000000005</v>
      </c>
      <c r="AG212" s="28">
        <f t="shared" si="171"/>
        <v>73.852580272021044</v>
      </c>
      <c r="AH212" s="9">
        <f t="shared" si="172"/>
        <v>0.33522701453099135</v>
      </c>
      <c r="AI212" s="9">
        <f t="shared" si="199"/>
        <v>0.09</v>
      </c>
      <c r="AJ212" s="29">
        <f t="shared" si="173"/>
        <v>0.42522701453099132</v>
      </c>
      <c r="AK212" s="30">
        <f t="shared" si="200"/>
        <v>0.9</v>
      </c>
      <c r="AL212" s="9">
        <v>6.5023515454447853</v>
      </c>
      <c r="AM212" s="9">
        <v>2.3046165677983415</v>
      </c>
      <c r="AN212" s="9">
        <v>4.5912141145972107</v>
      </c>
      <c r="AO212" s="36">
        <f t="shared" si="174"/>
        <v>104.59655446115129</v>
      </c>
      <c r="AP212" s="36">
        <f t="shared" si="175"/>
        <v>2.4967026461385684</v>
      </c>
      <c r="AQ212" s="36">
        <f t="shared" si="176"/>
        <v>0.88490175330305265</v>
      </c>
      <c r="AR212" s="36">
        <f t="shared" si="177"/>
        <v>1.7628847577356717</v>
      </c>
      <c r="AS212" s="36">
        <f t="shared" si="178"/>
        <v>66.153877028779704</v>
      </c>
      <c r="AT212" s="37">
        <f t="shared" si="179"/>
        <v>73.04101345584499</v>
      </c>
      <c r="AU212" s="37">
        <f t="shared" si="180"/>
        <v>3.7373760103443217</v>
      </c>
      <c r="AV212" s="37">
        <f t="shared" si="181"/>
        <v>1.3246313450347929</v>
      </c>
      <c r="AW212" s="37">
        <f t="shared" si="182"/>
        <v>2.6389058435744901</v>
      </c>
      <c r="AX212" s="37">
        <f t="shared" si="183"/>
        <v>99.027376520394611</v>
      </c>
      <c r="AY212" s="9">
        <f t="shared" si="184"/>
        <v>0.85</v>
      </c>
      <c r="AZ212" s="9">
        <f t="shared" si="185"/>
        <v>0.6</v>
      </c>
      <c r="BA212" s="9">
        <f t="shared" si="186"/>
        <v>0.65</v>
      </c>
      <c r="BB212" s="9">
        <f t="shared" si="201"/>
        <v>21</v>
      </c>
      <c r="BC212" s="9">
        <f t="shared" si="202"/>
        <v>11.2</v>
      </c>
      <c r="BD212" s="9">
        <f t="shared" si="203"/>
        <v>13.65</v>
      </c>
      <c r="BE212" s="9">
        <f t="shared" si="187"/>
        <v>261.14649430013327</v>
      </c>
      <c r="BF212" s="9">
        <f t="shared" si="188"/>
        <v>92.557674432131009</v>
      </c>
      <c r="BG212" s="9">
        <f t="shared" si="189"/>
        <v>184.39167157123268</v>
      </c>
      <c r="BH212" s="9">
        <f t="shared" si="190"/>
        <v>6919.4676014570614</v>
      </c>
      <c r="BI212" s="9">
        <f t="shared" si="191"/>
        <v>272.98173146111185</v>
      </c>
      <c r="BJ212" s="9">
        <f t="shared" si="192"/>
        <v>96.75241589672035</v>
      </c>
      <c r="BK212" s="9">
        <f t="shared" si="193"/>
        <v>192.74835722923231</v>
      </c>
      <c r="BL212" s="9">
        <f t="shared" si="194"/>
        <v>7233.0599409231709</v>
      </c>
      <c r="BM212" s="9" t="str">
        <f t="shared" si="195"/>
        <v>D</v>
      </c>
      <c r="BN212" s="9" t="str">
        <f t="shared" si="196"/>
        <v>M</v>
      </c>
      <c r="BO212" s="9">
        <v>1</v>
      </c>
    </row>
    <row r="213" spans="1:67" x14ac:dyDescent="0.3">
      <c r="A213" s="10">
        <v>207</v>
      </c>
      <c r="B213" s="10">
        <f t="shared" si="166"/>
        <v>6</v>
      </c>
      <c r="C213" s="9">
        <f>IF(G213&lt;=$A$3,$A$3,G213)</f>
        <v>2.5</v>
      </c>
      <c r="D213" s="9">
        <f t="shared" si="153"/>
        <v>3</v>
      </c>
      <c r="E213" s="9">
        <f t="shared" si="154"/>
        <v>2.7508200000000005</v>
      </c>
      <c r="F213" s="9">
        <f t="shared" si="155"/>
        <v>2.9000000000000004</v>
      </c>
      <c r="G213" s="9">
        <v>1.4762252073349427</v>
      </c>
      <c r="H213" s="9">
        <f t="shared" si="167"/>
        <v>1.6288342971892018</v>
      </c>
      <c r="I213" s="9">
        <v>65</v>
      </c>
      <c r="J213" s="9">
        <v>78</v>
      </c>
      <c r="K213" s="9">
        <v>0.2</v>
      </c>
      <c r="L213" s="9">
        <v>0.2</v>
      </c>
      <c r="M213" s="1">
        <f t="shared" si="156"/>
        <v>1.3989229744649958</v>
      </c>
      <c r="N213" s="9">
        <v>3</v>
      </c>
      <c r="O213" s="9">
        <v>2.6</v>
      </c>
      <c r="P213" s="9">
        <f t="shared" si="157"/>
        <v>0.27397635320784569</v>
      </c>
      <c r="Q213" s="1">
        <f t="shared" si="158"/>
        <v>0.12775727165419726</v>
      </c>
      <c r="R213" s="4">
        <f t="shared" si="159"/>
        <v>15.007922656809424</v>
      </c>
      <c r="S213" s="4">
        <f t="shared" si="160"/>
        <v>12.391883192148256</v>
      </c>
      <c r="T213" s="9">
        <f t="shared" si="161"/>
        <v>0.14442824749715613</v>
      </c>
      <c r="U213" s="9">
        <f t="shared" si="162"/>
        <v>3.0277572716541976</v>
      </c>
      <c r="V213" s="9">
        <f t="shared" si="163"/>
        <v>39.928373540765882</v>
      </c>
      <c r="W213" s="9">
        <f t="shared" si="164"/>
        <v>75.371933925429772</v>
      </c>
      <c r="X213" s="28">
        <f t="shared" si="168"/>
        <v>115.30030746619565</v>
      </c>
      <c r="Y213" s="9">
        <f t="shared" si="165"/>
        <v>0.65370106621378887</v>
      </c>
      <c r="Z213" s="9">
        <f t="shared" si="197"/>
        <v>0.04</v>
      </c>
      <c r="AA213" s="29">
        <f t="shared" si="169"/>
        <v>0.69370106621378891</v>
      </c>
      <c r="AB213" s="30">
        <f t="shared" si="198"/>
        <v>0.98</v>
      </c>
      <c r="AC213" s="9">
        <v>0.5</v>
      </c>
      <c r="AD213" s="9">
        <v>0.5</v>
      </c>
      <c r="AE213" s="9">
        <f t="shared" si="170"/>
        <v>40.325669652546011</v>
      </c>
      <c r="AF213" s="9">
        <f>(AC213+AD213)*D213*E213*N213</f>
        <v>24.757380000000005</v>
      </c>
      <c r="AG213" s="28">
        <f t="shared" si="171"/>
        <v>65.083049652546009</v>
      </c>
      <c r="AH213" s="9">
        <f t="shared" si="172"/>
        <v>0.38039674127396261</v>
      </c>
      <c r="AI213" s="9">
        <f t="shared" si="199"/>
        <v>0.09</v>
      </c>
      <c r="AJ213" s="29">
        <f t="shared" si="173"/>
        <v>0.47039674127396258</v>
      </c>
      <c r="AK213" s="30">
        <f t="shared" si="200"/>
        <v>0.9</v>
      </c>
      <c r="AL213" s="9">
        <v>8.1100711633808054</v>
      </c>
      <c r="AM213" s="9">
        <v>3.1278353477084702</v>
      </c>
      <c r="AN213" s="9">
        <v>4.9535244789788067</v>
      </c>
      <c r="AO213" s="36">
        <f t="shared" si="174"/>
        <v>117.70239720507472</v>
      </c>
      <c r="AP213" s="36">
        <f t="shared" si="175"/>
        <v>2.4841061502738371</v>
      </c>
      <c r="AQ213" s="36">
        <f t="shared" si="176"/>
        <v>0.95805263206192726</v>
      </c>
      <c r="AR213" s="36">
        <f t="shared" si="177"/>
        <v>1.5172592663951052</v>
      </c>
      <c r="AS213" s="36">
        <f t="shared" si="178"/>
        <v>64.241291310934713</v>
      </c>
      <c r="AT213" s="37">
        <f t="shared" si="179"/>
        <v>64.367851304715828</v>
      </c>
      <c r="AU213" s="37">
        <f t="shared" si="180"/>
        <v>4.2951201166265403</v>
      </c>
      <c r="AV213" s="37">
        <f t="shared" si="181"/>
        <v>1.656511792904894</v>
      </c>
      <c r="AW213" s="37">
        <f t="shared" si="182"/>
        <v>2.6234027062463725</v>
      </c>
      <c r="AX213" s="37">
        <f t="shared" si="183"/>
        <v>111.07579384127557</v>
      </c>
      <c r="AY213" s="9">
        <f t="shared" si="184"/>
        <v>0.85</v>
      </c>
      <c r="AZ213" s="9">
        <f t="shared" si="185"/>
        <v>0.6</v>
      </c>
      <c r="BA213" s="9">
        <f t="shared" si="186"/>
        <v>0.65</v>
      </c>
      <c r="BB213" s="9">
        <f t="shared" si="201"/>
        <v>21</v>
      </c>
      <c r="BC213" s="9">
        <f t="shared" si="202"/>
        <v>11.2</v>
      </c>
      <c r="BD213" s="9">
        <f t="shared" si="203"/>
        <v>13.65</v>
      </c>
      <c r="BE213" s="9">
        <f t="shared" si="187"/>
        <v>292.38524879910022</v>
      </c>
      <c r="BF213" s="9">
        <f t="shared" si="188"/>
        <v>112.76509144232027</v>
      </c>
      <c r="BG213" s="9">
        <f t="shared" si="189"/>
        <v>178.58505283631695</v>
      </c>
      <c r="BH213" s="9">
        <f t="shared" si="190"/>
        <v>7561.3539868465523</v>
      </c>
      <c r="BI213" s="9">
        <f t="shared" si="191"/>
        <v>276.46765300291082</v>
      </c>
      <c r="BJ213" s="9">
        <f t="shared" si="192"/>
        <v>106.62610477021043</v>
      </c>
      <c r="BK213" s="9">
        <f t="shared" si="193"/>
        <v>168.86279530805561</v>
      </c>
      <c r="BL213" s="9">
        <f t="shared" si="194"/>
        <v>7149.7101815284959</v>
      </c>
      <c r="BM213" s="9" t="str">
        <f t="shared" si="195"/>
        <v>D</v>
      </c>
      <c r="BN213" s="9" t="str">
        <f t="shared" si="196"/>
        <v>M</v>
      </c>
      <c r="BO213" s="9">
        <v>1</v>
      </c>
    </row>
    <row r="214" spans="1:67" x14ac:dyDescent="0.3">
      <c r="A214" s="10">
        <v>208</v>
      </c>
      <c r="B214" s="10">
        <f t="shared" si="166"/>
        <v>6</v>
      </c>
      <c r="C214" s="9">
        <f>IF(G214&lt;=$A$3,$A$3,G214)</f>
        <v>2.9729826612294161</v>
      </c>
      <c r="D214" s="9">
        <f t="shared" si="153"/>
        <v>3</v>
      </c>
      <c r="E214" s="9">
        <f t="shared" si="154"/>
        <v>2.7508200000000005</v>
      </c>
      <c r="F214" s="9">
        <f t="shared" si="155"/>
        <v>3.3729826612294165</v>
      </c>
      <c r="G214" s="9">
        <v>2.9729826612294161</v>
      </c>
      <c r="H214" s="9">
        <f t="shared" si="167"/>
        <v>3.2803234218588835</v>
      </c>
      <c r="I214" s="9">
        <v>65</v>
      </c>
      <c r="J214" s="9">
        <v>78</v>
      </c>
      <c r="K214" s="9">
        <v>0.2</v>
      </c>
      <c r="L214" s="9">
        <v>0.2</v>
      </c>
      <c r="M214" s="1">
        <f t="shared" si="156"/>
        <v>1.3989229744649958</v>
      </c>
      <c r="N214" s="9">
        <v>3</v>
      </c>
      <c r="O214" s="9">
        <v>2.6</v>
      </c>
      <c r="P214" s="9">
        <f t="shared" si="157"/>
        <v>2.8012916199207409</v>
      </c>
      <c r="Q214" s="1">
        <f t="shared" si="158"/>
        <v>1.306263735094463</v>
      </c>
      <c r="R214" s="4">
        <f t="shared" si="159"/>
        <v>15.007922656809424</v>
      </c>
      <c r="S214" s="4">
        <f t="shared" si="160"/>
        <v>6.5843125663434449E-2</v>
      </c>
      <c r="T214" s="9">
        <f t="shared" si="161"/>
        <v>15.098806672476826</v>
      </c>
      <c r="U214" s="9">
        <f t="shared" si="162"/>
        <v>4.6792463963238795</v>
      </c>
      <c r="V214" s="9">
        <f t="shared" si="163"/>
        <v>39.678114107077995</v>
      </c>
      <c r="W214" s="9">
        <f t="shared" si="164"/>
        <v>41.465216389741997</v>
      </c>
      <c r="X214" s="28">
        <f t="shared" si="168"/>
        <v>81.143330496819999</v>
      </c>
      <c r="Y214" s="9">
        <f t="shared" si="165"/>
        <v>0.51101200968534333</v>
      </c>
      <c r="Z214" s="9">
        <f t="shared" si="197"/>
        <v>0.04</v>
      </c>
      <c r="AA214" s="29">
        <f t="shared" si="169"/>
        <v>0.55101200968534336</v>
      </c>
      <c r="AB214" s="30">
        <f t="shared" si="198"/>
        <v>0.98</v>
      </c>
      <c r="AC214" s="9">
        <v>0.5</v>
      </c>
      <c r="AD214" s="9">
        <v>0.5</v>
      </c>
      <c r="AE214" s="9">
        <f t="shared" si="170"/>
        <v>81.212213477860701</v>
      </c>
      <c r="AF214" s="9">
        <f>(AC214+AD214)*D214*E214*N214</f>
        <v>24.757380000000005</v>
      </c>
      <c r="AG214" s="28">
        <f t="shared" si="171"/>
        <v>105.96959347786071</v>
      </c>
      <c r="AH214" s="9">
        <f t="shared" si="172"/>
        <v>0.23362720557357186</v>
      </c>
      <c r="AI214" s="9">
        <f t="shared" si="199"/>
        <v>0.09</v>
      </c>
      <c r="AJ214" s="29">
        <f t="shared" si="173"/>
        <v>0.32362720557357183</v>
      </c>
      <c r="AK214" s="30">
        <f t="shared" si="200"/>
        <v>0.9</v>
      </c>
      <c r="AL214" s="9">
        <v>8.4053395994018825</v>
      </c>
      <c r="AM214" s="9">
        <v>3.2422481950527544</v>
      </c>
      <c r="AN214" s="9">
        <v>4.5281354032810412</v>
      </c>
      <c r="AO214" s="36">
        <f t="shared" si="174"/>
        <v>82.833816548837092</v>
      </c>
      <c r="AP214" s="36">
        <f t="shared" si="175"/>
        <v>3.7738965346476525</v>
      </c>
      <c r="AQ214" s="36">
        <f t="shared" si="176"/>
        <v>1.455730501198059</v>
      </c>
      <c r="AR214" s="36">
        <f t="shared" si="177"/>
        <v>2.0330784145918019</v>
      </c>
      <c r="AS214" s="36">
        <f t="shared" si="178"/>
        <v>95.185050344977327</v>
      </c>
      <c r="AT214" s="37">
        <f t="shared" si="179"/>
        <v>104.80509245063148</v>
      </c>
      <c r="AU214" s="37">
        <f t="shared" si="180"/>
        <v>5.6851430329505659</v>
      </c>
      <c r="AV214" s="37">
        <f t="shared" si="181"/>
        <v>2.1929684719118745</v>
      </c>
      <c r="AW214" s="37">
        <f t="shared" si="182"/>
        <v>3.0627075962584391</v>
      </c>
      <c r="AX214" s="37">
        <f t="shared" si="183"/>
        <v>143.39042441721841</v>
      </c>
      <c r="AY214" s="9">
        <f t="shared" si="184"/>
        <v>0.85</v>
      </c>
      <c r="AZ214" s="9">
        <f t="shared" si="185"/>
        <v>0.6</v>
      </c>
      <c r="BA214" s="9">
        <f t="shared" si="186"/>
        <v>0.65</v>
      </c>
      <c r="BB214" s="9">
        <f t="shared" si="201"/>
        <v>21</v>
      </c>
      <c r="BC214" s="9">
        <f t="shared" si="202"/>
        <v>11.2</v>
      </c>
      <c r="BD214" s="9">
        <f t="shared" si="203"/>
        <v>13.65</v>
      </c>
      <c r="BE214" s="9">
        <f t="shared" si="187"/>
        <v>312.60625322529569</v>
      </c>
      <c r="BF214" s="9">
        <f t="shared" si="188"/>
        <v>120.5837132807867</v>
      </c>
      <c r="BG214" s="9">
        <f t="shared" si="189"/>
        <v>168.40764442369789</v>
      </c>
      <c r="BH214" s="9">
        <f t="shared" si="190"/>
        <v>7884.5409984676744</v>
      </c>
      <c r="BI214" s="9">
        <f t="shared" si="191"/>
        <v>595.83194116344748</v>
      </c>
      <c r="BJ214" s="9">
        <f t="shared" si="192"/>
        <v>229.83426344004405</v>
      </c>
      <c r="BK214" s="9">
        <f t="shared" si="193"/>
        <v>320.98735277511702</v>
      </c>
      <c r="BL214" s="9">
        <f t="shared" si="194"/>
        <v>15028.04668758186</v>
      </c>
      <c r="BM214" s="9" t="str">
        <f t="shared" si="195"/>
        <v>M</v>
      </c>
      <c r="BN214" s="9" t="str">
        <f t="shared" si="196"/>
        <v>M</v>
      </c>
      <c r="BO214" s="9">
        <v>1</v>
      </c>
    </row>
    <row r="215" spans="1:67" x14ac:dyDescent="0.3">
      <c r="A215" s="10">
        <v>209</v>
      </c>
      <c r="B215" s="10">
        <f t="shared" si="166"/>
        <v>6</v>
      </c>
      <c r="C215" s="9">
        <f>IF(G215&lt;=$A$3,$A$3,G215)</f>
        <v>3.4298327708349712</v>
      </c>
      <c r="D215" s="9">
        <f t="shared" si="153"/>
        <v>3</v>
      </c>
      <c r="E215" s="9">
        <f t="shared" si="154"/>
        <v>2.7508200000000005</v>
      </c>
      <c r="F215" s="9">
        <f t="shared" si="155"/>
        <v>3.8298327708349715</v>
      </c>
      <c r="G215" s="9">
        <v>3.4298327708349712</v>
      </c>
      <c r="H215" s="9">
        <f t="shared" si="167"/>
        <v>3.7844017450732474</v>
      </c>
      <c r="I215" s="9">
        <v>65</v>
      </c>
      <c r="J215" s="9">
        <v>78</v>
      </c>
      <c r="K215" s="9">
        <v>0.2</v>
      </c>
      <c r="L215" s="9">
        <v>0.2</v>
      </c>
      <c r="M215" s="1">
        <f t="shared" si="156"/>
        <v>1.3989229744649958</v>
      </c>
      <c r="N215" s="9">
        <v>3</v>
      </c>
      <c r="O215" s="9">
        <v>2.6</v>
      </c>
      <c r="P215" s="9">
        <f t="shared" si="157"/>
        <v>2.9025728508481343</v>
      </c>
      <c r="Q215" s="1">
        <f t="shared" si="158"/>
        <v>1.3534919487032715</v>
      </c>
      <c r="R215" s="4">
        <f t="shared" si="159"/>
        <v>15.007922656809424</v>
      </c>
      <c r="S215" s="4">
        <f t="shared" si="160"/>
        <v>1.5828438125294168E-2</v>
      </c>
      <c r="T215" s="9">
        <f t="shared" si="161"/>
        <v>16.210344248659567</v>
      </c>
      <c r="U215" s="9">
        <f t="shared" si="162"/>
        <v>5.183324719538243</v>
      </c>
      <c r="V215" s="9">
        <f t="shared" si="163"/>
        <v>49.100132909343813</v>
      </c>
      <c r="W215" s="9">
        <f t="shared" si="164"/>
        <v>41.327634986968327</v>
      </c>
      <c r="X215" s="28">
        <f t="shared" si="168"/>
        <v>90.427767896312133</v>
      </c>
      <c r="Y215" s="9">
        <f t="shared" si="165"/>
        <v>0.457023721235231</v>
      </c>
      <c r="Z215" s="9">
        <f t="shared" si="197"/>
        <v>0.04</v>
      </c>
      <c r="AA215" s="29">
        <f t="shared" si="169"/>
        <v>0.49702372123523098</v>
      </c>
      <c r="AB215" s="30">
        <f t="shared" si="198"/>
        <v>0.98</v>
      </c>
      <c r="AC215" s="9">
        <v>0.5</v>
      </c>
      <c r="AD215" s="9">
        <v>0.5</v>
      </c>
      <c r="AE215" s="9">
        <f t="shared" si="170"/>
        <v>93.691872075441538</v>
      </c>
      <c r="AF215" s="9">
        <f>(AC215+AD215)*D215*E215*N215</f>
        <v>24.757380000000005</v>
      </c>
      <c r="AG215" s="28">
        <f t="shared" si="171"/>
        <v>118.44925207544154</v>
      </c>
      <c r="AH215" s="9">
        <f t="shared" si="172"/>
        <v>0.2090125481267858</v>
      </c>
      <c r="AI215" s="9">
        <f t="shared" si="199"/>
        <v>0.09</v>
      </c>
      <c r="AJ215" s="29">
        <f t="shared" si="173"/>
        <v>0.29901254812678579</v>
      </c>
      <c r="AK215" s="30">
        <f t="shared" si="200"/>
        <v>0.9</v>
      </c>
      <c r="AL215" s="9">
        <v>4.3909950740908927</v>
      </c>
      <c r="AM215" s="9">
        <v>3.4328705764888188</v>
      </c>
      <c r="AN215" s="9">
        <v>3.7378841537408172</v>
      </c>
      <c r="AO215" s="36">
        <f t="shared" si="174"/>
        <v>92.311679727485313</v>
      </c>
      <c r="AP215" s="36">
        <f t="shared" si="175"/>
        <v>2.2085663624406684</v>
      </c>
      <c r="AQ215" s="36">
        <f t="shared" si="176"/>
        <v>1.7266524680434134</v>
      </c>
      <c r="AR215" s="36">
        <f t="shared" si="177"/>
        <v>1.8800670621023541</v>
      </c>
      <c r="AS215" s="36">
        <f t="shared" si="178"/>
        <v>67.706909163320802</v>
      </c>
      <c r="AT215" s="37">
        <f t="shared" si="179"/>
        <v>117.14761194274439</v>
      </c>
      <c r="AU215" s="37">
        <f t="shared" si="180"/>
        <v>3.0780324481748105</v>
      </c>
      <c r="AV215" s="37">
        <f t="shared" si="181"/>
        <v>2.4063991980234292</v>
      </c>
      <c r="AW215" s="37">
        <f t="shared" si="182"/>
        <v>2.6202098883280409</v>
      </c>
      <c r="AX215" s="37">
        <f t="shared" si="183"/>
        <v>94.361694044828354</v>
      </c>
      <c r="AY215" s="9">
        <f t="shared" si="184"/>
        <v>0.85</v>
      </c>
      <c r="AZ215" s="9">
        <f t="shared" si="185"/>
        <v>0.6</v>
      </c>
      <c r="BA215" s="9">
        <f t="shared" si="186"/>
        <v>0.65</v>
      </c>
      <c r="BB215" s="9">
        <f t="shared" si="201"/>
        <v>21</v>
      </c>
      <c r="BC215" s="9">
        <f t="shared" si="202"/>
        <v>11.2</v>
      </c>
      <c r="BD215" s="9">
        <f t="shared" si="203"/>
        <v>13.65</v>
      </c>
      <c r="BE215" s="9">
        <f t="shared" si="187"/>
        <v>203.87647070652022</v>
      </c>
      <c r="BF215" s="9">
        <f t="shared" si="188"/>
        <v>159.39018963069566</v>
      </c>
      <c r="BG215" s="9">
        <f t="shared" si="189"/>
        <v>173.55214850298674</v>
      </c>
      <c r="BH215" s="9">
        <f t="shared" si="190"/>
        <v>6250.1385140224102</v>
      </c>
      <c r="BI215" s="9">
        <f t="shared" si="191"/>
        <v>360.58415078595817</v>
      </c>
      <c r="BJ215" s="9">
        <f t="shared" si="192"/>
        <v>281.90391942937998</v>
      </c>
      <c r="BK215" s="9">
        <f t="shared" si="193"/>
        <v>306.95133120639497</v>
      </c>
      <c r="BL215" s="9">
        <f t="shared" si="194"/>
        <v>11054.247116223527</v>
      </c>
      <c r="BM215" s="9" t="str">
        <f t="shared" si="195"/>
        <v>D</v>
      </c>
      <c r="BN215" s="9" t="str">
        <f t="shared" si="196"/>
        <v>M</v>
      </c>
      <c r="BO215" s="9">
        <v>1</v>
      </c>
    </row>
    <row r="216" spans="1:67" x14ac:dyDescent="0.3">
      <c r="A216" s="10">
        <v>210</v>
      </c>
      <c r="B216" s="10">
        <f t="shared" si="166"/>
        <v>6</v>
      </c>
      <c r="C216" s="9">
        <f>IF(G216&lt;=$A$3,$A$3,G216)</f>
        <v>3.483940608678243</v>
      </c>
      <c r="D216" s="9">
        <f t="shared" si="153"/>
        <v>3</v>
      </c>
      <c r="E216" s="9">
        <f t="shared" si="154"/>
        <v>2.7508200000000005</v>
      </c>
      <c r="F216" s="9">
        <f t="shared" si="155"/>
        <v>3.8839406086782433</v>
      </c>
      <c r="G216" s="9">
        <v>3.483940608678243</v>
      </c>
      <c r="H216" s="9">
        <f t="shared" si="167"/>
        <v>3.8441031385923163</v>
      </c>
      <c r="I216" s="9">
        <v>65</v>
      </c>
      <c r="J216" s="9">
        <v>78</v>
      </c>
      <c r="K216" s="9">
        <v>0.2</v>
      </c>
      <c r="L216" s="9">
        <v>0.2</v>
      </c>
      <c r="M216" s="1">
        <f t="shared" si="156"/>
        <v>1.3989229744649958</v>
      </c>
      <c r="N216" s="9">
        <v>3</v>
      </c>
      <c r="O216" s="9">
        <v>2.6</v>
      </c>
      <c r="P216" s="9">
        <f t="shared" si="157"/>
        <v>2.9145682697051374</v>
      </c>
      <c r="Q216" s="1">
        <f t="shared" si="158"/>
        <v>1.3590855043790691</v>
      </c>
      <c r="R216" s="4">
        <f t="shared" si="159"/>
        <v>15.007922656809424</v>
      </c>
      <c r="S216" s="4">
        <f t="shared" si="160"/>
        <v>1.2170725807381806E-2</v>
      </c>
      <c r="T216" s="9">
        <f t="shared" si="161"/>
        <v>16.344605594786543</v>
      </c>
      <c r="U216" s="9">
        <f t="shared" si="162"/>
        <v>5.2430261130573124</v>
      </c>
      <c r="V216" s="9">
        <f t="shared" si="163"/>
        <v>50.208854199071922</v>
      </c>
      <c r="W216" s="9">
        <f t="shared" si="164"/>
        <v>41.31757327876997</v>
      </c>
      <c r="X216" s="28">
        <f t="shared" si="168"/>
        <v>91.526427477841892</v>
      </c>
      <c r="Y216" s="9">
        <f t="shared" si="165"/>
        <v>0.45142779432500801</v>
      </c>
      <c r="Z216" s="9">
        <f t="shared" si="197"/>
        <v>0.04</v>
      </c>
      <c r="AA216" s="29">
        <f t="shared" si="169"/>
        <v>0.49142779432500799</v>
      </c>
      <c r="AB216" s="30">
        <f t="shared" si="198"/>
        <v>0.98</v>
      </c>
      <c r="AC216" s="9">
        <v>0.5</v>
      </c>
      <c r="AD216" s="9">
        <v>0.5</v>
      </c>
      <c r="AE216" s="9">
        <f t="shared" si="170"/>
        <v>95.169922161322646</v>
      </c>
      <c r="AF216" s="9">
        <f>(AC216+AD216)*D216*E216*N216</f>
        <v>24.757380000000005</v>
      </c>
      <c r="AG216" s="28">
        <f t="shared" si="171"/>
        <v>119.92730216132264</v>
      </c>
      <c r="AH216" s="9">
        <f t="shared" si="172"/>
        <v>0.206436562432607</v>
      </c>
      <c r="AI216" s="9">
        <f t="shared" si="199"/>
        <v>0.09</v>
      </c>
      <c r="AJ216" s="29">
        <f t="shared" si="173"/>
        <v>0.29643656243260696</v>
      </c>
      <c r="AK216" s="30">
        <f t="shared" si="200"/>
        <v>0.9</v>
      </c>
      <c r="AL216" s="9">
        <v>10.524490442167304</v>
      </c>
      <c r="AM216" s="9">
        <v>3.0914136021515999</v>
      </c>
      <c r="AN216" s="9">
        <v>6.6619437986473766</v>
      </c>
      <c r="AO216" s="36">
        <f t="shared" si="174"/>
        <v>93.433228050296933</v>
      </c>
      <c r="AP216" s="36">
        <f t="shared" si="175"/>
        <v>5.3524633177783967</v>
      </c>
      <c r="AQ216" s="36">
        <f t="shared" si="176"/>
        <v>1.5722070342999113</v>
      </c>
      <c r="AR216" s="36">
        <f t="shared" si="177"/>
        <v>3.3880794517609307</v>
      </c>
      <c r="AS216" s="36">
        <f t="shared" si="178"/>
        <v>136.16743642858864</v>
      </c>
      <c r="AT216" s="37">
        <f t="shared" si="179"/>
        <v>118.60941971998942</v>
      </c>
      <c r="AU216" s="37">
        <f t="shared" si="180"/>
        <v>7.4046466741364005</v>
      </c>
      <c r="AV216" s="37">
        <f t="shared" si="181"/>
        <v>2.1750055808723769</v>
      </c>
      <c r="AW216" s="37">
        <f t="shared" si="182"/>
        <v>4.6871000798571245</v>
      </c>
      <c r="AX216" s="37">
        <f t="shared" si="183"/>
        <v>188.37527609532944</v>
      </c>
      <c r="AY216" s="9">
        <f t="shared" si="184"/>
        <v>0.85</v>
      </c>
      <c r="AZ216" s="9">
        <f t="shared" si="185"/>
        <v>0.6</v>
      </c>
      <c r="BA216" s="9">
        <f t="shared" si="186"/>
        <v>0.65</v>
      </c>
      <c r="BB216" s="9">
        <f t="shared" si="201"/>
        <v>21</v>
      </c>
      <c r="BC216" s="9">
        <f t="shared" si="202"/>
        <v>11.2</v>
      </c>
      <c r="BD216" s="9">
        <f t="shared" si="203"/>
        <v>13.65</v>
      </c>
      <c r="BE216" s="9">
        <f t="shared" si="187"/>
        <v>500.09792580083786</v>
      </c>
      <c r="BF216" s="9">
        <f t="shared" si="188"/>
        <v>146.89637837802462</v>
      </c>
      <c r="BG216" s="9">
        <f t="shared" si="189"/>
        <v>316.55920006890403</v>
      </c>
      <c r="BH216" s="9">
        <f t="shared" si="190"/>
        <v>12722.563140856633</v>
      </c>
      <c r="BI216" s="9">
        <f t="shared" si="191"/>
        <v>878.2608452508681</v>
      </c>
      <c r="BJ216" s="9">
        <f t="shared" si="192"/>
        <v>257.97614983501114</v>
      </c>
      <c r="BK216" s="9">
        <f t="shared" si="193"/>
        <v>555.93422064136962</v>
      </c>
      <c r="BL216" s="9">
        <f t="shared" si="194"/>
        <v>22343.082187259817</v>
      </c>
      <c r="BM216" s="9" t="str">
        <f t="shared" si="195"/>
        <v>M</v>
      </c>
      <c r="BN216" s="9" t="str">
        <f t="shared" si="196"/>
        <v>M</v>
      </c>
      <c r="BO216" s="9">
        <v>1</v>
      </c>
    </row>
    <row r="217" spans="1:67" x14ac:dyDescent="0.3">
      <c r="A217" s="10">
        <v>211</v>
      </c>
      <c r="B217" s="10">
        <f t="shared" si="166"/>
        <v>6</v>
      </c>
      <c r="C217" s="9">
        <f>IF(G217&lt;=$A$3,$A$3,G217)</f>
        <v>2.5</v>
      </c>
      <c r="D217" s="9">
        <f t="shared" si="153"/>
        <v>3</v>
      </c>
      <c r="E217" s="9">
        <f t="shared" si="154"/>
        <v>2.7508200000000005</v>
      </c>
      <c r="F217" s="9">
        <f t="shared" si="155"/>
        <v>2.9000000000000004</v>
      </c>
      <c r="G217" s="9">
        <v>1.6132250862210031</v>
      </c>
      <c r="H217" s="9">
        <f t="shared" si="167"/>
        <v>1.7799969384526166</v>
      </c>
      <c r="I217" s="9">
        <v>65</v>
      </c>
      <c r="J217" s="9">
        <v>78</v>
      </c>
      <c r="K217" s="9">
        <v>0.2</v>
      </c>
      <c r="L217" s="9">
        <v>0.2</v>
      </c>
      <c r="M217" s="1">
        <f t="shared" si="156"/>
        <v>1.3989229744649958</v>
      </c>
      <c r="N217" s="9">
        <v>3</v>
      </c>
      <c r="O217" s="9">
        <v>2.6</v>
      </c>
      <c r="P217" s="9">
        <f t="shared" si="157"/>
        <v>0.59814568351974207</v>
      </c>
      <c r="Q217" s="1">
        <f t="shared" si="158"/>
        <v>0.27891991291761187</v>
      </c>
      <c r="R217" s="4">
        <f t="shared" si="159"/>
        <v>15.007922656809424</v>
      </c>
      <c r="S217" s="4">
        <f t="shared" si="160"/>
        <v>9.6199186013033078</v>
      </c>
      <c r="T217" s="9">
        <f t="shared" si="161"/>
        <v>0.68839851731501922</v>
      </c>
      <c r="U217" s="9">
        <f t="shared" si="162"/>
        <v>3.1789199129176122</v>
      </c>
      <c r="V217" s="9">
        <f t="shared" si="163"/>
        <v>42.174400194707545</v>
      </c>
      <c r="W217" s="9">
        <f t="shared" si="164"/>
        <v>67.746758289641676</v>
      </c>
      <c r="X217" s="28">
        <f t="shared" si="168"/>
        <v>109.92115848434922</v>
      </c>
      <c r="Y217" s="9">
        <f t="shared" si="165"/>
        <v>0.61632136363707979</v>
      </c>
      <c r="Z217" s="9">
        <f t="shared" si="197"/>
        <v>0.04</v>
      </c>
      <c r="AA217" s="29">
        <f t="shared" si="169"/>
        <v>0.65632136363707982</v>
      </c>
      <c r="AB217" s="30">
        <f t="shared" si="198"/>
        <v>0.98</v>
      </c>
      <c r="AC217" s="9">
        <v>0.5</v>
      </c>
      <c r="AD217" s="9">
        <v>0.5</v>
      </c>
      <c r="AE217" s="9">
        <f t="shared" si="170"/>
        <v>44.068060604108048</v>
      </c>
      <c r="AF217" s="9">
        <f>(AC217+AD217)*D217*E217*N217</f>
        <v>24.757380000000005</v>
      </c>
      <c r="AG217" s="28">
        <f t="shared" si="171"/>
        <v>68.825440604108053</v>
      </c>
      <c r="AH217" s="9">
        <f t="shared" si="172"/>
        <v>0.35971262635872303</v>
      </c>
      <c r="AI217" s="9">
        <f t="shared" si="199"/>
        <v>0.09</v>
      </c>
      <c r="AJ217" s="29">
        <f t="shared" si="173"/>
        <v>0.449712626358723</v>
      </c>
      <c r="AK217" s="30">
        <f t="shared" si="200"/>
        <v>0.9</v>
      </c>
      <c r="AL217" s="9">
        <v>4.027638555693672</v>
      </c>
      <c r="AM217" s="9">
        <v>2.8722967327445641</v>
      </c>
      <c r="AN217" s="9">
        <v>6.9057862628224669</v>
      </c>
      <c r="AO217" s="36">
        <f t="shared" si="174"/>
        <v>112.21118261943984</v>
      </c>
      <c r="AP217" s="36">
        <f t="shared" si="175"/>
        <v>1.3842133265835226</v>
      </c>
      <c r="AQ217" s="36">
        <f t="shared" si="176"/>
        <v>0.98714702433932278</v>
      </c>
      <c r="AR217" s="36">
        <f t="shared" si="177"/>
        <v>2.3733712058206122</v>
      </c>
      <c r="AS217" s="36">
        <f t="shared" si="178"/>
        <v>52.399571906719508</v>
      </c>
      <c r="AT217" s="37">
        <f t="shared" si="179"/>
        <v>68.06911708098599</v>
      </c>
      <c r="AU217" s="37">
        <f t="shared" si="180"/>
        <v>2.2163586427890167</v>
      </c>
      <c r="AV217" s="37">
        <f t="shared" si="181"/>
        <v>1.5805886253804271</v>
      </c>
      <c r="AW217" s="37">
        <f t="shared" si="182"/>
        <v>3.8001669854965847</v>
      </c>
      <c r="AX217" s="37">
        <f t="shared" si="183"/>
        <v>83.900538915158862</v>
      </c>
      <c r="AY217" s="9">
        <f t="shared" si="184"/>
        <v>0.85</v>
      </c>
      <c r="AZ217" s="9">
        <f t="shared" si="185"/>
        <v>0.6</v>
      </c>
      <c r="BA217" s="9">
        <f t="shared" si="186"/>
        <v>0.65</v>
      </c>
      <c r="BB217" s="9">
        <f t="shared" si="201"/>
        <v>21</v>
      </c>
      <c r="BC217" s="9">
        <f t="shared" si="202"/>
        <v>11.2</v>
      </c>
      <c r="BD217" s="9">
        <f t="shared" si="203"/>
        <v>13.65</v>
      </c>
      <c r="BE217" s="9">
        <f t="shared" si="187"/>
        <v>155.32421437352596</v>
      </c>
      <c r="BF217" s="9">
        <f t="shared" si="188"/>
        <v>110.76893502037638</v>
      </c>
      <c r="BG217" s="9">
        <f t="shared" si="189"/>
        <v>266.31878980005683</v>
      </c>
      <c r="BH217" s="9">
        <f t="shared" si="190"/>
        <v>5879.8179324053717</v>
      </c>
      <c r="BI217" s="9">
        <f t="shared" si="191"/>
        <v>150.86557594946078</v>
      </c>
      <c r="BJ217" s="9">
        <f t="shared" si="192"/>
        <v>107.589272197895</v>
      </c>
      <c r="BK217" s="9">
        <f t="shared" si="193"/>
        <v>258.67401146306463</v>
      </c>
      <c r="BL217" s="9">
        <f t="shared" si="194"/>
        <v>5711.0356065737697</v>
      </c>
      <c r="BM217" s="9" t="str">
        <f t="shared" si="195"/>
        <v>D</v>
      </c>
      <c r="BN217" s="9" t="str">
        <f t="shared" si="196"/>
        <v>M</v>
      </c>
      <c r="BO217" s="9">
        <v>1</v>
      </c>
    </row>
    <row r="218" spans="1:67" x14ac:dyDescent="0.3">
      <c r="A218" s="10">
        <v>212</v>
      </c>
      <c r="B218" s="10">
        <f t="shared" si="166"/>
        <v>6</v>
      </c>
      <c r="C218" s="9">
        <f>IF(G218&lt;=$A$3,$A$3,G218)</f>
        <v>2.5747716194157082</v>
      </c>
      <c r="D218" s="9">
        <f t="shared" si="153"/>
        <v>3</v>
      </c>
      <c r="E218" s="9">
        <f t="shared" si="154"/>
        <v>2.7508200000000005</v>
      </c>
      <c r="F218" s="9">
        <f t="shared" si="155"/>
        <v>2.9747716194157086</v>
      </c>
      <c r="G218" s="9">
        <v>2.5747716194157082</v>
      </c>
      <c r="H218" s="9">
        <f t="shared" si="167"/>
        <v>2.840946151234589</v>
      </c>
      <c r="I218" s="9">
        <v>65</v>
      </c>
      <c r="J218" s="9">
        <v>78</v>
      </c>
      <c r="K218" s="9">
        <v>0.2</v>
      </c>
      <c r="L218" s="9">
        <v>0.2</v>
      </c>
      <c r="M218" s="1">
        <f t="shared" si="156"/>
        <v>1.3989229744649958</v>
      </c>
      <c r="N218" s="9">
        <v>3</v>
      </c>
      <c r="O218" s="9">
        <v>2.6</v>
      </c>
      <c r="P218" s="9">
        <f t="shared" si="157"/>
        <v>2.7130103573451572</v>
      </c>
      <c r="Q218" s="1">
        <f t="shared" si="158"/>
        <v>1.2650975062838761</v>
      </c>
      <c r="R218" s="4">
        <f t="shared" si="159"/>
        <v>15.007922656809424</v>
      </c>
      <c r="S218" s="4">
        <f t="shared" si="160"/>
        <v>0.13734426212064277</v>
      </c>
      <c r="T218" s="9">
        <f t="shared" si="161"/>
        <v>14.162140013942954</v>
      </c>
      <c r="U218" s="9">
        <f t="shared" si="162"/>
        <v>4.2398691256995846</v>
      </c>
      <c r="V218" s="9">
        <f t="shared" si="163"/>
        <v>31.37688543249763</v>
      </c>
      <c r="W218" s="9">
        <f t="shared" si="164"/>
        <v>41.661903145931213</v>
      </c>
      <c r="X218" s="28">
        <f t="shared" si="168"/>
        <v>73.038788578428836</v>
      </c>
      <c r="Y218" s="9">
        <f t="shared" si="165"/>
        <v>0.5704079155310029</v>
      </c>
      <c r="Z218" s="9">
        <f t="shared" si="197"/>
        <v>0.04</v>
      </c>
      <c r="AA218" s="29">
        <f t="shared" si="169"/>
        <v>0.61040791553100293</v>
      </c>
      <c r="AB218" s="30">
        <f t="shared" si="198"/>
        <v>0.98</v>
      </c>
      <c r="AC218" s="9">
        <v>0.5</v>
      </c>
      <c r="AD218" s="9">
        <v>0.5</v>
      </c>
      <c r="AE218" s="9">
        <f t="shared" si="170"/>
        <v>70.334383425652192</v>
      </c>
      <c r="AF218" s="9">
        <f>(AC218+AD218)*D218*E218*N218</f>
        <v>24.757380000000005</v>
      </c>
      <c r="AG218" s="28">
        <f t="shared" si="171"/>
        <v>95.091763425652204</v>
      </c>
      <c r="AH218" s="9">
        <f t="shared" si="172"/>
        <v>0.26035251748545646</v>
      </c>
      <c r="AI218" s="9">
        <f t="shared" si="199"/>
        <v>0.09</v>
      </c>
      <c r="AJ218" s="29">
        <f t="shared" si="173"/>
        <v>0.35035251748545648</v>
      </c>
      <c r="AK218" s="30">
        <f t="shared" si="200"/>
        <v>0.9</v>
      </c>
      <c r="AL218" s="9">
        <v>7.6541745541804973</v>
      </c>
      <c r="AM218" s="9">
        <v>3.1563124458492107</v>
      </c>
      <c r="AN218" s="9">
        <v>5.2371553173740564</v>
      </c>
      <c r="AO218" s="36">
        <f t="shared" si="174"/>
        <v>74.560430007146095</v>
      </c>
      <c r="AP218" s="36">
        <f t="shared" si="175"/>
        <v>2.9820058194527364</v>
      </c>
      <c r="AQ218" s="36">
        <f t="shared" si="176"/>
        <v>1.2296743450138323</v>
      </c>
      <c r="AR218" s="36">
        <f t="shared" si="177"/>
        <v>2.0403542567836506</v>
      </c>
      <c r="AS218" s="36">
        <f t="shared" si="178"/>
        <v>79.595258619037239</v>
      </c>
      <c r="AT218" s="37">
        <f t="shared" si="179"/>
        <v>94.046798992403268</v>
      </c>
      <c r="AU218" s="37">
        <f t="shared" si="180"/>
        <v>4.9725152298502389</v>
      </c>
      <c r="AV218" s="37">
        <f t="shared" si="181"/>
        <v>2.050490434475261</v>
      </c>
      <c r="AW218" s="37">
        <f t="shared" si="182"/>
        <v>3.4023047674697109</v>
      </c>
      <c r="AX218" s="37">
        <f t="shared" si="183"/>
        <v>132.72564162187552</v>
      </c>
      <c r="AY218" s="9">
        <f t="shared" si="184"/>
        <v>0.85</v>
      </c>
      <c r="AZ218" s="9">
        <f t="shared" si="185"/>
        <v>0.6</v>
      </c>
      <c r="BA218" s="9">
        <f t="shared" si="186"/>
        <v>0.65</v>
      </c>
      <c r="BB218" s="9">
        <f t="shared" si="201"/>
        <v>21</v>
      </c>
      <c r="BC218" s="9">
        <f t="shared" si="202"/>
        <v>11.2</v>
      </c>
      <c r="BD218" s="9">
        <f t="shared" si="203"/>
        <v>13.65</v>
      </c>
      <c r="BE218" s="9">
        <f t="shared" si="187"/>
        <v>222.3396361822081</v>
      </c>
      <c r="BF218" s="9">
        <f t="shared" si="188"/>
        <v>91.685047932987061</v>
      </c>
      <c r="BG218" s="9">
        <f t="shared" si="189"/>
        <v>152.12969075269996</v>
      </c>
      <c r="BH218" s="9">
        <f t="shared" si="190"/>
        <v>5934.6567091654179</v>
      </c>
      <c r="BI218" s="9">
        <f t="shared" si="191"/>
        <v>467.64914030838935</v>
      </c>
      <c r="BJ218" s="9">
        <f t="shared" si="192"/>
        <v>192.84206172694053</v>
      </c>
      <c r="BK218" s="9">
        <f t="shared" si="193"/>
        <v>319.97587257711922</v>
      </c>
      <c r="BL218" s="9">
        <f t="shared" si="194"/>
        <v>12482.421738750279</v>
      </c>
      <c r="BM218" s="9" t="str">
        <f t="shared" si="195"/>
        <v>M</v>
      </c>
      <c r="BN218" s="9" t="str">
        <f t="shared" si="196"/>
        <v>M</v>
      </c>
      <c r="BO218" s="9">
        <v>1</v>
      </c>
    </row>
    <row r="219" spans="1:67" x14ac:dyDescent="0.3">
      <c r="A219" s="10">
        <v>213</v>
      </c>
      <c r="B219" s="10">
        <f t="shared" si="166"/>
        <v>6</v>
      </c>
      <c r="C219" s="9">
        <f>IF(G219&lt;=$A$3,$A$3,G219)</f>
        <v>2.5</v>
      </c>
      <c r="D219" s="9">
        <f t="shared" si="153"/>
        <v>3</v>
      </c>
      <c r="E219" s="9">
        <f t="shared" si="154"/>
        <v>2.7508200000000005</v>
      </c>
      <c r="F219" s="9">
        <f t="shared" si="155"/>
        <v>2.9000000000000004</v>
      </c>
      <c r="G219" s="9">
        <v>1.3517651792999281</v>
      </c>
      <c r="H219" s="9">
        <f t="shared" si="167"/>
        <v>1.4915078504619141</v>
      </c>
      <c r="I219" s="9">
        <v>65</v>
      </c>
      <c r="J219" s="9">
        <v>78</v>
      </c>
      <c r="K219" s="9">
        <v>0.2</v>
      </c>
      <c r="L219" s="9">
        <v>0.2</v>
      </c>
      <c r="M219" s="1">
        <f t="shared" si="156"/>
        <v>1.3989229744649958</v>
      </c>
      <c r="N219" s="9">
        <v>3</v>
      </c>
      <c r="O219" s="9">
        <v>2.6</v>
      </c>
      <c r="P219" s="9">
        <f t="shared" si="157"/>
        <v>0</v>
      </c>
      <c r="Q219" s="1">
        <f t="shared" si="158"/>
        <v>0</v>
      </c>
      <c r="R219" s="4">
        <f t="shared" si="159"/>
        <v>15.007922656809424</v>
      </c>
      <c r="S219" s="4">
        <f t="shared" si="160"/>
        <v>15.110582661690202</v>
      </c>
      <c r="T219" s="9">
        <f t="shared" si="161"/>
        <v>0</v>
      </c>
      <c r="U219" s="9">
        <f t="shared" si="162"/>
        <v>2.8904308249269102</v>
      </c>
      <c r="V219" s="9">
        <f t="shared" si="163"/>
        <v>36.925826626868783</v>
      </c>
      <c r="W219" s="9">
        <f t="shared" si="164"/>
        <v>30.221165323380404</v>
      </c>
      <c r="X219" s="28">
        <f t="shared" si="168"/>
        <v>67.146991950249188</v>
      </c>
      <c r="Y219" s="9">
        <f t="shared" si="165"/>
        <v>0.45007474565311861</v>
      </c>
      <c r="Z219" s="9">
        <f t="shared" si="197"/>
        <v>0.04</v>
      </c>
      <c r="AA219" s="29">
        <f t="shared" si="169"/>
        <v>0.49007474565311859</v>
      </c>
      <c r="AB219" s="30">
        <f t="shared" si="198"/>
        <v>0.98</v>
      </c>
      <c r="AC219" s="9">
        <v>0.5</v>
      </c>
      <c r="AD219" s="9">
        <v>0.5</v>
      </c>
      <c r="AE219" s="9">
        <f t="shared" si="170"/>
        <v>36.925826626868783</v>
      </c>
      <c r="AF219" s="9">
        <f>(AC219+AD219)*D219*E219*N219</f>
        <v>24.757380000000005</v>
      </c>
      <c r="AG219" s="28">
        <f t="shared" si="171"/>
        <v>61.683206626868788</v>
      </c>
      <c r="AH219" s="9">
        <f t="shared" si="172"/>
        <v>0.40136337512025289</v>
      </c>
      <c r="AI219" s="9">
        <f t="shared" si="199"/>
        <v>0.09</v>
      </c>
      <c r="AJ219" s="29">
        <f t="shared" si="173"/>
        <v>0.49136337512025285</v>
      </c>
      <c r="AK219" s="30">
        <f t="shared" si="200"/>
        <v>0.9</v>
      </c>
      <c r="AL219" s="9">
        <v>8.4353237062529871</v>
      </c>
      <c r="AM219" s="9">
        <v>3.1181243559145875</v>
      </c>
      <c r="AN219" s="9">
        <v>4.3677418479152941</v>
      </c>
      <c r="AO219" s="36">
        <f t="shared" si="174"/>
        <v>68.54588761587938</v>
      </c>
      <c r="AP219" s="36">
        <f t="shared" si="175"/>
        <v>4.3013845864093332</v>
      </c>
      <c r="AQ219" s="36">
        <f t="shared" si="176"/>
        <v>1.5900103552749518</v>
      </c>
      <c r="AR219" s="36">
        <f t="shared" si="177"/>
        <v>2.2272218727197242</v>
      </c>
      <c r="AS219" s="36">
        <f t="shared" si="178"/>
        <v>107.22561052056002</v>
      </c>
      <c r="AT219" s="37">
        <f t="shared" si="179"/>
        <v>61.005369191408697</v>
      </c>
      <c r="AU219" s="37">
        <f t="shared" si="180"/>
        <v>4.2905145797166391</v>
      </c>
      <c r="AV219" s="37">
        <f t="shared" si="181"/>
        <v>1.5859922483477311</v>
      </c>
      <c r="AW219" s="37">
        <f t="shared" si="182"/>
        <v>2.221593471869665</v>
      </c>
      <c r="AX219" s="37">
        <f t="shared" si="183"/>
        <v>106.95464123600236</v>
      </c>
      <c r="AY219" s="9">
        <f t="shared" si="184"/>
        <v>0.85</v>
      </c>
      <c r="AZ219" s="9">
        <f t="shared" si="185"/>
        <v>0.6</v>
      </c>
      <c r="BA219" s="9">
        <f t="shared" si="186"/>
        <v>0.65</v>
      </c>
      <c r="BB219" s="9">
        <f t="shared" si="201"/>
        <v>21</v>
      </c>
      <c r="BC219" s="9">
        <f t="shared" si="202"/>
        <v>11.2</v>
      </c>
      <c r="BD219" s="9">
        <f t="shared" si="203"/>
        <v>13.65</v>
      </c>
      <c r="BE219" s="9">
        <f t="shared" si="187"/>
        <v>294.84222445268995</v>
      </c>
      <c r="BF219" s="9">
        <f t="shared" si="188"/>
        <v>108.9886711207613</v>
      </c>
      <c r="BG219" s="9">
        <f t="shared" si="189"/>
        <v>152.66690018307463</v>
      </c>
      <c r="BH219" s="9">
        <f t="shared" si="190"/>
        <v>7349.8746482863608</v>
      </c>
      <c r="BI219" s="9">
        <f t="shared" si="191"/>
        <v>261.74442595673531</v>
      </c>
      <c r="BJ219" s="9">
        <f t="shared" si="192"/>
        <v>96.754042645165683</v>
      </c>
      <c r="BK219" s="9">
        <f t="shared" si="193"/>
        <v>135.52912994463236</v>
      </c>
      <c r="BL219" s="9">
        <f t="shared" si="194"/>
        <v>6524.8073753369881</v>
      </c>
      <c r="BM219" s="9" t="str">
        <f t="shared" si="195"/>
        <v>M</v>
      </c>
      <c r="BN219" s="9" t="str">
        <f t="shared" si="196"/>
        <v>M</v>
      </c>
      <c r="BO219" s="9">
        <v>1</v>
      </c>
    </row>
    <row r="220" spans="1:67" x14ac:dyDescent="0.3">
      <c r="A220" s="10">
        <v>214</v>
      </c>
      <c r="B220" s="10">
        <f t="shared" si="166"/>
        <v>6</v>
      </c>
      <c r="C220" s="9">
        <f>IF(G220&lt;=$A$3,$A$3,G220)</f>
        <v>2.5</v>
      </c>
      <c r="D220" s="9">
        <f t="shared" ref="D220:D283" si="204">D219</f>
        <v>3</v>
      </c>
      <c r="E220" s="9">
        <f t="shared" ref="E220:E283" si="205">E219</f>
        <v>2.7508200000000005</v>
      </c>
      <c r="F220" s="9">
        <f t="shared" ref="F220:F283" si="206">C220+K220+L220</f>
        <v>2.9000000000000004</v>
      </c>
      <c r="G220" s="9">
        <v>2.2850685541659574</v>
      </c>
      <c r="H220" s="9">
        <f t="shared" si="167"/>
        <v>2.521294185982264</v>
      </c>
      <c r="I220" s="9">
        <v>65</v>
      </c>
      <c r="J220" s="9">
        <v>78</v>
      </c>
      <c r="K220" s="9">
        <v>0.2</v>
      </c>
      <c r="L220" s="9">
        <v>0.2</v>
      </c>
      <c r="M220" s="1">
        <f t="shared" ref="M220:M283" si="207">D220*_xlfn.COT(I220*PI()/180)</f>
        <v>1.3989229744649958</v>
      </c>
      <c r="N220" s="9">
        <v>3</v>
      </c>
      <c r="O220" s="9">
        <v>2.6</v>
      </c>
      <c r="P220" s="9">
        <f t="shared" ref="P220:P283" si="208">Q220*TAN(I220*PI()/180)</f>
        <v>2.1878627610017589</v>
      </c>
      <c r="Q220" s="1">
        <f t="shared" ref="Q220:Q283" si="209">IF(U220&lt;=F220,0,U220-F220)</f>
        <v>1.0202171604472596</v>
      </c>
      <c r="R220" s="4">
        <f t="shared" ref="R220:R283" si="210">0.5*D220*D220*_xlfn.COT(I220*PI()/180)*O220*E220</f>
        <v>15.007922656809424</v>
      </c>
      <c r="S220" s="4">
        <f t="shared" ref="S220:S283" si="211">0.5*(F220-H220)*(D220-P220)*O220*E220</f>
        <v>1.0998587718518869</v>
      </c>
      <c r="T220" s="9">
        <f t="shared" ref="T220:T283" si="212">P220*Q220*0.5*N220*E220</f>
        <v>9.2101379026089312</v>
      </c>
      <c r="U220" s="9">
        <f t="shared" ref="U220:U283" si="213">M220+H220</f>
        <v>3.92021716044726</v>
      </c>
      <c r="V220" s="9">
        <f t="shared" ref="V220:V283" si="214">IF(U220&lt;=F220,H220*D220*N220,H220*D220*N220-T220)*E220</f>
        <v>37.085206708898895</v>
      </c>
      <c r="W220" s="9">
        <f t="shared" ref="W220:W283" si="215">IF(U220&lt;=F220,D220*(F220-H220)*O220,R220+S220)*E220</f>
        <v>44.30960730959012</v>
      </c>
      <c r="X220" s="28">
        <f t="shared" si="168"/>
        <v>81.394814018489015</v>
      </c>
      <c r="Y220" s="9">
        <f t="shared" ref="Y220:Y283" si="216">W220/(W220+V220)</f>
        <v>0.54437875242917921</v>
      </c>
      <c r="Z220" s="9">
        <f t="shared" si="197"/>
        <v>0.04</v>
      </c>
      <c r="AA220" s="29">
        <f t="shared" si="169"/>
        <v>0.58437875242917925</v>
      </c>
      <c r="AB220" s="30">
        <f t="shared" si="198"/>
        <v>0.98</v>
      </c>
      <c r="AC220" s="9">
        <v>0.5</v>
      </c>
      <c r="AD220" s="9">
        <v>0.5</v>
      </c>
      <c r="AE220" s="9">
        <f t="shared" si="170"/>
        <v>62.420638254153602</v>
      </c>
      <c r="AF220" s="9">
        <f>(AC220+AD220)*D220*E220*N220</f>
        <v>24.757380000000005</v>
      </c>
      <c r="AG220" s="28">
        <f t="shared" si="171"/>
        <v>87.178018254153613</v>
      </c>
      <c r="AH220" s="9">
        <f t="shared" si="172"/>
        <v>0.28398649677747673</v>
      </c>
      <c r="AI220" s="9">
        <f t="shared" si="199"/>
        <v>0.09</v>
      </c>
      <c r="AJ220" s="29">
        <f t="shared" si="173"/>
        <v>0.37398649677747675</v>
      </c>
      <c r="AK220" s="30">
        <f t="shared" si="200"/>
        <v>0.9</v>
      </c>
      <c r="AL220" s="9">
        <v>5.1442149606107996</v>
      </c>
      <c r="AM220" s="9">
        <v>2.1724416471003525</v>
      </c>
      <c r="AN220" s="9">
        <v>6.4653985485717076</v>
      </c>
      <c r="AO220" s="36">
        <f t="shared" si="174"/>
        <v>83.090539310540862</v>
      </c>
      <c r="AP220" s="36">
        <f t="shared" si="175"/>
        <v>2.1380450397015411</v>
      </c>
      <c r="AQ220" s="36">
        <f t="shared" si="176"/>
        <v>0.90291290764265719</v>
      </c>
      <c r="AR220" s="36">
        <f t="shared" si="177"/>
        <v>2.6871570107999467</v>
      </c>
      <c r="AS220" s="36">
        <f t="shared" si="178"/>
        <v>68.073479276353694</v>
      </c>
      <c r="AT220" s="37">
        <f t="shared" si="179"/>
        <v>86.220018053558519</v>
      </c>
      <c r="AU220" s="37">
        <f t="shared" si="180"/>
        <v>3.220348028821681</v>
      </c>
      <c r="AV220" s="37">
        <f t="shared" si="181"/>
        <v>1.3599778060478003</v>
      </c>
      <c r="AW220" s="37">
        <f t="shared" si="182"/>
        <v>4.0474267951211917</v>
      </c>
      <c r="AX220" s="37">
        <f t="shared" si="183"/>
        <v>102.53305741082099</v>
      </c>
      <c r="AY220" s="9">
        <f t="shared" si="184"/>
        <v>0.85</v>
      </c>
      <c r="AZ220" s="9">
        <f t="shared" si="185"/>
        <v>0.6</v>
      </c>
      <c r="BA220" s="9">
        <f t="shared" si="186"/>
        <v>0.65</v>
      </c>
      <c r="BB220" s="9">
        <f t="shared" si="201"/>
        <v>21</v>
      </c>
      <c r="BC220" s="9">
        <f t="shared" si="202"/>
        <v>11.2</v>
      </c>
      <c r="BD220" s="9">
        <f t="shared" si="203"/>
        <v>13.65</v>
      </c>
      <c r="BE220" s="9">
        <f t="shared" si="187"/>
        <v>177.65131541902781</v>
      </c>
      <c r="BF220" s="9">
        <f t="shared" si="188"/>
        <v>75.023520446476965</v>
      </c>
      <c r="BG220" s="9">
        <f t="shared" si="189"/>
        <v>223.27732523946844</v>
      </c>
      <c r="BH220" s="9">
        <f t="shared" si="190"/>
        <v>5656.2621058171553</v>
      </c>
      <c r="BI220" s="9">
        <f t="shared" si="191"/>
        <v>277.65846518374696</v>
      </c>
      <c r="BJ220" s="9">
        <f t="shared" si="192"/>
        <v>117.25731098988025</v>
      </c>
      <c r="BK220" s="9">
        <f t="shared" si="193"/>
        <v>348.96921134580566</v>
      </c>
      <c r="BL220" s="9">
        <f t="shared" si="194"/>
        <v>8840.4020610475382</v>
      </c>
      <c r="BM220" s="9" t="str">
        <f t="shared" si="195"/>
        <v>D</v>
      </c>
      <c r="BN220" s="9" t="str">
        <f t="shared" si="196"/>
        <v>M</v>
      </c>
      <c r="BO220" s="9">
        <v>1</v>
      </c>
    </row>
    <row r="221" spans="1:67" x14ac:dyDescent="0.3">
      <c r="A221" s="10">
        <v>215</v>
      </c>
      <c r="B221" s="10">
        <f t="shared" si="166"/>
        <v>6</v>
      </c>
      <c r="C221" s="9">
        <f>IF(G221&lt;=$A$3,$A$3,G221)</f>
        <v>2.5</v>
      </c>
      <c r="D221" s="9">
        <f t="shared" si="204"/>
        <v>3</v>
      </c>
      <c r="E221" s="9">
        <f t="shared" si="205"/>
        <v>2.7508200000000005</v>
      </c>
      <c r="F221" s="9">
        <f t="shared" si="206"/>
        <v>2.9000000000000004</v>
      </c>
      <c r="G221" s="9">
        <v>1.757257879366116</v>
      </c>
      <c r="H221" s="9">
        <f t="shared" si="167"/>
        <v>1.9389195420154264</v>
      </c>
      <c r="I221" s="9">
        <v>65</v>
      </c>
      <c r="J221" s="9">
        <v>78</v>
      </c>
      <c r="K221" s="9">
        <v>0.2</v>
      </c>
      <c r="L221" s="9">
        <v>0.2</v>
      </c>
      <c r="M221" s="1">
        <f t="shared" si="207"/>
        <v>1.3989229744649958</v>
      </c>
      <c r="N221" s="9">
        <v>3</v>
      </c>
      <c r="O221" s="9">
        <v>2.6</v>
      </c>
      <c r="P221" s="9">
        <f t="shared" si="208"/>
        <v>0.93895630668558505</v>
      </c>
      <c r="Q221" s="1">
        <f t="shared" si="209"/>
        <v>0.43784251648042183</v>
      </c>
      <c r="R221" s="4">
        <f t="shared" si="210"/>
        <v>15.007922656809424</v>
      </c>
      <c r="S221" s="4">
        <f t="shared" si="211"/>
        <v>7.0835745832097885</v>
      </c>
      <c r="T221" s="9">
        <f t="shared" si="212"/>
        <v>1.6963550142009518</v>
      </c>
      <c r="U221" s="9">
        <f t="shared" si="213"/>
        <v>3.3378425164804222</v>
      </c>
      <c r="V221" s="9">
        <f t="shared" si="214"/>
        <v>43.336200590937615</v>
      </c>
      <c r="W221" s="9">
        <f t="shared" si="215"/>
        <v>60.769732437789656</v>
      </c>
      <c r="X221" s="28">
        <f t="shared" si="168"/>
        <v>104.10593302872726</v>
      </c>
      <c r="Y221" s="9">
        <f t="shared" si="216"/>
        <v>0.58372977091536848</v>
      </c>
      <c r="Z221" s="9">
        <f t="shared" si="197"/>
        <v>0.04</v>
      </c>
      <c r="AA221" s="29">
        <f t="shared" si="169"/>
        <v>0.62372977091536852</v>
      </c>
      <c r="AB221" s="30">
        <f t="shared" si="198"/>
        <v>0.98</v>
      </c>
      <c r="AC221" s="9">
        <v>0.5</v>
      </c>
      <c r="AD221" s="9">
        <v>0.5</v>
      </c>
      <c r="AE221" s="9">
        <f t="shared" si="170"/>
        <v>48.002567891101876</v>
      </c>
      <c r="AF221" s="9">
        <f>(AC221+AD221)*D221*E221*N221</f>
        <v>24.757380000000005</v>
      </c>
      <c r="AG221" s="28">
        <f t="shared" si="171"/>
        <v>72.759947891101888</v>
      </c>
      <c r="AH221" s="9">
        <f t="shared" si="172"/>
        <v>0.34026110130059184</v>
      </c>
      <c r="AI221" s="9">
        <f t="shared" si="199"/>
        <v>0.09</v>
      </c>
      <c r="AJ221" s="29">
        <f t="shared" si="173"/>
        <v>0.43026110130059181</v>
      </c>
      <c r="AK221" s="30">
        <f t="shared" si="200"/>
        <v>0.9</v>
      </c>
      <c r="AL221" s="9">
        <v>6.3291925085715057</v>
      </c>
      <c r="AM221" s="9">
        <v>2.4232964804732546</v>
      </c>
      <c r="AN221" s="9">
        <v>6.545367677759776</v>
      </c>
      <c r="AO221" s="36">
        <f t="shared" si="174"/>
        <v>106.27480663349242</v>
      </c>
      <c r="AP221" s="36">
        <f t="shared" si="175"/>
        <v>2.3814867151209338</v>
      </c>
      <c r="AQ221" s="36">
        <f t="shared" si="176"/>
        <v>0.91181432184765276</v>
      </c>
      <c r="AR221" s="36">
        <f t="shared" si="177"/>
        <v>2.4628269955538133</v>
      </c>
      <c r="AS221" s="36">
        <f t="shared" si="178"/>
        <v>70.488362625776105</v>
      </c>
      <c r="AT221" s="37">
        <f t="shared" si="179"/>
        <v>71.960388024166704</v>
      </c>
      <c r="AU221" s="37">
        <f t="shared" si="180"/>
        <v>3.6059871694900743</v>
      </c>
      <c r="AV221" s="37">
        <f t="shared" si="181"/>
        <v>1.380646268006984</v>
      </c>
      <c r="AW221" s="37">
        <f t="shared" si="182"/>
        <v>3.7291505723095577</v>
      </c>
      <c r="AX221" s="37">
        <f t="shared" si="183"/>
        <v>106.73170234922129</v>
      </c>
      <c r="AY221" s="9">
        <f t="shared" si="184"/>
        <v>0.85</v>
      </c>
      <c r="AZ221" s="9">
        <f t="shared" si="185"/>
        <v>0.6</v>
      </c>
      <c r="BA221" s="9">
        <f t="shared" si="186"/>
        <v>0.65</v>
      </c>
      <c r="BB221" s="9">
        <f t="shared" si="201"/>
        <v>21</v>
      </c>
      <c r="BC221" s="9">
        <f t="shared" si="202"/>
        <v>11.2</v>
      </c>
      <c r="BD221" s="9">
        <f t="shared" si="203"/>
        <v>13.65</v>
      </c>
      <c r="BE221" s="9">
        <f t="shared" si="187"/>
        <v>253.09204014970828</v>
      </c>
      <c r="BF221" s="9">
        <f t="shared" si="188"/>
        <v>96.902890740008317</v>
      </c>
      <c r="BG221" s="9">
        <f t="shared" si="189"/>
        <v>261.73646272422661</v>
      </c>
      <c r="BH221" s="9">
        <f t="shared" si="190"/>
        <v>7491.1371079658493</v>
      </c>
      <c r="BI221" s="9">
        <f t="shared" si="191"/>
        <v>259.4882359266723</v>
      </c>
      <c r="BJ221" s="9">
        <f t="shared" si="192"/>
        <v>99.351841169900226</v>
      </c>
      <c r="BK221" s="9">
        <f t="shared" si="193"/>
        <v>268.35112218393908</v>
      </c>
      <c r="BL221" s="9">
        <f t="shared" si="194"/>
        <v>7680.4547155298296</v>
      </c>
      <c r="BM221" s="9" t="str">
        <f t="shared" si="195"/>
        <v>D</v>
      </c>
      <c r="BN221" s="9" t="str">
        <f t="shared" si="196"/>
        <v>M</v>
      </c>
      <c r="BO221" s="9">
        <v>1</v>
      </c>
    </row>
    <row r="222" spans="1:67" x14ac:dyDescent="0.3">
      <c r="A222" s="10">
        <v>216</v>
      </c>
      <c r="B222" s="10">
        <f t="shared" si="166"/>
        <v>6</v>
      </c>
      <c r="C222" s="9">
        <f>IF(G222&lt;=$A$3,$A$3,G222)</f>
        <v>3.3026789087440314</v>
      </c>
      <c r="D222" s="9">
        <f t="shared" si="204"/>
        <v>3</v>
      </c>
      <c r="E222" s="9">
        <f t="shared" si="205"/>
        <v>2.7508200000000005</v>
      </c>
      <c r="F222" s="9">
        <f t="shared" si="206"/>
        <v>3.7026789087440317</v>
      </c>
      <c r="G222" s="9">
        <v>3.3026789087440314</v>
      </c>
      <c r="H222" s="9">
        <f t="shared" si="167"/>
        <v>3.6441029813313022</v>
      </c>
      <c r="I222" s="9">
        <v>65</v>
      </c>
      <c r="J222" s="9">
        <v>78</v>
      </c>
      <c r="K222" s="9">
        <v>0.2</v>
      </c>
      <c r="L222" s="9">
        <v>0.2</v>
      </c>
      <c r="M222" s="1">
        <f t="shared" si="207"/>
        <v>1.3989229744649958</v>
      </c>
      <c r="N222" s="9">
        <v>3</v>
      </c>
      <c r="O222" s="9">
        <v>2.6</v>
      </c>
      <c r="P222" s="9">
        <f t="shared" si="208"/>
        <v>2.8743835182881363</v>
      </c>
      <c r="Q222" s="1">
        <f t="shared" si="209"/>
        <v>1.3403470470522665</v>
      </c>
      <c r="R222" s="4">
        <f t="shared" si="210"/>
        <v>15.007922656809424</v>
      </c>
      <c r="S222" s="4">
        <f t="shared" si="211"/>
        <v>2.6313058081323792E-2</v>
      </c>
      <c r="T222" s="9">
        <f t="shared" si="212"/>
        <v>15.897008561833811</v>
      </c>
      <c r="U222" s="9">
        <f t="shared" si="213"/>
        <v>5.0430259557962982</v>
      </c>
      <c r="V222" s="9">
        <f t="shared" si="214"/>
        <v>46.488633175888282</v>
      </c>
      <c r="W222" s="9">
        <f t="shared" si="215"/>
        <v>41.356476289235772</v>
      </c>
      <c r="X222" s="28">
        <f t="shared" si="168"/>
        <v>87.845109465124054</v>
      </c>
      <c r="Y222" s="9">
        <f t="shared" si="216"/>
        <v>0.4707886021321992</v>
      </c>
      <c r="Z222" s="9">
        <f t="shared" si="197"/>
        <v>0.04</v>
      </c>
      <c r="AA222" s="29">
        <f t="shared" si="169"/>
        <v>0.51078860213219923</v>
      </c>
      <c r="AB222" s="30">
        <f t="shared" si="198"/>
        <v>0.98</v>
      </c>
      <c r="AC222" s="9">
        <v>0.5</v>
      </c>
      <c r="AD222" s="9">
        <v>0.5</v>
      </c>
      <c r="AE222" s="9">
        <f t="shared" si="170"/>
        <v>90.218442267951971</v>
      </c>
      <c r="AF222" s="9">
        <f>(AC222+AD222)*D222*E222*N222</f>
        <v>24.757380000000005</v>
      </c>
      <c r="AG222" s="28">
        <f t="shared" si="171"/>
        <v>114.97582226795197</v>
      </c>
      <c r="AH222" s="9">
        <f t="shared" si="172"/>
        <v>0.21532683577859313</v>
      </c>
      <c r="AI222" s="9">
        <f t="shared" si="199"/>
        <v>0.09</v>
      </c>
      <c r="AJ222" s="29">
        <f t="shared" si="173"/>
        <v>0.3053268357785931</v>
      </c>
      <c r="AK222" s="30">
        <f t="shared" si="200"/>
        <v>0.9</v>
      </c>
      <c r="AL222" s="9">
        <v>6.7529805539359806</v>
      </c>
      <c r="AM222" s="9">
        <v>2.5562655917032924</v>
      </c>
      <c r="AN222" s="9">
        <v>3.5848531374981403</v>
      </c>
      <c r="AO222" s="36">
        <f t="shared" si="174"/>
        <v>89.67521591231413</v>
      </c>
      <c r="AP222" s="36">
        <f t="shared" si="175"/>
        <v>3.3036350565650965</v>
      </c>
      <c r="AQ222" s="36">
        <f t="shared" si="176"/>
        <v>1.2505542634385285</v>
      </c>
      <c r="AR222" s="36">
        <f t="shared" si="177"/>
        <v>1.7537510145462365</v>
      </c>
      <c r="AS222" s="36">
        <f t="shared" si="178"/>
        <v>82.933766286555354</v>
      </c>
      <c r="AT222" s="37">
        <f t="shared" si="179"/>
        <v>113.71235169357887</v>
      </c>
      <c r="AU222" s="37">
        <f t="shared" si="180"/>
        <v>4.6911143693283366</v>
      </c>
      <c r="AV222" s="37">
        <f t="shared" si="181"/>
        <v>1.7757691071788331</v>
      </c>
      <c r="AW222" s="37">
        <f t="shared" si="182"/>
        <v>2.4903012722948712</v>
      </c>
      <c r="AX222" s="37">
        <f t="shared" si="183"/>
        <v>117.7647579311888</v>
      </c>
      <c r="AY222" s="9">
        <f t="shared" si="184"/>
        <v>0.85</v>
      </c>
      <c r="AZ222" s="9">
        <f t="shared" si="185"/>
        <v>0.6</v>
      </c>
      <c r="BA222" s="9">
        <f t="shared" si="186"/>
        <v>0.65</v>
      </c>
      <c r="BB222" s="9">
        <f t="shared" si="201"/>
        <v>21</v>
      </c>
      <c r="BC222" s="9">
        <f t="shared" si="202"/>
        <v>11.2</v>
      </c>
      <c r="BD222" s="9">
        <f t="shared" si="203"/>
        <v>13.65</v>
      </c>
      <c r="BE222" s="9">
        <f t="shared" si="187"/>
        <v>296.25418699296512</v>
      </c>
      <c r="BF222" s="9">
        <f t="shared" si="188"/>
        <v>112.143723583915</v>
      </c>
      <c r="BG222" s="9">
        <f t="shared" si="189"/>
        <v>157.2680008858737</v>
      </c>
      <c r="BH222" s="9">
        <f t="shared" si="190"/>
        <v>7437.1033981682494</v>
      </c>
      <c r="BI222" s="9">
        <f t="shared" si="191"/>
        <v>533.43764699986525</v>
      </c>
      <c r="BJ222" s="9">
        <f t="shared" si="192"/>
        <v>201.92688124211202</v>
      </c>
      <c r="BK222" s="9">
        <f t="shared" si="193"/>
        <v>283.17801409816133</v>
      </c>
      <c r="BL222" s="9">
        <f t="shared" si="194"/>
        <v>13391.307570980522</v>
      </c>
      <c r="BM222" s="9" t="str">
        <f t="shared" si="195"/>
        <v>M</v>
      </c>
      <c r="BN222" s="9" t="str">
        <f t="shared" si="196"/>
        <v>M</v>
      </c>
      <c r="BO222" s="9">
        <v>1</v>
      </c>
    </row>
    <row r="223" spans="1:67" x14ac:dyDescent="0.3">
      <c r="A223" s="10">
        <v>217</v>
      </c>
      <c r="B223" s="10">
        <f t="shared" si="166"/>
        <v>6</v>
      </c>
      <c r="C223" s="9">
        <f>IF(G223&lt;=$A$3,$A$3,G223)</f>
        <v>2.8159907592246558</v>
      </c>
      <c r="D223" s="9">
        <f t="shared" si="204"/>
        <v>3</v>
      </c>
      <c r="E223" s="9">
        <f t="shared" si="205"/>
        <v>2.7508200000000005</v>
      </c>
      <c r="F223" s="9">
        <f t="shared" si="206"/>
        <v>3.2159907592246562</v>
      </c>
      <c r="G223" s="9">
        <v>2.8159907592246558</v>
      </c>
      <c r="H223" s="9">
        <f t="shared" si="167"/>
        <v>3.1071020237309077</v>
      </c>
      <c r="I223" s="9">
        <v>65</v>
      </c>
      <c r="J223" s="9">
        <v>78</v>
      </c>
      <c r="K223" s="9">
        <v>0.2</v>
      </c>
      <c r="L223" s="9">
        <v>0.2</v>
      </c>
      <c r="M223" s="1">
        <f t="shared" si="207"/>
        <v>1.3989229744649958</v>
      </c>
      <c r="N223" s="9">
        <v>3</v>
      </c>
      <c r="O223" s="9">
        <v>2.6</v>
      </c>
      <c r="P223" s="9">
        <f t="shared" si="208"/>
        <v>2.766487353168122</v>
      </c>
      <c r="Q223" s="1">
        <f t="shared" si="209"/>
        <v>1.2900342389712476</v>
      </c>
      <c r="R223" s="4">
        <f t="shared" si="210"/>
        <v>15.007922656809424</v>
      </c>
      <c r="S223" s="4">
        <f t="shared" si="211"/>
        <v>9.0928261258300697E-2</v>
      </c>
      <c r="T223" s="9">
        <f t="shared" si="212"/>
        <v>14.725951256970696</v>
      </c>
      <c r="U223" s="9">
        <f t="shared" si="213"/>
        <v>4.5060249981959037</v>
      </c>
      <c r="V223" s="9">
        <f t="shared" si="214"/>
        <v>36.415264263574976</v>
      </c>
      <c r="W223" s="9">
        <f t="shared" si="215"/>
        <v>41.534221082439061</v>
      </c>
      <c r="X223" s="28">
        <f t="shared" si="168"/>
        <v>77.949485346014029</v>
      </c>
      <c r="Y223" s="9">
        <f t="shared" si="216"/>
        <v>0.53283509054704647</v>
      </c>
      <c r="Z223" s="9">
        <f t="shared" si="197"/>
        <v>0.04</v>
      </c>
      <c r="AA223" s="29">
        <f t="shared" si="169"/>
        <v>0.57283509054704651</v>
      </c>
      <c r="AB223" s="30">
        <f t="shared" si="198"/>
        <v>0.98</v>
      </c>
      <c r="AC223" s="9">
        <v>0.5</v>
      </c>
      <c r="AD223" s="9">
        <v>0.5</v>
      </c>
      <c r="AE223" s="9">
        <f t="shared" si="170"/>
        <v>76.923705500275105</v>
      </c>
      <c r="AF223" s="9">
        <f>(AC223+AD223)*D223*E223*N223</f>
        <v>24.757380000000005</v>
      </c>
      <c r="AG223" s="28">
        <f t="shared" si="171"/>
        <v>101.68108550027512</v>
      </c>
      <c r="AH223" s="9">
        <f t="shared" si="172"/>
        <v>0.2434806815662193</v>
      </c>
      <c r="AI223" s="9">
        <f t="shared" si="199"/>
        <v>0.09</v>
      </c>
      <c r="AJ223" s="29">
        <f t="shared" si="173"/>
        <v>0.33348068156621929</v>
      </c>
      <c r="AK223" s="30">
        <f t="shared" si="200"/>
        <v>0.9</v>
      </c>
      <c r="AL223" s="9">
        <v>5.0446420811266437</v>
      </c>
      <c r="AM223" s="9">
        <v>2.3434529237762538</v>
      </c>
      <c r="AN223" s="9">
        <v>4.1314125211665313</v>
      </c>
      <c r="AO223" s="36">
        <f t="shared" si="174"/>
        <v>79.573432957389315</v>
      </c>
      <c r="AP223" s="36">
        <f t="shared" si="175"/>
        <v>2.1548940778070218</v>
      </c>
      <c r="AQ223" s="36">
        <f t="shared" si="176"/>
        <v>1.0010408559921427</v>
      </c>
      <c r="AR223" s="36">
        <f t="shared" si="177"/>
        <v>1.7647944555168997</v>
      </c>
      <c r="AS223" s="36">
        <f t="shared" si="178"/>
        <v>60.849992647696233</v>
      </c>
      <c r="AT223" s="37">
        <f t="shared" si="179"/>
        <v>100.56371093433802</v>
      </c>
      <c r="AU223" s="37">
        <f t="shared" si="180"/>
        <v>3.3623514016548999</v>
      </c>
      <c r="AV223" s="37">
        <f t="shared" si="181"/>
        <v>1.5619566455369995</v>
      </c>
      <c r="AW223" s="37">
        <f t="shared" si="182"/>
        <v>2.7536662577767044</v>
      </c>
      <c r="AX223" s="37">
        <f t="shared" si="183"/>
        <v>94.946225049672407</v>
      </c>
      <c r="AY223" s="9">
        <f t="shared" si="184"/>
        <v>0.85</v>
      </c>
      <c r="AZ223" s="9">
        <f t="shared" si="185"/>
        <v>0.6</v>
      </c>
      <c r="BA223" s="9">
        <f t="shared" si="186"/>
        <v>0.65</v>
      </c>
      <c r="BB223" s="9">
        <f t="shared" si="201"/>
        <v>21</v>
      </c>
      <c r="BC223" s="9">
        <f t="shared" si="202"/>
        <v>11.2</v>
      </c>
      <c r="BD223" s="9">
        <f t="shared" si="203"/>
        <v>13.65</v>
      </c>
      <c r="BE223" s="9">
        <f t="shared" si="187"/>
        <v>171.47231943065233</v>
      </c>
      <c r="BF223" s="9">
        <f t="shared" si="188"/>
        <v>79.656257441898376</v>
      </c>
      <c r="BG223" s="9">
        <f t="shared" si="189"/>
        <v>140.43075328964639</v>
      </c>
      <c r="BH223" s="9">
        <f t="shared" si="190"/>
        <v>4842.0428104090888</v>
      </c>
      <c r="BI223" s="9">
        <f t="shared" si="191"/>
        <v>338.13053441568962</v>
      </c>
      <c r="BJ223" s="9">
        <f t="shared" si="192"/>
        <v>157.07615659375108</v>
      </c>
      <c r="BK223" s="9">
        <f t="shared" si="193"/>
        <v>276.91889755669683</v>
      </c>
      <c r="BL223" s="9">
        <f t="shared" si="194"/>
        <v>9548.1447302018587</v>
      </c>
      <c r="BM223" s="9" t="str">
        <f t="shared" si="195"/>
        <v>D</v>
      </c>
      <c r="BN223" s="9" t="str">
        <f t="shared" si="196"/>
        <v>M</v>
      </c>
      <c r="BO223" s="9">
        <v>1</v>
      </c>
    </row>
    <row r="224" spans="1:67" x14ac:dyDescent="0.3">
      <c r="A224" s="10">
        <v>218</v>
      </c>
      <c r="B224" s="10">
        <f t="shared" si="166"/>
        <v>6</v>
      </c>
      <c r="C224" s="9">
        <f>IF(G224&lt;=$A$3,$A$3,G224)</f>
        <v>2.5</v>
      </c>
      <c r="D224" s="9">
        <f t="shared" si="204"/>
        <v>3</v>
      </c>
      <c r="E224" s="9">
        <f t="shared" si="205"/>
        <v>2.7508200000000005</v>
      </c>
      <c r="F224" s="9">
        <f t="shared" si="206"/>
        <v>2.9000000000000004</v>
      </c>
      <c r="G224" s="9">
        <v>1.2030224498879061</v>
      </c>
      <c r="H224" s="9">
        <f t="shared" si="167"/>
        <v>1.3273884072224762</v>
      </c>
      <c r="I224" s="9">
        <v>65</v>
      </c>
      <c r="J224" s="9">
        <v>78</v>
      </c>
      <c r="K224" s="9">
        <v>0.2</v>
      </c>
      <c r="L224" s="9">
        <v>0.2</v>
      </c>
      <c r="M224" s="1">
        <f t="shared" si="207"/>
        <v>1.3989229744649958</v>
      </c>
      <c r="N224" s="9">
        <v>3</v>
      </c>
      <c r="O224" s="9">
        <v>2.6</v>
      </c>
      <c r="P224" s="9">
        <f t="shared" si="208"/>
        <v>0</v>
      </c>
      <c r="Q224" s="1">
        <f t="shared" si="209"/>
        <v>0</v>
      </c>
      <c r="R224" s="4">
        <f t="shared" si="210"/>
        <v>15.007922656809424</v>
      </c>
      <c r="S224" s="4">
        <f t="shared" si="211"/>
        <v>16.871288544412653</v>
      </c>
      <c r="T224" s="9">
        <f t="shared" si="212"/>
        <v>0</v>
      </c>
      <c r="U224" s="9">
        <f t="shared" si="213"/>
        <v>2.7263113816874718</v>
      </c>
      <c r="V224" s="9">
        <f t="shared" si="214"/>
        <v>32.862659205201588</v>
      </c>
      <c r="W224" s="9">
        <f t="shared" si="215"/>
        <v>33.742577088825307</v>
      </c>
      <c r="X224" s="28">
        <f t="shared" si="168"/>
        <v>66.605236294026895</v>
      </c>
      <c r="Y224" s="9">
        <f t="shared" si="216"/>
        <v>0.50660547077514562</v>
      </c>
      <c r="Z224" s="9">
        <f t="shared" si="197"/>
        <v>0.04</v>
      </c>
      <c r="AA224" s="29">
        <f t="shared" si="169"/>
        <v>0.54660547077514565</v>
      </c>
      <c r="AB224" s="30">
        <f t="shared" si="198"/>
        <v>0.98</v>
      </c>
      <c r="AC224" s="9">
        <v>0.5</v>
      </c>
      <c r="AD224" s="9">
        <v>0.5</v>
      </c>
      <c r="AE224" s="9">
        <f t="shared" si="170"/>
        <v>32.862659205201595</v>
      </c>
      <c r="AF224" s="9">
        <f>(AC224+AD224)*D224*E224*N224</f>
        <v>24.757380000000005</v>
      </c>
      <c r="AG224" s="28">
        <f t="shared" si="171"/>
        <v>57.6200392052016</v>
      </c>
      <c r="AH224" s="9">
        <f t="shared" si="172"/>
        <v>0.42966614291656113</v>
      </c>
      <c r="AI224" s="9">
        <f t="shared" si="199"/>
        <v>0.09</v>
      </c>
      <c r="AJ224" s="29">
        <f t="shared" si="173"/>
        <v>0.5196661429165611</v>
      </c>
      <c r="AK224" s="30">
        <f t="shared" si="200"/>
        <v>0.9</v>
      </c>
      <c r="AL224" s="9">
        <v>5.3271528941157849</v>
      </c>
      <c r="AM224" s="9">
        <v>2.5931246847721883</v>
      </c>
      <c r="AN224" s="9">
        <v>4.9213546647586011</v>
      </c>
      <c r="AO224" s="36">
        <f t="shared" si="174"/>
        <v>67.9928453834858</v>
      </c>
      <c r="AP224" s="36">
        <f t="shared" si="175"/>
        <v>2.4153019785364465</v>
      </c>
      <c r="AQ224" s="36">
        <f t="shared" si="176"/>
        <v>1.1757085456736351</v>
      </c>
      <c r="AR224" s="36">
        <f t="shared" si="177"/>
        <v>2.2313152813767667</v>
      </c>
      <c r="AS224" s="36">
        <f t="shared" si="178"/>
        <v>70.811246577817769</v>
      </c>
      <c r="AT224" s="37">
        <f t="shared" si="179"/>
        <v>56.986851961188393</v>
      </c>
      <c r="AU224" s="37">
        <f t="shared" si="180"/>
        <v>2.5588118969038391</v>
      </c>
      <c r="AV224" s="37">
        <f t="shared" si="181"/>
        <v>1.2455655817349018</v>
      </c>
      <c r="AW224" s="37">
        <f t="shared" si="182"/>
        <v>2.3638932681990732</v>
      </c>
      <c r="AX224" s="37">
        <f t="shared" si="183"/>
        <v>75.018636091088354</v>
      </c>
      <c r="AY224" s="9">
        <f t="shared" si="184"/>
        <v>0.85</v>
      </c>
      <c r="AZ224" s="9">
        <f t="shared" si="185"/>
        <v>0.6</v>
      </c>
      <c r="BA224" s="9">
        <f t="shared" si="186"/>
        <v>0.65</v>
      </c>
      <c r="BB224" s="9">
        <f t="shared" si="201"/>
        <v>21</v>
      </c>
      <c r="BC224" s="9">
        <f t="shared" si="202"/>
        <v>11.2</v>
      </c>
      <c r="BD224" s="9">
        <f t="shared" si="203"/>
        <v>13.65</v>
      </c>
      <c r="BE224" s="9">
        <f t="shared" si="187"/>
        <v>164.22325398105593</v>
      </c>
      <c r="BF224" s="9">
        <f t="shared" si="188"/>
        <v>79.939769362030432</v>
      </c>
      <c r="BG224" s="9">
        <f t="shared" si="189"/>
        <v>151.71347492845962</v>
      </c>
      <c r="BH224" s="9">
        <f t="shared" si="190"/>
        <v>4814.6581399774514</v>
      </c>
      <c r="BI224" s="9">
        <f t="shared" si="191"/>
        <v>145.81863476538675</v>
      </c>
      <c r="BJ224" s="9">
        <f t="shared" si="192"/>
        <v>70.980861414278351</v>
      </c>
      <c r="BK224" s="9">
        <f t="shared" si="193"/>
        <v>134.7108357269104</v>
      </c>
      <c r="BL224" s="9">
        <f t="shared" si="194"/>
        <v>4275.0759092531171</v>
      </c>
      <c r="BM224" s="9" t="str">
        <f t="shared" si="195"/>
        <v>D</v>
      </c>
      <c r="BN224" s="9" t="str">
        <f t="shared" si="196"/>
        <v>M</v>
      </c>
      <c r="BO224" s="9">
        <v>1</v>
      </c>
    </row>
    <row r="225" spans="1:67" x14ac:dyDescent="0.3">
      <c r="A225" s="10">
        <v>219</v>
      </c>
      <c r="B225" s="10">
        <f t="shared" si="166"/>
        <v>6</v>
      </c>
      <c r="C225" s="9">
        <f>IF(G225&lt;=$A$3,$A$3,G225)</f>
        <v>2.5</v>
      </c>
      <c r="D225" s="9">
        <f t="shared" si="204"/>
        <v>3</v>
      </c>
      <c r="E225" s="9">
        <f t="shared" si="205"/>
        <v>2.7508200000000005</v>
      </c>
      <c r="F225" s="9">
        <f t="shared" si="206"/>
        <v>2.9000000000000004</v>
      </c>
      <c r="G225" s="9">
        <v>2.1499306909349651</v>
      </c>
      <c r="H225" s="9">
        <f t="shared" si="167"/>
        <v>2.3721860516774136</v>
      </c>
      <c r="I225" s="9">
        <v>65</v>
      </c>
      <c r="J225" s="9">
        <v>78</v>
      </c>
      <c r="K225" s="9">
        <v>0.2</v>
      </c>
      <c r="L225" s="9">
        <v>0.2</v>
      </c>
      <c r="M225" s="1">
        <f t="shared" si="207"/>
        <v>1.3989229744649958</v>
      </c>
      <c r="N225" s="9">
        <v>3</v>
      </c>
      <c r="O225" s="9">
        <v>2.6</v>
      </c>
      <c r="P225" s="9">
        <f t="shared" si="208"/>
        <v>1.8680993350807378</v>
      </c>
      <c r="Q225" s="1">
        <f t="shared" si="209"/>
        <v>0.87110902614240882</v>
      </c>
      <c r="R225" s="4">
        <f t="shared" si="210"/>
        <v>15.007922656809424</v>
      </c>
      <c r="S225" s="4">
        <f t="shared" si="211"/>
        <v>2.1364596921738479</v>
      </c>
      <c r="T225" s="9">
        <f t="shared" si="212"/>
        <v>6.7146891455195847</v>
      </c>
      <c r="U225" s="9">
        <f t="shared" si="213"/>
        <v>3.7711090261424092</v>
      </c>
      <c r="V225" s="9">
        <f t="shared" si="214"/>
        <v>40.258210316799186</v>
      </c>
      <c r="W225" s="9">
        <f t="shared" si="215"/>
        <v>47.161109853230172</v>
      </c>
      <c r="X225" s="28">
        <f t="shared" si="168"/>
        <v>87.419320170029351</v>
      </c>
      <c r="Y225" s="9">
        <f t="shared" si="216"/>
        <v>0.53948154437145557</v>
      </c>
      <c r="Z225" s="9">
        <f t="shared" si="197"/>
        <v>0.04</v>
      </c>
      <c r="AA225" s="29">
        <f t="shared" si="169"/>
        <v>0.5794815443714556</v>
      </c>
      <c r="AB225" s="30">
        <f t="shared" si="198"/>
        <v>0.98</v>
      </c>
      <c r="AC225" s="9">
        <v>0.5</v>
      </c>
      <c r="AD225" s="9">
        <v>0.5</v>
      </c>
      <c r="AE225" s="9">
        <f t="shared" si="170"/>
        <v>58.729111512077381</v>
      </c>
      <c r="AF225" s="9">
        <f>(AC225+AD225)*D225*E225*N225</f>
        <v>24.757380000000005</v>
      </c>
      <c r="AG225" s="28">
        <f t="shared" si="171"/>
        <v>83.486491512077379</v>
      </c>
      <c r="AH225" s="9">
        <f t="shared" si="172"/>
        <v>0.29654354317211351</v>
      </c>
      <c r="AI225" s="9">
        <f t="shared" si="199"/>
        <v>0.09</v>
      </c>
      <c r="AJ225" s="29">
        <f t="shared" si="173"/>
        <v>0.38654354317211348</v>
      </c>
      <c r="AK225" s="30">
        <f t="shared" si="200"/>
        <v>0.9</v>
      </c>
      <c r="AL225" s="9">
        <v>4.9192903466213886</v>
      </c>
      <c r="AM225" s="9">
        <v>2.8993805955823189</v>
      </c>
      <c r="AN225" s="9">
        <v>5.417338767668463</v>
      </c>
      <c r="AO225" s="36">
        <f t="shared" si="174"/>
        <v>89.240556006904967</v>
      </c>
      <c r="AP225" s="36">
        <f t="shared" si="175"/>
        <v>2.0686523793496332</v>
      </c>
      <c r="AQ225" s="36">
        <f t="shared" si="176"/>
        <v>1.219243050333646</v>
      </c>
      <c r="AR225" s="36">
        <f t="shared" si="177"/>
        <v>2.2780909321965841</v>
      </c>
      <c r="AS225" s="36">
        <f t="shared" si="178"/>
        <v>65.331120065547253</v>
      </c>
      <c r="AT225" s="37">
        <f t="shared" si="179"/>
        <v>82.569057539417187</v>
      </c>
      <c r="AU225" s="37">
        <f t="shared" si="180"/>
        <v>3.017770426145983</v>
      </c>
      <c r="AV225" s="37">
        <f t="shared" si="181"/>
        <v>1.7786437471614567</v>
      </c>
      <c r="AW225" s="37">
        <f t="shared" si="182"/>
        <v>3.3233014458502446</v>
      </c>
      <c r="AX225" s="37">
        <f t="shared" si="183"/>
        <v>95.305680165937076</v>
      </c>
      <c r="AY225" s="9">
        <f t="shared" si="184"/>
        <v>0.85</v>
      </c>
      <c r="AZ225" s="9">
        <f t="shared" si="185"/>
        <v>0.6</v>
      </c>
      <c r="BA225" s="9">
        <f t="shared" si="186"/>
        <v>0.65</v>
      </c>
      <c r="BB225" s="9">
        <f t="shared" si="201"/>
        <v>21</v>
      </c>
      <c r="BC225" s="9">
        <f t="shared" si="202"/>
        <v>11.2</v>
      </c>
      <c r="BD225" s="9">
        <f t="shared" si="203"/>
        <v>13.65</v>
      </c>
      <c r="BE225" s="9">
        <f t="shared" si="187"/>
        <v>184.60768851816817</v>
      </c>
      <c r="BF225" s="9">
        <f t="shared" si="188"/>
        <v>108.80592771932939</v>
      </c>
      <c r="BG225" s="9">
        <f t="shared" si="189"/>
        <v>203.29810142351161</v>
      </c>
      <c r="BH225" s="9">
        <f t="shared" si="190"/>
        <v>5830.1854792033027</v>
      </c>
      <c r="BI225" s="9">
        <f t="shared" si="191"/>
        <v>249.17445995719919</v>
      </c>
      <c r="BJ225" s="9">
        <f t="shared" si="192"/>
        <v>146.86093790149891</v>
      </c>
      <c r="BK225" s="9">
        <f t="shared" si="193"/>
        <v>274.40186830323717</v>
      </c>
      <c r="BL225" s="9">
        <f t="shared" si="194"/>
        <v>7869.3001894545496</v>
      </c>
      <c r="BM225" s="9" t="str">
        <f t="shared" si="195"/>
        <v>D</v>
      </c>
      <c r="BN225" s="9" t="str">
        <f t="shared" si="196"/>
        <v>M</v>
      </c>
      <c r="BO225" s="9">
        <v>1</v>
      </c>
    </row>
    <row r="226" spans="1:67" x14ac:dyDescent="0.3">
      <c r="A226" s="10">
        <v>220</v>
      </c>
      <c r="B226" s="10">
        <f t="shared" si="166"/>
        <v>6</v>
      </c>
      <c r="C226" s="9">
        <f>IF(G226&lt;=$A$3,$A$3,G226)</f>
        <v>2.5</v>
      </c>
      <c r="D226" s="9">
        <f t="shared" si="204"/>
        <v>3</v>
      </c>
      <c r="E226" s="9">
        <f t="shared" si="205"/>
        <v>2.7508200000000005</v>
      </c>
      <c r="F226" s="9">
        <f t="shared" si="206"/>
        <v>2.9000000000000004</v>
      </c>
      <c r="G226" s="9">
        <v>1.6210508169525366</v>
      </c>
      <c r="H226" s="9">
        <f t="shared" si="167"/>
        <v>1.7886316769415369</v>
      </c>
      <c r="I226" s="9">
        <v>65</v>
      </c>
      <c r="J226" s="9">
        <v>78</v>
      </c>
      <c r="K226" s="9">
        <v>0.2</v>
      </c>
      <c r="L226" s="9">
        <v>0.2</v>
      </c>
      <c r="M226" s="1">
        <f t="shared" si="207"/>
        <v>1.3989229744649958</v>
      </c>
      <c r="N226" s="9">
        <v>3</v>
      </c>
      <c r="O226" s="9">
        <v>2.6</v>
      </c>
      <c r="P226" s="9">
        <f t="shared" si="208"/>
        <v>0.61666293996602228</v>
      </c>
      <c r="Q226" s="1">
        <f t="shared" si="209"/>
        <v>0.28755465140653236</v>
      </c>
      <c r="R226" s="4">
        <f t="shared" si="210"/>
        <v>15.007922656809424</v>
      </c>
      <c r="S226" s="4">
        <f t="shared" si="211"/>
        <v>9.4721595731249231</v>
      </c>
      <c r="T226" s="9">
        <f t="shared" si="212"/>
        <v>0.73168083292617192</v>
      </c>
      <c r="U226" s="9">
        <f t="shared" si="213"/>
        <v>3.1875546514065327</v>
      </c>
      <c r="V226" s="9">
        <f t="shared" si="214"/>
        <v>42.2691118372489</v>
      </c>
      <c r="W226" s="9">
        <f t="shared" si="215"/>
        <v>67.34029979974801</v>
      </c>
      <c r="X226" s="28">
        <f t="shared" si="168"/>
        <v>109.60941163699691</v>
      </c>
      <c r="Y226" s="9">
        <f t="shared" si="216"/>
        <v>0.61436603658420119</v>
      </c>
      <c r="Z226" s="9">
        <f t="shared" si="197"/>
        <v>0.04</v>
      </c>
      <c r="AA226" s="29">
        <f t="shared" si="169"/>
        <v>0.65436603658420123</v>
      </c>
      <c r="AB226" s="30">
        <f t="shared" si="198"/>
        <v>0.98</v>
      </c>
      <c r="AC226" s="9">
        <v>0.5</v>
      </c>
      <c r="AD226" s="9">
        <v>0.5</v>
      </c>
      <c r="AE226" s="9">
        <f t="shared" si="170"/>
        <v>44.281834106078875</v>
      </c>
      <c r="AF226" s="9">
        <f>(AC226+AD226)*D226*E226*N226</f>
        <v>24.757380000000005</v>
      </c>
      <c r="AG226" s="28">
        <f t="shared" si="171"/>
        <v>69.039214106078873</v>
      </c>
      <c r="AH226" s="9">
        <f t="shared" si="172"/>
        <v>0.35859880968459817</v>
      </c>
      <c r="AI226" s="9">
        <f t="shared" si="199"/>
        <v>0.09</v>
      </c>
      <c r="AJ226" s="29">
        <f t="shared" si="173"/>
        <v>0.4485988096845982</v>
      </c>
      <c r="AK226" s="30">
        <f t="shared" si="200"/>
        <v>0.9</v>
      </c>
      <c r="AL226" s="9">
        <v>10.436708226694632</v>
      </c>
      <c r="AM226" s="9">
        <v>3.1241415189316886</v>
      </c>
      <c r="AN226" s="9">
        <v>4.7725605070598096</v>
      </c>
      <c r="AO226" s="36">
        <f t="shared" si="174"/>
        <v>111.89294104610101</v>
      </c>
      <c r="AP226" s="36">
        <f t="shared" si="175"/>
        <v>3.6072808294067387</v>
      </c>
      <c r="AQ226" s="36">
        <f t="shared" si="176"/>
        <v>1.0798094154602134</v>
      </c>
      <c r="AR226" s="36">
        <f t="shared" si="177"/>
        <v>1.6495590036967962</v>
      </c>
      <c r="AS226" s="36">
        <f t="shared" si="178"/>
        <v>86.281994337102745</v>
      </c>
      <c r="AT226" s="37">
        <f t="shared" si="179"/>
        <v>68.280541423594485</v>
      </c>
      <c r="AU226" s="37">
        <f t="shared" si="180"/>
        <v>5.7548133391739666</v>
      </c>
      <c r="AV226" s="37">
        <f t="shared" si="181"/>
        <v>1.7226553522527004</v>
      </c>
      <c r="AW226" s="37">
        <f t="shared" si="182"/>
        <v>2.6315955444450565</v>
      </c>
      <c r="AX226" s="37">
        <f t="shared" si="183"/>
        <v>137.64849353948222</v>
      </c>
      <c r="AY226" s="9">
        <f t="shared" si="184"/>
        <v>0.85</v>
      </c>
      <c r="AZ226" s="9">
        <f t="shared" si="185"/>
        <v>0.6</v>
      </c>
      <c r="BA226" s="9">
        <f t="shared" si="186"/>
        <v>0.65</v>
      </c>
      <c r="BB226" s="9">
        <f t="shared" si="201"/>
        <v>21</v>
      </c>
      <c r="BC226" s="9">
        <f t="shared" si="202"/>
        <v>11.2</v>
      </c>
      <c r="BD226" s="9">
        <f t="shared" si="203"/>
        <v>13.65</v>
      </c>
      <c r="BE226" s="9">
        <f t="shared" si="187"/>
        <v>403.6292611815386</v>
      </c>
      <c r="BF226" s="9">
        <f t="shared" si="188"/>
        <v>120.82305126511446</v>
      </c>
      <c r="BG226" s="9">
        <f t="shared" si="189"/>
        <v>184.57400835271073</v>
      </c>
      <c r="BH226" s="9">
        <f t="shared" si="190"/>
        <v>9654.3461057014592</v>
      </c>
      <c r="BI226" s="9">
        <f t="shared" si="191"/>
        <v>392.94177059052214</v>
      </c>
      <c r="BJ226" s="9">
        <f t="shared" si="192"/>
        <v>117.62384013806725</v>
      </c>
      <c r="BK226" s="9">
        <f t="shared" si="193"/>
        <v>179.68676858262737</v>
      </c>
      <c r="BL226" s="9">
        <f t="shared" si="194"/>
        <v>9398.7136650179928</v>
      </c>
      <c r="BM226" s="9" t="str">
        <f t="shared" si="195"/>
        <v>M</v>
      </c>
      <c r="BN226" s="9" t="str">
        <f t="shared" si="196"/>
        <v>M</v>
      </c>
      <c r="BO226" s="9">
        <v>1</v>
      </c>
    </row>
    <row r="227" spans="1:67" x14ac:dyDescent="0.3">
      <c r="A227" s="10">
        <v>221</v>
      </c>
      <c r="B227" s="10">
        <f t="shared" si="166"/>
        <v>6</v>
      </c>
      <c r="C227" s="9">
        <f>IF(G227&lt;=$A$3,$A$3,G227)</f>
        <v>2.5</v>
      </c>
      <c r="D227" s="9">
        <f t="shared" si="204"/>
        <v>3</v>
      </c>
      <c r="E227" s="9">
        <f t="shared" si="205"/>
        <v>2.7508200000000005</v>
      </c>
      <c r="F227" s="9">
        <f t="shared" si="206"/>
        <v>2.9000000000000004</v>
      </c>
      <c r="G227" s="9">
        <v>2.4473169898888951</v>
      </c>
      <c r="H227" s="9">
        <f t="shared" si="167"/>
        <v>2.7003155273451585</v>
      </c>
      <c r="I227" s="9">
        <v>65</v>
      </c>
      <c r="J227" s="9">
        <v>78</v>
      </c>
      <c r="K227" s="9">
        <v>0.2</v>
      </c>
      <c r="L227" s="9">
        <v>0.2</v>
      </c>
      <c r="M227" s="1">
        <f t="shared" si="207"/>
        <v>1.3989229744649958</v>
      </c>
      <c r="N227" s="9">
        <v>3</v>
      </c>
      <c r="O227" s="9">
        <v>2.6</v>
      </c>
      <c r="P227" s="9">
        <f t="shared" si="208"/>
        <v>2.5717752664733893</v>
      </c>
      <c r="Q227" s="1">
        <f t="shared" si="209"/>
        <v>1.1992385018101537</v>
      </c>
      <c r="R227" s="4">
        <f t="shared" si="210"/>
        <v>15.007922656809424</v>
      </c>
      <c r="S227" s="4">
        <f t="shared" si="211"/>
        <v>0.30578879605785486</v>
      </c>
      <c r="T227" s="9">
        <f t="shared" si="212"/>
        <v>12.726002691385169</v>
      </c>
      <c r="U227" s="9">
        <f t="shared" si="213"/>
        <v>4.099238501810154</v>
      </c>
      <c r="V227" s="9">
        <f t="shared" si="214"/>
        <v>31.845794906868342</v>
      </c>
      <c r="W227" s="9">
        <f t="shared" si="215"/>
        <v>42.125263738776368</v>
      </c>
      <c r="X227" s="28">
        <f t="shared" si="168"/>
        <v>73.971058645644717</v>
      </c>
      <c r="Y227" s="9">
        <f t="shared" si="216"/>
        <v>0.56948304526200844</v>
      </c>
      <c r="Z227" s="9">
        <f t="shared" si="197"/>
        <v>0.04</v>
      </c>
      <c r="AA227" s="29">
        <f t="shared" si="169"/>
        <v>0.60948304526200847</v>
      </c>
      <c r="AB227" s="30">
        <f t="shared" si="198"/>
        <v>0.98</v>
      </c>
      <c r="AC227" s="9">
        <v>0.5</v>
      </c>
      <c r="AD227" s="9">
        <v>0.5</v>
      </c>
      <c r="AE227" s="9">
        <f t="shared" si="170"/>
        <v>66.852737630384496</v>
      </c>
      <c r="AF227" s="9">
        <f>(AC227+AD227)*D227*E227*N227</f>
        <v>24.757380000000005</v>
      </c>
      <c r="AG227" s="28">
        <f t="shared" si="171"/>
        <v>91.610117630384508</v>
      </c>
      <c r="AH227" s="9">
        <f t="shared" si="172"/>
        <v>0.27024722421913666</v>
      </c>
      <c r="AI227" s="9">
        <f t="shared" si="199"/>
        <v>0.09</v>
      </c>
      <c r="AJ227" s="29">
        <f t="shared" si="173"/>
        <v>0.36024722421913669</v>
      </c>
      <c r="AK227" s="30">
        <f t="shared" si="200"/>
        <v>0.9</v>
      </c>
      <c r="AL227" s="9">
        <v>4.7857253359933765</v>
      </c>
      <c r="AM227" s="9">
        <v>3.1397972628192807</v>
      </c>
      <c r="AN227" s="9">
        <v>6.0009891204523402</v>
      </c>
      <c r="AO227" s="36">
        <f t="shared" si="174"/>
        <v>75.512122367428987</v>
      </c>
      <c r="AP227" s="36">
        <f t="shared" si="175"/>
        <v>1.8689068844245846</v>
      </c>
      <c r="AQ227" s="36">
        <f t="shared" si="176"/>
        <v>1.2261440655708666</v>
      </c>
      <c r="AR227" s="36">
        <f t="shared" si="177"/>
        <v>2.3434879967348663</v>
      </c>
      <c r="AS227" s="36">
        <f t="shared" si="178"/>
        <v>62.392273258645162</v>
      </c>
      <c r="AT227" s="37">
        <f t="shared" si="179"/>
        <v>90.603413041039616</v>
      </c>
      <c r="AU227" s="37">
        <f t="shared" si="180"/>
        <v>3.0616810678265671</v>
      </c>
      <c r="AV227" s="37">
        <f t="shared" si="181"/>
        <v>2.0086940142777916</v>
      </c>
      <c r="AW227" s="37">
        <f t="shared" si="182"/>
        <v>3.8391494472401462</v>
      </c>
      <c r="AX227" s="37">
        <f t="shared" si="183"/>
        <v>102.21228430728918</v>
      </c>
      <c r="AY227" s="9">
        <f t="shared" si="184"/>
        <v>0.85</v>
      </c>
      <c r="AZ227" s="9">
        <f t="shared" si="185"/>
        <v>0.6</v>
      </c>
      <c r="BA227" s="9">
        <f t="shared" si="186"/>
        <v>0.65</v>
      </c>
      <c r="BB227" s="9">
        <f t="shared" si="201"/>
        <v>21</v>
      </c>
      <c r="BC227" s="9">
        <f t="shared" si="202"/>
        <v>11.2</v>
      </c>
      <c r="BD227" s="9">
        <f t="shared" si="203"/>
        <v>13.65</v>
      </c>
      <c r="BE227" s="9">
        <f t="shared" si="187"/>
        <v>141.12512534999971</v>
      </c>
      <c r="BF227" s="9">
        <f t="shared" si="188"/>
        <v>92.58874071948415</v>
      </c>
      <c r="BG227" s="9">
        <f t="shared" si="189"/>
        <v>176.96175237604425</v>
      </c>
      <c r="BH227" s="9">
        <f t="shared" si="190"/>
        <v>4711.3729730888808</v>
      </c>
      <c r="BI227" s="9">
        <f t="shared" si="191"/>
        <v>277.39875438822168</v>
      </c>
      <c r="BJ227" s="9">
        <f t="shared" si="192"/>
        <v>181.99453344867467</v>
      </c>
      <c r="BK227" s="9">
        <f t="shared" si="193"/>
        <v>347.84004309457788</v>
      </c>
      <c r="BL227" s="9">
        <f t="shared" si="194"/>
        <v>9260.7818129614934</v>
      </c>
      <c r="BM227" s="9" t="str">
        <f t="shared" si="195"/>
        <v>D</v>
      </c>
      <c r="BN227" s="9" t="str">
        <f t="shared" si="196"/>
        <v>M</v>
      </c>
      <c r="BO227" s="9">
        <v>1</v>
      </c>
    </row>
    <row r="228" spans="1:67" x14ac:dyDescent="0.3">
      <c r="A228" s="10">
        <v>222</v>
      </c>
      <c r="B228" s="10">
        <f t="shared" si="166"/>
        <v>6</v>
      </c>
      <c r="C228" s="9">
        <f>IF(G228&lt;=$A$3,$A$3,G228)</f>
        <v>3.0374014684937842</v>
      </c>
      <c r="D228" s="9">
        <f t="shared" si="204"/>
        <v>3</v>
      </c>
      <c r="E228" s="9">
        <f t="shared" si="205"/>
        <v>2.7508200000000005</v>
      </c>
      <c r="F228" s="9">
        <f t="shared" si="206"/>
        <v>3.4374014684937846</v>
      </c>
      <c r="G228" s="9">
        <v>3.0374014684937842</v>
      </c>
      <c r="H228" s="9">
        <f t="shared" si="167"/>
        <v>3.3514017113602881</v>
      </c>
      <c r="I228" s="9">
        <v>65</v>
      </c>
      <c r="J228" s="9">
        <v>78</v>
      </c>
      <c r="K228" s="9">
        <v>0.2</v>
      </c>
      <c r="L228" s="9">
        <v>0.2</v>
      </c>
      <c r="M228" s="1">
        <f t="shared" si="207"/>
        <v>1.3989229744649958</v>
      </c>
      <c r="N228" s="9">
        <v>3</v>
      </c>
      <c r="O228" s="9">
        <v>2.6</v>
      </c>
      <c r="P228" s="9">
        <f t="shared" si="208"/>
        <v>2.8155729256650752</v>
      </c>
      <c r="Q228" s="1">
        <f t="shared" si="209"/>
        <v>1.3129232173314991</v>
      </c>
      <c r="R228" s="4">
        <f t="shared" si="210"/>
        <v>15.007922656809424</v>
      </c>
      <c r="S228" s="4">
        <f t="shared" si="211"/>
        <v>5.6718851364599664E-2</v>
      </c>
      <c r="T228" s="9">
        <f t="shared" si="212"/>
        <v>15.253149996016028</v>
      </c>
      <c r="U228" s="9">
        <f t="shared" si="213"/>
        <v>4.7503246858252837</v>
      </c>
      <c r="V228" s="9">
        <f t="shared" si="214"/>
        <v>41.013255628756163</v>
      </c>
      <c r="W228" s="9">
        <f t="shared" si="215"/>
        <v>41.440117153515274</v>
      </c>
      <c r="X228" s="28">
        <f t="shared" si="168"/>
        <v>82.45337278227143</v>
      </c>
      <c r="Y228" s="9">
        <f t="shared" si="216"/>
        <v>0.502588502509693</v>
      </c>
      <c r="Z228" s="9">
        <f t="shared" si="197"/>
        <v>0.04</v>
      </c>
      <c r="AA228" s="29">
        <f t="shared" si="169"/>
        <v>0.54258850250969304</v>
      </c>
      <c r="AB228" s="30">
        <f t="shared" si="198"/>
        <v>0.98</v>
      </c>
      <c r="AC228" s="9">
        <v>0.5</v>
      </c>
      <c r="AD228" s="9">
        <v>0.5</v>
      </c>
      <c r="AE228" s="9">
        <f t="shared" si="170"/>
        <v>82.971925700796973</v>
      </c>
      <c r="AF228" s="9">
        <f>(AC228+AD228)*D228*E228*N228</f>
        <v>24.757380000000005</v>
      </c>
      <c r="AG228" s="28">
        <f t="shared" si="171"/>
        <v>107.72930570079697</v>
      </c>
      <c r="AH228" s="9">
        <f t="shared" si="172"/>
        <v>0.22981100489740605</v>
      </c>
      <c r="AI228" s="9">
        <f t="shared" si="199"/>
        <v>0.09</v>
      </c>
      <c r="AJ228" s="29">
        <f t="shared" si="173"/>
        <v>0.31981100489740605</v>
      </c>
      <c r="AK228" s="30">
        <f t="shared" si="200"/>
        <v>0.9</v>
      </c>
      <c r="AL228" s="9">
        <v>6.2291396021659509</v>
      </c>
      <c r="AM228" s="9">
        <v>3.4408946262340079</v>
      </c>
      <c r="AN228" s="9">
        <v>5.7197148375446236</v>
      </c>
      <c r="AO228" s="36">
        <f t="shared" si="174"/>
        <v>84.171151381902078</v>
      </c>
      <c r="AP228" s="36">
        <f t="shared" si="175"/>
        <v>2.8492800735029027</v>
      </c>
      <c r="AQ228" s="36">
        <f t="shared" si="176"/>
        <v>1.5739047636920476</v>
      </c>
      <c r="AR228" s="36">
        <f t="shared" si="177"/>
        <v>2.616263329058814</v>
      </c>
      <c r="AS228" s="36">
        <f t="shared" si="178"/>
        <v>84.649085711111695</v>
      </c>
      <c r="AT228" s="37">
        <f t="shared" si="179"/>
        <v>106.54546717661239</v>
      </c>
      <c r="AU228" s="37">
        <f t="shared" si="180"/>
        <v>4.2369922063510295</v>
      </c>
      <c r="AV228" s="37">
        <f t="shared" si="181"/>
        <v>2.3404586580720252</v>
      </c>
      <c r="AW228" s="37">
        <f t="shared" si="182"/>
        <v>3.8904870876228737</v>
      </c>
      <c r="AX228" s="37">
        <f t="shared" si="183"/>
        <v>125.87653975054383</v>
      </c>
      <c r="AY228" s="9">
        <f t="shared" si="184"/>
        <v>0.85</v>
      </c>
      <c r="AZ228" s="9">
        <f t="shared" si="185"/>
        <v>0.6</v>
      </c>
      <c r="BA228" s="9">
        <f t="shared" si="186"/>
        <v>0.65</v>
      </c>
      <c r="BB228" s="9">
        <f t="shared" si="201"/>
        <v>21</v>
      </c>
      <c r="BC228" s="9">
        <f t="shared" si="202"/>
        <v>11.2</v>
      </c>
      <c r="BD228" s="9">
        <f t="shared" si="203"/>
        <v>13.65</v>
      </c>
      <c r="BE228" s="9">
        <f t="shared" si="187"/>
        <v>239.82718439624989</v>
      </c>
      <c r="BF228" s="9">
        <f t="shared" si="188"/>
        <v>132.47737612542016</v>
      </c>
      <c r="BG228" s="9">
        <f t="shared" si="189"/>
        <v>220.21389672512854</v>
      </c>
      <c r="BH228" s="9">
        <f t="shared" si="190"/>
        <v>7125.0110077295867</v>
      </c>
      <c r="BI228" s="9">
        <f t="shared" si="191"/>
        <v>451.43231404933613</v>
      </c>
      <c r="BJ228" s="9">
        <f t="shared" si="192"/>
        <v>249.36526113183126</v>
      </c>
      <c r="BK228" s="9">
        <f t="shared" si="193"/>
        <v>414.51376429535719</v>
      </c>
      <c r="BL228" s="9">
        <f t="shared" si="194"/>
        <v>13411.574734297112</v>
      </c>
      <c r="BM228" s="9" t="str">
        <f t="shared" si="195"/>
        <v>M</v>
      </c>
      <c r="BN228" s="9" t="str">
        <f t="shared" si="196"/>
        <v>M</v>
      </c>
      <c r="BO228" s="9">
        <v>1</v>
      </c>
    </row>
    <row r="229" spans="1:67" x14ac:dyDescent="0.3">
      <c r="A229" s="10">
        <v>223</v>
      </c>
      <c r="B229" s="10">
        <f t="shared" si="166"/>
        <v>6</v>
      </c>
      <c r="C229" s="9">
        <f>IF(G229&lt;=$A$3,$A$3,G229)</f>
        <v>2.838581957604839</v>
      </c>
      <c r="D229" s="9">
        <f t="shared" si="204"/>
        <v>3</v>
      </c>
      <c r="E229" s="9">
        <f t="shared" si="205"/>
        <v>2.7508200000000005</v>
      </c>
      <c r="F229" s="9">
        <f t="shared" si="206"/>
        <v>3.2385819576048394</v>
      </c>
      <c r="G229" s="9">
        <v>2.838581957604839</v>
      </c>
      <c r="H229" s="9">
        <f t="shared" si="167"/>
        <v>3.1320286531865031</v>
      </c>
      <c r="I229" s="9">
        <v>65</v>
      </c>
      <c r="J229" s="9">
        <v>78</v>
      </c>
      <c r="K229" s="9">
        <v>0.2</v>
      </c>
      <c r="L229" s="9">
        <v>0.2</v>
      </c>
      <c r="M229" s="1">
        <f t="shared" si="207"/>
        <v>1.3989229744649958</v>
      </c>
      <c r="N229" s="9">
        <v>3</v>
      </c>
      <c r="O229" s="9">
        <v>2.6</v>
      </c>
      <c r="P229" s="9">
        <f t="shared" si="208"/>
        <v>2.7714957012717156</v>
      </c>
      <c r="Q229" s="1">
        <f t="shared" si="209"/>
        <v>1.2923696700466594</v>
      </c>
      <c r="R229" s="4">
        <f t="shared" si="210"/>
        <v>15.007922656809424</v>
      </c>
      <c r="S229" s="4">
        <f t="shared" si="211"/>
        <v>8.7069654817991754E-2</v>
      </c>
      <c r="T229" s="9">
        <f t="shared" si="212"/>
        <v>14.779318173368118</v>
      </c>
      <c r="U229" s="9">
        <f t="shared" si="213"/>
        <v>4.5309516276514987</v>
      </c>
      <c r="V229" s="9">
        <f t="shared" si="214"/>
        <v>36.885579520161997</v>
      </c>
      <c r="W229" s="9">
        <f t="shared" si="215"/>
        <v>41.523606750670936</v>
      </c>
      <c r="X229" s="28">
        <f t="shared" si="168"/>
        <v>78.409186270832933</v>
      </c>
      <c r="Y229" s="9">
        <f t="shared" si="216"/>
        <v>0.52957578984743414</v>
      </c>
      <c r="Z229" s="9">
        <f t="shared" si="197"/>
        <v>0.04</v>
      </c>
      <c r="AA229" s="29">
        <f t="shared" si="169"/>
        <v>0.56957578984743418</v>
      </c>
      <c r="AB229" s="30">
        <f t="shared" si="198"/>
        <v>0.98</v>
      </c>
      <c r="AC229" s="9">
        <v>0.5</v>
      </c>
      <c r="AD229" s="9">
        <v>0.5</v>
      </c>
      <c r="AE229" s="9">
        <f t="shared" si="170"/>
        <v>77.540823537826498</v>
      </c>
      <c r="AF229" s="9">
        <f>(AC229+AD229)*D229*E229*N229</f>
        <v>24.757380000000005</v>
      </c>
      <c r="AG229" s="28">
        <f t="shared" si="171"/>
        <v>102.29820353782651</v>
      </c>
      <c r="AH229" s="9">
        <f t="shared" si="172"/>
        <v>0.24201187453742079</v>
      </c>
      <c r="AI229" s="9">
        <f t="shared" si="199"/>
        <v>0.09</v>
      </c>
      <c r="AJ229" s="29">
        <f t="shared" si="173"/>
        <v>0.33201187453742076</v>
      </c>
      <c r="AK229" s="30">
        <f t="shared" si="200"/>
        <v>0.9</v>
      </c>
      <c r="AL229" s="9">
        <v>7.3320531369486623</v>
      </c>
      <c r="AM229" s="9">
        <v>2.2352518921456301</v>
      </c>
      <c r="AN229" s="9">
        <v>6.3105480602097774</v>
      </c>
      <c r="AO229" s="36">
        <f t="shared" si="174"/>
        <v>80.042710984808622</v>
      </c>
      <c r="AP229" s="36">
        <f t="shared" si="175"/>
        <v>3.1558931802677703</v>
      </c>
      <c r="AQ229" s="36">
        <f t="shared" si="176"/>
        <v>0.96210653016881109</v>
      </c>
      <c r="AR229" s="36">
        <f t="shared" si="177"/>
        <v>2.7162126644455999</v>
      </c>
      <c r="AS229" s="36">
        <f t="shared" si="178"/>
        <v>86.897646015807695</v>
      </c>
      <c r="AT229" s="37">
        <f t="shared" si="179"/>
        <v>101.17404745499324</v>
      </c>
      <c r="AU229" s="37">
        <f t="shared" si="180"/>
        <v>4.8977244307423611</v>
      </c>
      <c r="AV229" s="37">
        <f t="shared" si="181"/>
        <v>1.4931217213710428</v>
      </c>
      <c r="AW229" s="37">
        <f t="shared" si="182"/>
        <v>4.2153711693810445</v>
      </c>
      <c r="AX229" s="37">
        <f t="shared" si="183"/>
        <v>134.85903975669788</v>
      </c>
      <c r="AY229" s="9">
        <f t="shared" si="184"/>
        <v>0.85</v>
      </c>
      <c r="AZ229" s="9">
        <f t="shared" si="185"/>
        <v>0.6</v>
      </c>
      <c r="BA229" s="9">
        <f t="shared" si="186"/>
        <v>0.65</v>
      </c>
      <c r="BB229" s="9">
        <f t="shared" si="201"/>
        <v>21</v>
      </c>
      <c r="BC229" s="9">
        <f t="shared" si="202"/>
        <v>11.2</v>
      </c>
      <c r="BD229" s="9">
        <f t="shared" si="203"/>
        <v>13.65</v>
      </c>
      <c r="BE229" s="9">
        <f t="shared" si="187"/>
        <v>252.60624572710168</v>
      </c>
      <c r="BF229" s="9">
        <f t="shared" si="188"/>
        <v>77.009614930899204</v>
      </c>
      <c r="BG229" s="9">
        <f t="shared" si="189"/>
        <v>217.41302527349612</v>
      </c>
      <c r="BH229" s="9">
        <f t="shared" si="190"/>
        <v>6955.5231653035016</v>
      </c>
      <c r="BI229" s="9">
        <f t="shared" si="191"/>
        <v>495.52260397740741</v>
      </c>
      <c r="BJ229" s="9">
        <f t="shared" si="192"/>
        <v>151.06516789407507</v>
      </c>
      <c r="BK229" s="9">
        <f t="shared" si="193"/>
        <v>426.48616273136815</v>
      </c>
      <c r="BL229" s="9">
        <f t="shared" si="194"/>
        <v>13644.234888078972</v>
      </c>
      <c r="BM229" s="9" t="str">
        <f t="shared" si="195"/>
        <v>M</v>
      </c>
      <c r="BN229" s="9" t="str">
        <f t="shared" si="196"/>
        <v>M</v>
      </c>
      <c r="BO229" s="9">
        <v>1</v>
      </c>
    </row>
    <row r="230" spans="1:67" x14ac:dyDescent="0.3">
      <c r="A230" s="10">
        <v>224</v>
      </c>
      <c r="B230" s="10">
        <f t="shared" si="166"/>
        <v>6</v>
      </c>
      <c r="C230" s="9">
        <f>IF(G230&lt;=$A$3,$A$3,G230)</f>
        <v>3.2385358812446983</v>
      </c>
      <c r="D230" s="9">
        <f t="shared" si="204"/>
        <v>3</v>
      </c>
      <c r="E230" s="9">
        <f t="shared" si="205"/>
        <v>2.7508200000000005</v>
      </c>
      <c r="F230" s="9">
        <f t="shared" si="206"/>
        <v>3.6385358812446986</v>
      </c>
      <c r="G230" s="9">
        <v>3.2385358812446983</v>
      </c>
      <c r="H230" s="9">
        <f t="shared" si="167"/>
        <v>3.5733289811331344</v>
      </c>
      <c r="I230" s="9">
        <v>65</v>
      </c>
      <c r="J230" s="9">
        <v>78</v>
      </c>
      <c r="K230" s="9">
        <v>0.2</v>
      </c>
      <c r="L230" s="9">
        <v>0.2</v>
      </c>
      <c r="M230" s="1">
        <f t="shared" si="207"/>
        <v>1.3989229744649958</v>
      </c>
      <c r="N230" s="9">
        <v>3</v>
      </c>
      <c r="O230" s="9">
        <v>2.6</v>
      </c>
      <c r="P230" s="9">
        <f t="shared" si="208"/>
        <v>2.8601633514457756</v>
      </c>
      <c r="Q230" s="1">
        <f t="shared" si="209"/>
        <v>1.3337160743534318</v>
      </c>
      <c r="R230" s="4">
        <f t="shared" si="210"/>
        <v>15.007922656809424</v>
      </c>
      <c r="S230" s="4">
        <f t="shared" si="211"/>
        <v>3.2607694010928057E-2</v>
      </c>
      <c r="T230" s="9">
        <f t="shared" si="212"/>
        <v>15.74010609241637</v>
      </c>
      <c r="U230" s="9">
        <f t="shared" si="213"/>
        <v>4.9722519555981304</v>
      </c>
      <c r="V230" s="9">
        <f t="shared" si="214"/>
        <v>45.168064809785051</v>
      </c>
      <c r="W230" s="9">
        <f t="shared" si="215"/>
        <v>41.373791699643647</v>
      </c>
      <c r="X230" s="28">
        <f t="shared" si="168"/>
        <v>86.541856509428698</v>
      </c>
      <c r="Y230" s="9">
        <f t="shared" si="216"/>
        <v>0.47807839314304507</v>
      </c>
      <c r="Z230" s="9">
        <f t="shared" si="197"/>
        <v>0.04</v>
      </c>
      <c r="AA230" s="29">
        <f t="shared" si="169"/>
        <v>0.51807839314304505</v>
      </c>
      <c r="AB230" s="30">
        <f t="shared" si="198"/>
        <v>0.98</v>
      </c>
      <c r="AC230" s="9">
        <v>0.5</v>
      </c>
      <c r="AD230" s="9">
        <v>0.5</v>
      </c>
      <c r="AE230" s="9">
        <f t="shared" si="170"/>
        <v>88.466263450925851</v>
      </c>
      <c r="AF230" s="9">
        <f>(AC230+AD230)*D230*E230*N230</f>
        <v>24.757380000000005</v>
      </c>
      <c r="AG230" s="28">
        <f t="shared" si="171"/>
        <v>113.22364345092586</v>
      </c>
      <c r="AH230" s="9">
        <f t="shared" si="172"/>
        <v>0.21865910021461649</v>
      </c>
      <c r="AI230" s="9">
        <f t="shared" si="199"/>
        <v>0.09</v>
      </c>
      <c r="AJ230" s="29">
        <f t="shared" si="173"/>
        <v>0.30865910021461651</v>
      </c>
      <c r="AK230" s="30">
        <f t="shared" si="200"/>
        <v>0.9</v>
      </c>
      <c r="AL230" s="9">
        <v>10.805613187717796</v>
      </c>
      <c r="AM230" s="9">
        <v>3.11704618104732</v>
      </c>
      <c r="AN230" s="9">
        <v>3.224387889782609</v>
      </c>
      <c r="AO230" s="36">
        <f t="shared" si="174"/>
        <v>88.34481185337512</v>
      </c>
      <c r="AP230" s="36">
        <f t="shared" si="175"/>
        <v>5.2074584704996632</v>
      </c>
      <c r="AQ230" s="36">
        <f t="shared" si="176"/>
        <v>1.5021719042176593</v>
      </c>
      <c r="AR230" s="36">
        <f t="shared" si="177"/>
        <v>1.553902192974141</v>
      </c>
      <c r="AS230" s="36">
        <f t="shared" si="178"/>
        <v>114.71364960851501</v>
      </c>
      <c r="AT230" s="37">
        <f t="shared" si="179"/>
        <v>111.97942758882778</v>
      </c>
      <c r="AU230" s="37">
        <f t="shared" si="180"/>
        <v>7.4703623439296267</v>
      </c>
      <c r="AV230" s="37">
        <f t="shared" si="181"/>
        <v>2.1549415114778476</v>
      </c>
      <c r="AW230" s="37">
        <f t="shared" si="182"/>
        <v>2.229151224979403</v>
      </c>
      <c r="AX230" s="37">
        <f t="shared" si="183"/>
        <v>164.56252761780783</v>
      </c>
      <c r="AY230" s="9">
        <f t="shared" si="184"/>
        <v>0.85</v>
      </c>
      <c r="AZ230" s="9">
        <f t="shared" si="185"/>
        <v>0.6</v>
      </c>
      <c r="BA230" s="9">
        <f t="shared" si="186"/>
        <v>0.55000000000000004</v>
      </c>
      <c r="BB230" s="9">
        <f t="shared" si="201"/>
        <v>21</v>
      </c>
      <c r="BC230" s="9">
        <f t="shared" si="202"/>
        <v>11.2</v>
      </c>
      <c r="BD230" s="9">
        <f t="shared" si="203"/>
        <v>13.65</v>
      </c>
      <c r="BE230" s="9">
        <f t="shared" si="187"/>
        <v>460.05193881055732</v>
      </c>
      <c r="BF230" s="9">
        <f t="shared" si="188"/>
        <v>132.70909424953535</v>
      </c>
      <c r="BG230" s="9">
        <f t="shared" si="189"/>
        <v>137.27919687684749</v>
      </c>
      <c r="BH230" s="9">
        <f t="shared" si="190"/>
        <v>10134.355791678257</v>
      </c>
      <c r="BI230" s="9">
        <f t="shared" si="191"/>
        <v>836.52689915437338</v>
      </c>
      <c r="BJ230" s="9">
        <f t="shared" si="192"/>
        <v>241.30911694269273</v>
      </c>
      <c r="BK230" s="9">
        <f t="shared" si="193"/>
        <v>249.61907818212779</v>
      </c>
      <c r="BL230" s="9">
        <f t="shared" si="194"/>
        <v>18427.617645212784</v>
      </c>
      <c r="BM230" s="9" t="str">
        <f t="shared" si="195"/>
        <v>M</v>
      </c>
      <c r="BN230" s="9" t="str">
        <f t="shared" si="196"/>
        <v>M</v>
      </c>
      <c r="BO230" s="9">
        <v>1</v>
      </c>
    </row>
    <row r="231" spans="1:67" x14ac:dyDescent="0.3">
      <c r="A231" s="10">
        <v>225</v>
      </c>
      <c r="B231" s="10">
        <f t="shared" si="166"/>
        <v>6</v>
      </c>
      <c r="C231" s="9">
        <f>IF(G231&lt;=$A$3,$A$3,G231)</f>
        <v>2.5</v>
      </c>
      <c r="D231" s="9">
        <f t="shared" si="204"/>
        <v>3</v>
      </c>
      <c r="E231" s="9">
        <f t="shared" si="205"/>
        <v>2.7508200000000005</v>
      </c>
      <c r="F231" s="9">
        <f t="shared" si="206"/>
        <v>2.9000000000000004</v>
      </c>
      <c r="G231" s="9">
        <v>1.2170553516030376</v>
      </c>
      <c r="H231" s="9">
        <f t="shared" si="167"/>
        <v>1.3428720011139232</v>
      </c>
      <c r="I231" s="9">
        <v>65</v>
      </c>
      <c r="J231" s="9">
        <v>78</v>
      </c>
      <c r="K231" s="9">
        <v>0.2</v>
      </c>
      <c r="L231" s="9">
        <v>0.2</v>
      </c>
      <c r="M231" s="1">
        <f t="shared" si="207"/>
        <v>1.3989229744649958</v>
      </c>
      <c r="N231" s="9">
        <v>3</v>
      </c>
      <c r="O231" s="9">
        <v>2.6</v>
      </c>
      <c r="P231" s="9">
        <f t="shared" si="208"/>
        <v>0</v>
      </c>
      <c r="Q231" s="1">
        <f t="shared" si="209"/>
        <v>0</v>
      </c>
      <c r="R231" s="4">
        <f t="shared" si="210"/>
        <v>15.007922656809424</v>
      </c>
      <c r="S231" s="4">
        <f t="shared" si="211"/>
        <v>16.705177483393616</v>
      </c>
      <c r="T231" s="9">
        <f t="shared" si="212"/>
        <v>0</v>
      </c>
      <c r="U231" s="9">
        <f t="shared" si="213"/>
        <v>2.741794975578919</v>
      </c>
      <c r="V231" s="9">
        <f t="shared" si="214"/>
        <v>33.245992422937825</v>
      </c>
      <c r="W231" s="9">
        <f t="shared" si="215"/>
        <v>33.410354966787231</v>
      </c>
      <c r="X231" s="28">
        <f t="shared" si="168"/>
        <v>66.656347389725056</v>
      </c>
      <c r="Y231" s="9">
        <f t="shared" si="216"/>
        <v>0.50123290991995417</v>
      </c>
      <c r="Z231" s="9">
        <f t="shared" si="197"/>
        <v>0.04</v>
      </c>
      <c r="AA231" s="29">
        <f t="shared" si="169"/>
        <v>0.54123290991995421</v>
      </c>
      <c r="AB231" s="30">
        <f t="shared" si="198"/>
        <v>0.98</v>
      </c>
      <c r="AC231" s="9">
        <v>0.5</v>
      </c>
      <c r="AD231" s="9">
        <v>0.5</v>
      </c>
      <c r="AE231" s="9">
        <f t="shared" si="170"/>
        <v>33.245992422937832</v>
      </c>
      <c r="AF231" s="9">
        <f>(AC231+AD231)*D231*E231*N231</f>
        <v>24.757380000000005</v>
      </c>
      <c r="AG231" s="28">
        <f t="shared" si="171"/>
        <v>58.003372422937836</v>
      </c>
      <c r="AH231" s="9">
        <f t="shared" si="172"/>
        <v>0.42682656138472264</v>
      </c>
      <c r="AI231" s="9">
        <f t="shared" si="199"/>
        <v>0.09</v>
      </c>
      <c r="AJ231" s="29">
        <f t="shared" si="173"/>
        <v>0.5168265613847226</v>
      </c>
      <c r="AK231" s="30">
        <f t="shared" si="200"/>
        <v>0.9</v>
      </c>
      <c r="AL231" s="9">
        <v>6.0300340339078646</v>
      </c>
      <c r="AM231" s="9">
        <v>3.1259289004808752</v>
      </c>
      <c r="AN231" s="9">
        <v>5.7833634417983379</v>
      </c>
      <c r="AO231" s="36">
        <f t="shared" si="174"/>
        <v>68.045021293677664</v>
      </c>
      <c r="AP231" s="36">
        <f t="shared" si="175"/>
        <v>2.766381166819551</v>
      </c>
      <c r="AQ231" s="36">
        <f t="shared" si="176"/>
        <v>1.4340733054707282</v>
      </c>
      <c r="AR231" s="36">
        <f t="shared" si="177"/>
        <v>2.6532168170691417</v>
      </c>
      <c r="AS231" s="36">
        <f t="shared" si="178"/>
        <v>82.557542649938227</v>
      </c>
      <c r="AT231" s="37">
        <f t="shared" si="179"/>
        <v>57.365972725982473</v>
      </c>
      <c r="AU231" s="37">
        <f t="shared" si="180"/>
        <v>2.9135522791304154</v>
      </c>
      <c r="AV231" s="37">
        <f t="shared" si="181"/>
        <v>1.5103658157122177</v>
      </c>
      <c r="AW231" s="37">
        <f t="shared" si="182"/>
        <v>2.7943676009355887</v>
      </c>
      <c r="AX231" s="37">
        <f t="shared" si="183"/>
        <v>86.949593003365024</v>
      </c>
      <c r="AY231" s="9">
        <f t="shared" si="184"/>
        <v>0.85</v>
      </c>
      <c r="AZ231" s="9">
        <f t="shared" si="185"/>
        <v>0.6</v>
      </c>
      <c r="BA231" s="9">
        <f t="shared" si="186"/>
        <v>0.65</v>
      </c>
      <c r="BB231" s="9">
        <f t="shared" si="201"/>
        <v>21</v>
      </c>
      <c r="BC231" s="9">
        <f t="shared" si="202"/>
        <v>11.2</v>
      </c>
      <c r="BD231" s="9">
        <f t="shared" si="203"/>
        <v>13.65</v>
      </c>
      <c r="BE231" s="9">
        <f t="shared" si="187"/>
        <v>188.23846540266521</v>
      </c>
      <c r="BF231" s="9">
        <f t="shared" si="188"/>
        <v>97.581548607450415</v>
      </c>
      <c r="BG231" s="9">
        <f t="shared" si="189"/>
        <v>180.53819481421343</v>
      </c>
      <c r="BH231" s="9">
        <f t="shared" si="190"/>
        <v>5617.6297475687488</v>
      </c>
      <c r="BI231" s="9">
        <f t="shared" si="191"/>
        <v>167.13876058031948</v>
      </c>
      <c r="BJ231" s="9">
        <f t="shared" si="192"/>
        <v>86.643604190403352</v>
      </c>
      <c r="BK231" s="9">
        <f t="shared" si="193"/>
        <v>160.30161558164005</v>
      </c>
      <c r="BL231" s="9">
        <f t="shared" si="194"/>
        <v>4987.9479807663147</v>
      </c>
      <c r="BM231" s="9" t="str">
        <f t="shared" si="195"/>
        <v>M</v>
      </c>
      <c r="BN231" s="9" t="str">
        <f t="shared" si="196"/>
        <v>M</v>
      </c>
      <c r="BO231" s="9">
        <v>1</v>
      </c>
    </row>
    <row r="232" spans="1:67" x14ac:dyDescent="0.3">
      <c r="A232" s="10">
        <v>226</v>
      </c>
      <c r="B232" s="10">
        <f t="shared" si="166"/>
        <v>6</v>
      </c>
      <c r="C232" s="9">
        <f>IF(G232&lt;=$A$3,$A$3,G232)</f>
        <v>2.5</v>
      </c>
      <c r="D232" s="9">
        <f t="shared" si="204"/>
        <v>3</v>
      </c>
      <c r="E232" s="9">
        <f t="shared" si="205"/>
        <v>2.7508200000000005</v>
      </c>
      <c r="F232" s="9">
        <f t="shared" si="206"/>
        <v>2.9000000000000004</v>
      </c>
      <c r="G232" s="9">
        <v>1.1718518362251849</v>
      </c>
      <c r="H232" s="9">
        <f t="shared" si="167"/>
        <v>1.2929954403865191</v>
      </c>
      <c r="I232" s="9">
        <v>65</v>
      </c>
      <c r="J232" s="9">
        <v>78</v>
      </c>
      <c r="K232" s="9">
        <v>0.2</v>
      </c>
      <c r="L232" s="9">
        <v>0.2</v>
      </c>
      <c r="M232" s="1">
        <f t="shared" si="207"/>
        <v>1.3989229744649958</v>
      </c>
      <c r="N232" s="9">
        <v>3</v>
      </c>
      <c r="O232" s="9">
        <v>2.6</v>
      </c>
      <c r="P232" s="9">
        <f t="shared" si="208"/>
        <v>0</v>
      </c>
      <c r="Q232" s="1">
        <f t="shared" si="209"/>
        <v>0</v>
      </c>
      <c r="R232" s="4">
        <f t="shared" si="210"/>
        <v>15.007922656809424</v>
      </c>
      <c r="S232" s="4">
        <f t="shared" si="211"/>
        <v>17.240263102436234</v>
      </c>
      <c r="T232" s="9">
        <f t="shared" si="212"/>
        <v>0</v>
      </c>
      <c r="U232" s="9">
        <f t="shared" si="213"/>
        <v>2.6919184148515152</v>
      </c>
      <c r="V232" s="9">
        <f t="shared" si="214"/>
        <v>32.011179455916405</v>
      </c>
      <c r="W232" s="9">
        <f t="shared" si="215"/>
        <v>34.480526204872469</v>
      </c>
      <c r="X232" s="28">
        <f t="shared" si="168"/>
        <v>66.491705660788881</v>
      </c>
      <c r="Y232" s="9">
        <f t="shared" si="216"/>
        <v>0.51856883294251443</v>
      </c>
      <c r="Z232" s="9">
        <f t="shared" si="197"/>
        <v>0.04</v>
      </c>
      <c r="AA232" s="29">
        <f t="shared" si="169"/>
        <v>0.55856883294251447</v>
      </c>
      <c r="AB232" s="30">
        <f t="shared" si="198"/>
        <v>0.98</v>
      </c>
      <c r="AC232" s="9">
        <v>0.5</v>
      </c>
      <c r="AD232" s="9">
        <v>0.5</v>
      </c>
      <c r="AE232" s="9">
        <f t="shared" si="170"/>
        <v>32.011179455916405</v>
      </c>
      <c r="AF232" s="9">
        <f>(AC232+AD232)*D232*E232*N232</f>
        <v>24.757380000000005</v>
      </c>
      <c r="AG232" s="28">
        <f t="shared" si="171"/>
        <v>56.76855945591641</v>
      </c>
      <c r="AH232" s="9">
        <f t="shared" si="172"/>
        <v>0.43611076689774614</v>
      </c>
      <c r="AI232" s="9">
        <f t="shared" si="199"/>
        <v>0.09</v>
      </c>
      <c r="AJ232" s="29">
        <f t="shared" si="173"/>
        <v>0.52611076689774616</v>
      </c>
      <c r="AK232" s="30">
        <f t="shared" si="200"/>
        <v>0.9</v>
      </c>
      <c r="AL232" s="9">
        <v>10.596517544938568</v>
      </c>
      <c r="AM232" s="9">
        <v>3.1461427285505041</v>
      </c>
      <c r="AN232" s="9">
        <v>6.9134257024124057</v>
      </c>
      <c r="AO232" s="36">
        <f t="shared" si="174"/>
        <v>67.876949528721994</v>
      </c>
      <c r="AP232" s="36">
        <f t="shared" si="175"/>
        <v>4.6776331066073533</v>
      </c>
      <c r="AQ232" s="36">
        <f t="shared" si="176"/>
        <v>1.3888054563934709</v>
      </c>
      <c r="AR232" s="36">
        <f t="shared" si="177"/>
        <v>3.0518015761811248</v>
      </c>
      <c r="AS232" s="36">
        <f t="shared" si="178"/>
        <v>119.9056331045724</v>
      </c>
      <c r="AT232" s="37">
        <f t="shared" si="179"/>
        <v>56.144729132225017</v>
      </c>
      <c r="AU232" s="37">
        <f t="shared" si="180"/>
        <v>5.0215755729255154</v>
      </c>
      <c r="AV232" s="37">
        <f t="shared" si="181"/>
        <v>1.4909231648630308</v>
      </c>
      <c r="AW232" s="37">
        <f t="shared" si="182"/>
        <v>3.2761980042256256</v>
      </c>
      <c r="AX232" s="37">
        <f t="shared" si="183"/>
        <v>128.72219443709187</v>
      </c>
      <c r="AY232" s="9">
        <f t="shared" si="184"/>
        <v>0.85</v>
      </c>
      <c r="AZ232" s="9">
        <f t="shared" si="185"/>
        <v>0.6</v>
      </c>
      <c r="BA232" s="9">
        <f t="shared" si="186"/>
        <v>0.65</v>
      </c>
      <c r="BB232" s="9">
        <f t="shared" si="201"/>
        <v>21</v>
      </c>
      <c r="BC232" s="9">
        <f t="shared" si="202"/>
        <v>11.2</v>
      </c>
      <c r="BD232" s="9">
        <f t="shared" si="203"/>
        <v>13.65</v>
      </c>
      <c r="BE232" s="9">
        <f t="shared" si="187"/>
        <v>317.50346629106639</v>
      </c>
      <c r="BF232" s="9">
        <f t="shared" si="188"/>
        <v>94.267877868833338</v>
      </c>
      <c r="BG232" s="9">
        <f t="shared" si="189"/>
        <v>207.14698155812044</v>
      </c>
      <c r="BH232" s="9">
        <f t="shared" si="190"/>
        <v>8138.8286064485183</v>
      </c>
      <c r="BI232" s="9">
        <f t="shared" si="191"/>
        <v>281.93500035890071</v>
      </c>
      <c r="BJ232" s="9">
        <f t="shared" si="192"/>
        <v>83.707477248194522</v>
      </c>
      <c r="BK232" s="9">
        <f t="shared" si="193"/>
        <v>183.94124953078395</v>
      </c>
      <c r="BL232" s="9">
        <f t="shared" si="194"/>
        <v>7227.0727399761254</v>
      </c>
      <c r="BM232" s="9" t="str">
        <f t="shared" si="195"/>
        <v>M</v>
      </c>
      <c r="BN232" s="9" t="str">
        <f t="shared" si="196"/>
        <v>M</v>
      </c>
      <c r="BO232" s="9">
        <v>1</v>
      </c>
    </row>
    <row r="233" spans="1:67" x14ac:dyDescent="0.3">
      <c r="A233" s="10">
        <v>227</v>
      </c>
      <c r="B233" s="10">
        <f t="shared" si="166"/>
        <v>6</v>
      </c>
      <c r="C233" s="9">
        <f>IF(G233&lt;=$A$3,$A$3,G233)</f>
        <v>2.5</v>
      </c>
      <c r="D233" s="9">
        <f t="shared" si="204"/>
        <v>3</v>
      </c>
      <c r="E233" s="9">
        <f t="shared" si="205"/>
        <v>2.7508200000000005</v>
      </c>
      <c r="F233" s="9">
        <f t="shared" si="206"/>
        <v>2.9000000000000004</v>
      </c>
      <c r="G233" s="9">
        <v>2.1455634504134902</v>
      </c>
      <c r="H233" s="9">
        <f t="shared" si="167"/>
        <v>2.3673673349192201</v>
      </c>
      <c r="I233" s="9">
        <v>65</v>
      </c>
      <c r="J233" s="9">
        <v>78</v>
      </c>
      <c r="K233" s="9">
        <v>0.2</v>
      </c>
      <c r="L233" s="9">
        <v>0.2</v>
      </c>
      <c r="M233" s="1">
        <f t="shared" si="207"/>
        <v>1.3989229744649958</v>
      </c>
      <c r="N233" s="9">
        <v>3</v>
      </c>
      <c r="O233" s="9">
        <v>2.6</v>
      </c>
      <c r="P233" s="9">
        <f t="shared" si="208"/>
        <v>1.8577655636448165</v>
      </c>
      <c r="Q233" s="1">
        <f t="shared" si="209"/>
        <v>0.86629030938421536</v>
      </c>
      <c r="R233" s="4">
        <f t="shared" si="210"/>
        <v>15.007922656809424</v>
      </c>
      <c r="S233" s="4">
        <f t="shared" si="211"/>
        <v>2.1756477000414169</v>
      </c>
      <c r="T233" s="9">
        <f t="shared" si="212"/>
        <v>6.6406072757795078</v>
      </c>
      <c r="U233" s="9">
        <f t="shared" si="213"/>
        <v>3.7662903093842157</v>
      </c>
      <c r="V233" s="9">
        <f t="shared" si="214"/>
        <v>40.342697403822619</v>
      </c>
      <c r="W233" s="9">
        <f t="shared" si="215"/>
        <v>47.268909009032434</v>
      </c>
      <c r="X233" s="28">
        <f t="shared" si="168"/>
        <v>87.611606412855053</v>
      </c>
      <c r="Y233" s="9">
        <f t="shared" si="216"/>
        <v>0.53952793407628663</v>
      </c>
      <c r="Z233" s="9">
        <f t="shared" si="197"/>
        <v>0.04</v>
      </c>
      <c r="AA233" s="29">
        <f t="shared" si="169"/>
        <v>0.57952793407628667</v>
      </c>
      <c r="AB233" s="30">
        <f t="shared" si="198"/>
        <v>0.98</v>
      </c>
      <c r="AC233" s="9">
        <v>0.5</v>
      </c>
      <c r="AD233" s="9">
        <v>0.5</v>
      </c>
      <c r="AE233" s="9">
        <f t="shared" si="170"/>
        <v>58.60981271018241</v>
      </c>
      <c r="AF233" s="9">
        <f>(AC233+AD233)*D233*E233*N233</f>
        <v>24.757380000000005</v>
      </c>
      <c r="AG233" s="28">
        <f t="shared" si="171"/>
        <v>83.367192710182422</v>
      </c>
      <c r="AH233" s="9">
        <f t="shared" si="172"/>
        <v>0.29696789822426339</v>
      </c>
      <c r="AI233" s="9">
        <f t="shared" si="199"/>
        <v>0.09</v>
      </c>
      <c r="AJ233" s="29">
        <f t="shared" si="173"/>
        <v>0.38696789822426336</v>
      </c>
      <c r="AK233" s="30">
        <f t="shared" si="200"/>
        <v>0.9</v>
      </c>
      <c r="AL233" s="9">
        <v>7.5360231826560877</v>
      </c>
      <c r="AM233" s="9">
        <v>2.8836553351908525</v>
      </c>
      <c r="AN233" s="9">
        <v>6.4283879381106868</v>
      </c>
      <c r="AO233" s="36">
        <f t="shared" si="174"/>
        <v>89.436848213122872</v>
      </c>
      <c r="AP233" s="36">
        <f t="shared" si="175"/>
        <v>3.1686872364604026</v>
      </c>
      <c r="AQ233" s="36">
        <f t="shared" si="176"/>
        <v>1.2124965161996357</v>
      </c>
      <c r="AR233" s="36">
        <f t="shared" si="177"/>
        <v>2.7029575568964801</v>
      </c>
      <c r="AS233" s="36">
        <f t="shared" si="178"/>
        <v>88.691034683243743</v>
      </c>
      <c r="AT233" s="37">
        <f t="shared" si="179"/>
        <v>82.451069713367232</v>
      </c>
      <c r="AU233" s="37">
        <f t="shared" si="180"/>
        <v>4.6198241306943375</v>
      </c>
      <c r="AV233" s="37">
        <f t="shared" si="181"/>
        <v>1.7677732909288646</v>
      </c>
      <c r="AW233" s="37">
        <f t="shared" si="182"/>
        <v>3.9408081687297885</v>
      </c>
      <c r="AX233" s="37">
        <f t="shared" si="183"/>
        <v>129.30811772499095</v>
      </c>
      <c r="AY233" s="9">
        <f t="shared" si="184"/>
        <v>0.85</v>
      </c>
      <c r="AZ233" s="9">
        <f t="shared" si="185"/>
        <v>0.6</v>
      </c>
      <c r="BA233" s="9">
        <f t="shared" si="186"/>
        <v>0.65</v>
      </c>
      <c r="BB233" s="9">
        <f t="shared" si="201"/>
        <v>21</v>
      </c>
      <c r="BC233" s="9">
        <f t="shared" si="202"/>
        <v>11.2</v>
      </c>
      <c r="BD233" s="9">
        <f t="shared" si="203"/>
        <v>13.65</v>
      </c>
      <c r="BE233" s="9">
        <f t="shared" si="187"/>
        <v>283.39739940216879</v>
      </c>
      <c r="BF233" s="9">
        <f t="shared" si="188"/>
        <v>108.4418668782871</v>
      </c>
      <c r="BG233" s="9">
        <f t="shared" si="189"/>
        <v>241.74400474266392</v>
      </c>
      <c r="BH233" s="9">
        <f t="shared" si="190"/>
        <v>7932.2466068300864</v>
      </c>
      <c r="BI233" s="9">
        <f t="shared" si="191"/>
        <v>380.909441463375</v>
      </c>
      <c r="BJ233" s="9">
        <f t="shared" si="192"/>
        <v>145.75479884780444</v>
      </c>
      <c r="BK233" s="9">
        <f t="shared" si="193"/>
        <v>324.92384904694683</v>
      </c>
      <c r="BL233" s="9">
        <f t="shared" si="194"/>
        <v>10661.592629047525</v>
      </c>
      <c r="BM233" s="9" t="str">
        <f t="shared" si="195"/>
        <v>M</v>
      </c>
      <c r="BN233" s="9" t="str">
        <f t="shared" si="196"/>
        <v>M</v>
      </c>
      <c r="BO233" s="9">
        <v>1</v>
      </c>
    </row>
    <row r="234" spans="1:67" x14ac:dyDescent="0.3">
      <c r="A234" s="10">
        <v>228</v>
      </c>
      <c r="B234" s="10">
        <f t="shared" si="166"/>
        <v>6</v>
      </c>
      <c r="C234" s="9">
        <f>IF(G234&lt;=$A$3,$A$3,G234)</f>
        <v>3.3360191696245356</v>
      </c>
      <c r="D234" s="9">
        <f t="shared" si="204"/>
        <v>3</v>
      </c>
      <c r="E234" s="9">
        <f t="shared" si="205"/>
        <v>2.7508200000000005</v>
      </c>
      <c r="F234" s="9">
        <f t="shared" si="206"/>
        <v>3.736019169624536</v>
      </c>
      <c r="G234" s="9">
        <v>3.3360191696245356</v>
      </c>
      <c r="H234" s="9">
        <f t="shared" si="167"/>
        <v>3.6808898889992996</v>
      </c>
      <c r="I234" s="9">
        <v>65</v>
      </c>
      <c r="J234" s="9">
        <v>78</v>
      </c>
      <c r="K234" s="9">
        <v>0.2</v>
      </c>
      <c r="L234" s="9">
        <v>0.2</v>
      </c>
      <c r="M234" s="1">
        <f t="shared" si="207"/>
        <v>1.3989229744649958</v>
      </c>
      <c r="N234" s="9">
        <v>3</v>
      </c>
      <c r="O234" s="9">
        <v>2.6</v>
      </c>
      <c r="P234" s="9">
        <f t="shared" si="208"/>
        <v>2.8817748761764665</v>
      </c>
      <c r="Q234" s="1">
        <f t="shared" si="209"/>
        <v>1.3437936938397592</v>
      </c>
      <c r="R234" s="4">
        <f t="shared" si="210"/>
        <v>15.007922656809424</v>
      </c>
      <c r="S234" s="4">
        <f t="shared" si="211"/>
        <v>2.3307603882875783E-2</v>
      </c>
      <c r="T234" s="9">
        <f t="shared" si="212"/>
        <v>15.978870674310109</v>
      </c>
      <c r="U234" s="9">
        <f t="shared" si="213"/>
        <v>5.0798128634642952</v>
      </c>
      <c r="V234" s="9">
        <f t="shared" si="214"/>
        <v>47.174192691807761</v>
      </c>
      <c r="W234" s="9">
        <f t="shared" si="215"/>
        <v>41.348208825717599</v>
      </c>
      <c r="X234" s="28">
        <f t="shared" si="168"/>
        <v>88.522401517525367</v>
      </c>
      <c r="Y234" s="9">
        <f t="shared" si="216"/>
        <v>0.46709316644026677</v>
      </c>
      <c r="Z234" s="9">
        <f t="shared" si="197"/>
        <v>0.04</v>
      </c>
      <c r="AA234" s="29">
        <f t="shared" si="169"/>
        <v>0.50709316644026681</v>
      </c>
      <c r="AB234" s="30">
        <f t="shared" si="198"/>
        <v>0.98</v>
      </c>
      <c r="AC234" s="9">
        <v>0.5</v>
      </c>
      <c r="AD234" s="9">
        <v>0.5</v>
      </c>
      <c r="AE234" s="9">
        <f t="shared" si="170"/>
        <v>91.129189720113487</v>
      </c>
      <c r="AF234" s="9">
        <f>(AC234+AD234)*D234*E234*N234</f>
        <v>24.757380000000005</v>
      </c>
      <c r="AG234" s="28">
        <f t="shared" si="171"/>
        <v>115.8865697201135</v>
      </c>
      <c r="AH234" s="9">
        <f t="shared" si="172"/>
        <v>0.21363459165107263</v>
      </c>
      <c r="AI234" s="9">
        <f t="shared" si="199"/>
        <v>0.09</v>
      </c>
      <c r="AJ234" s="29">
        <f t="shared" si="173"/>
        <v>0.30363459165107265</v>
      </c>
      <c r="AK234" s="30">
        <f t="shared" si="200"/>
        <v>0.9</v>
      </c>
      <c r="AL234" s="9">
        <v>4.1225077410508257</v>
      </c>
      <c r="AM234" s="9">
        <v>2.8612232847935841</v>
      </c>
      <c r="AN234" s="9">
        <v>4.8431139384791919</v>
      </c>
      <c r="AO234" s="36">
        <f t="shared" si="174"/>
        <v>90.366618215807136</v>
      </c>
      <c r="AP234" s="36">
        <f t="shared" si="175"/>
        <v>2.032012236966851</v>
      </c>
      <c r="AQ234" s="36">
        <f t="shared" si="176"/>
        <v>1.4103165094149843</v>
      </c>
      <c r="AR234" s="36">
        <f t="shared" si="177"/>
        <v>2.3872039559847869</v>
      </c>
      <c r="AS234" s="36">
        <f t="shared" si="178"/>
        <v>66.929212472602003</v>
      </c>
      <c r="AT234" s="37">
        <f t="shared" si="179"/>
        <v>114.61309093198038</v>
      </c>
      <c r="AU234" s="37">
        <f t="shared" si="180"/>
        <v>2.8707717865184725</v>
      </c>
      <c r="AV234" s="37">
        <f t="shared" si="181"/>
        <v>1.9924569210927434</v>
      </c>
      <c r="AW234" s="37">
        <f t="shared" si="182"/>
        <v>3.3725770154494441</v>
      </c>
      <c r="AX234" s="37">
        <f t="shared" si="183"/>
        <v>94.555776468673173</v>
      </c>
      <c r="AY234" s="9">
        <f t="shared" si="184"/>
        <v>0.85</v>
      </c>
      <c r="AZ234" s="9">
        <f t="shared" si="185"/>
        <v>0.6</v>
      </c>
      <c r="BA234" s="9">
        <f t="shared" si="186"/>
        <v>0.65</v>
      </c>
      <c r="BB234" s="9">
        <f t="shared" si="201"/>
        <v>21</v>
      </c>
      <c r="BC234" s="9">
        <f t="shared" si="202"/>
        <v>11.2</v>
      </c>
      <c r="BD234" s="9">
        <f t="shared" si="203"/>
        <v>13.65</v>
      </c>
      <c r="BE234" s="9">
        <f t="shared" si="187"/>
        <v>183.62607402783163</v>
      </c>
      <c r="BF234" s="9">
        <f t="shared" si="188"/>
        <v>127.44553356975366</v>
      </c>
      <c r="BG234" s="9">
        <f t="shared" si="189"/>
        <v>215.7235484937417</v>
      </c>
      <c r="BH234" s="9">
        <f t="shared" si="190"/>
        <v>6048.1665909962621</v>
      </c>
      <c r="BI234" s="9">
        <f t="shared" si="191"/>
        <v>329.02802781320548</v>
      </c>
      <c r="BJ234" s="9">
        <f t="shared" si="192"/>
        <v>228.36164627525625</v>
      </c>
      <c r="BK234" s="9">
        <f t="shared" si="193"/>
        <v>386.54147614681415</v>
      </c>
      <c r="BL234" s="9">
        <f t="shared" si="194"/>
        <v>10837.329806548049</v>
      </c>
      <c r="BM234" s="9" t="str">
        <f t="shared" si="195"/>
        <v>D</v>
      </c>
      <c r="BN234" s="9" t="str">
        <f t="shared" si="196"/>
        <v>M</v>
      </c>
      <c r="BO234" s="9">
        <v>1</v>
      </c>
    </row>
    <row r="235" spans="1:67" x14ac:dyDescent="0.3">
      <c r="A235" s="10">
        <v>229</v>
      </c>
      <c r="B235" s="10">
        <f t="shared" si="166"/>
        <v>6</v>
      </c>
      <c r="C235" s="9">
        <f>IF(G235&lt;=$A$3,$A$3,G235)</f>
        <v>2.5</v>
      </c>
      <c r="D235" s="9">
        <f t="shared" si="204"/>
        <v>3</v>
      </c>
      <c r="E235" s="9">
        <f t="shared" si="205"/>
        <v>2.7508200000000005</v>
      </c>
      <c r="F235" s="9">
        <f t="shared" si="206"/>
        <v>2.9000000000000004</v>
      </c>
      <c r="G235" s="9">
        <v>1.0330257381585279</v>
      </c>
      <c r="H235" s="9">
        <f t="shared" si="167"/>
        <v>1.1398177892040484</v>
      </c>
      <c r="I235" s="9">
        <v>65</v>
      </c>
      <c r="J235" s="9">
        <v>78</v>
      </c>
      <c r="K235" s="9">
        <v>0.2</v>
      </c>
      <c r="L235" s="9">
        <v>0.2</v>
      </c>
      <c r="M235" s="1">
        <f t="shared" si="207"/>
        <v>1.3989229744649958</v>
      </c>
      <c r="N235" s="9">
        <v>3</v>
      </c>
      <c r="O235" s="9">
        <v>2.6</v>
      </c>
      <c r="P235" s="9">
        <f t="shared" si="208"/>
        <v>0</v>
      </c>
      <c r="Q235" s="1">
        <f t="shared" si="209"/>
        <v>0</v>
      </c>
      <c r="R235" s="4">
        <f t="shared" si="210"/>
        <v>15.007922656809424</v>
      </c>
      <c r="S235" s="4">
        <f t="shared" si="211"/>
        <v>18.883583273496715</v>
      </c>
      <c r="T235" s="9">
        <f t="shared" si="212"/>
        <v>0</v>
      </c>
      <c r="U235" s="9">
        <f t="shared" si="213"/>
        <v>2.5387407636690442</v>
      </c>
      <c r="V235" s="9">
        <f t="shared" si="214"/>
        <v>28.218902138084523</v>
      </c>
      <c r="W235" s="9">
        <f t="shared" si="215"/>
        <v>37.76716654699343</v>
      </c>
      <c r="X235" s="28">
        <f t="shared" si="168"/>
        <v>65.986068685077953</v>
      </c>
      <c r="Y235" s="9">
        <f t="shared" si="216"/>
        <v>0.57235060823579675</v>
      </c>
      <c r="Z235" s="9">
        <f t="shared" si="197"/>
        <v>0.04</v>
      </c>
      <c r="AA235" s="29">
        <f t="shared" si="169"/>
        <v>0.61235060823579679</v>
      </c>
      <c r="AB235" s="30">
        <f t="shared" si="198"/>
        <v>0.98</v>
      </c>
      <c r="AC235" s="9">
        <v>0.5</v>
      </c>
      <c r="AD235" s="9">
        <v>0.5</v>
      </c>
      <c r="AE235" s="9">
        <f t="shared" si="170"/>
        <v>28.218902138084523</v>
      </c>
      <c r="AF235" s="9">
        <f>(AC235+AD235)*D235*E235*N235</f>
        <v>24.757380000000005</v>
      </c>
      <c r="AG235" s="28">
        <f t="shared" si="171"/>
        <v>52.976282138084528</v>
      </c>
      <c r="AH235" s="9">
        <f t="shared" si="172"/>
        <v>0.46732951050564536</v>
      </c>
      <c r="AI235" s="9">
        <f t="shared" si="199"/>
        <v>0.09</v>
      </c>
      <c r="AJ235" s="29">
        <f t="shared" si="173"/>
        <v>0.55732951050564539</v>
      </c>
      <c r="AK235" s="30">
        <f t="shared" si="200"/>
        <v>0.9</v>
      </c>
      <c r="AL235" s="9">
        <v>6.8464165211344774</v>
      </c>
      <c r="AM235" s="9">
        <v>2.3865366203163125</v>
      </c>
      <c r="AN235" s="9">
        <v>5.3119107387151754</v>
      </c>
      <c r="AO235" s="36">
        <f t="shared" si="174"/>
        <v>67.36077844935042</v>
      </c>
      <c r="AP235" s="36">
        <f t="shared" si="175"/>
        <v>2.6540092001821725</v>
      </c>
      <c r="AQ235" s="36">
        <f t="shared" si="176"/>
        <v>0.92513946928861568</v>
      </c>
      <c r="AR235" s="36">
        <f t="shared" si="177"/>
        <v>2.0591589669686772</v>
      </c>
      <c r="AS235" s="36">
        <f t="shared" si="178"/>
        <v>71.860889391300859</v>
      </c>
      <c r="AT235" s="37">
        <f t="shared" si="179"/>
        <v>52.394125191512174</v>
      </c>
      <c r="AU235" s="37">
        <f t="shared" si="180"/>
        <v>3.0307065526928354</v>
      </c>
      <c r="AV235" s="37">
        <f t="shared" si="181"/>
        <v>1.0564493339116248</v>
      </c>
      <c r="AW235" s="37">
        <f t="shared" si="182"/>
        <v>2.3514261268573655</v>
      </c>
      <c r="AX235" s="37">
        <f t="shared" si="183"/>
        <v>82.060479799995207</v>
      </c>
      <c r="AY235" s="9">
        <f t="shared" si="184"/>
        <v>0.85</v>
      </c>
      <c r="AZ235" s="9">
        <f t="shared" si="185"/>
        <v>0.6</v>
      </c>
      <c r="BA235" s="9">
        <f t="shared" si="186"/>
        <v>0.65</v>
      </c>
      <c r="BB235" s="9">
        <f t="shared" si="201"/>
        <v>21</v>
      </c>
      <c r="BC235" s="9">
        <f t="shared" si="202"/>
        <v>11.2</v>
      </c>
      <c r="BD235" s="9">
        <f t="shared" si="203"/>
        <v>13.65</v>
      </c>
      <c r="BE235" s="9">
        <f t="shared" si="187"/>
        <v>178.77612573600902</v>
      </c>
      <c r="BF235" s="9">
        <f t="shared" si="188"/>
        <v>62.318114825500068</v>
      </c>
      <c r="BG235" s="9">
        <f t="shared" si="189"/>
        <v>138.70655096597034</v>
      </c>
      <c r="BH235" s="9">
        <f t="shared" si="190"/>
        <v>4840.6054494606933</v>
      </c>
      <c r="BI235" s="9">
        <f t="shared" si="191"/>
        <v>158.79121854052471</v>
      </c>
      <c r="BJ235" s="9">
        <f t="shared" si="192"/>
        <v>55.351738659455314</v>
      </c>
      <c r="BK235" s="9">
        <f t="shared" si="193"/>
        <v>123.2009148691574</v>
      </c>
      <c r="BL235" s="9">
        <f t="shared" si="194"/>
        <v>4299.4870519165052</v>
      </c>
      <c r="BM235" s="9" t="str">
        <f t="shared" si="195"/>
        <v>D</v>
      </c>
      <c r="BN235" s="9" t="str">
        <f t="shared" si="196"/>
        <v>M</v>
      </c>
      <c r="BO235" s="9">
        <v>1</v>
      </c>
    </row>
    <row r="236" spans="1:67" x14ac:dyDescent="0.3">
      <c r="A236" s="10">
        <v>230</v>
      </c>
      <c r="B236" s="10">
        <f t="shared" si="166"/>
        <v>6</v>
      </c>
      <c r="C236" s="9">
        <f>IF(G236&lt;=$A$3,$A$3,G236)</f>
        <v>2.5</v>
      </c>
      <c r="D236" s="9">
        <f t="shared" si="204"/>
        <v>3</v>
      </c>
      <c r="E236" s="9">
        <f t="shared" si="205"/>
        <v>2.7508200000000005</v>
      </c>
      <c r="F236" s="9">
        <f t="shared" si="206"/>
        <v>2.9000000000000004</v>
      </c>
      <c r="G236" s="9">
        <v>1.8551079222061762</v>
      </c>
      <c r="H236" s="9">
        <f t="shared" si="167"/>
        <v>2.0468851186546826</v>
      </c>
      <c r="I236" s="9">
        <v>65</v>
      </c>
      <c r="J236" s="9">
        <v>78</v>
      </c>
      <c r="K236" s="9">
        <v>0.2</v>
      </c>
      <c r="L236" s="9">
        <v>0.2</v>
      </c>
      <c r="M236" s="1">
        <f t="shared" si="207"/>
        <v>1.3989229744649958</v>
      </c>
      <c r="N236" s="9">
        <v>3</v>
      </c>
      <c r="O236" s="9">
        <v>2.6</v>
      </c>
      <c r="P236" s="9">
        <f t="shared" si="208"/>
        <v>1.1704892329652756</v>
      </c>
      <c r="Q236" s="1">
        <f t="shared" si="209"/>
        <v>0.54580809311967826</v>
      </c>
      <c r="R236" s="4">
        <f t="shared" si="210"/>
        <v>15.007922656809424</v>
      </c>
      <c r="S236" s="4">
        <f t="shared" si="211"/>
        <v>5.5814625223860075</v>
      </c>
      <c r="T236" s="9">
        <f t="shared" si="212"/>
        <v>2.636093597950707</v>
      </c>
      <c r="U236" s="9">
        <f t="shared" si="213"/>
        <v>3.4458080931196786</v>
      </c>
      <c r="V236" s="9">
        <f t="shared" si="214"/>
        <v>43.424093707764307</v>
      </c>
      <c r="W236" s="9">
        <f t="shared" si="215"/>
        <v>56.63769253863439</v>
      </c>
      <c r="X236" s="28">
        <f t="shared" si="168"/>
        <v>100.0617862463987</v>
      </c>
      <c r="Y236" s="9">
        <f t="shared" si="216"/>
        <v>0.56602719842684024</v>
      </c>
      <c r="Z236" s="9">
        <f t="shared" si="197"/>
        <v>0.04</v>
      </c>
      <c r="AA236" s="29">
        <f t="shared" si="169"/>
        <v>0.60602719842684027</v>
      </c>
      <c r="AB236" s="30">
        <f t="shared" si="198"/>
        <v>0.98</v>
      </c>
      <c r="AC236" s="9">
        <v>0.5</v>
      </c>
      <c r="AD236" s="9">
        <v>0.5</v>
      </c>
      <c r="AE236" s="9">
        <f t="shared" si="170"/>
        <v>50.675512698879082</v>
      </c>
      <c r="AF236" s="9">
        <f>(AC236+AD236)*D236*E236*N236</f>
        <v>24.757380000000005</v>
      </c>
      <c r="AG236" s="28">
        <f t="shared" si="171"/>
        <v>75.432892698879087</v>
      </c>
      <c r="AH236" s="9">
        <f t="shared" si="172"/>
        <v>0.32820403824136912</v>
      </c>
      <c r="AI236" s="9">
        <f t="shared" si="199"/>
        <v>0.09</v>
      </c>
      <c r="AJ236" s="29">
        <f t="shared" si="173"/>
        <v>0.41820403824136909</v>
      </c>
      <c r="AK236" s="30">
        <f t="shared" si="200"/>
        <v>0.9</v>
      </c>
      <c r="AL236" s="9">
        <v>11.408749259789204</v>
      </c>
      <c r="AM236" s="9">
        <v>2.3925164968004768</v>
      </c>
      <c r="AN236" s="9">
        <v>6.555427952906653</v>
      </c>
      <c r="AO236" s="36">
        <f t="shared" si="174"/>
        <v>102.14640679319868</v>
      </c>
      <c r="AP236" s="36">
        <f t="shared" si="175"/>
        <v>4.4947369083248647</v>
      </c>
      <c r="AQ236" s="36">
        <f t="shared" si="176"/>
        <v>0.94258642705448548</v>
      </c>
      <c r="AR236" s="36">
        <f t="shared" si="177"/>
        <v>2.5826603161176376</v>
      </c>
      <c r="AS236" s="36">
        <f t="shared" si="178"/>
        <v>109.47988825815871</v>
      </c>
      <c r="AT236" s="37">
        <f t="shared" si="179"/>
        <v>74.603959812078216</v>
      </c>
      <c r="AU236" s="37">
        <f t="shared" si="180"/>
        <v>6.6375642480621284</v>
      </c>
      <c r="AV236" s="37">
        <f t="shared" si="181"/>
        <v>1.3919564362794239</v>
      </c>
      <c r="AW236" s="37">
        <f t="shared" si="182"/>
        <v>3.8139215106007391</v>
      </c>
      <c r="AX236" s="37">
        <f t="shared" si="183"/>
        <v>161.67348768251179</v>
      </c>
      <c r="AY236" s="9">
        <f t="shared" si="184"/>
        <v>0.85</v>
      </c>
      <c r="AZ236" s="9">
        <f t="shared" si="185"/>
        <v>0.6</v>
      </c>
      <c r="BA236" s="9">
        <f t="shared" si="186"/>
        <v>0.65</v>
      </c>
      <c r="BB236" s="9">
        <f t="shared" si="201"/>
        <v>21</v>
      </c>
      <c r="BC236" s="9">
        <f t="shared" si="202"/>
        <v>11.2</v>
      </c>
      <c r="BD236" s="9">
        <f t="shared" si="203"/>
        <v>13.65</v>
      </c>
      <c r="BE236" s="9">
        <f t="shared" si="187"/>
        <v>459.1212246661558</v>
      </c>
      <c r="BF236" s="9">
        <f t="shared" si="188"/>
        <v>96.28181661565516</v>
      </c>
      <c r="BG236" s="9">
        <f t="shared" si="189"/>
        <v>263.80947125880328</v>
      </c>
      <c r="BH236" s="9">
        <f t="shared" si="190"/>
        <v>11182.977201691816</v>
      </c>
      <c r="BI236" s="9">
        <f t="shared" si="191"/>
        <v>495.18857641251418</v>
      </c>
      <c r="BJ236" s="9">
        <f t="shared" si="192"/>
        <v>103.84546203235375</v>
      </c>
      <c r="BK236" s="9">
        <f t="shared" si="193"/>
        <v>284.53364710327816</v>
      </c>
      <c r="BL236" s="9">
        <f t="shared" si="194"/>
        <v>12061.482377744633</v>
      </c>
      <c r="BM236" s="9" t="str">
        <f t="shared" si="195"/>
        <v>M</v>
      </c>
      <c r="BN236" s="9" t="str">
        <f t="shared" si="196"/>
        <v>M</v>
      </c>
      <c r="BO236" s="9">
        <v>1</v>
      </c>
    </row>
    <row r="237" spans="1:67" x14ac:dyDescent="0.3">
      <c r="A237" s="10">
        <v>231</v>
      </c>
      <c r="B237" s="10">
        <f t="shared" si="166"/>
        <v>6</v>
      </c>
      <c r="C237" s="9">
        <f>IF(G237&lt;=$A$3,$A$3,G237)</f>
        <v>3.2604084905830395</v>
      </c>
      <c r="D237" s="9">
        <f t="shared" si="204"/>
        <v>3</v>
      </c>
      <c r="E237" s="9">
        <f t="shared" si="205"/>
        <v>2.7508200000000005</v>
      </c>
      <c r="F237" s="9">
        <f t="shared" si="206"/>
        <v>3.6604084905830399</v>
      </c>
      <c r="G237" s="9">
        <v>3.2604084905830395</v>
      </c>
      <c r="H237" s="9">
        <f t="shared" si="167"/>
        <v>3.5974627353071527</v>
      </c>
      <c r="I237" s="9">
        <v>65</v>
      </c>
      <c r="J237" s="9">
        <v>78</v>
      </c>
      <c r="K237" s="9">
        <v>0.2</v>
      </c>
      <c r="L237" s="9">
        <v>0.2</v>
      </c>
      <c r="M237" s="1">
        <f t="shared" si="207"/>
        <v>1.3989229744649958</v>
      </c>
      <c r="N237" s="9">
        <v>3</v>
      </c>
      <c r="O237" s="9">
        <v>2.6</v>
      </c>
      <c r="P237" s="9">
        <f t="shared" si="208"/>
        <v>2.8650123921941595</v>
      </c>
      <c r="Q237" s="1">
        <f t="shared" si="209"/>
        <v>1.3359772191891088</v>
      </c>
      <c r="R237" s="4">
        <f t="shared" si="210"/>
        <v>15.007922656809424</v>
      </c>
      <c r="S237" s="4">
        <f t="shared" si="211"/>
        <v>3.0385464203373722E-2</v>
      </c>
      <c r="T237" s="9">
        <f t="shared" si="212"/>
        <v>15.793522003031859</v>
      </c>
      <c r="U237" s="9">
        <f t="shared" si="213"/>
        <v>4.9963857097721487</v>
      </c>
      <c r="V237" s="9">
        <f t="shared" si="214"/>
        <v>45.618615777458515</v>
      </c>
      <c r="W237" s="9">
        <f t="shared" si="215"/>
        <v>41.367678745444429</v>
      </c>
      <c r="X237" s="28">
        <f t="shared" si="168"/>
        <v>86.986294522902938</v>
      </c>
      <c r="Y237" s="9">
        <f t="shared" si="216"/>
        <v>0.47556547812888594</v>
      </c>
      <c r="Z237" s="9">
        <f t="shared" si="197"/>
        <v>0.04</v>
      </c>
      <c r="AA237" s="29">
        <f t="shared" si="169"/>
        <v>0.51556547812888598</v>
      </c>
      <c r="AB237" s="30">
        <f t="shared" si="198"/>
        <v>0.98</v>
      </c>
      <c r="AC237" s="9">
        <v>0.5</v>
      </c>
      <c r="AD237" s="9">
        <v>0.5</v>
      </c>
      <c r="AE237" s="9">
        <f t="shared" si="170"/>
        <v>89.06375197383862</v>
      </c>
      <c r="AF237" s="9">
        <f>(AC237+AD237)*D237*E237*N237</f>
        <v>24.757380000000005</v>
      </c>
      <c r="AG237" s="28">
        <f t="shared" si="171"/>
        <v>113.82113197383862</v>
      </c>
      <c r="AH237" s="9">
        <f t="shared" si="172"/>
        <v>0.21751127906275261</v>
      </c>
      <c r="AI237" s="9">
        <f t="shared" si="199"/>
        <v>0.09</v>
      </c>
      <c r="AJ237" s="29">
        <f t="shared" si="173"/>
        <v>0.30751127906275261</v>
      </c>
      <c r="AK237" s="30">
        <f t="shared" si="200"/>
        <v>0.9</v>
      </c>
      <c r="AL237" s="9">
        <v>5.2361029445696889</v>
      </c>
      <c r="AM237" s="9">
        <v>2.8821896163325404</v>
      </c>
      <c r="AN237" s="9">
        <v>5.8928714467319683</v>
      </c>
      <c r="AO237" s="36">
        <f t="shared" si="174"/>
        <v>88.798508992130081</v>
      </c>
      <c r="AP237" s="36">
        <f t="shared" si="175"/>
        <v>2.5365490264205497</v>
      </c>
      <c r="AQ237" s="36">
        <f t="shared" si="176"/>
        <v>1.3962321487299438</v>
      </c>
      <c r="AR237" s="36">
        <f t="shared" si="177"/>
        <v>2.8547103617455409</v>
      </c>
      <c r="AS237" s="36">
        <f t="shared" si="178"/>
        <v>79.988497845659339</v>
      </c>
      <c r="AT237" s="37">
        <f t="shared" si="179"/>
        <v>112.57035030379643</v>
      </c>
      <c r="AU237" s="37">
        <f t="shared" si="180"/>
        <v>3.6259422307808191</v>
      </c>
      <c r="AV237" s="37">
        <f t="shared" si="181"/>
        <v>1.9958838009127369</v>
      </c>
      <c r="AW237" s="37">
        <f t="shared" si="182"/>
        <v>4.0807470107950472</v>
      </c>
      <c r="AX237" s="37">
        <f t="shared" si="183"/>
        <v>114.34183581485027</v>
      </c>
      <c r="AY237" s="9">
        <f t="shared" si="184"/>
        <v>0.85</v>
      </c>
      <c r="AZ237" s="9">
        <f t="shared" si="185"/>
        <v>0.6</v>
      </c>
      <c r="BA237" s="9">
        <f t="shared" si="186"/>
        <v>0.65</v>
      </c>
      <c r="BB237" s="9">
        <f t="shared" si="201"/>
        <v>21</v>
      </c>
      <c r="BC237" s="9">
        <f t="shared" si="202"/>
        <v>11.2</v>
      </c>
      <c r="BD237" s="9">
        <f t="shared" si="203"/>
        <v>13.65</v>
      </c>
      <c r="BE237" s="9">
        <f t="shared" si="187"/>
        <v>225.24177153158399</v>
      </c>
      <c r="BF237" s="9">
        <f t="shared" si="188"/>
        <v>123.98333301409703</v>
      </c>
      <c r="BG237" s="9">
        <f t="shared" si="189"/>
        <v>253.49402372738834</v>
      </c>
      <c r="BH237" s="9">
        <f t="shared" si="190"/>
        <v>7102.8593452147588</v>
      </c>
      <c r="BI237" s="9">
        <f t="shared" si="191"/>
        <v>408.1735871003259</v>
      </c>
      <c r="BJ237" s="9">
        <f t="shared" si="192"/>
        <v>224.67733863441947</v>
      </c>
      <c r="BK237" s="9">
        <f t="shared" si="193"/>
        <v>459.37112050636864</v>
      </c>
      <c r="BL237" s="9">
        <f t="shared" si="194"/>
        <v>12871.500512056871</v>
      </c>
      <c r="BM237" s="9" t="str">
        <f t="shared" si="195"/>
        <v>M</v>
      </c>
      <c r="BN237" s="9" t="str">
        <f t="shared" si="196"/>
        <v>M</v>
      </c>
      <c r="BO237" s="9">
        <v>1</v>
      </c>
    </row>
    <row r="238" spans="1:67" x14ac:dyDescent="0.3">
      <c r="A238" s="10">
        <v>232</v>
      </c>
      <c r="B238" s="10">
        <f t="shared" si="166"/>
        <v>6</v>
      </c>
      <c r="C238" s="9">
        <f>IF(G238&lt;=$A$3,$A$3,G238)</f>
        <v>3.3570965746834087</v>
      </c>
      <c r="D238" s="9">
        <f t="shared" si="204"/>
        <v>3</v>
      </c>
      <c r="E238" s="9">
        <f t="shared" si="205"/>
        <v>2.7508200000000005</v>
      </c>
      <c r="F238" s="9">
        <f t="shared" si="206"/>
        <v>3.7570965746834091</v>
      </c>
      <c r="G238" s="9">
        <v>3.3570965746834087</v>
      </c>
      <c r="H238" s="9">
        <f t="shared" si="167"/>
        <v>3.7041462323302885</v>
      </c>
      <c r="I238" s="9">
        <v>65</v>
      </c>
      <c r="J238" s="9">
        <v>78</v>
      </c>
      <c r="K238" s="9">
        <v>0.2</v>
      </c>
      <c r="L238" s="9">
        <v>0.2</v>
      </c>
      <c r="M238" s="1">
        <f t="shared" si="207"/>
        <v>1.3989229744649958</v>
      </c>
      <c r="N238" s="9">
        <v>3</v>
      </c>
      <c r="O238" s="9">
        <v>2.6</v>
      </c>
      <c r="P238" s="9">
        <f t="shared" si="208"/>
        <v>2.8864476243803829</v>
      </c>
      <c r="Q238" s="1">
        <f t="shared" si="209"/>
        <v>1.3459726321118755</v>
      </c>
      <c r="R238" s="4">
        <f t="shared" si="210"/>
        <v>15.007922656809424</v>
      </c>
      <c r="S238" s="4">
        <f t="shared" si="211"/>
        <v>2.1501587332763094E-2</v>
      </c>
      <c r="T238" s="9">
        <f t="shared" si="212"/>
        <v>16.030731611859302</v>
      </c>
      <c r="U238" s="9">
        <f t="shared" si="213"/>
        <v>5.1030692067952845</v>
      </c>
      <c r="V238" s="9">
        <f t="shared" si="214"/>
        <v>47.60729871683445</v>
      </c>
      <c r="W238" s="9">
        <f t="shared" si="215"/>
        <v>41.343240799271214</v>
      </c>
      <c r="X238" s="28">
        <f t="shared" si="168"/>
        <v>88.950539516105664</v>
      </c>
      <c r="Y238" s="9">
        <f t="shared" si="216"/>
        <v>0.46478909542516578</v>
      </c>
      <c r="Z238" s="9">
        <f t="shared" si="197"/>
        <v>0.04</v>
      </c>
      <c r="AA238" s="29">
        <f t="shared" si="169"/>
        <v>0.50478909542516581</v>
      </c>
      <c r="AB238" s="30">
        <f t="shared" si="198"/>
        <v>0.98</v>
      </c>
      <c r="AC238" s="9">
        <v>0.5</v>
      </c>
      <c r="AD238" s="9">
        <v>0.5</v>
      </c>
      <c r="AE238" s="9">
        <f t="shared" si="170"/>
        <v>91.704955849369256</v>
      </c>
      <c r="AF238" s="9">
        <f>(AC238+AD238)*D238*E238*N238</f>
        <v>24.757380000000005</v>
      </c>
      <c r="AG238" s="28">
        <f t="shared" si="171"/>
        <v>116.46233584936925</v>
      </c>
      <c r="AH238" s="9">
        <f t="shared" si="172"/>
        <v>0.2125784256295602</v>
      </c>
      <c r="AI238" s="9">
        <f t="shared" si="199"/>
        <v>0.09</v>
      </c>
      <c r="AJ238" s="29">
        <f t="shared" si="173"/>
        <v>0.30257842562956017</v>
      </c>
      <c r="AK238" s="30">
        <f t="shared" si="200"/>
        <v>0.9</v>
      </c>
      <c r="AL238" s="9">
        <v>5.9386797488367202</v>
      </c>
      <c r="AM238" s="9">
        <v>3.4508476379685451</v>
      </c>
      <c r="AN238" s="9">
        <v>4.1063205860288345</v>
      </c>
      <c r="AO238" s="36">
        <f t="shared" si="174"/>
        <v>90.803675756024532</v>
      </c>
      <c r="AP238" s="36">
        <f t="shared" si="175"/>
        <v>2.9408989704016815</v>
      </c>
      <c r="AQ238" s="36">
        <f t="shared" si="176"/>
        <v>1.7088973803483332</v>
      </c>
      <c r="AR238" s="36">
        <f t="shared" si="177"/>
        <v>2.0334947318816026</v>
      </c>
      <c r="AS238" s="36">
        <f t="shared" si="178"/>
        <v>82.021019026230334</v>
      </c>
      <c r="AT238" s="37">
        <f t="shared" si="179"/>
        <v>115.18252996091465</v>
      </c>
      <c r="AU238" s="37">
        <f t="shared" si="180"/>
        <v>4.1417633801155533</v>
      </c>
      <c r="AV238" s="37">
        <f t="shared" si="181"/>
        <v>2.4066955925845361</v>
      </c>
      <c r="AW238" s="37">
        <f t="shared" si="182"/>
        <v>2.8638365679779767</v>
      </c>
      <c r="AX238" s="37">
        <f t="shared" si="183"/>
        <v>115.51286066661531</v>
      </c>
      <c r="AY238" s="9">
        <f t="shared" si="184"/>
        <v>0.85</v>
      </c>
      <c r="AZ238" s="9">
        <f t="shared" si="185"/>
        <v>0.6</v>
      </c>
      <c r="BA238" s="9">
        <f t="shared" si="186"/>
        <v>0.65</v>
      </c>
      <c r="BB238" s="9">
        <f t="shared" si="201"/>
        <v>21</v>
      </c>
      <c r="BC238" s="9">
        <f t="shared" si="202"/>
        <v>11.2</v>
      </c>
      <c r="BD238" s="9">
        <f t="shared" si="203"/>
        <v>13.65</v>
      </c>
      <c r="BE238" s="9">
        <f t="shared" si="187"/>
        <v>267.04443653958066</v>
      </c>
      <c r="BF238" s="9">
        <f t="shared" si="188"/>
        <v>155.17416362546976</v>
      </c>
      <c r="BG238" s="9">
        <f t="shared" si="189"/>
        <v>184.64879628536107</v>
      </c>
      <c r="BH238" s="9">
        <f t="shared" si="190"/>
        <v>7447.8100168365381</v>
      </c>
      <c r="BI238" s="9">
        <f t="shared" si="191"/>
        <v>477.05878462117886</v>
      </c>
      <c r="BJ238" s="9">
        <f t="shared" si="192"/>
        <v>277.20928719966957</v>
      </c>
      <c r="BK238" s="9">
        <f t="shared" si="193"/>
        <v>329.86394129428629</v>
      </c>
      <c r="BL238" s="9">
        <f t="shared" si="194"/>
        <v>13305.063534603378</v>
      </c>
      <c r="BM238" s="9" t="str">
        <f t="shared" si="195"/>
        <v>M</v>
      </c>
      <c r="BN238" s="9" t="str">
        <f t="shared" si="196"/>
        <v>M</v>
      </c>
      <c r="BO238" s="9">
        <v>1</v>
      </c>
    </row>
    <row r="239" spans="1:67" x14ac:dyDescent="0.3">
      <c r="A239" s="10">
        <v>233</v>
      </c>
      <c r="B239" s="10">
        <f t="shared" si="166"/>
        <v>6</v>
      </c>
      <c r="C239" s="9">
        <f>IF(G239&lt;=$A$3,$A$3,G239)</f>
        <v>2.8690593847119756</v>
      </c>
      <c r="D239" s="9">
        <f t="shared" si="204"/>
        <v>3</v>
      </c>
      <c r="E239" s="9">
        <f t="shared" si="205"/>
        <v>2.7508200000000005</v>
      </c>
      <c r="F239" s="9">
        <f t="shared" si="206"/>
        <v>3.269059384711976</v>
      </c>
      <c r="G239" s="9">
        <v>2.8690593847119756</v>
      </c>
      <c r="H239" s="9">
        <f t="shared" si="167"/>
        <v>3.1656567732833065</v>
      </c>
      <c r="I239" s="9">
        <v>65</v>
      </c>
      <c r="J239" s="9">
        <v>78</v>
      </c>
      <c r="K239" s="9">
        <v>0.2</v>
      </c>
      <c r="L239" s="9">
        <v>0.2</v>
      </c>
      <c r="M239" s="1">
        <f t="shared" si="207"/>
        <v>1.3989229744649958</v>
      </c>
      <c r="N239" s="9">
        <v>3</v>
      </c>
      <c r="O239" s="9">
        <v>2.6</v>
      </c>
      <c r="P239" s="9">
        <f t="shared" si="208"/>
        <v>2.778252384192458</v>
      </c>
      <c r="Q239" s="1">
        <f t="shared" si="209"/>
        <v>1.2955203630363266</v>
      </c>
      <c r="R239" s="4">
        <f t="shared" si="210"/>
        <v>15.007922656809424</v>
      </c>
      <c r="S239" s="4">
        <f t="shared" si="211"/>
        <v>8.1996627740678674E-2</v>
      </c>
      <c r="T239" s="9">
        <f t="shared" si="212"/>
        <v>14.851467584195131</v>
      </c>
      <c r="U239" s="9">
        <f t="shared" si="213"/>
        <v>4.5645797477483026</v>
      </c>
      <c r="V239" s="9">
        <f t="shared" si="214"/>
        <v>37.519653625793026</v>
      </c>
      <c r="W239" s="9">
        <f t="shared" si="215"/>
        <v>41.509651766326122</v>
      </c>
      <c r="X239" s="28">
        <f t="shared" si="168"/>
        <v>79.029305392119142</v>
      </c>
      <c r="Y239" s="9">
        <f t="shared" si="216"/>
        <v>0.52524378849552045</v>
      </c>
      <c r="Z239" s="9">
        <f t="shared" si="197"/>
        <v>0.04</v>
      </c>
      <c r="AA239" s="29">
        <f t="shared" si="169"/>
        <v>0.56524378849552048</v>
      </c>
      <c r="AB239" s="30">
        <f t="shared" si="198"/>
        <v>0.98</v>
      </c>
      <c r="AC239" s="9">
        <v>0.5</v>
      </c>
      <c r="AD239" s="9">
        <v>0.5</v>
      </c>
      <c r="AE239" s="9">
        <f t="shared" si="170"/>
        <v>78.37336768574869</v>
      </c>
      <c r="AF239" s="9">
        <f>(AC239+AD239)*D239*E239*N239</f>
        <v>24.757380000000005</v>
      </c>
      <c r="AG239" s="28">
        <f t="shared" si="171"/>
        <v>103.1307476857487</v>
      </c>
      <c r="AH239" s="9">
        <f t="shared" si="172"/>
        <v>0.24005818396118489</v>
      </c>
      <c r="AI239" s="9">
        <f t="shared" si="199"/>
        <v>0.09</v>
      </c>
      <c r="AJ239" s="29">
        <f t="shared" si="173"/>
        <v>0.33005818396118491</v>
      </c>
      <c r="AK239" s="30">
        <f t="shared" si="200"/>
        <v>0.9</v>
      </c>
      <c r="AL239" s="9">
        <v>5.6967652067100563</v>
      </c>
      <c r="AM239" s="9">
        <v>2.7007784486990967</v>
      </c>
      <c r="AN239" s="9">
        <v>3.834395259733026</v>
      </c>
      <c r="AO239" s="36">
        <f t="shared" si="174"/>
        <v>80.675749254454956</v>
      </c>
      <c r="AP239" s="36">
        <f t="shared" si="175"/>
        <v>2.4767040590997973</v>
      </c>
      <c r="AQ239" s="36">
        <f t="shared" si="176"/>
        <v>1.1741802064693645</v>
      </c>
      <c r="AR239" s="36">
        <f t="shared" si="177"/>
        <v>1.6670271565322652</v>
      </c>
      <c r="AS239" s="36">
        <f t="shared" si="178"/>
        <v>66.89035688873804</v>
      </c>
      <c r="AT239" s="37">
        <f t="shared" si="179"/>
        <v>101.99744276612509</v>
      </c>
      <c r="AU239" s="37">
        <f t="shared" si="180"/>
        <v>3.816501228130071</v>
      </c>
      <c r="AV239" s="37">
        <f t="shared" si="181"/>
        <v>1.8093644186399667</v>
      </c>
      <c r="AW239" s="37">
        <f t="shared" si="182"/>
        <v>2.5688217237161677</v>
      </c>
      <c r="AX239" s="37">
        <f t="shared" si="183"/>
        <v>103.07534655905404</v>
      </c>
      <c r="AY239" s="9">
        <f t="shared" si="184"/>
        <v>0.85</v>
      </c>
      <c r="AZ239" s="9">
        <f t="shared" si="185"/>
        <v>0.6</v>
      </c>
      <c r="BA239" s="9">
        <f t="shared" si="186"/>
        <v>0.65</v>
      </c>
      <c r="BB239" s="9">
        <f t="shared" si="201"/>
        <v>21</v>
      </c>
      <c r="BC239" s="9">
        <f t="shared" si="202"/>
        <v>11.2</v>
      </c>
      <c r="BD239" s="9">
        <f t="shared" si="203"/>
        <v>13.65</v>
      </c>
      <c r="BE239" s="9">
        <f t="shared" si="187"/>
        <v>199.80995564942603</v>
      </c>
      <c r="BF239" s="9">
        <f t="shared" si="188"/>
        <v>94.727867916666597</v>
      </c>
      <c r="BG239" s="9">
        <f t="shared" si="189"/>
        <v>134.48866488076405</v>
      </c>
      <c r="BH239" s="9">
        <f t="shared" si="190"/>
        <v>5396.429659896834</v>
      </c>
      <c r="BI239" s="9">
        <f t="shared" si="191"/>
        <v>389.27336558304302</v>
      </c>
      <c r="BJ239" s="9">
        <f t="shared" si="192"/>
        <v>184.55054373329321</v>
      </c>
      <c r="BK239" s="9">
        <f t="shared" si="193"/>
        <v>262.01324674111862</v>
      </c>
      <c r="BL239" s="9">
        <f t="shared" si="194"/>
        <v>10513.421761255624</v>
      </c>
      <c r="BM239" s="9" t="str">
        <f t="shared" si="195"/>
        <v>D</v>
      </c>
      <c r="BN239" s="9" t="str">
        <f t="shared" si="196"/>
        <v>M</v>
      </c>
      <c r="BO239" s="9">
        <v>1</v>
      </c>
    </row>
    <row r="240" spans="1:67" x14ac:dyDescent="0.3">
      <c r="A240" s="10">
        <v>234</v>
      </c>
      <c r="B240" s="10">
        <f t="shared" si="166"/>
        <v>6</v>
      </c>
      <c r="C240" s="9">
        <f>IF(G240&lt;=$A$3,$A$3,G240)</f>
        <v>2.8470246906579222</v>
      </c>
      <c r="D240" s="9">
        <f t="shared" si="204"/>
        <v>3</v>
      </c>
      <c r="E240" s="9">
        <f t="shared" si="205"/>
        <v>2.7508200000000005</v>
      </c>
      <c r="F240" s="9">
        <f t="shared" si="206"/>
        <v>3.2470246906579225</v>
      </c>
      <c r="G240" s="9">
        <v>2.8470246906579222</v>
      </c>
      <c r="H240" s="9">
        <f t="shared" si="167"/>
        <v>3.1413441784129699</v>
      </c>
      <c r="I240" s="9">
        <v>65</v>
      </c>
      <c r="J240" s="9">
        <v>78</v>
      </c>
      <c r="K240" s="9">
        <v>0.2</v>
      </c>
      <c r="L240" s="9">
        <v>0.2</v>
      </c>
      <c r="M240" s="1">
        <f t="shared" si="207"/>
        <v>1.3989229744649958</v>
      </c>
      <c r="N240" s="9">
        <v>3</v>
      </c>
      <c r="O240" s="9">
        <v>2.6</v>
      </c>
      <c r="P240" s="9">
        <f t="shared" si="208"/>
        <v>2.7733674101277033</v>
      </c>
      <c r="Q240" s="1">
        <f t="shared" si="209"/>
        <v>1.2932424622200429</v>
      </c>
      <c r="R240" s="4">
        <f t="shared" si="210"/>
        <v>15.007922656809424</v>
      </c>
      <c r="S240" s="4">
        <f t="shared" si="211"/>
        <v>8.5649098667018517E-2</v>
      </c>
      <c r="T240" s="9">
        <f t="shared" si="212"/>
        <v>14.799287117614478</v>
      </c>
      <c r="U240" s="9">
        <f t="shared" si="213"/>
        <v>4.5402671528779655</v>
      </c>
      <c r="V240" s="9">
        <f t="shared" si="214"/>
        <v>37.061276546881444</v>
      </c>
      <c r="W240" s="9">
        <f t="shared" si="215"/>
        <v>41.519699056399709</v>
      </c>
      <c r="X240" s="28">
        <f t="shared" si="168"/>
        <v>78.580975603281161</v>
      </c>
      <c r="Y240" s="9">
        <f t="shared" si="216"/>
        <v>0.52836833263579441</v>
      </c>
      <c r="Z240" s="9">
        <f t="shared" si="197"/>
        <v>0.04</v>
      </c>
      <c r="AA240" s="29">
        <f t="shared" si="169"/>
        <v>0.56836833263579445</v>
      </c>
      <c r="AB240" s="30">
        <f t="shared" si="198"/>
        <v>0.98</v>
      </c>
      <c r="AC240" s="9">
        <v>0.5</v>
      </c>
      <c r="AD240" s="9">
        <v>0.5</v>
      </c>
      <c r="AE240" s="9">
        <f t="shared" si="170"/>
        <v>77.771451535757706</v>
      </c>
      <c r="AF240" s="9">
        <f>(AC240+AD240)*D240*E240*N240</f>
        <v>24.757380000000005</v>
      </c>
      <c r="AG240" s="28">
        <f t="shared" si="171"/>
        <v>102.52883153575772</v>
      </c>
      <c r="AH240" s="9">
        <f t="shared" si="172"/>
        <v>0.24146749386650015</v>
      </c>
      <c r="AI240" s="9">
        <f t="shared" si="199"/>
        <v>0.09</v>
      </c>
      <c r="AJ240" s="29">
        <f t="shared" si="173"/>
        <v>0.33146749386650015</v>
      </c>
      <c r="AK240" s="30">
        <f t="shared" si="200"/>
        <v>0.9</v>
      </c>
      <c r="AL240" s="9">
        <v>8.5697720539810369</v>
      </c>
      <c r="AM240" s="9">
        <v>3.2251636354717781</v>
      </c>
      <c r="AN240" s="9">
        <v>6.7101049412819762</v>
      </c>
      <c r="AO240" s="36">
        <f t="shared" si="174"/>
        <v>80.218079261682846</v>
      </c>
      <c r="AP240" s="36">
        <f t="shared" si="175"/>
        <v>3.6989850005910077</v>
      </c>
      <c r="AQ240" s="36">
        <f t="shared" si="176"/>
        <v>1.3920827575010863</v>
      </c>
      <c r="AR240" s="36">
        <f t="shared" si="177"/>
        <v>2.8962937839943339</v>
      </c>
      <c r="AS240" s="36">
        <f t="shared" si="178"/>
        <v>101.07904498944652</v>
      </c>
      <c r="AT240" s="37">
        <f t="shared" si="179"/>
        <v>101.40214107932083</v>
      </c>
      <c r="AU240" s="37">
        <f t="shared" si="180"/>
        <v>5.7291711882407732</v>
      </c>
      <c r="AV240" s="37">
        <f t="shared" si="181"/>
        <v>2.1561267279125773</v>
      </c>
      <c r="AW240" s="37">
        <f t="shared" si="182"/>
        <v>4.4859232728140208</v>
      </c>
      <c r="AX240" s="37">
        <f t="shared" si="183"/>
        <v>156.55623155971273</v>
      </c>
      <c r="AY240" s="9">
        <f t="shared" si="184"/>
        <v>0.85</v>
      </c>
      <c r="AZ240" s="9">
        <f t="shared" si="185"/>
        <v>0.6</v>
      </c>
      <c r="BA240" s="9">
        <f t="shared" si="186"/>
        <v>0.65</v>
      </c>
      <c r="BB240" s="9">
        <f t="shared" si="201"/>
        <v>21</v>
      </c>
      <c r="BC240" s="9">
        <f t="shared" si="202"/>
        <v>11.2</v>
      </c>
      <c r="BD240" s="9">
        <f t="shared" si="203"/>
        <v>13.65</v>
      </c>
      <c r="BE240" s="9">
        <f t="shared" si="187"/>
        <v>296.72547196518542</v>
      </c>
      <c r="BF240" s="9">
        <f t="shared" si="188"/>
        <v>111.67020498004416</v>
      </c>
      <c r="BG240" s="9">
        <f t="shared" si="189"/>
        <v>232.33512432957681</v>
      </c>
      <c r="BH240" s="9">
        <f t="shared" si="190"/>
        <v>8108.3668426586264</v>
      </c>
      <c r="BI240" s="9">
        <f t="shared" si="191"/>
        <v>580.95022509757098</v>
      </c>
      <c r="BJ240" s="9">
        <f t="shared" si="192"/>
        <v>218.63586664868555</v>
      </c>
      <c r="BK240" s="9">
        <f t="shared" si="193"/>
        <v>454.88222458089598</v>
      </c>
      <c r="BL240" s="9">
        <f t="shared" si="194"/>
        <v>15875.13707946481</v>
      </c>
      <c r="BM240" s="9" t="str">
        <f t="shared" si="195"/>
        <v>M</v>
      </c>
      <c r="BN240" s="9" t="str">
        <f t="shared" si="196"/>
        <v>M</v>
      </c>
      <c r="BO240" s="9">
        <v>1</v>
      </c>
    </row>
    <row r="241" spans="1:67" x14ac:dyDescent="0.3">
      <c r="A241" s="10">
        <v>235</v>
      </c>
      <c r="B241" s="10">
        <f t="shared" si="166"/>
        <v>6</v>
      </c>
      <c r="C241" s="9">
        <f>IF(G241&lt;=$A$3,$A$3,G241)</f>
        <v>2.5</v>
      </c>
      <c r="D241" s="9">
        <f t="shared" si="204"/>
        <v>3</v>
      </c>
      <c r="E241" s="9">
        <f t="shared" si="205"/>
        <v>2.7508200000000005</v>
      </c>
      <c r="F241" s="9">
        <f t="shared" si="206"/>
        <v>2.9000000000000004</v>
      </c>
      <c r="G241" s="9">
        <v>1.589131914933434</v>
      </c>
      <c r="H241" s="9">
        <f t="shared" si="167"/>
        <v>1.7534130652561317</v>
      </c>
      <c r="I241" s="9">
        <v>65</v>
      </c>
      <c r="J241" s="9">
        <v>78</v>
      </c>
      <c r="K241" s="9">
        <v>0.2</v>
      </c>
      <c r="L241" s="9">
        <v>0.2</v>
      </c>
      <c r="M241" s="1">
        <f t="shared" si="207"/>
        <v>1.3989229744649958</v>
      </c>
      <c r="N241" s="9">
        <v>3</v>
      </c>
      <c r="O241" s="9">
        <v>2.6</v>
      </c>
      <c r="P241" s="9">
        <f t="shared" si="208"/>
        <v>0.54113638347593251</v>
      </c>
      <c r="Q241" s="1">
        <f t="shared" si="209"/>
        <v>0.25233603972112739</v>
      </c>
      <c r="R241" s="4">
        <f t="shared" si="210"/>
        <v>15.007922656809424</v>
      </c>
      <c r="S241" s="4">
        <f t="shared" si="211"/>
        <v>10.082006081615434</v>
      </c>
      <c r="T241" s="9">
        <f t="shared" si="212"/>
        <v>0.5634293286164419</v>
      </c>
      <c r="U241" s="9">
        <f t="shared" si="213"/>
        <v>3.1523360397211277</v>
      </c>
      <c r="V241" s="9">
        <f t="shared" si="214"/>
        <v>41.860020887766183</v>
      </c>
      <c r="W241" s="9">
        <f t="shared" si="215"/>
        <v>69.017877772233888</v>
      </c>
      <c r="X241" s="28">
        <f t="shared" si="168"/>
        <v>110.87789866000007</v>
      </c>
      <c r="Y241" s="9">
        <f t="shared" si="216"/>
        <v>0.62246740429192982</v>
      </c>
      <c r="Z241" s="9">
        <f t="shared" si="197"/>
        <v>0.04</v>
      </c>
      <c r="AA241" s="29">
        <f t="shared" si="169"/>
        <v>0.66246740429192985</v>
      </c>
      <c r="AB241" s="30">
        <f t="shared" si="198"/>
        <v>0.98</v>
      </c>
      <c r="AC241" s="9">
        <v>0.5</v>
      </c>
      <c r="AD241" s="9">
        <v>0.5</v>
      </c>
      <c r="AE241" s="9">
        <f t="shared" si="170"/>
        <v>43.409913553510862</v>
      </c>
      <c r="AF241" s="9">
        <f>(AC241+AD241)*D241*E241*N241</f>
        <v>24.757380000000005</v>
      </c>
      <c r="AG241" s="28">
        <f t="shared" si="171"/>
        <v>68.167293553510859</v>
      </c>
      <c r="AH241" s="9">
        <f t="shared" si="172"/>
        <v>0.36318560866092814</v>
      </c>
      <c r="AI241" s="9">
        <f t="shared" si="199"/>
        <v>0.09</v>
      </c>
      <c r="AJ241" s="29">
        <f t="shared" si="173"/>
        <v>0.45318560866092816</v>
      </c>
      <c r="AK241" s="30">
        <f t="shared" si="200"/>
        <v>0.9</v>
      </c>
      <c r="AL241" s="9">
        <v>8.1742173655913533</v>
      </c>
      <c r="AM241" s="9">
        <v>2.5757642338480693</v>
      </c>
      <c r="AN241" s="9">
        <v>3.2301806962078494</v>
      </c>
      <c r="AO241" s="36">
        <f t="shared" si="174"/>
        <v>113.1878548820834</v>
      </c>
      <c r="AP241" s="36">
        <f t="shared" si="175"/>
        <v>2.7590648052900324</v>
      </c>
      <c r="AQ241" s="36">
        <f t="shared" si="176"/>
        <v>0.86940438778274742</v>
      </c>
      <c r="AR241" s="36">
        <f t="shared" si="177"/>
        <v>1.0902912749971365</v>
      </c>
      <c r="AS241" s="36">
        <f t="shared" si="178"/>
        <v>63.277066007368134</v>
      </c>
      <c r="AT241" s="37">
        <f t="shared" si="179"/>
        <v>67.418202415560188</v>
      </c>
      <c r="AU241" s="37">
        <f t="shared" si="180"/>
        <v>4.469779693439107</v>
      </c>
      <c r="AV241" s="37">
        <f t="shared" si="181"/>
        <v>1.4084649517645826</v>
      </c>
      <c r="AW241" s="37">
        <f t="shared" si="182"/>
        <v>1.7663092913121146</v>
      </c>
      <c r="AX241" s="37">
        <f t="shared" si="183"/>
        <v>102.51101900827176</v>
      </c>
      <c r="AY241" s="9">
        <f t="shared" si="184"/>
        <v>0.85</v>
      </c>
      <c r="AZ241" s="9">
        <f t="shared" si="185"/>
        <v>0.6</v>
      </c>
      <c r="BA241" s="9">
        <f t="shared" si="186"/>
        <v>0.55000000000000004</v>
      </c>
      <c r="BB241" s="9">
        <f t="shared" si="201"/>
        <v>21</v>
      </c>
      <c r="BC241" s="9">
        <f t="shared" si="202"/>
        <v>11.2</v>
      </c>
      <c r="BD241" s="9">
        <f t="shared" si="203"/>
        <v>13.65</v>
      </c>
      <c r="BE241" s="9">
        <f t="shared" si="187"/>
        <v>312.29262679143187</v>
      </c>
      <c r="BF241" s="9">
        <f t="shared" si="188"/>
        <v>98.406017678200172</v>
      </c>
      <c r="BG241" s="9">
        <f t="shared" si="189"/>
        <v>123.40773061357757</v>
      </c>
      <c r="BH241" s="9">
        <f t="shared" si="190"/>
        <v>7162.1953646059965</v>
      </c>
      <c r="BI241" s="9">
        <f t="shared" si="191"/>
        <v>301.34451212523828</v>
      </c>
      <c r="BJ241" s="9">
        <f t="shared" si="192"/>
        <v>94.956175213286855</v>
      </c>
      <c r="BK241" s="9">
        <f t="shared" si="193"/>
        <v>119.0813973301648</v>
      </c>
      <c r="BL241" s="9">
        <f t="shared" si="194"/>
        <v>6911.1086293250037</v>
      </c>
      <c r="BM241" s="9" t="str">
        <f t="shared" si="195"/>
        <v>D</v>
      </c>
      <c r="BN241" s="9" t="str">
        <f t="shared" si="196"/>
        <v>M</v>
      </c>
      <c r="BO241" s="9">
        <v>1</v>
      </c>
    </row>
    <row r="242" spans="1:67" x14ac:dyDescent="0.3">
      <c r="A242" s="10">
        <v>236</v>
      </c>
      <c r="B242" s="10">
        <f t="shared" si="166"/>
        <v>6</v>
      </c>
      <c r="C242" s="9">
        <f>IF(G242&lt;=$A$3,$A$3,G242)</f>
        <v>2.5</v>
      </c>
      <c r="D242" s="9">
        <f t="shared" si="204"/>
        <v>3</v>
      </c>
      <c r="E242" s="9">
        <f t="shared" si="205"/>
        <v>2.7508200000000005</v>
      </c>
      <c r="F242" s="9">
        <f t="shared" si="206"/>
        <v>2.9000000000000004</v>
      </c>
      <c r="G242" s="9">
        <v>1.8988126406185155</v>
      </c>
      <c r="H242" s="9">
        <f t="shared" si="167"/>
        <v>2.0951079399053314</v>
      </c>
      <c r="I242" s="9">
        <v>65</v>
      </c>
      <c r="J242" s="9">
        <v>78</v>
      </c>
      <c r="K242" s="9">
        <v>0.2</v>
      </c>
      <c r="L242" s="9">
        <v>0.2</v>
      </c>
      <c r="M242" s="1">
        <f t="shared" si="207"/>
        <v>1.3989229744649958</v>
      </c>
      <c r="N242" s="9">
        <v>3</v>
      </c>
      <c r="O242" s="9">
        <v>2.6</v>
      </c>
      <c r="P242" s="9">
        <f t="shared" si="208"/>
        <v>1.2739034068637873</v>
      </c>
      <c r="Q242" s="1">
        <f t="shared" si="209"/>
        <v>0.59403091437032707</v>
      </c>
      <c r="R242" s="4">
        <f t="shared" si="210"/>
        <v>15.007922656809424</v>
      </c>
      <c r="S242" s="4">
        <f t="shared" si="211"/>
        <v>4.968305174567166</v>
      </c>
      <c r="T242" s="9">
        <f t="shared" si="212"/>
        <v>3.1224750608418148</v>
      </c>
      <c r="U242" s="9">
        <f t="shared" si="213"/>
        <v>3.4940309143703274</v>
      </c>
      <c r="V242" s="9">
        <f t="shared" si="214"/>
        <v>43.280016562388582</v>
      </c>
      <c r="W242" s="9">
        <f t="shared" si="215"/>
        <v>54.95100704310736</v>
      </c>
      <c r="X242" s="28">
        <f t="shared" si="168"/>
        <v>98.231023605495949</v>
      </c>
      <c r="Y242" s="9">
        <f t="shared" si="216"/>
        <v>0.5594058274684709</v>
      </c>
      <c r="Z242" s="9">
        <f t="shared" si="197"/>
        <v>0.04</v>
      </c>
      <c r="AA242" s="29">
        <f t="shared" si="169"/>
        <v>0.59940582746847093</v>
      </c>
      <c r="AB242" s="30">
        <f t="shared" si="198"/>
        <v>0.98</v>
      </c>
      <c r="AC242" s="9">
        <v>0.5</v>
      </c>
      <c r="AD242" s="9">
        <v>0.5</v>
      </c>
      <c r="AE242" s="9">
        <f t="shared" si="170"/>
        <v>51.869383409253459</v>
      </c>
      <c r="AF242" s="9">
        <f>(AC242+AD242)*D242*E242*N242</f>
        <v>24.757380000000005</v>
      </c>
      <c r="AG242" s="28">
        <f t="shared" si="171"/>
        <v>76.626763409253471</v>
      </c>
      <c r="AH242" s="9">
        <f t="shared" si="172"/>
        <v>0.32309050909241843</v>
      </c>
      <c r="AI242" s="9">
        <f t="shared" si="199"/>
        <v>0.09</v>
      </c>
      <c r="AJ242" s="29">
        <f t="shared" si="173"/>
        <v>0.4130905090924184</v>
      </c>
      <c r="AK242" s="30">
        <f t="shared" si="200"/>
        <v>0.9</v>
      </c>
      <c r="AL242" s="9">
        <v>5.3350412944752739</v>
      </c>
      <c r="AM242" s="9">
        <v>2.1635351417331816</v>
      </c>
      <c r="AN242" s="9">
        <v>4.4194273062477567</v>
      </c>
      <c r="AO242" s="36">
        <f t="shared" si="174"/>
        <v>100.27750326394379</v>
      </c>
      <c r="AP242" s="36">
        <f t="shared" si="175"/>
        <v>2.1371864527818603</v>
      </c>
      <c r="AQ242" s="36">
        <f t="shared" si="176"/>
        <v>0.86669956984548835</v>
      </c>
      <c r="AR242" s="36">
        <f t="shared" si="177"/>
        <v>1.7703968248095645</v>
      </c>
      <c r="AS242" s="36">
        <f t="shared" si="178"/>
        <v>59.68084511964075</v>
      </c>
      <c r="AT242" s="37">
        <f t="shared" si="179"/>
        <v>75.78471106409684</v>
      </c>
      <c r="AU242" s="37">
        <f t="shared" si="180"/>
        <v>3.1311863701114082</v>
      </c>
      <c r="AV242" s="37">
        <f t="shared" si="181"/>
        <v>1.2697993085952841</v>
      </c>
      <c r="AW242" s="37">
        <f t="shared" si="182"/>
        <v>2.5938038304129356</v>
      </c>
      <c r="AX242" s="37">
        <f t="shared" si="183"/>
        <v>87.438252545587716</v>
      </c>
      <c r="AY242" s="9">
        <f t="shared" si="184"/>
        <v>0.85</v>
      </c>
      <c r="AZ242" s="9">
        <f t="shared" si="185"/>
        <v>0.6</v>
      </c>
      <c r="BA242" s="9">
        <f t="shared" si="186"/>
        <v>0.65</v>
      </c>
      <c r="BB242" s="9">
        <f t="shared" si="201"/>
        <v>21</v>
      </c>
      <c r="BC242" s="9">
        <f t="shared" si="202"/>
        <v>11.2</v>
      </c>
      <c r="BD242" s="9">
        <f t="shared" si="203"/>
        <v>13.65</v>
      </c>
      <c r="BE242" s="9">
        <f t="shared" si="187"/>
        <v>214.31172149448943</v>
      </c>
      <c r="BF242" s="9">
        <f t="shared" si="188"/>
        <v>86.910468944039636</v>
      </c>
      <c r="BG242" s="9">
        <f t="shared" si="189"/>
        <v>177.53097337831682</v>
      </c>
      <c r="BH242" s="9">
        <f t="shared" si="190"/>
        <v>5984.6461412796989</v>
      </c>
      <c r="BI242" s="9">
        <f t="shared" si="191"/>
        <v>237.29605434673127</v>
      </c>
      <c r="BJ242" s="9">
        <f t="shared" si="192"/>
        <v>96.231373711283538</v>
      </c>
      <c r="BK242" s="9">
        <f t="shared" si="193"/>
        <v>196.57067384479197</v>
      </c>
      <c r="BL242" s="9">
        <f t="shared" si="194"/>
        <v>6626.482705116895</v>
      </c>
      <c r="BM242" s="9" t="str">
        <f t="shared" si="195"/>
        <v>D</v>
      </c>
      <c r="BN242" s="9" t="str">
        <f t="shared" si="196"/>
        <v>M</v>
      </c>
      <c r="BO242" s="9">
        <v>1</v>
      </c>
    </row>
    <row r="243" spans="1:67" x14ac:dyDescent="0.3">
      <c r="A243" s="10">
        <v>237</v>
      </c>
      <c r="B243" s="10">
        <f t="shared" si="166"/>
        <v>6</v>
      </c>
      <c r="C243" s="9">
        <f>IF(G243&lt;=$A$3,$A$3,G243)</f>
        <v>2.5</v>
      </c>
      <c r="D243" s="9">
        <f t="shared" si="204"/>
        <v>3</v>
      </c>
      <c r="E243" s="9">
        <f t="shared" si="205"/>
        <v>2.7508200000000005</v>
      </c>
      <c r="F243" s="9">
        <f t="shared" si="206"/>
        <v>2.9000000000000004</v>
      </c>
      <c r="G243" s="9">
        <v>1.4117978247469447</v>
      </c>
      <c r="H243" s="9">
        <f t="shared" si="167"/>
        <v>1.5577465458650563</v>
      </c>
      <c r="I243" s="9">
        <v>65</v>
      </c>
      <c r="J243" s="9">
        <v>78</v>
      </c>
      <c r="K243" s="9">
        <v>0.2</v>
      </c>
      <c r="L243" s="9">
        <v>0.2</v>
      </c>
      <c r="M243" s="1">
        <f t="shared" si="207"/>
        <v>1.3989229744649958</v>
      </c>
      <c r="N243" s="9">
        <v>3</v>
      </c>
      <c r="O243" s="9">
        <v>2.6</v>
      </c>
      <c r="P243" s="9">
        <f t="shared" si="208"/>
        <v>0.1215281785297532</v>
      </c>
      <c r="Q243" s="1">
        <f t="shared" si="209"/>
        <v>5.6669520330051792E-2</v>
      </c>
      <c r="R243" s="4">
        <f t="shared" si="210"/>
        <v>15.007922656809424</v>
      </c>
      <c r="S243" s="4">
        <f t="shared" si="211"/>
        <v>13.816627152271963</v>
      </c>
      <c r="T243" s="9">
        <f t="shared" si="212"/>
        <v>2.8417113224055462E-2</v>
      </c>
      <c r="U243" s="9">
        <f t="shared" si="213"/>
        <v>2.9566695203300521</v>
      </c>
      <c r="V243" s="9">
        <f t="shared" si="214"/>
        <v>38.487552816269641</v>
      </c>
      <c r="W243" s="9">
        <f t="shared" si="215"/>
        <v>79.291148105817271</v>
      </c>
      <c r="X243" s="28">
        <f t="shared" si="168"/>
        <v>117.77870092208691</v>
      </c>
      <c r="Y243" s="9">
        <f t="shared" si="216"/>
        <v>0.67322145247866194</v>
      </c>
      <c r="Z243" s="9">
        <f t="shared" si="197"/>
        <v>0.04</v>
      </c>
      <c r="AA243" s="29">
        <f t="shared" si="169"/>
        <v>0.71322145247866198</v>
      </c>
      <c r="AB243" s="30">
        <f t="shared" si="198"/>
        <v>0.98</v>
      </c>
      <c r="AC243" s="9">
        <v>0.5</v>
      </c>
      <c r="AD243" s="9">
        <v>0.5</v>
      </c>
      <c r="AE243" s="9">
        <f t="shared" si="170"/>
        <v>38.565723179668637</v>
      </c>
      <c r="AF243" s="9">
        <f>(AC243+AD243)*D243*E243*N243</f>
        <v>24.757380000000005</v>
      </c>
      <c r="AG243" s="28">
        <f t="shared" si="171"/>
        <v>63.323103179668642</v>
      </c>
      <c r="AH243" s="9">
        <f t="shared" si="172"/>
        <v>0.39096915275543442</v>
      </c>
      <c r="AI243" s="9">
        <f t="shared" si="199"/>
        <v>0.09</v>
      </c>
      <c r="AJ243" s="29">
        <f t="shared" si="173"/>
        <v>0.48096915275543439</v>
      </c>
      <c r="AK243" s="30">
        <f t="shared" si="200"/>
        <v>0.9</v>
      </c>
      <c r="AL243" s="9">
        <v>10.219059476208582</v>
      </c>
      <c r="AM243" s="9">
        <v>3.0123043277769437</v>
      </c>
      <c r="AN243" s="9">
        <v>4.3658960158561886</v>
      </c>
      <c r="AO243" s="36">
        <f t="shared" si="174"/>
        <v>120.23242385796372</v>
      </c>
      <c r="AP243" s="36">
        <f t="shared" si="175"/>
        <v>2.9306070336212624</v>
      </c>
      <c r="AQ243" s="36">
        <f t="shared" si="176"/>
        <v>0.86386425981211246</v>
      </c>
      <c r="AR243" s="36">
        <f t="shared" si="177"/>
        <v>1.2520453180564344</v>
      </c>
      <c r="AS243" s="36">
        <f t="shared" si="178"/>
        <v>69.225275460532643</v>
      </c>
      <c r="AT243" s="37">
        <f t="shared" si="179"/>
        <v>62.627244902968989</v>
      </c>
      <c r="AU243" s="37">
        <f t="shared" si="180"/>
        <v>5.3040070979791469</v>
      </c>
      <c r="AV243" s="37">
        <f t="shared" si="181"/>
        <v>1.5634788674045388</v>
      </c>
      <c r="AW243" s="37">
        <f t="shared" si="182"/>
        <v>2.2660347080915111</v>
      </c>
      <c r="AX243" s="37">
        <f t="shared" si="183"/>
        <v>125.2884976354282</v>
      </c>
      <c r="AY243" s="9">
        <f t="shared" si="184"/>
        <v>0.85</v>
      </c>
      <c r="AZ243" s="9">
        <f t="shared" si="185"/>
        <v>0.6</v>
      </c>
      <c r="BA243" s="9">
        <f t="shared" si="186"/>
        <v>0.65</v>
      </c>
      <c r="BB243" s="9">
        <f t="shared" si="201"/>
        <v>21</v>
      </c>
      <c r="BC243" s="9">
        <f t="shared" si="202"/>
        <v>11.2</v>
      </c>
      <c r="BD243" s="9">
        <f t="shared" si="203"/>
        <v>13.65</v>
      </c>
      <c r="BE243" s="9">
        <f t="shared" si="187"/>
        <v>352.35398702748137</v>
      </c>
      <c r="BF243" s="9">
        <f t="shared" si="188"/>
        <v>103.864493841476</v>
      </c>
      <c r="BG243" s="9">
        <f t="shared" si="189"/>
        <v>150.53644336994023</v>
      </c>
      <c r="BH243" s="9">
        <f t="shared" si="190"/>
        <v>8323.1226608550551</v>
      </c>
      <c r="BI243" s="9">
        <f t="shared" si="191"/>
        <v>332.17535149222584</v>
      </c>
      <c r="BJ243" s="9">
        <f t="shared" si="192"/>
        <v>97.916373929560635</v>
      </c>
      <c r="BK243" s="9">
        <f t="shared" si="193"/>
        <v>141.91551062227492</v>
      </c>
      <c r="BL243" s="9">
        <f t="shared" si="194"/>
        <v>7846.4734249390131</v>
      </c>
      <c r="BM243" s="9" t="str">
        <f t="shared" si="195"/>
        <v>D</v>
      </c>
      <c r="BN243" s="9" t="str">
        <f t="shared" si="196"/>
        <v>M</v>
      </c>
      <c r="BO243" s="9">
        <v>1</v>
      </c>
    </row>
    <row r="244" spans="1:67" x14ac:dyDescent="0.3">
      <c r="A244" s="10">
        <v>238</v>
      </c>
      <c r="B244" s="10">
        <f t="shared" si="166"/>
        <v>6</v>
      </c>
      <c r="C244" s="9">
        <f>IF(G244&lt;=$A$3,$A$3,G244)</f>
        <v>2.8014258969843508</v>
      </c>
      <c r="D244" s="9">
        <f t="shared" si="204"/>
        <v>3</v>
      </c>
      <c r="E244" s="9">
        <f t="shared" si="205"/>
        <v>2.7508200000000005</v>
      </c>
      <c r="F244" s="9">
        <f t="shared" si="206"/>
        <v>3.2014258969843512</v>
      </c>
      <c r="G244" s="9">
        <v>2.8014258969843508</v>
      </c>
      <c r="H244" s="9">
        <f t="shared" si="167"/>
        <v>3.0910314763422249</v>
      </c>
      <c r="I244" s="9">
        <v>65</v>
      </c>
      <c r="J244" s="9">
        <v>78</v>
      </c>
      <c r="K244" s="9">
        <v>0.2</v>
      </c>
      <c r="L244" s="9">
        <v>0.2</v>
      </c>
      <c r="M244" s="1">
        <f t="shared" si="207"/>
        <v>1.3989229744649958</v>
      </c>
      <c r="N244" s="9">
        <v>3</v>
      </c>
      <c r="O244" s="9">
        <v>2.6</v>
      </c>
      <c r="P244" s="9">
        <f t="shared" si="208"/>
        <v>2.7632584009473171</v>
      </c>
      <c r="Q244" s="1">
        <f t="shared" si="209"/>
        <v>1.2885285538228697</v>
      </c>
      <c r="R244" s="4">
        <f t="shared" si="210"/>
        <v>15.007922656809424</v>
      </c>
      <c r="S244" s="4">
        <f t="shared" si="211"/>
        <v>9.3460312076268107E-2</v>
      </c>
      <c r="T244" s="9">
        <f t="shared" si="212"/>
        <v>14.691596034689605</v>
      </c>
      <c r="U244" s="9">
        <f t="shared" si="213"/>
        <v>4.4899544508072209</v>
      </c>
      <c r="V244" s="9">
        <f t="shared" si="214"/>
        <v>36.111904647620612</v>
      </c>
      <c r="W244" s="9">
        <f t="shared" si="215"/>
        <v>41.541186298470144</v>
      </c>
      <c r="X244" s="28">
        <f t="shared" si="168"/>
        <v>77.653090946090757</v>
      </c>
      <c r="Y244" s="9">
        <f t="shared" si="216"/>
        <v>0.5349585675515397</v>
      </c>
      <c r="Z244" s="9">
        <f t="shared" si="197"/>
        <v>0.04</v>
      </c>
      <c r="AA244" s="29">
        <f t="shared" si="169"/>
        <v>0.57495856755153973</v>
      </c>
      <c r="AB244" s="30">
        <f t="shared" si="198"/>
        <v>0.98</v>
      </c>
      <c r="AC244" s="9">
        <v>0.5</v>
      </c>
      <c r="AD244" s="9">
        <v>0.5</v>
      </c>
      <c r="AE244" s="9">
        <f t="shared" si="170"/>
        <v>76.52584085176548</v>
      </c>
      <c r="AF244" s="9">
        <f>(AC244+AD244)*D244*E244*N244</f>
        <v>24.757380000000005</v>
      </c>
      <c r="AG244" s="28">
        <f t="shared" si="171"/>
        <v>101.28322085176549</v>
      </c>
      <c r="AH244" s="9">
        <f t="shared" si="172"/>
        <v>0.24443713175585147</v>
      </c>
      <c r="AI244" s="9">
        <f t="shared" si="199"/>
        <v>0.09</v>
      </c>
      <c r="AJ244" s="29">
        <f t="shared" si="173"/>
        <v>0.33443713175585144</v>
      </c>
      <c r="AK244" s="30">
        <f t="shared" si="200"/>
        <v>0.9</v>
      </c>
      <c r="AL244" s="9">
        <v>5.4529124646296561</v>
      </c>
      <c r="AM244" s="9">
        <v>2.0328114130311321</v>
      </c>
      <c r="AN244" s="9">
        <v>4.5351022543723811</v>
      </c>
      <c r="AO244" s="36">
        <f t="shared" si="174"/>
        <v>79.270863674134318</v>
      </c>
      <c r="AP244" s="36">
        <f t="shared" si="175"/>
        <v>2.3177137249822528</v>
      </c>
      <c r="AQ244" s="36">
        <f t="shared" si="176"/>
        <v>0.86402907489233105</v>
      </c>
      <c r="AR244" s="36">
        <f t="shared" si="177"/>
        <v>1.9276063584986782</v>
      </c>
      <c r="AS244" s="36">
        <f t="shared" si="178"/>
        <v>64.280152789989202</v>
      </c>
      <c r="AT244" s="37">
        <f t="shared" si="179"/>
        <v>100.17021842482301</v>
      </c>
      <c r="AU244" s="37">
        <f t="shared" si="180"/>
        <v>3.6292560602431831</v>
      </c>
      <c r="AV244" s="37">
        <f t="shared" si="181"/>
        <v>1.3529637946564408</v>
      </c>
      <c r="AW244" s="37">
        <f t="shared" si="182"/>
        <v>3.018395664200586</v>
      </c>
      <c r="AX244" s="37">
        <f t="shared" si="183"/>
        <v>100.6548529060518</v>
      </c>
      <c r="AY244" s="9">
        <f t="shared" si="184"/>
        <v>0.85</v>
      </c>
      <c r="AZ244" s="9">
        <f t="shared" si="185"/>
        <v>0.6</v>
      </c>
      <c r="BA244" s="9">
        <f t="shared" si="186"/>
        <v>0.65</v>
      </c>
      <c r="BB244" s="9">
        <f t="shared" si="201"/>
        <v>21</v>
      </c>
      <c r="BC244" s="9">
        <f t="shared" si="202"/>
        <v>11.2</v>
      </c>
      <c r="BD244" s="9">
        <f t="shared" si="203"/>
        <v>13.65</v>
      </c>
      <c r="BE244" s="9">
        <f t="shared" si="187"/>
        <v>183.72716872873821</v>
      </c>
      <c r="BF244" s="9">
        <f t="shared" si="188"/>
        <v>68.492331006278363</v>
      </c>
      <c r="BG244" s="9">
        <f t="shared" si="189"/>
        <v>152.8030208619432</v>
      </c>
      <c r="BH244" s="9">
        <f t="shared" si="190"/>
        <v>5095.5432287677586</v>
      </c>
      <c r="BI244" s="9">
        <f t="shared" si="191"/>
        <v>363.54337227417227</v>
      </c>
      <c r="BJ244" s="9">
        <f t="shared" si="192"/>
        <v>135.52667883161305</v>
      </c>
      <c r="BK244" s="9">
        <f t="shared" si="193"/>
        <v>302.35335297551143</v>
      </c>
      <c r="BL244" s="9">
        <f t="shared" si="194"/>
        <v>10082.61860111764</v>
      </c>
      <c r="BM244" s="9" t="str">
        <f t="shared" si="195"/>
        <v>D</v>
      </c>
      <c r="BN244" s="9" t="str">
        <f t="shared" si="196"/>
        <v>M</v>
      </c>
      <c r="BO244" s="9">
        <v>1</v>
      </c>
    </row>
    <row r="245" spans="1:67" x14ac:dyDescent="0.3">
      <c r="A245" s="10">
        <v>239</v>
      </c>
      <c r="B245" s="10">
        <f t="shared" si="166"/>
        <v>6</v>
      </c>
      <c r="C245" s="9">
        <f>IF(G245&lt;=$A$3,$A$3,G245)</f>
        <v>2.5</v>
      </c>
      <c r="D245" s="9">
        <f t="shared" si="204"/>
        <v>3</v>
      </c>
      <c r="E245" s="9">
        <f t="shared" si="205"/>
        <v>2.7508200000000005</v>
      </c>
      <c r="F245" s="9">
        <f t="shared" si="206"/>
        <v>2.9000000000000004</v>
      </c>
      <c r="G245" s="9">
        <v>1.0446065092340553</v>
      </c>
      <c r="H245" s="9">
        <f t="shared" si="167"/>
        <v>1.1525957562933449</v>
      </c>
      <c r="I245" s="9">
        <v>65</v>
      </c>
      <c r="J245" s="9">
        <v>78</v>
      </c>
      <c r="K245" s="9">
        <v>0.2</v>
      </c>
      <c r="L245" s="9">
        <v>0.2</v>
      </c>
      <c r="M245" s="1">
        <f t="shared" si="207"/>
        <v>1.3989229744649958</v>
      </c>
      <c r="N245" s="9">
        <v>3</v>
      </c>
      <c r="O245" s="9">
        <v>2.6</v>
      </c>
      <c r="P245" s="9">
        <f t="shared" si="208"/>
        <v>0</v>
      </c>
      <c r="Q245" s="1">
        <f t="shared" si="209"/>
        <v>0</v>
      </c>
      <c r="R245" s="4">
        <f t="shared" si="210"/>
        <v>15.007922656809424</v>
      </c>
      <c r="S245" s="4">
        <f t="shared" si="211"/>
        <v>18.746498712525259</v>
      </c>
      <c r="T245" s="9">
        <f t="shared" si="212"/>
        <v>0</v>
      </c>
      <c r="U245" s="9">
        <f t="shared" si="213"/>
        <v>2.5515187307583407</v>
      </c>
      <c r="V245" s="9">
        <f t="shared" si="214"/>
        <v>28.535251124941734</v>
      </c>
      <c r="W245" s="9">
        <f t="shared" si="215"/>
        <v>37.492997425050518</v>
      </c>
      <c r="X245" s="28">
        <f t="shared" si="168"/>
        <v>66.028248549992256</v>
      </c>
      <c r="Y245" s="9">
        <f t="shared" si="216"/>
        <v>0.56783268144184196</v>
      </c>
      <c r="Z245" s="9">
        <f t="shared" si="197"/>
        <v>0.04</v>
      </c>
      <c r="AA245" s="29">
        <f t="shared" si="169"/>
        <v>0.60783268144184199</v>
      </c>
      <c r="AB245" s="30">
        <f t="shared" si="198"/>
        <v>0.98</v>
      </c>
      <c r="AC245" s="9">
        <v>0.5</v>
      </c>
      <c r="AD245" s="9">
        <v>0.5</v>
      </c>
      <c r="AE245" s="9">
        <f t="shared" si="170"/>
        <v>28.53525112494173</v>
      </c>
      <c r="AF245" s="9">
        <f>(AC245+AD245)*D245*E245*N245</f>
        <v>24.757380000000005</v>
      </c>
      <c r="AG245" s="28">
        <f t="shared" si="171"/>
        <v>53.292631124941735</v>
      </c>
      <c r="AH245" s="9">
        <f t="shared" si="172"/>
        <v>0.46455540808179741</v>
      </c>
      <c r="AI245" s="9">
        <f t="shared" si="199"/>
        <v>0.09</v>
      </c>
      <c r="AJ245" s="29">
        <f t="shared" si="173"/>
        <v>0.55455540808179737</v>
      </c>
      <c r="AK245" s="30">
        <f t="shared" si="200"/>
        <v>0.9</v>
      </c>
      <c r="AL245" s="9">
        <v>8.9214309938126277</v>
      </c>
      <c r="AM245" s="9">
        <v>3.4397197765873631</v>
      </c>
      <c r="AN245" s="9">
        <v>6.301606411799801</v>
      </c>
      <c r="AO245" s="36">
        <f t="shared" si="174"/>
        <v>67.403837061450432</v>
      </c>
      <c r="AP245" s="36">
        <f t="shared" si="175"/>
        <v>3.498693670545141</v>
      </c>
      <c r="AQ245" s="36">
        <f t="shared" si="176"/>
        <v>1.3489456813757326</v>
      </c>
      <c r="AR245" s="36">
        <f t="shared" si="177"/>
        <v>2.4712840891244237</v>
      </c>
      <c r="AS245" s="36">
        <f t="shared" si="178"/>
        <v>93.443065078832134</v>
      </c>
      <c r="AT245" s="37">
        <f t="shared" si="179"/>
        <v>52.706997815876441</v>
      </c>
      <c r="AU245" s="37">
        <f t="shared" si="180"/>
        <v>3.9740031883652707</v>
      </c>
      <c r="AV245" s="37">
        <f t="shared" si="181"/>
        <v>1.5322045721949291</v>
      </c>
      <c r="AW245" s="37">
        <f t="shared" si="182"/>
        <v>2.8070164965332913</v>
      </c>
      <c r="AX245" s="37">
        <f t="shared" si="183"/>
        <v>106.13762550296164</v>
      </c>
      <c r="AY245" s="9">
        <f t="shared" si="184"/>
        <v>0.85</v>
      </c>
      <c r="AZ245" s="9">
        <f t="shared" si="185"/>
        <v>0.6</v>
      </c>
      <c r="BA245" s="9">
        <f t="shared" si="186"/>
        <v>0.65</v>
      </c>
      <c r="BB245" s="9">
        <f t="shared" si="201"/>
        <v>21</v>
      </c>
      <c r="BC245" s="9">
        <f t="shared" si="202"/>
        <v>11.2</v>
      </c>
      <c r="BD245" s="9">
        <f t="shared" si="203"/>
        <v>13.65</v>
      </c>
      <c r="BE245" s="9">
        <f t="shared" si="187"/>
        <v>235.82537809735263</v>
      </c>
      <c r="BF245" s="9">
        <f t="shared" si="188"/>
        <v>90.924114912197112</v>
      </c>
      <c r="BG245" s="9">
        <f t="shared" si="189"/>
        <v>166.57403007589761</v>
      </c>
      <c r="BH245" s="9">
        <f t="shared" si="190"/>
        <v>6298.4211330961098</v>
      </c>
      <c r="BI245" s="9">
        <f t="shared" si="191"/>
        <v>209.45777736945433</v>
      </c>
      <c r="BJ245" s="9">
        <f t="shared" si="192"/>
        <v>80.757903040154019</v>
      </c>
      <c r="BK245" s="9">
        <f t="shared" si="193"/>
        <v>147.94941235190933</v>
      </c>
      <c r="BL245" s="9">
        <f t="shared" si="194"/>
        <v>5594.1955955669109</v>
      </c>
      <c r="BM245" s="9" t="str">
        <f t="shared" si="195"/>
        <v>M</v>
      </c>
      <c r="BN245" s="9" t="str">
        <f t="shared" si="196"/>
        <v>M</v>
      </c>
      <c r="BO245" s="9">
        <v>1</v>
      </c>
    </row>
    <row r="246" spans="1:67" x14ac:dyDescent="0.3">
      <c r="A246" s="10">
        <v>240</v>
      </c>
      <c r="B246" s="10">
        <f t="shared" si="166"/>
        <v>7</v>
      </c>
      <c r="C246" s="9">
        <f>IF(G246&lt;=$A$3,$A$3,G246)</f>
        <v>2.5</v>
      </c>
      <c r="D246" s="9">
        <f t="shared" si="204"/>
        <v>3</v>
      </c>
      <c r="E246" s="9">
        <f t="shared" si="205"/>
        <v>2.7508200000000005</v>
      </c>
      <c r="F246" s="9">
        <f t="shared" si="206"/>
        <v>2.9000000000000004</v>
      </c>
      <c r="G246" s="9">
        <v>1.0531319076541155</v>
      </c>
      <c r="H246" s="9">
        <f t="shared" si="167"/>
        <v>1.1620024926603969</v>
      </c>
      <c r="I246" s="9">
        <v>65</v>
      </c>
      <c r="J246" s="9">
        <v>78</v>
      </c>
      <c r="K246" s="9">
        <v>0.2</v>
      </c>
      <c r="L246" s="9">
        <v>0.2</v>
      </c>
      <c r="M246" s="1">
        <f t="shared" si="207"/>
        <v>1.3989229744649958</v>
      </c>
      <c r="N246" s="9">
        <v>3</v>
      </c>
      <c r="O246" s="9">
        <v>2.6</v>
      </c>
      <c r="P246" s="9">
        <f t="shared" si="208"/>
        <v>0</v>
      </c>
      <c r="Q246" s="1">
        <f t="shared" si="209"/>
        <v>0</v>
      </c>
      <c r="R246" s="4">
        <f t="shared" si="210"/>
        <v>15.007922656809424</v>
      </c>
      <c r="S246" s="4">
        <f t="shared" si="211"/>
        <v>18.645581382245723</v>
      </c>
      <c r="T246" s="9">
        <f t="shared" si="212"/>
        <v>0</v>
      </c>
      <c r="U246" s="9">
        <f t="shared" si="213"/>
        <v>2.5609254671253927</v>
      </c>
      <c r="V246" s="9">
        <f t="shared" si="214"/>
        <v>28.768137271740663</v>
      </c>
      <c r="W246" s="9">
        <f t="shared" si="215"/>
        <v>37.291162764491446</v>
      </c>
      <c r="X246" s="28">
        <f t="shared" si="168"/>
        <v>66.059300036232116</v>
      </c>
      <c r="Y246" s="9">
        <f t="shared" si="216"/>
        <v>0.56451041328076501</v>
      </c>
      <c r="Z246" s="9">
        <f t="shared" si="197"/>
        <v>0.04</v>
      </c>
      <c r="AA246" s="29">
        <f t="shared" si="169"/>
        <v>0.60451041328076505</v>
      </c>
      <c r="AB246" s="30">
        <f t="shared" si="198"/>
        <v>0.98</v>
      </c>
      <c r="AC246" s="9">
        <v>0.5</v>
      </c>
      <c r="AD246" s="9">
        <v>0.5</v>
      </c>
      <c r="AE246" s="9">
        <f t="shared" si="170"/>
        <v>28.76813727174066</v>
      </c>
      <c r="AF246" s="9">
        <f>(AC246+AD246)*D246*E246*N246</f>
        <v>24.757380000000005</v>
      </c>
      <c r="AG246" s="28">
        <f t="shared" si="171"/>
        <v>53.525517271740668</v>
      </c>
      <c r="AH246" s="9">
        <f t="shared" si="172"/>
        <v>0.46253415682674609</v>
      </c>
      <c r="AI246" s="9">
        <f t="shared" si="199"/>
        <v>0.09</v>
      </c>
      <c r="AJ246" s="29">
        <f t="shared" si="173"/>
        <v>0.55253415682674611</v>
      </c>
      <c r="AK246" s="30">
        <f t="shared" si="200"/>
        <v>0.9</v>
      </c>
      <c r="AL246" s="9">
        <v>10.033723347337133</v>
      </c>
      <c r="AM246" s="9">
        <v>2.2059262802377333</v>
      </c>
      <c r="AN246" s="9">
        <v>5.6848053129540812</v>
      </c>
      <c r="AO246" s="36">
        <f t="shared" si="174"/>
        <v>67.435535453653628</v>
      </c>
      <c r="AP246" s="36">
        <f t="shared" si="175"/>
        <v>3.9682330998935016</v>
      </c>
      <c r="AQ246" s="36">
        <f t="shared" si="176"/>
        <v>0.87242087290432035</v>
      </c>
      <c r="AR246" s="36">
        <f t="shared" si="177"/>
        <v>2.2482813037995206</v>
      </c>
      <c r="AS246" s="36">
        <f t="shared" si="178"/>
        <v>96.643504966977289</v>
      </c>
      <c r="AT246" s="37">
        <f t="shared" si="179"/>
        <v>52.937324774249007</v>
      </c>
      <c r="AU246" s="37">
        <f t="shared" si="180"/>
        <v>4.4897484777833734</v>
      </c>
      <c r="AV246" s="37">
        <f t="shared" si="181"/>
        <v>0.98707666296461682</v>
      </c>
      <c r="AW246" s="37">
        <f t="shared" si="182"/>
        <v>2.5437562026367915</v>
      </c>
      <c r="AX246" s="37">
        <f t="shared" si="183"/>
        <v>109.34464241145038</v>
      </c>
      <c r="AY246" s="9">
        <f t="shared" si="184"/>
        <v>0.85</v>
      </c>
      <c r="AZ246" s="9">
        <f t="shared" si="185"/>
        <v>0.6</v>
      </c>
      <c r="BA246" s="9">
        <f t="shared" si="186"/>
        <v>0.65</v>
      </c>
      <c r="BB246" s="9">
        <f t="shared" si="201"/>
        <v>21</v>
      </c>
      <c r="BC246" s="9">
        <f t="shared" si="202"/>
        <v>11.2</v>
      </c>
      <c r="BD246" s="9">
        <f t="shared" si="203"/>
        <v>13.65</v>
      </c>
      <c r="BE246" s="9">
        <f t="shared" si="187"/>
        <v>267.59992389623005</v>
      </c>
      <c r="BF246" s="9">
        <f t="shared" si="188"/>
        <v>58.832168705246744</v>
      </c>
      <c r="BG246" s="9">
        <f t="shared" si="189"/>
        <v>151.61405357215918</v>
      </c>
      <c r="BH246" s="9">
        <f t="shared" si="190"/>
        <v>6517.2065055659477</v>
      </c>
      <c r="BI246" s="9">
        <f t="shared" si="191"/>
        <v>237.67527332310854</v>
      </c>
      <c r="BJ246" s="9">
        <f t="shared" si="192"/>
        <v>52.253197884439849</v>
      </c>
      <c r="BK246" s="9">
        <f t="shared" si="193"/>
        <v>134.6596482454942</v>
      </c>
      <c r="BL246" s="9">
        <f t="shared" si="194"/>
        <v>5788.4128476590704</v>
      </c>
      <c r="BM246" s="9" t="str">
        <f t="shared" si="195"/>
        <v>M</v>
      </c>
      <c r="BN246" s="9" t="str">
        <f t="shared" si="196"/>
        <v>M</v>
      </c>
      <c r="BO246" s="9">
        <v>1</v>
      </c>
    </row>
    <row r="247" spans="1:67" x14ac:dyDescent="0.3">
      <c r="A247" s="10">
        <v>241</v>
      </c>
      <c r="B247" s="10">
        <f t="shared" si="166"/>
        <v>7</v>
      </c>
      <c r="C247" s="9">
        <f>IF(G247&lt;=$A$3,$A$3,G247)</f>
        <v>2.5</v>
      </c>
      <c r="D247" s="9">
        <f t="shared" si="204"/>
        <v>3</v>
      </c>
      <c r="E247" s="9">
        <f t="shared" si="205"/>
        <v>2.7508200000000005</v>
      </c>
      <c r="F247" s="9">
        <f t="shared" si="206"/>
        <v>2.9000000000000004</v>
      </c>
      <c r="G247" s="9">
        <v>1.1157002277682684</v>
      </c>
      <c r="H247" s="9">
        <f t="shared" si="167"/>
        <v>1.23103899550093</v>
      </c>
      <c r="I247" s="9">
        <v>65</v>
      </c>
      <c r="J247" s="9">
        <v>78</v>
      </c>
      <c r="K247" s="9">
        <v>0.2</v>
      </c>
      <c r="L247" s="9">
        <v>0.2</v>
      </c>
      <c r="M247" s="1">
        <f t="shared" si="207"/>
        <v>1.3989229744649958</v>
      </c>
      <c r="N247" s="9">
        <v>3</v>
      </c>
      <c r="O247" s="9">
        <v>2.6</v>
      </c>
      <c r="P247" s="9">
        <f t="shared" si="208"/>
        <v>0</v>
      </c>
      <c r="Q247" s="1">
        <f t="shared" si="209"/>
        <v>0</v>
      </c>
      <c r="R247" s="4">
        <f t="shared" si="210"/>
        <v>15.007922656809424</v>
      </c>
      <c r="S247" s="4">
        <f t="shared" si="211"/>
        <v>17.904944110544921</v>
      </c>
      <c r="T247" s="9">
        <f t="shared" si="212"/>
        <v>0</v>
      </c>
      <c r="U247" s="9">
        <f t="shared" si="213"/>
        <v>2.629961969965926</v>
      </c>
      <c r="V247" s="9">
        <f t="shared" si="214"/>
        <v>30.477300206434819</v>
      </c>
      <c r="W247" s="9">
        <f t="shared" si="215"/>
        <v>35.809888221089842</v>
      </c>
      <c r="X247" s="28">
        <f t="shared" si="168"/>
        <v>66.287188427524654</v>
      </c>
      <c r="Y247" s="9">
        <f t="shared" si="216"/>
        <v>0.54022336850570629</v>
      </c>
      <c r="Z247" s="9">
        <f t="shared" si="197"/>
        <v>0.04</v>
      </c>
      <c r="AA247" s="29">
        <f t="shared" si="169"/>
        <v>0.58022336850570633</v>
      </c>
      <c r="AB247" s="30">
        <f t="shared" si="198"/>
        <v>0.98</v>
      </c>
      <c r="AC247" s="9">
        <v>0.5</v>
      </c>
      <c r="AD247" s="9">
        <v>0.5</v>
      </c>
      <c r="AE247" s="9">
        <f t="shared" si="170"/>
        <v>30.477300206434819</v>
      </c>
      <c r="AF247" s="9">
        <f>(AC247+AD247)*D247*E247*N247</f>
        <v>24.757380000000005</v>
      </c>
      <c r="AG247" s="28">
        <f t="shared" si="171"/>
        <v>55.234680206434824</v>
      </c>
      <c r="AH247" s="9">
        <f t="shared" si="172"/>
        <v>0.44822165906404177</v>
      </c>
      <c r="AI247" s="9">
        <f t="shared" si="199"/>
        <v>0.09</v>
      </c>
      <c r="AJ247" s="29">
        <f t="shared" si="173"/>
        <v>0.53822165906404174</v>
      </c>
      <c r="AK247" s="30">
        <f t="shared" si="200"/>
        <v>0.9</v>
      </c>
      <c r="AL247" s="9">
        <v>9.8387881715054455</v>
      </c>
      <c r="AM247" s="9">
        <v>2.3942138343634976</v>
      </c>
      <c r="AN247" s="9">
        <v>4.3725413907823949</v>
      </c>
      <c r="AO247" s="36">
        <f t="shared" si="174"/>
        <v>67.668171519764755</v>
      </c>
      <c r="AP247" s="36">
        <f t="shared" si="175"/>
        <v>4.1300933566204572</v>
      </c>
      <c r="AQ247" s="36">
        <f t="shared" si="176"/>
        <v>1.0050350184661458</v>
      </c>
      <c r="AR247" s="36">
        <f t="shared" si="177"/>
        <v>1.8354906960920077</v>
      </c>
      <c r="AS247" s="36">
        <f t="shared" si="178"/>
        <v>96.761392940844004</v>
      </c>
      <c r="AT247" s="37">
        <f t="shared" si="179"/>
        <v>54.627705698671804</v>
      </c>
      <c r="AU247" s="37">
        <f t="shared" si="180"/>
        <v>4.5433392786581148</v>
      </c>
      <c r="AV247" s="37">
        <f t="shared" si="181"/>
        <v>1.105596092278295</v>
      </c>
      <c r="AW247" s="37">
        <f t="shared" si="182"/>
        <v>2.0191449091093019</v>
      </c>
      <c r="AX247" s="37">
        <f t="shared" si="183"/>
        <v>106.44307507022978</v>
      </c>
      <c r="AY247" s="9">
        <f t="shared" si="184"/>
        <v>0.85</v>
      </c>
      <c r="AZ247" s="9">
        <f t="shared" si="185"/>
        <v>0.6</v>
      </c>
      <c r="BA247" s="9">
        <f t="shared" si="186"/>
        <v>0.65</v>
      </c>
      <c r="BB247" s="9">
        <f t="shared" si="201"/>
        <v>21</v>
      </c>
      <c r="BC247" s="9">
        <f t="shared" si="202"/>
        <v>11.2</v>
      </c>
      <c r="BD247" s="9">
        <f t="shared" si="203"/>
        <v>13.65</v>
      </c>
      <c r="BE247" s="9">
        <f t="shared" si="187"/>
        <v>279.47586564843402</v>
      </c>
      <c r="BF247" s="9">
        <f t="shared" si="188"/>
        <v>68.008882012937093</v>
      </c>
      <c r="BG247" s="9">
        <f t="shared" si="189"/>
        <v>124.20429924608638</v>
      </c>
      <c r="BH247" s="9">
        <f t="shared" si="190"/>
        <v>6547.6665340123864</v>
      </c>
      <c r="BI247" s="9">
        <f t="shared" si="191"/>
        <v>248.19220100375134</v>
      </c>
      <c r="BJ247" s="9">
        <f t="shared" si="192"/>
        <v>60.396177950580295</v>
      </c>
      <c r="BK247" s="9">
        <f t="shared" si="193"/>
        <v>110.30125385779438</v>
      </c>
      <c r="BL247" s="9">
        <f t="shared" si="194"/>
        <v>5814.7409785981417</v>
      </c>
      <c r="BM247" s="9" t="str">
        <f t="shared" si="195"/>
        <v>M</v>
      </c>
      <c r="BN247" s="9" t="str">
        <f t="shared" si="196"/>
        <v>M</v>
      </c>
      <c r="BO247" s="9">
        <v>1</v>
      </c>
    </row>
    <row r="248" spans="1:67" x14ac:dyDescent="0.3">
      <c r="A248" s="10">
        <v>242</v>
      </c>
      <c r="B248" s="10">
        <f t="shared" si="166"/>
        <v>7</v>
      </c>
      <c r="C248" s="9">
        <f>IF(G248&lt;=$A$3,$A$3,G248)</f>
        <v>2.5</v>
      </c>
      <c r="D248" s="9">
        <f t="shared" si="204"/>
        <v>3</v>
      </c>
      <c r="E248" s="9">
        <f t="shared" si="205"/>
        <v>2.7508200000000005</v>
      </c>
      <c r="F248" s="9">
        <f t="shared" si="206"/>
        <v>2.9000000000000004</v>
      </c>
      <c r="G248" s="9">
        <v>1.9510997082115238</v>
      </c>
      <c r="H248" s="9">
        <f t="shared" si="167"/>
        <v>2.152800335734756</v>
      </c>
      <c r="I248" s="9">
        <v>65</v>
      </c>
      <c r="J248" s="9">
        <v>78</v>
      </c>
      <c r="K248" s="9">
        <v>0.2</v>
      </c>
      <c r="L248" s="9">
        <v>0.2</v>
      </c>
      <c r="M248" s="1">
        <f t="shared" si="207"/>
        <v>1.3989229744649958</v>
      </c>
      <c r="N248" s="9">
        <v>3</v>
      </c>
      <c r="O248" s="9">
        <v>2.6</v>
      </c>
      <c r="P248" s="9">
        <f t="shared" si="208"/>
        <v>1.3976251489807654</v>
      </c>
      <c r="Q248" s="1">
        <f t="shared" si="209"/>
        <v>0.65172331019975172</v>
      </c>
      <c r="R248" s="4">
        <f t="shared" si="210"/>
        <v>15.007922656809424</v>
      </c>
      <c r="S248" s="4">
        <f t="shared" si="211"/>
        <v>4.2816021891348548</v>
      </c>
      <c r="T248" s="9">
        <f t="shared" si="212"/>
        <v>3.7584380289255539</v>
      </c>
      <c r="U248" s="9">
        <f t="shared" si="213"/>
        <v>3.5517233101997521</v>
      </c>
      <c r="V248" s="9">
        <f t="shared" si="214"/>
        <v>42.958909477183951</v>
      </c>
      <c r="W248" s="9">
        <f t="shared" si="215"/>
        <v>53.062010736720453</v>
      </c>
      <c r="X248" s="28">
        <f t="shared" si="168"/>
        <v>96.020920213904404</v>
      </c>
      <c r="Y248" s="9">
        <f t="shared" si="216"/>
        <v>0.55260885459663356</v>
      </c>
      <c r="Z248" s="9">
        <f t="shared" si="197"/>
        <v>0.04</v>
      </c>
      <c r="AA248" s="29">
        <f t="shared" si="169"/>
        <v>0.59260885459663359</v>
      </c>
      <c r="AB248" s="30">
        <f t="shared" si="198"/>
        <v>0.98</v>
      </c>
      <c r="AC248" s="9">
        <v>0.5</v>
      </c>
      <c r="AD248" s="9">
        <v>0.5</v>
      </c>
      <c r="AE248" s="9">
        <f t="shared" si="170"/>
        <v>53.297695975912937</v>
      </c>
      <c r="AF248" s="9">
        <f>(AC248+AD248)*D248*E248*N248</f>
        <v>24.757380000000005</v>
      </c>
      <c r="AG248" s="28">
        <f t="shared" si="171"/>
        <v>78.055075975912942</v>
      </c>
      <c r="AH248" s="9">
        <f t="shared" si="172"/>
        <v>0.31717834734591632</v>
      </c>
      <c r="AI248" s="9">
        <f t="shared" si="199"/>
        <v>0.09</v>
      </c>
      <c r="AJ248" s="29">
        <f t="shared" si="173"/>
        <v>0.40717834734591629</v>
      </c>
      <c r="AK248" s="30">
        <f t="shared" si="200"/>
        <v>0.9</v>
      </c>
      <c r="AL248" s="9">
        <v>8.0726366433524106</v>
      </c>
      <c r="AM248" s="9">
        <v>2.6922941574716024</v>
      </c>
      <c r="AN248" s="9">
        <v>6.6867807208827807</v>
      </c>
      <c r="AO248" s="36">
        <f t="shared" si="174"/>
        <v>98.02135605169407</v>
      </c>
      <c r="AP248" s="36">
        <f t="shared" si="175"/>
        <v>3.2887206885605256</v>
      </c>
      <c r="AQ248" s="36">
        <f t="shared" si="176"/>
        <v>1.0968168005751475</v>
      </c>
      <c r="AR248" s="36">
        <f t="shared" si="177"/>
        <v>2.724135256941584</v>
      </c>
      <c r="AS248" s="36">
        <f t="shared" si="178"/>
        <v>90.244163257884566</v>
      </c>
      <c r="AT248" s="37">
        <f t="shared" si="179"/>
        <v>77.197327888265548</v>
      </c>
      <c r="AU248" s="37">
        <f t="shared" si="180"/>
        <v>4.7856337961880913</v>
      </c>
      <c r="AV248" s="37">
        <f t="shared" si="181"/>
        <v>1.5960502718632492</v>
      </c>
      <c r="AW248" s="37">
        <f t="shared" si="182"/>
        <v>3.9640683978891955</v>
      </c>
      <c r="AX248" s="37">
        <f t="shared" si="183"/>
        <v>131.32021794915033</v>
      </c>
      <c r="AY248" s="9">
        <f t="shared" si="184"/>
        <v>0.85</v>
      </c>
      <c r="AZ248" s="9">
        <f t="shared" si="185"/>
        <v>0.6</v>
      </c>
      <c r="BA248" s="9">
        <f t="shared" si="186"/>
        <v>0.65</v>
      </c>
      <c r="BB248" s="9">
        <f t="shared" si="201"/>
        <v>21</v>
      </c>
      <c r="BC248" s="9">
        <f t="shared" si="202"/>
        <v>11.2</v>
      </c>
      <c r="BD248" s="9">
        <f t="shared" si="203"/>
        <v>13.65</v>
      </c>
      <c r="BE248" s="9">
        <f t="shared" si="187"/>
        <v>322.36486156796377</v>
      </c>
      <c r="BF248" s="9">
        <f t="shared" si="188"/>
        <v>107.51147013265647</v>
      </c>
      <c r="BG248" s="9">
        <f t="shared" si="189"/>
        <v>267.02343195364409</v>
      </c>
      <c r="BH248" s="9">
        <f t="shared" si="190"/>
        <v>8845.8552582883112</v>
      </c>
      <c r="BI248" s="9">
        <f t="shared" si="191"/>
        <v>369.43814131749707</v>
      </c>
      <c r="BJ248" s="9">
        <f t="shared" si="192"/>
        <v>123.21081616318261</v>
      </c>
      <c r="BK248" s="9">
        <f t="shared" si="193"/>
        <v>306.01548788336373</v>
      </c>
      <c r="BL248" s="9">
        <f t="shared" si="194"/>
        <v>10137.569923379053</v>
      </c>
      <c r="BM248" s="9" t="str">
        <f t="shared" si="195"/>
        <v>M</v>
      </c>
      <c r="BN248" s="9" t="str">
        <f t="shared" si="196"/>
        <v>M</v>
      </c>
      <c r="BO248" s="9">
        <v>1</v>
      </c>
    </row>
    <row r="249" spans="1:67" x14ac:dyDescent="0.3">
      <c r="A249" s="10">
        <v>243</v>
      </c>
      <c r="B249" s="10">
        <f t="shared" si="166"/>
        <v>7</v>
      </c>
      <c r="C249" s="9">
        <f>IF(G249&lt;=$A$3,$A$3,G249)</f>
        <v>2.676249954170332</v>
      </c>
      <c r="D249" s="9">
        <f t="shared" si="204"/>
        <v>3</v>
      </c>
      <c r="E249" s="9">
        <f t="shared" si="205"/>
        <v>2.7508200000000005</v>
      </c>
      <c r="F249" s="9">
        <f t="shared" si="206"/>
        <v>3.0762499541703323</v>
      </c>
      <c r="G249" s="9">
        <v>2.676249954170332</v>
      </c>
      <c r="H249" s="9">
        <f t="shared" si="167"/>
        <v>2.9529151050559248</v>
      </c>
      <c r="I249" s="9">
        <v>65</v>
      </c>
      <c r="J249" s="9">
        <v>78</v>
      </c>
      <c r="K249" s="9">
        <v>0.2</v>
      </c>
      <c r="L249" s="9">
        <v>0.2</v>
      </c>
      <c r="M249" s="1">
        <f t="shared" si="207"/>
        <v>1.3989229744649958</v>
      </c>
      <c r="N249" s="9">
        <v>3</v>
      </c>
      <c r="O249" s="9">
        <v>2.6</v>
      </c>
      <c r="P249" s="9">
        <f t="shared" si="208"/>
        <v>2.7355075625341505</v>
      </c>
      <c r="Q249" s="1">
        <f t="shared" si="209"/>
        <v>1.2755881253505881</v>
      </c>
      <c r="R249" s="4">
        <f t="shared" si="210"/>
        <v>15.007922656809424</v>
      </c>
      <c r="S249" s="4">
        <f t="shared" si="211"/>
        <v>0.11665533127840784</v>
      </c>
      <c r="T249" s="9">
        <f t="shared" si="212"/>
        <v>14.397988413333286</v>
      </c>
      <c r="U249" s="9">
        <f t="shared" si="213"/>
        <v>4.3518380795209204</v>
      </c>
      <c r="V249" s="9">
        <f t="shared" si="214"/>
        <v>33.500166876443984</v>
      </c>
      <c r="W249" s="9">
        <f t="shared" si="215"/>
        <v>41.604991621191772</v>
      </c>
      <c r="X249" s="28">
        <f t="shared" si="168"/>
        <v>75.105158497635756</v>
      </c>
      <c r="Y249" s="9">
        <f t="shared" si="216"/>
        <v>0.55395651182204031</v>
      </c>
      <c r="Z249" s="9">
        <f t="shared" si="197"/>
        <v>0.04</v>
      </c>
      <c r="AA249" s="29">
        <f t="shared" si="169"/>
        <v>0.59395651182204035</v>
      </c>
      <c r="AB249" s="30">
        <f t="shared" si="198"/>
        <v>0.98</v>
      </c>
      <c r="AC249" s="9">
        <v>0.5</v>
      </c>
      <c r="AD249" s="9">
        <v>0.5</v>
      </c>
      <c r="AE249" s="9">
        <f t="shared" si="170"/>
        <v>73.106441363609463</v>
      </c>
      <c r="AF249" s="9">
        <f>(AC249+AD249)*D249*E249*N249</f>
        <v>24.757380000000005</v>
      </c>
      <c r="AG249" s="28">
        <f t="shared" si="171"/>
        <v>97.863821363609475</v>
      </c>
      <c r="AH249" s="9">
        <f t="shared" si="172"/>
        <v>0.2529778589782925</v>
      </c>
      <c r="AI249" s="9">
        <f t="shared" si="199"/>
        <v>0.09</v>
      </c>
      <c r="AJ249" s="29">
        <f t="shared" si="173"/>
        <v>0.34297785897829247</v>
      </c>
      <c r="AK249" s="30">
        <f t="shared" si="200"/>
        <v>0.9</v>
      </c>
      <c r="AL249" s="9">
        <v>7.6558014619893546</v>
      </c>
      <c r="AM249" s="9">
        <v>2.5691911203871798</v>
      </c>
      <c r="AN249" s="9">
        <v>3.0869636630182176</v>
      </c>
      <c r="AO249" s="36">
        <f t="shared" si="174"/>
        <v>76.669849299669835</v>
      </c>
      <c r="AP249" s="36">
        <f t="shared" si="175"/>
        <v>3.1085883304240807</v>
      </c>
      <c r="AQ249" s="36">
        <f t="shared" si="176"/>
        <v>1.0432033243178507</v>
      </c>
      <c r="AR249" s="36">
        <f t="shared" si="177"/>
        <v>1.2534414936105287</v>
      </c>
      <c r="AS249" s="36">
        <f t="shared" si="178"/>
        <v>71.908840050766841</v>
      </c>
      <c r="AT249" s="37">
        <f t="shared" si="179"/>
        <v>96.788394755218164</v>
      </c>
      <c r="AU249" s="37">
        <f t="shared" si="180"/>
        <v>5.0300310677933648</v>
      </c>
      <c r="AV249" s="37">
        <f t="shared" si="181"/>
        <v>1.6880154506107443</v>
      </c>
      <c r="AW249" s="37">
        <f t="shared" si="182"/>
        <v>2.0282034751324423</v>
      </c>
      <c r="AX249" s="37">
        <f t="shared" si="183"/>
        <v>116.35625597777258</v>
      </c>
      <c r="AY249" s="9">
        <f t="shared" si="184"/>
        <v>0.85</v>
      </c>
      <c r="AZ249" s="9">
        <f t="shared" si="185"/>
        <v>0.6</v>
      </c>
      <c r="BA249" s="9">
        <f t="shared" si="186"/>
        <v>0.55000000000000004</v>
      </c>
      <c r="BB249" s="9">
        <f t="shared" si="201"/>
        <v>21</v>
      </c>
      <c r="BC249" s="9">
        <f t="shared" si="202"/>
        <v>11.2</v>
      </c>
      <c r="BD249" s="9">
        <f t="shared" si="203"/>
        <v>13.65</v>
      </c>
      <c r="BE249" s="9">
        <f t="shared" si="187"/>
        <v>238.33499882832652</v>
      </c>
      <c r="BF249" s="9">
        <f t="shared" si="188"/>
        <v>79.98224166436421</v>
      </c>
      <c r="BG249" s="9">
        <f t="shared" si="189"/>
        <v>96.101170421072311</v>
      </c>
      <c r="BH249" s="9">
        <f t="shared" si="190"/>
        <v>5513.2399300063562</v>
      </c>
      <c r="BI249" s="9">
        <f t="shared" si="191"/>
        <v>486.84863262059571</v>
      </c>
      <c r="BJ249" s="9">
        <f t="shared" si="192"/>
        <v>163.3803057866202</v>
      </c>
      <c r="BK249" s="9">
        <f t="shared" si="193"/>
        <v>196.30655859502411</v>
      </c>
      <c r="BL249" s="9">
        <f t="shared" si="194"/>
        <v>11261.935235815865</v>
      </c>
      <c r="BM249" s="9" t="str">
        <f t="shared" si="195"/>
        <v>D</v>
      </c>
      <c r="BN249" s="9" t="str">
        <f t="shared" si="196"/>
        <v>M</v>
      </c>
      <c r="BO249" s="9">
        <v>1</v>
      </c>
    </row>
    <row r="250" spans="1:67" x14ac:dyDescent="0.3">
      <c r="A250" s="10">
        <v>244</v>
      </c>
      <c r="B250" s="10">
        <f t="shared" si="166"/>
        <v>7</v>
      </c>
      <c r="C250" s="9">
        <f>IF(G250&lt;=$A$3,$A$3,G250)</f>
        <v>2.5</v>
      </c>
      <c r="D250" s="9">
        <f t="shared" si="204"/>
        <v>3</v>
      </c>
      <c r="E250" s="9">
        <f t="shared" si="205"/>
        <v>2.7508200000000005</v>
      </c>
      <c r="F250" s="9">
        <f t="shared" si="206"/>
        <v>2.9000000000000004</v>
      </c>
      <c r="G250" s="9">
        <v>1.3172686160788973</v>
      </c>
      <c r="H250" s="9">
        <f t="shared" si="167"/>
        <v>1.4534451043237351</v>
      </c>
      <c r="I250" s="9">
        <v>65</v>
      </c>
      <c r="J250" s="9">
        <v>78</v>
      </c>
      <c r="K250" s="9">
        <v>0.2</v>
      </c>
      <c r="L250" s="9">
        <v>0.2</v>
      </c>
      <c r="M250" s="1">
        <f t="shared" si="207"/>
        <v>1.3989229744649958</v>
      </c>
      <c r="N250" s="9">
        <v>3</v>
      </c>
      <c r="O250" s="9">
        <v>2.6</v>
      </c>
      <c r="P250" s="9">
        <f t="shared" si="208"/>
        <v>0</v>
      </c>
      <c r="Q250" s="1">
        <f t="shared" si="209"/>
        <v>0</v>
      </c>
      <c r="R250" s="4">
        <f t="shared" si="210"/>
        <v>15.007922656809424</v>
      </c>
      <c r="S250" s="4">
        <f t="shared" si="211"/>
        <v>15.518927338684319</v>
      </c>
      <c r="T250" s="9">
        <f t="shared" si="212"/>
        <v>0</v>
      </c>
      <c r="U250" s="9">
        <f t="shared" si="213"/>
        <v>2.8523680787887309</v>
      </c>
      <c r="V250" s="9">
        <f t="shared" si="214"/>
        <v>35.983492756882363</v>
      </c>
      <c r="W250" s="9">
        <f t="shared" si="215"/>
        <v>31.037854677368639</v>
      </c>
      <c r="X250" s="28">
        <f t="shared" si="168"/>
        <v>67.021347434250998</v>
      </c>
      <c r="Y250" s="9">
        <f t="shared" si="216"/>
        <v>0.46310400888041331</v>
      </c>
      <c r="Z250" s="9">
        <f t="shared" si="197"/>
        <v>0.04</v>
      </c>
      <c r="AA250" s="29">
        <f t="shared" si="169"/>
        <v>0.50310400888041329</v>
      </c>
      <c r="AB250" s="30">
        <f t="shared" si="198"/>
        <v>0.98</v>
      </c>
      <c r="AC250" s="9">
        <v>0.5</v>
      </c>
      <c r="AD250" s="9">
        <v>0.5</v>
      </c>
      <c r="AE250" s="9">
        <f t="shared" si="170"/>
        <v>35.983492756882356</v>
      </c>
      <c r="AF250" s="9">
        <f>(AC250+AD250)*D250*E250*N250</f>
        <v>24.757380000000005</v>
      </c>
      <c r="AG250" s="28">
        <f t="shared" si="171"/>
        <v>60.740872756882361</v>
      </c>
      <c r="AH250" s="9">
        <f t="shared" si="172"/>
        <v>0.40759012632387343</v>
      </c>
      <c r="AI250" s="9">
        <f t="shared" si="199"/>
        <v>0.09</v>
      </c>
      <c r="AJ250" s="29">
        <f t="shared" si="173"/>
        <v>0.49759012632387345</v>
      </c>
      <c r="AK250" s="30">
        <f t="shared" si="200"/>
        <v>0.9</v>
      </c>
      <c r="AL250" s="9">
        <v>11.340426854646806</v>
      </c>
      <c r="AM250" s="9">
        <v>2.3971164069909707</v>
      </c>
      <c r="AN250" s="9">
        <v>4.9966095138593225</v>
      </c>
      <c r="AO250" s="36">
        <f t="shared" si="174"/>
        <v>68.417625505797886</v>
      </c>
      <c r="AP250" s="36">
        <f t="shared" si="175"/>
        <v>5.6350126416589017</v>
      </c>
      <c r="AQ250" s="36">
        <f t="shared" si="176"/>
        <v>1.191117532880801</v>
      </c>
      <c r="AR250" s="36">
        <f t="shared" si="177"/>
        <v>2.4827952366266843</v>
      </c>
      <c r="AS250" s="36">
        <f t="shared" si="178"/>
        <v>130.61788621154062</v>
      </c>
      <c r="AT250" s="37">
        <f t="shared" si="179"/>
        <v>60.073390638674859</v>
      </c>
      <c r="AU250" s="37">
        <f t="shared" si="180"/>
        <v>5.6975424234764551</v>
      </c>
      <c r="AV250" s="37">
        <f t="shared" si="181"/>
        <v>1.2043349512233039</v>
      </c>
      <c r="AW250" s="37">
        <f t="shared" si="182"/>
        <v>2.5103459546669944</v>
      </c>
      <c r="AX250" s="37">
        <f t="shared" si="183"/>
        <v>132.06730761405822</v>
      </c>
      <c r="AY250" s="9">
        <f t="shared" si="184"/>
        <v>0.85</v>
      </c>
      <c r="AZ250" s="9">
        <f t="shared" si="185"/>
        <v>0.6</v>
      </c>
      <c r="BA250" s="9">
        <f t="shared" si="186"/>
        <v>0.65</v>
      </c>
      <c r="BB250" s="9">
        <f t="shared" si="201"/>
        <v>21</v>
      </c>
      <c r="BC250" s="9">
        <f t="shared" si="202"/>
        <v>11.2</v>
      </c>
      <c r="BD250" s="9">
        <f t="shared" si="203"/>
        <v>13.65</v>
      </c>
      <c r="BE250" s="9">
        <f t="shared" si="187"/>
        <v>385.53418463745561</v>
      </c>
      <c r="BF250" s="9">
        <f t="shared" si="188"/>
        <v>81.493433298028549</v>
      </c>
      <c r="BG250" s="9">
        <f t="shared" si="189"/>
        <v>169.86695470710333</v>
      </c>
      <c r="BH250" s="9">
        <f t="shared" si="190"/>
        <v>8936.5656231801077</v>
      </c>
      <c r="BI250" s="9">
        <f t="shared" si="191"/>
        <v>342.27069168592334</v>
      </c>
      <c r="BJ250" s="9">
        <f t="shared" si="192"/>
        <v>72.348483984646961</v>
      </c>
      <c r="BK250" s="9">
        <f t="shared" si="193"/>
        <v>150.80499317292751</v>
      </c>
      <c r="BL250" s="9">
        <f t="shared" si="194"/>
        <v>7933.7309608973583</v>
      </c>
      <c r="BM250" s="9" t="str">
        <f t="shared" si="195"/>
        <v>M</v>
      </c>
      <c r="BN250" s="9" t="str">
        <f t="shared" si="196"/>
        <v>M</v>
      </c>
      <c r="BO250" s="9">
        <v>1</v>
      </c>
    </row>
    <row r="251" spans="1:67" x14ac:dyDescent="0.3">
      <c r="A251" s="10">
        <v>245</v>
      </c>
      <c r="B251" s="10">
        <f t="shared" si="166"/>
        <v>7</v>
      </c>
      <c r="C251" s="9">
        <f>IF(G251&lt;=$A$3,$A$3,G251)</f>
        <v>2.5</v>
      </c>
      <c r="D251" s="9">
        <f t="shared" si="204"/>
        <v>3</v>
      </c>
      <c r="E251" s="9">
        <f t="shared" si="205"/>
        <v>2.7508200000000005</v>
      </c>
      <c r="F251" s="9">
        <f t="shared" si="206"/>
        <v>2.9000000000000004</v>
      </c>
      <c r="G251" s="9">
        <v>1.8880187249418343</v>
      </c>
      <c r="H251" s="9">
        <f t="shared" si="167"/>
        <v>2.0831981716885384</v>
      </c>
      <c r="I251" s="9">
        <v>65</v>
      </c>
      <c r="J251" s="9">
        <v>78</v>
      </c>
      <c r="K251" s="9">
        <v>0.2</v>
      </c>
      <c r="L251" s="9">
        <v>0.2</v>
      </c>
      <c r="M251" s="1">
        <f t="shared" si="207"/>
        <v>1.3989229744649958</v>
      </c>
      <c r="N251" s="9">
        <v>3</v>
      </c>
      <c r="O251" s="9">
        <v>2.6</v>
      </c>
      <c r="P251" s="9">
        <f t="shared" si="208"/>
        <v>1.248362826501209</v>
      </c>
      <c r="Q251" s="1">
        <f t="shared" si="209"/>
        <v>0.58212114615353361</v>
      </c>
      <c r="R251" s="4">
        <f t="shared" si="210"/>
        <v>15.007922656809424</v>
      </c>
      <c r="S251" s="4">
        <f t="shared" si="211"/>
        <v>5.1164222632366583</v>
      </c>
      <c r="T251" s="9">
        <f t="shared" si="212"/>
        <v>2.9985247364669241</v>
      </c>
      <c r="U251" s="9">
        <f t="shared" si="213"/>
        <v>3.482121146153534</v>
      </c>
      <c r="V251" s="9">
        <f t="shared" si="214"/>
        <v>43.326126936230445</v>
      </c>
      <c r="W251" s="9">
        <f t="shared" si="215"/>
        <v>55.358450492961168</v>
      </c>
      <c r="X251" s="28">
        <f t="shared" si="168"/>
        <v>98.68457742919162</v>
      </c>
      <c r="Y251" s="9">
        <f t="shared" si="216"/>
        <v>0.56096354602807197</v>
      </c>
      <c r="Z251" s="9">
        <f t="shared" si="197"/>
        <v>0.04</v>
      </c>
      <c r="AA251" s="29">
        <f t="shared" si="169"/>
        <v>0.600963546028072</v>
      </c>
      <c r="AB251" s="30">
        <f t="shared" si="198"/>
        <v>0.98</v>
      </c>
      <c r="AC251" s="9">
        <v>0.5</v>
      </c>
      <c r="AD251" s="9">
        <v>0.5</v>
      </c>
      <c r="AE251" s="9">
        <f t="shared" si="170"/>
        <v>51.574528751798397</v>
      </c>
      <c r="AF251" s="9">
        <f>(AC251+AD251)*D251*E251*N251</f>
        <v>24.757380000000005</v>
      </c>
      <c r="AG251" s="28">
        <f t="shared" si="171"/>
        <v>76.331908751798409</v>
      </c>
      <c r="AH251" s="9">
        <f t="shared" si="172"/>
        <v>0.32433854209648216</v>
      </c>
      <c r="AI251" s="9">
        <f t="shared" si="199"/>
        <v>0.09</v>
      </c>
      <c r="AJ251" s="29">
        <f t="shared" si="173"/>
        <v>0.41433854209648213</v>
      </c>
      <c r="AK251" s="30">
        <f t="shared" si="200"/>
        <v>0.9</v>
      </c>
      <c r="AL251" s="9">
        <v>5.3574477752771967</v>
      </c>
      <c r="AM251" s="9">
        <v>2.9962126655664014</v>
      </c>
      <c r="AN251" s="9">
        <v>6.1416101576792688</v>
      </c>
      <c r="AO251" s="36">
        <f t="shared" si="174"/>
        <v>100.7405061256331</v>
      </c>
      <c r="AP251" s="36">
        <f t="shared" si="175"/>
        <v>2.137816962586407</v>
      </c>
      <c r="AQ251" s="36">
        <f t="shared" si="176"/>
        <v>1.195598077413395</v>
      </c>
      <c r="AR251" s="36">
        <f t="shared" si="177"/>
        <v>2.4507263389983089</v>
      </c>
      <c r="AS251" s="36">
        <f t="shared" si="178"/>
        <v>67.938521305147873</v>
      </c>
      <c r="AT251" s="37">
        <f t="shared" si="179"/>
        <v>75.493096567712712</v>
      </c>
      <c r="AU251" s="37">
        <f t="shared" si="180"/>
        <v>3.1376506747108013</v>
      </c>
      <c r="AV251" s="37">
        <f t="shared" si="181"/>
        <v>1.754766277904604</v>
      </c>
      <c r="AW251" s="37">
        <f t="shared" si="182"/>
        <v>3.5969043588214946</v>
      </c>
      <c r="AX251" s="37">
        <f t="shared" si="183"/>
        <v>99.712627854750451</v>
      </c>
      <c r="AY251" s="9">
        <f t="shared" si="184"/>
        <v>0.85</v>
      </c>
      <c r="AZ251" s="9">
        <f t="shared" si="185"/>
        <v>0.6</v>
      </c>
      <c r="BA251" s="9">
        <f t="shared" si="186"/>
        <v>0.65</v>
      </c>
      <c r="BB251" s="9">
        <f t="shared" si="201"/>
        <v>21</v>
      </c>
      <c r="BC251" s="9">
        <f t="shared" si="202"/>
        <v>11.2</v>
      </c>
      <c r="BD251" s="9">
        <f t="shared" si="203"/>
        <v>13.65</v>
      </c>
      <c r="BE251" s="9">
        <f t="shared" si="187"/>
        <v>215.36476281491829</v>
      </c>
      <c r="BF251" s="9">
        <f t="shared" si="188"/>
        <v>120.44515544145928</v>
      </c>
      <c r="BG251" s="9">
        <f t="shared" si="189"/>
        <v>246.88741176610952</v>
      </c>
      <c r="BH251" s="9">
        <f t="shared" si="190"/>
        <v>6844.1610217077041</v>
      </c>
      <c r="BI251" s="9">
        <f t="shared" si="191"/>
        <v>236.87096538169146</v>
      </c>
      <c r="BJ251" s="9">
        <f t="shared" si="192"/>
        <v>132.47274007161806</v>
      </c>
      <c r="BK251" s="9">
        <f t="shared" si="193"/>
        <v>271.54144810533785</v>
      </c>
      <c r="BL251" s="9">
        <f t="shared" si="194"/>
        <v>7527.615043659076</v>
      </c>
      <c r="BM251" s="9" t="str">
        <f t="shared" si="195"/>
        <v>D</v>
      </c>
      <c r="BN251" s="9" t="str">
        <f t="shared" si="196"/>
        <v>M</v>
      </c>
      <c r="BO251" s="9">
        <v>1</v>
      </c>
    </row>
    <row r="252" spans="1:67" x14ac:dyDescent="0.3">
      <c r="A252" s="10">
        <v>246</v>
      </c>
      <c r="B252" s="10">
        <f t="shared" si="166"/>
        <v>7</v>
      </c>
      <c r="C252" s="9">
        <f>IF(G252&lt;=$A$3,$A$3,G252)</f>
        <v>3.043626536039016</v>
      </c>
      <c r="D252" s="9">
        <f t="shared" si="204"/>
        <v>3</v>
      </c>
      <c r="E252" s="9">
        <f t="shared" si="205"/>
        <v>2.7508200000000005</v>
      </c>
      <c r="F252" s="9">
        <f t="shared" si="206"/>
        <v>3.4436265360390164</v>
      </c>
      <c r="G252" s="9">
        <v>3.043626536039016</v>
      </c>
      <c r="H252" s="9">
        <f t="shared" si="167"/>
        <v>3.3582703134337466</v>
      </c>
      <c r="I252" s="9">
        <v>65</v>
      </c>
      <c r="J252" s="9">
        <v>78</v>
      </c>
      <c r="K252" s="9">
        <v>0.2</v>
      </c>
      <c r="L252" s="9">
        <v>0.2</v>
      </c>
      <c r="M252" s="1">
        <f t="shared" si="207"/>
        <v>1.3989229744649958</v>
      </c>
      <c r="N252" s="9">
        <v>3</v>
      </c>
      <c r="O252" s="9">
        <v>2.6</v>
      </c>
      <c r="P252" s="9">
        <f t="shared" si="208"/>
        <v>2.8169529899144443</v>
      </c>
      <c r="Q252" s="1">
        <f t="shared" si="209"/>
        <v>1.3135667518597258</v>
      </c>
      <c r="R252" s="4">
        <f t="shared" si="210"/>
        <v>15.007922656809424</v>
      </c>
      <c r="S252" s="4">
        <f t="shared" si="211"/>
        <v>5.5873175189456552E-2</v>
      </c>
      <c r="T252" s="9">
        <f t="shared" si="212"/>
        <v>15.268106444672371</v>
      </c>
      <c r="U252" s="9">
        <f t="shared" si="213"/>
        <v>4.7571932878987422</v>
      </c>
      <c r="V252" s="9">
        <f t="shared" si="214"/>
        <v>41.142161722264731</v>
      </c>
      <c r="W252" s="9">
        <f t="shared" si="215"/>
        <v>41.437790850579162</v>
      </c>
      <c r="X252" s="28">
        <f t="shared" si="168"/>
        <v>82.579952572843894</v>
      </c>
      <c r="Y252" s="9">
        <f t="shared" si="216"/>
        <v>0.50178995699987627</v>
      </c>
      <c r="Z252" s="9">
        <f t="shared" si="197"/>
        <v>0.04</v>
      </c>
      <c r="AA252" s="29">
        <f t="shared" si="169"/>
        <v>0.54178995699987631</v>
      </c>
      <c r="AB252" s="30">
        <f t="shared" si="198"/>
        <v>0.98</v>
      </c>
      <c r="AC252" s="9">
        <v>0.5</v>
      </c>
      <c r="AD252" s="9">
        <v>0.5</v>
      </c>
      <c r="AE252" s="9">
        <f t="shared" si="170"/>
        <v>83.141974292398388</v>
      </c>
      <c r="AF252" s="9">
        <f>(AC252+AD252)*D252*E252*N252</f>
        <v>24.757380000000005</v>
      </c>
      <c r="AG252" s="28">
        <f t="shared" si="171"/>
        <v>107.89935429239839</v>
      </c>
      <c r="AH252" s="9">
        <f t="shared" si="172"/>
        <v>0.22944882443790662</v>
      </c>
      <c r="AI252" s="9">
        <f t="shared" si="199"/>
        <v>0.09</v>
      </c>
      <c r="AJ252" s="29">
        <f t="shared" si="173"/>
        <v>0.31944882443790662</v>
      </c>
      <c r="AK252" s="30">
        <f t="shared" si="200"/>
        <v>0.9</v>
      </c>
      <c r="AL252" s="9">
        <v>7.3097301602505915</v>
      </c>
      <c r="AM252" s="9">
        <v>3.3591924901908539</v>
      </c>
      <c r="AN252" s="9">
        <v>5.7977952267452508</v>
      </c>
      <c r="AO252" s="36">
        <f t="shared" si="174"/>
        <v>84.300368251444809</v>
      </c>
      <c r="AP252" s="36">
        <f t="shared" si="175"/>
        <v>3.3493917710477246</v>
      </c>
      <c r="AQ252" s="36">
        <f t="shared" si="176"/>
        <v>1.5392157353760438</v>
      </c>
      <c r="AR252" s="36">
        <f t="shared" si="177"/>
        <v>2.6566080001528531</v>
      </c>
      <c r="AS252" s="36">
        <f t="shared" si="178"/>
        <v>93.700927336285076</v>
      </c>
      <c r="AT252" s="37">
        <f t="shared" si="179"/>
        <v>106.71364710237202</v>
      </c>
      <c r="AU252" s="37">
        <f t="shared" si="180"/>
        <v>4.97464545360023</v>
      </c>
      <c r="AV252" s="37">
        <f t="shared" si="181"/>
        <v>2.2861023981387416</v>
      </c>
      <c r="AW252" s="37">
        <f t="shared" si="182"/>
        <v>3.9456963572297745</v>
      </c>
      <c r="AX252" s="37">
        <f t="shared" si="183"/>
        <v>139.16822039177762</v>
      </c>
      <c r="AY252" s="9">
        <f t="shared" si="184"/>
        <v>0.85</v>
      </c>
      <c r="AZ252" s="9">
        <f t="shared" si="185"/>
        <v>0.6</v>
      </c>
      <c r="BA252" s="9">
        <f t="shared" si="186"/>
        <v>0.65</v>
      </c>
      <c r="BB252" s="9">
        <f t="shared" si="201"/>
        <v>21</v>
      </c>
      <c r="BC252" s="9">
        <f t="shared" si="202"/>
        <v>11.2</v>
      </c>
      <c r="BD252" s="9">
        <f t="shared" si="203"/>
        <v>13.65</v>
      </c>
      <c r="BE252" s="9">
        <f t="shared" si="187"/>
        <v>282.35495971768211</v>
      </c>
      <c r="BF252" s="9">
        <f t="shared" si="188"/>
        <v>129.75645331061892</v>
      </c>
      <c r="BG252" s="9">
        <f t="shared" si="189"/>
        <v>223.95303271261986</v>
      </c>
      <c r="BH252" s="9">
        <f t="shared" si="190"/>
        <v>7899.0226799507036</v>
      </c>
      <c r="BI252" s="9">
        <f t="shared" si="191"/>
        <v>530.86255939491434</v>
      </c>
      <c r="BJ252" s="9">
        <f t="shared" si="192"/>
        <v>243.95832455486405</v>
      </c>
      <c r="BK252" s="9">
        <f t="shared" si="193"/>
        <v>421.05964863853296</v>
      </c>
      <c r="BL252" s="9">
        <f t="shared" si="194"/>
        <v>14851.148358753291</v>
      </c>
      <c r="BM252" s="9" t="str">
        <f t="shared" si="195"/>
        <v>M</v>
      </c>
      <c r="BN252" s="9" t="str">
        <f t="shared" si="196"/>
        <v>M</v>
      </c>
      <c r="BO252" s="9">
        <v>1</v>
      </c>
    </row>
    <row r="253" spans="1:67" x14ac:dyDescent="0.3">
      <c r="A253" s="10">
        <v>247</v>
      </c>
      <c r="B253" s="10">
        <f t="shared" si="166"/>
        <v>7</v>
      </c>
      <c r="C253" s="9">
        <f>IF(G253&lt;=$A$3,$A$3,G253)</f>
        <v>2.5</v>
      </c>
      <c r="D253" s="9">
        <f t="shared" si="204"/>
        <v>3</v>
      </c>
      <c r="E253" s="9">
        <f t="shared" si="205"/>
        <v>2.7508200000000005</v>
      </c>
      <c r="F253" s="9">
        <f t="shared" si="206"/>
        <v>2.9000000000000004</v>
      </c>
      <c r="G253" s="9">
        <v>2.016164033082565</v>
      </c>
      <c r="H253" s="9">
        <f t="shared" si="167"/>
        <v>2.2245908751096648</v>
      </c>
      <c r="I253" s="9">
        <v>65</v>
      </c>
      <c r="J253" s="9">
        <v>78</v>
      </c>
      <c r="K253" s="9">
        <v>0.2</v>
      </c>
      <c r="L253" s="9">
        <v>0.2</v>
      </c>
      <c r="M253" s="1">
        <f t="shared" si="207"/>
        <v>1.3989229744649958</v>
      </c>
      <c r="N253" s="9">
        <v>3</v>
      </c>
      <c r="O253" s="9">
        <v>2.6</v>
      </c>
      <c r="P253" s="9">
        <f t="shared" si="208"/>
        <v>1.5515804574973702</v>
      </c>
      <c r="Q253" s="1">
        <f t="shared" si="209"/>
        <v>0.72351384957466003</v>
      </c>
      <c r="R253" s="4">
        <f t="shared" si="210"/>
        <v>15.007922656809424</v>
      </c>
      <c r="S253" s="4">
        <f t="shared" si="211"/>
        <v>3.4983787400177184</v>
      </c>
      <c r="T253" s="9">
        <f t="shared" si="212"/>
        <v>4.6320643282691965</v>
      </c>
      <c r="U253" s="9">
        <f t="shared" si="213"/>
        <v>3.6235138495746604</v>
      </c>
      <c r="V253" s="9">
        <f t="shared" si="214"/>
        <v>42.333066444133053</v>
      </c>
      <c r="W253" s="9">
        <f t="shared" si="215"/>
        <v>50.907504008420041</v>
      </c>
      <c r="X253" s="28">
        <f t="shared" si="168"/>
        <v>93.240570452553101</v>
      </c>
      <c r="Y253" s="9">
        <f t="shared" si="216"/>
        <v>0.54598018610713139</v>
      </c>
      <c r="Z253" s="9">
        <f t="shared" si="197"/>
        <v>0.04</v>
      </c>
      <c r="AA253" s="29">
        <f t="shared" si="169"/>
        <v>0.58598018610713143</v>
      </c>
      <c r="AB253" s="30">
        <f t="shared" si="198"/>
        <v>0.98</v>
      </c>
      <c r="AC253" s="9">
        <v>0.5</v>
      </c>
      <c r="AD253" s="9">
        <v>0.5</v>
      </c>
      <c r="AE253" s="9">
        <f t="shared" si="170"/>
        <v>55.075041639622526</v>
      </c>
      <c r="AF253" s="9">
        <f>(AC253+AD253)*D253*E253*N253</f>
        <v>24.757380000000005</v>
      </c>
      <c r="AG253" s="28">
        <f t="shared" si="171"/>
        <v>79.832421639622538</v>
      </c>
      <c r="AH253" s="9">
        <f t="shared" si="172"/>
        <v>0.31011686093851859</v>
      </c>
      <c r="AI253" s="9">
        <f t="shared" si="199"/>
        <v>0.09</v>
      </c>
      <c r="AJ253" s="29">
        <f t="shared" si="173"/>
        <v>0.40011686093851861</v>
      </c>
      <c r="AK253" s="30">
        <f t="shared" si="200"/>
        <v>0.9</v>
      </c>
      <c r="AL253" s="9">
        <v>8.7853175563291472</v>
      </c>
      <c r="AM253" s="9">
        <v>2.9604500133349219</v>
      </c>
      <c r="AN253" s="9">
        <v>4.5476162492718579</v>
      </c>
      <c r="AO253" s="36">
        <f t="shared" si="174"/>
        <v>95.1830823369813</v>
      </c>
      <c r="AP253" s="36">
        <f t="shared" si="175"/>
        <v>3.6372955396611446</v>
      </c>
      <c r="AQ253" s="36">
        <f t="shared" si="176"/>
        <v>1.2256849635600646</v>
      </c>
      <c r="AR253" s="36">
        <f t="shared" si="177"/>
        <v>1.8828032331797195</v>
      </c>
      <c r="AS253" s="36">
        <f t="shared" si="178"/>
        <v>89.867500024462117</v>
      </c>
      <c r="AT253" s="37">
        <f t="shared" si="179"/>
        <v>78.955142280945367</v>
      </c>
      <c r="AU253" s="37">
        <f t="shared" si="180"/>
        <v>5.2701638733426712</v>
      </c>
      <c r="AV253" s="37">
        <f t="shared" si="181"/>
        <v>1.7759240470339575</v>
      </c>
      <c r="AW253" s="37">
        <f t="shared" si="182"/>
        <v>2.7280383108602022</v>
      </c>
      <c r="AX253" s="37">
        <f t="shared" si="183"/>
        <v>130.21115464834199</v>
      </c>
      <c r="AY253" s="9">
        <f t="shared" si="184"/>
        <v>0.85</v>
      </c>
      <c r="AZ253" s="9">
        <f t="shared" si="185"/>
        <v>0.6</v>
      </c>
      <c r="BA253" s="9">
        <f t="shared" si="186"/>
        <v>0.65</v>
      </c>
      <c r="BB253" s="9">
        <f t="shared" si="201"/>
        <v>21</v>
      </c>
      <c r="BC253" s="9">
        <f t="shared" si="202"/>
        <v>11.2</v>
      </c>
      <c r="BD253" s="9">
        <f t="shared" si="203"/>
        <v>13.65</v>
      </c>
      <c r="BE253" s="9">
        <f t="shared" si="187"/>
        <v>346.20900083550157</v>
      </c>
      <c r="BF253" s="9">
        <f t="shared" si="188"/>
        <v>116.66447280573756</v>
      </c>
      <c r="BG253" s="9">
        <f t="shared" si="189"/>
        <v>179.21101516807985</v>
      </c>
      <c r="BH253" s="9">
        <f t="shared" si="190"/>
        <v>8553.8656542470471</v>
      </c>
      <c r="BI253" s="9">
        <f t="shared" si="191"/>
        <v>416.10653846366876</v>
      </c>
      <c r="BJ253" s="9">
        <f t="shared" si="192"/>
        <v>140.21833581371843</v>
      </c>
      <c r="BK253" s="9">
        <f t="shared" si="193"/>
        <v>215.39265298183713</v>
      </c>
      <c r="BL253" s="9">
        <f t="shared" si="194"/>
        <v>10280.840241826023</v>
      </c>
      <c r="BM253" s="9" t="str">
        <f t="shared" si="195"/>
        <v>M</v>
      </c>
      <c r="BN253" s="9" t="str">
        <f t="shared" si="196"/>
        <v>M</v>
      </c>
      <c r="BO253" s="9">
        <v>1</v>
      </c>
    </row>
    <row r="254" spans="1:67" x14ac:dyDescent="0.3">
      <c r="A254" s="10">
        <v>248</v>
      </c>
      <c r="B254" s="10">
        <f t="shared" si="166"/>
        <v>7</v>
      </c>
      <c r="C254" s="9">
        <f>IF(G254&lt;=$A$3,$A$3,G254)</f>
        <v>3.3463583302670634</v>
      </c>
      <c r="D254" s="9">
        <f t="shared" si="204"/>
        <v>3</v>
      </c>
      <c r="E254" s="9">
        <f t="shared" si="205"/>
        <v>2.7508200000000005</v>
      </c>
      <c r="F254" s="9">
        <f t="shared" si="206"/>
        <v>3.7463583302670638</v>
      </c>
      <c r="G254" s="9">
        <v>3.3463583302670634</v>
      </c>
      <c r="H254" s="9">
        <f t="shared" si="167"/>
        <v>3.6922978905528709</v>
      </c>
      <c r="I254" s="9">
        <v>65</v>
      </c>
      <c r="J254" s="9">
        <v>78</v>
      </c>
      <c r="K254" s="9">
        <v>0.2</v>
      </c>
      <c r="L254" s="9">
        <v>0.2</v>
      </c>
      <c r="M254" s="1">
        <f t="shared" si="207"/>
        <v>1.3989229744649958</v>
      </c>
      <c r="N254" s="9">
        <v>3</v>
      </c>
      <c r="O254" s="9">
        <v>2.6</v>
      </c>
      <c r="P254" s="9">
        <f t="shared" si="208"/>
        <v>2.8840670129071242</v>
      </c>
      <c r="Q254" s="1">
        <f t="shared" si="209"/>
        <v>1.3448625347508032</v>
      </c>
      <c r="R254" s="4">
        <f t="shared" si="210"/>
        <v>15.007922656809424</v>
      </c>
      <c r="S254" s="4">
        <f t="shared" si="211"/>
        <v>2.2412594064028794E-2</v>
      </c>
      <c r="T254" s="9">
        <f t="shared" si="212"/>
        <v>16.004299671267241</v>
      </c>
      <c r="U254" s="9">
        <f t="shared" si="213"/>
        <v>5.091220865017867</v>
      </c>
      <c r="V254" s="9">
        <f t="shared" si="214"/>
        <v>47.386674327900508</v>
      </c>
      <c r="W254" s="9">
        <f t="shared" si="215"/>
        <v>41.345746814807718</v>
      </c>
      <c r="X254" s="28">
        <f t="shared" si="168"/>
        <v>88.732421142708233</v>
      </c>
      <c r="Y254" s="9">
        <f t="shared" si="216"/>
        <v>0.46595986317460458</v>
      </c>
      <c r="Z254" s="9">
        <f t="shared" si="197"/>
        <v>0.04</v>
      </c>
      <c r="AA254" s="29">
        <f t="shared" si="169"/>
        <v>0.50595986317460462</v>
      </c>
      <c r="AB254" s="30">
        <f t="shared" si="198"/>
        <v>0.98</v>
      </c>
      <c r="AC254" s="9">
        <v>0.5</v>
      </c>
      <c r="AD254" s="9">
        <v>0.5</v>
      </c>
      <c r="AE254" s="9">
        <f t="shared" si="170"/>
        <v>91.411621949615864</v>
      </c>
      <c r="AF254" s="9">
        <f>(AC254+AD254)*D254*E254*N254</f>
        <v>24.757380000000005</v>
      </c>
      <c r="AG254" s="28">
        <f t="shared" si="171"/>
        <v>116.16900194961588</v>
      </c>
      <c r="AH254" s="9">
        <f t="shared" si="172"/>
        <v>0.21311519927439532</v>
      </c>
      <c r="AI254" s="9">
        <f t="shared" si="199"/>
        <v>0.09</v>
      </c>
      <c r="AJ254" s="29">
        <f t="shared" si="173"/>
        <v>0.30311519927439534</v>
      </c>
      <c r="AK254" s="30">
        <f t="shared" si="200"/>
        <v>0.9</v>
      </c>
      <c r="AL254" s="9">
        <v>10.778738685158778</v>
      </c>
      <c r="AM254" s="9">
        <v>3.3201821754697405</v>
      </c>
      <c r="AN254" s="9">
        <v>4.4369285144036894</v>
      </c>
      <c r="AO254" s="36">
        <f t="shared" si="174"/>
        <v>90.581013249847999</v>
      </c>
      <c r="AP254" s="36">
        <f t="shared" si="175"/>
        <v>5.3251295348210252</v>
      </c>
      <c r="AQ254" s="36">
        <f t="shared" si="176"/>
        <v>1.6403032562543094</v>
      </c>
      <c r="AR254" s="36">
        <f t="shared" si="177"/>
        <v>2.192020770340497</v>
      </c>
      <c r="AS254" s="36">
        <f t="shared" si="178"/>
        <v>125.5251043634303</v>
      </c>
      <c r="AT254" s="37">
        <f t="shared" si="179"/>
        <v>114.8924195106091</v>
      </c>
      <c r="AU254" s="37">
        <f t="shared" si="180"/>
        <v>7.5115391606802415</v>
      </c>
      <c r="AV254" s="37">
        <f t="shared" si="181"/>
        <v>2.3137844937249348</v>
      </c>
      <c r="AW254" s="37">
        <f t="shared" si="182"/>
        <v>3.092028043593968</v>
      </c>
      <c r="AX254" s="37">
        <f t="shared" si="183"/>
        <v>177.06362463276139</v>
      </c>
      <c r="AY254" s="9">
        <f t="shared" si="184"/>
        <v>0.85</v>
      </c>
      <c r="AZ254" s="9">
        <f t="shared" si="185"/>
        <v>0.6</v>
      </c>
      <c r="BA254" s="9">
        <f t="shared" si="186"/>
        <v>0.65</v>
      </c>
      <c r="BB254" s="9">
        <f t="shared" si="201"/>
        <v>21</v>
      </c>
      <c r="BC254" s="9">
        <f t="shared" si="202"/>
        <v>11.2</v>
      </c>
      <c r="BD254" s="9">
        <f t="shared" si="203"/>
        <v>13.65</v>
      </c>
      <c r="BE254" s="9">
        <f t="shared" si="187"/>
        <v>482.35562895078021</v>
      </c>
      <c r="BF254" s="9">
        <f t="shared" si="188"/>
        <v>148.58033098854042</v>
      </c>
      <c r="BG254" s="9">
        <f t="shared" si="189"/>
        <v>198.55546244215458</v>
      </c>
      <c r="BH254" s="9">
        <f t="shared" si="190"/>
        <v>11370.191141532434</v>
      </c>
      <c r="BI254" s="9">
        <f t="shared" si="191"/>
        <v>863.01890841924285</v>
      </c>
      <c r="BJ254" s="9">
        <f t="shared" si="192"/>
        <v>265.83629871018752</v>
      </c>
      <c r="BK254" s="9">
        <f t="shared" si="193"/>
        <v>355.25058312316611</v>
      </c>
      <c r="BL254" s="9">
        <f t="shared" si="194"/>
        <v>20343.268241376241</v>
      </c>
      <c r="BM254" s="9" t="str">
        <f t="shared" si="195"/>
        <v>M</v>
      </c>
      <c r="BN254" s="9" t="str">
        <f t="shared" si="196"/>
        <v>M</v>
      </c>
      <c r="BO254" s="9">
        <v>1</v>
      </c>
    </row>
    <row r="255" spans="1:67" x14ac:dyDescent="0.3">
      <c r="A255" s="10">
        <v>249</v>
      </c>
      <c r="B255" s="10">
        <f t="shared" si="166"/>
        <v>7</v>
      </c>
      <c r="C255" s="9">
        <f>IF(G255&lt;=$A$3,$A$3,G255)</f>
        <v>2.5</v>
      </c>
      <c r="D255" s="9">
        <f t="shared" si="204"/>
        <v>3</v>
      </c>
      <c r="E255" s="9">
        <f t="shared" si="205"/>
        <v>2.7508200000000005</v>
      </c>
      <c r="F255" s="9">
        <f t="shared" si="206"/>
        <v>2.9000000000000004</v>
      </c>
      <c r="G255" s="9">
        <v>2.2779701121619542</v>
      </c>
      <c r="H255" s="9">
        <f t="shared" si="167"/>
        <v>2.513461921816011</v>
      </c>
      <c r="I255" s="9">
        <v>65</v>
      </c>
      <c r="J255" s="9">
        <v>78</v>
      </c>
      <c r="K255" s="9">
        <v>0.2</v>
      </c>
      <c r="L255" s="9">
        <v>0.2</v>
      </c>
      <c r="M255" s="1">
        <f t="shared" si="207"/>
        <v>1.3989229744649958</v>
      </c>
      <c r="N255" s="9">
        <v>3</v>
      </c>
      <c r="O255" s="9">
        <v>2.6</v>
      </c>
      <c r="P255" s="9">
        <f t="shared" si="208"/>
        <v>2.1710664162939706</v>
      </c>
      <c r="Q255" s="1">
        <f t="shared" si="209"/>
        <v>1.0123848962810067</v>
      </c>
      <c r="R255" s="4">
        <f t="shared" si="210"/>
        <v>15.007922656809424</v>
      </c>
      <c r="S255" s="4">
        <f t="shared" si="211"/>
        <v>1.1458230216811447</v>
      </c>
      <c r="T255" s="9">
        <f t="shared" si="212"/>
        <v>9.0692672352645367</v>
      </c>
      <c r="U255" s="9">
        <f t="shared" si="213"/>
        <v>3.9123848962810071</v>
      </c>
      <c r="V255" s="9">
        <f t="shared" si="214"/>
        <v>37.278810217818886</v>
      </c>
      <c r="W255" s="9">
        <f t="shared" si="215"/>
        <v>44.436046687305435</v>
      </c>
      <c r="X255" s="28">
        <f t="shared" si="168"/>
        <v>81.714856905124321</v>
      </c>
      <c r="Y255" s="9">
        <f t="shared" si="216"/>
        <v>0.54379397297235998</v>
      </c>
      <c r="Z255" s="9">
        <f t="shared" si="197"/>
        <v>0.04</v>
      </c>
      <c r="AA255" s="29">
        <f t="shared" si="169"/>
        <v>0.58379397297236002</v>
      </c>
      <c r="AB255" s="30">
        <f t="shared" si="198"/>
        <v>0.98</v>
      </c>
      <c r="AC255" s="9">
        <v>0.5</v>
      </c>
      <c r="AD255" s="9">
        <v>0.5</v>
      </c>
      <c r="AE255" s="9">
        <f t="shared" si="170"/>
        <v>62.226731913929285</v>
      </c>
      <c r="AF255" s="9">
        <f>(AC255+AD255)*D255*E255*N255</f>
        <v>24.757380000000005</v>
      </c>
      <c r="AG255" s="28">
        <f t="shared" si="171"/>
        <v>86.984111913929297</v>
      </c>
      <c r="AH255" s="9">
        <f t="shared" si="172"/>
        <v>0.28461956390952647</v>
      </c>
      <c r="AI255" s="9">
        <f t="shared" si="199"/>
        <v>0.09</v>
      </c>
      <c r="AJ255" s="29">
        <f t="shared" si="173"/>
        <v>0.37461956390952644</v>
      </c>
      <c r="AK255" s="30">
        <f t="shared" si="200"/>
        <v>0.9</v>
      </c>
      <c r="AL255" s="9">
        <v>11.551240749944476</v>
      </c>
      <c r="AM255" s="9">
        <v>2.8680461215026245</v>
      </c>
      <c r="AN255" s="9">
        <v>4.9429488876682601</v>
      </c>
      <c r="AO255" s="36">
        <f t="shared" si="174"/>
        <v>83.417249757314423</v>
      </c>
      <c r="AP255" s="36">
        <f t="shared" si="175"/>
        <v>4.8076960197741672</v>
      </c>
      <c r="AQ255" s="36">
        <f t="shared" si="176"/>
        <v>1.1936980815626395</v>
      </c>
      <c r="AR255" s="36">
        <f t="shared" si="177"/>
        <v>2.057285118337099</v>
      </c>
      <c r="AS255" s="36">
        <f t="shared" si="178"/>
        <v>112.09228727351575</v>
      </c>
      <c r="AT255" s="37">
        <f t="shared" si="179"/>
        <v>86.028242552237771</v>
      </c>
      <c r="AU255" s="37">
        <f t="shared" si="180"/>
        <v>7.2239199775863252</v>
      </c>
      <c r="AV255" s="37">
        <f t="shared" si="181"/>
        <v>1.7936199341929027</v>
      </c>
      <c r="AW255" s="37">
        <f t="shared" si="182"/>
        <v>3.0912235309428979</v>
      </c>
      <c r="AX255" s="37">
        <f t="shared" si="183"/>
        <v>168.42697833598308</v>
      </c>
      <c r="AY255" s="9">
        <f t="shared" si="184"/>
        <v>0.85</v>
      </c>
      <c r="AZ255" s="9">
        <f t="shared" si="185"/>
        <v>0.6</v>
      </c>
      <c r="BA255" s="9">
        <f t="shared" si="186"/>
        <v>0.65</v>
      </c>
      <c r="BB255" s="9">
        <f t="shared" si="201"/>
        <v>21</v>
      </c>
      <c r="BC255" s="9">
        <f t="shared" si="202"/>
        <v>11.2</v>
      </c>
      <c r="BD255" s="9">
        <f t="shared" si="203"/>
        <v>13.65</v>
      </c>
      <c r="BE255" s="9">
        <f t="shared" si="187"/>
        <v>401.04477963874814</v>
      </c>
      <c r="BF255" s="9">
        <f t="shared" si="188"/>
        <v>99.575011004537785</v>
      </c>
      <c r="BG255" s="9">
        <f t="shared" si="189"/>
        <v>171.61306653833194</v>
      </c>
      <c r="BH255" s="9">
        <f t="shared" si="190"/>
        <v>9350.4303233635001</v>
      </c>
      <c r="BI255" s="9">
        <f t="shared" si="191"/>
        <v>621.4611400097524</v>
      </c>
      <c r="BJ255" s="9">
        <f t="shared" si="192"/>
        <v>154.30197074527578</v>
      </c>
      <c r="BK255" s="9">
        <f t="shared" si="193"/>
        <v>265.93252770314052</v>
      </c>
      <c r="BL255" s="9">
        <f t="shared" si="194"/>
        <v>14489.476944628448</v>
      </c>
      <c r="BM255" s="9" t="str">
        <f t="shared" si="195"/>
        <v>M</v>
      </c>
      <c r="BN255" s="9" t="str">
        <f t="shared" si="196"/>
        <v>M</v>
      </c>
      <c r="BO255" s="9">
        <v>1</v>
      </c>
    </row>
    <row r="256" spans="1:67" x14ac:dyDescent="0.3">
      <c r="A256" s="10">
        <v>250</v>
      </c>
      <c r="B256" s="10">
        <f t="shared" si="166"/>
        <v>7</v>
      </c>
      <c r="C256" s="9">
        <f>IF(G256&lt;=$A$3,$A$3,G256)</f>
        <v>2.5</v>
      </c>
      <c r="D256" s="9">
        <f t="shared" si="204"/>
        <v>3</v>
      </c>
      <c r="E256" s="9">
        <f t="shared" si="205"/>
        <v>2.7508200000000005</v>
      </c>
      <c r="F256" s="9">
        <f t="shared" si="206"/>
        <v>2.9000000000000004</v>
      </c>
      <c r="G256" s="9">
        <v>1.0906614059159605</v>
      </c>
      <c r="H256" s="9">
        <f t="shared" si="167"/>
        <v>1.2034117123522579</v>
      </c>
      <c r="I256" s="9">
        <v>65</v>
      </c>
      <c r="J256" s="9">
        <v>78</v>
      </c>
      <c r="K256" s="9">
        <v>0.2</v>
      </c>
      <c r="L256" s="9">
        <v>0.2</v>
      </c>
      <c r="M256" s="1">
        <f t="shared" si="207"/>
        <v>1.3989229744649958</v>
      </c>
      <c r="N256" s="9">
        <v>3</v>
      </c>
      <c r="O256" s="9">
        <v>2.6</v>
      </c>
      <c r="P256" s="9">
        <f t="shared" si="208"/>
        <v>0</v>
      </c>
      <c r="Q256" s="1">
        <f t="shared" si="209"/>
        <v>0</v>
      </c>
      <c r="R256" s="4">
        <f t="shared" si="210"/>
        <v>15.007922656809424</v>
      </c>
      <c r="S256" s="4">
        <f t="shared" si="211"/>
        <v>18.201335074365943</v>
      </c>
      <c r="T256" s="9">
        <f t="shared" si="212"/>
        <v>0</v>
      </c>
      <c r="U256" s="9">
        <f t="shared" si="213"/>
        <v>2.6023346868172537</v>
      </c>
      <c r="V256" s="9">
        <f t="shared" si="214"/>
        <v>29.793321059155549</v>
      </c>
      <c r="W256" s="9">
        <f t="shared" si="215"/>
        <v>36.402670148731886</v>
      </c>
      <c r="X256" s="28">
        <f t="shared" si="168"/>
        <v>66.195991207887431</v>
      </c>
      <c r="Y256" s="9">
        <f t="shared" si="216"/>
        <v>0.54992257815748835</v>
      </c>
      <c r="Z256" s="9">
        <f t="shared" si="197"/>
        <v>0.04</v>
      </c>
      <c r="AA256" s="29">
        <f t="shared" si="169"/>
        <v>0.58992257815748839</v>
      </c>
      <c r="AB256" s="30">
        <f t="shared" si="198"/>
        <v>0.98</v>
      </c>
      <c r="AC256" s="9">
        <v>0.5</v>
      </c>
      <c r="AD256" s="9">
        <v>0.5</v>
      </c>
      <c r="AE256" s="9">
        <f t="shared" si="170"/>
        <v>29.793321059155545</v>
      </c>
      <c r="AF256" s="9">
        <f>(AC256+AD256)*D256*E256*N256</f>
        <v>24.757380000000005</v>
      </c>
      <c r="AG256" s="28">
        <f t="shared" si="171"/>
        <v>54.55070105915555</v>
      </c>
      <c r="AH256" s="9">
        <f t="shared" si="172"/>
        <v>0.4538416467490079</v>
      </c>
      <c r="AI256" s="9">
        <f t="shared" si="199"/>
        <v>0.09</v>
      </c>
      <c r="AJ256" s="29">
        <f t="shared" si="173"/>
        <v>0.54384164674900792</v>
      </c>
      <c r="AK256" s="30">
        <f t="shared" si="200"/>
        <v>0.9</v>
      </c>
      <c r="AL256" s="9">
        <v>10.193845294870275</v>
      </c>
      <c r="AM256" s="9">
        <v>3.2369167954997824</v>
      </c>
      <c r="AN256" s="9">
        <v>6.5279140110872778</v>
      </c>
      <c r="AO256" s="36">
        <f t="shared" si="174"/>
        <v>67.575074358051751</v>
      </c>
      <c r="AP256" s="36">
        <f t="shared" si="175"/>
        <v>4.1802657971818205</v>
      </c>
      <c r="AQ256" s="36">
        <f t="shared" si="176"/>
        <v>1.3273864942172751</v>
      </c>
      <c r="AR256" s="36">
        <f t="shared" si="177"/>
        <v>2.6769501476762798</v>
      </c>
      <c r="AS256" s="36">
        <f t="shared" si="178"/>
        <v>107.28902190609338</v>
      </c>
      <c r="AT256" s="37">
        <f t="shared" si="179"/>
        <v>53.951242805758234</v>
      </c>
      <c r="AU256" s="37">
        <f t="shared" si="180"/>
        <v>4.6500076830033983</v>
      </c>
      <c r="AV256" s="37">
        <f t="shared" si="181"/>
        <v>1.4765466350456591</v>
      </c>
      <c r="AW256" s="37">
        <f t="shared" si="182"/>
        <v>2.977762505461651</v>
      </c>
      <c r="AX256" s="37">
        <f t="shared" si="183"/>
        <v>119.34522835882598</v>
      </c>
      <c r="AY256" s="9">
        <f t="shared" si="184"/>
        <v>0.85</v>
      </c>
      <c r="AZ256" s="9">
        <f t="shared" si="185"/>
        <v>0.6</v>
      </c>
      <c r="BA256" s="9">
        <f t="shared" si="186"/>
        <v>0.65</v>
      </c>
      <c r="BB256" s="9">
        <f t="shared" si="201"/>
        <v>21</v>
      </c>
      <c r="BC256" s="9">
        <f t="shared" si="202"/>
        <v>11.2</v>
      </c>
      <c r="BD256" s="9">
        <f t="shared" si="203"/>
        <v>13.65</v>
      </c>
      <c r="BE256" s="9">
        <f t="shared" si="187"/>
        <v>282.48177208098201</v>
      </c>
      <c r="BF256" s="9">
        <f t="shared" si="188"/>
        <v>89.698241048605993</v>
      </c>
      <c r="BG256" s="9">
        <f t="shared" si="189"/>
        <v>180.89510528202223</v>
      </c>
      <c r="BH256" s="9">
        <f t="shared" si="190"/>
        <v>7250.0636331069036</v>
      </c>
      <c r="BI256" s="9">
        <f t="shared" si="191"/>
        <v>250.8736935543576</v>
      </c>
      <c r="BJ256" s="9">
        <f t="shared" si="192"/>
        <v>79.661526021373646</v>
      </c>
      <c r="BK256" s="9">
        <f t="shared" si="193"/>
        <v>160.65398795004452</v>
      </c>
      <c r="BL256" s="9">
        <f t="shared" si="194"/>
        <v>6438.8233928956834</v>
      </c>
      <c r="BM256" s="9" t="str">
        <f t="shared" si="195"/>
        <v>M</v>
      </c>
      <c r="BN256" s="9" t="str">
        <f t="shared" si="196"/>
        <v>M</v>
      </c>
      <c r="BO256" s="9">
        <v>1</v>
      </c>
    </row>
    <row r="257" spans="1:67" x14ac:dyDescent="0.3">
      <c r="A257" s="10">
        <v>251</v>
      </c>
      <c r="B257" s="10">
        <f t="shared" si="166"/>
        <v>7</v>
      </c>
      <c r="C257" s="9">
        <f>IF(G257&lt;=$A$3,$A$3,G257)</f>
        <v>2.8855196509556906</v>
      </c>
      <c r="D257" s="9">
        <f t="shared" si="204"/>
        <v>3</v>
      </c>
      <c r="E257" s="9">
        <f t="shared" si="205"/>
        <v>2.7508200000000005</v>
      </c>
      <c r="F257" s="9">
        <f t="shared" si="206"/>
        <v>3.285519650955691</v>
      </c>
      <c r="G257" s="9">
        <v>2.8855196509556906</v>
      </c>
      <c r="H257" s="9">
        <f t="shared" si="167"/>
        <v>3.1838186675968654</v>
      </c>
      <c r="I257" s="9">
        <v>65</v>
      </c>
      <c r="J257" s="9">
        <v>78</v>
      </c>
      <c r="K257" s="9">
        <v>0.2</v>
      </c>
      <c r="L257" s="9">
        <v>0.2</v>
      </c>
      <c r="M257" s="1">
        <f t="shared" si="207"/>
        <v>1.3989229744649958</v>
      </c>
      <c r="N257" s="9">
        <v>3</v>
      </c>
      <c r="O257" s="9">
        <v>2.6</v>
      </c>
      <c r="P257" s="9">
        <f t="shared" si="208"/>
        <v>2.7819015373643707</v>
      </c>
      <c r="Q257" s="1">
        <f t="shared" si="209"/>
        <v>1.29722199110617</v>
      </c>
      <c r="R257" s="4">
        <f t="shared" si="210"/>
        <v>15.007922656809424</v>
      </c>
      <c r="S257" s="4">
        <f t="shared" si="211"/>
        <v>7.9320105288527371E-2</v>
      </c>
      <c r="T257" s="9">
        <f t="shared" si="212"/>
        <v>14.890507141801814</v>
      </c>
      <c r="U257" s="9">
        <f t="shared" si="213"/>
        <v>4.582741642061861</v>
      </c>
      <c r="V257" s="9">
        <f t="shared" si="214"/>
        <v>37.86190374897803</v>
      </c>
      <c r="W257" s="9">
        <f t="shared" si="215"/>
        <v>41.502289134834292</v>
      </c>
      <c r="X257" s="28">
        <f t="shared" si="168"/>
        <v>79.364192883812322</v>
      </c>
      <c r="Y257" s="9">
        <f t="shared" si="216"/>
        <v>0.52293468410360899</v>
      </c>
      <c r="Z257" s="9">
        <f t="shared" si="197"/>
        <v>0.04</v>
      </c>
      <c r="AA257" s="29">
        <f t="shared" si="169"/>
        <v>0.56293468410360903</v>
      </c>
      <c r="AB257" s="30">
        <f t="shared" si="198"/>
        <v>0.98</v>
      </c>
      <c r="AC257" s="9">
        <v>0.5</v>
      </c>
      <c r="AD257" s="9">
        <v>0.5</v>
      </c>
      <c r="AE257" s="9">
        <f t="shared" si="170"/>
        <v>78.823008604789294</v>
      </c>
      <c r="AF257" s="9">
        <f>(AC257+AD257)*D257*E257*N257</f>
        <v>24.757380000000005</v>
      </c>
      <c r="AG257" s="28">
        <f t="shared" si="171"/>
        <v>103.58038860478931</v>
      </c>
      <c r="AH257" s="9">
        <f t="shared" si="172"/>
        <v>0.23901609497200982</v>
      </c>
      <c r="AI257" s="9">
        <f t="shared" si="199"/>
        <v>0.09</v>
      </c>
      <c r="AJ257" s="29">
        <f t="shared" si="173"/>
        <v>0.32901609497200979</v>
      </c>
      <c r="AK257" s="30">
        <f t="shared" si="200"/>
        <v>0.9</v>
      </c>
      <c r="AL257" s="9">
        <v>9.4696186351542408</v>
      </c>
      <c r="AM257" s="9">
        <v>2.8792821410591709</v>
      </c>
      <c r="AN257" s="9">
        <v>6.1599300149854646</v>
      </c>
      <c r="AO257" s="36">
        <f t="shared" si="174"/>
        <v>81.017613568891747</v>
      </c>
      <c r="AP257" s="36">
        <f t="shared" si="175"/>
        <v>4.1388418601920387</v>
      </c>
      <c r="AQ257" s="36">
        <f t="shared" si="176"/>
        <v>1.2584343585368636</v>
      </c>
      <c r="AR257" s="36">
        <f t="shared" si="177"/>
        <v>2.6922917578992824</v>
      </c>
      <c r="AS257" s="36">
        <f t="shared" si="178"/>
        <v>106.222364715757</v>
      </c>
      <c r="AT257" s="37">
        <f t="shared" si="179"/>
        <v>102.44214257616524</v>
      </c>
      <c r="AU257" s="37">
        <f t="shared" si="180"/>
        <v>6.3539616909416194</v>
      </c>
      <c r="AV257" s="37">
        <f t="shared" si="181"/>
        <v>1.9319519746852349</v>
      </c>
      <c r="AW257" s="37">
        <f t="shared" si="182"/>
        <v>4.1332138961540732</v>
      </c>
      <c r="AX257" s="37">
        <f t="shared" si="183"/>
        <v>163.07287374681971</v>
      </c>
      <c r="AY257" s="9">
        <f t="shared" si="184"/>
        <v>0.85</v>
      </c>
      <c r="AZ257" s="9">
        <f t="shared" si="185"/>
        <v>0.6</v>
      </c>
      <c r="BA257" s="9">
        <f t="shared" si="186"/>
        <v>0.65</v>
      </c>
      <c r="BB257" s="9">
        <f t="shared" si="201"/>
        <v>21</v>
      </c>
      <c r="BC257" s="9">
        <f t="shared" si="202"/>
        <v>11.2</v>
      </c>
      <c r="BD257" s="9">
        <f t="shared" si="203"/>
        <v>13.65</v>
      </c>
      <c r="BE257" s="9">
        <f t="shared" si="187"/>
        <v>335.31909045179168</v>
      </c>
      <c r="BF257" s="9">
        <f t="shared" si="188"/>
        <v>101.95534856175578</v>
      </c>
      <c r="BG257" s="9">
        <f t="shared" si="189"/>
        <v>218.12305325619633</v>
      </c>
      <c r="BH257" s="9">
        <f t="shared" si="190"/>
        <v>8605.8824969150828</v>
      </c>
      <c r="BI257" s="9">
        <f t="shared" si="191"/>
        <v>650.91344946693334</v>
      </c>
      <c r="BJ257" s="9">
        <f t="shared" si="192"/>
        <v>197.91329964100882</v>
      </c>
      <c r="BK257" s="9">
        <f t="shared" si="193"/>
        <v>423.41528724760298</v>
      </c>
      <c r="BL257" s="9">
        <f t="shared" si="194"/>
        <v>16705.534582676697</v>
      </c>
      <c r="BM257" s="9" t="str">
        <f t="shared" si="195"/>
        <v>M</v>
      </c>
      <c r="BN257" s="9" t="str">
        <f t="shared" si="196"/>
        <v>M</v>
      </c>
      <c r="BO257" s="9">
        <v>1</v>
      </c>
    </row>
    <row r="258" spans="1:67" x14ac:dyDescent="0.3">
      <c r="A258" s="10">
        <v>252</v>
      </c>
      <c r="B258" s="10">
        <f t="shared" si="166"/>
        <v>7</v>
      </c>
      <c r="C258" s="9">
        <f>IF(G258&lt;=$A$3,$A$3,G258)</f>
        <v>2.5</v>
      </c>
      <c r="D258" s="9">
        <f t="shared" si="204"/>
        <v>3</v>
      </c>
      <c r="E258" s="9">
        <f t="shared" si="205"/>
        <v>2.7508200000000005</v>
      </c>
      <c r="F258" s="9">
        <f t="shared" si="206"/>
        <v>2.9000000000000004</v>
      </c>
      <c r="G258" s="9">
        <v>1.9307520636935229</v>
      </c>
      <c r="H258" s="9">
        <f t="shared" si="167"/>
        <v>2.1303491940706958</v>
      </c>
      <c r="I258" s="9">
        <v>65</v>
      </c>
      <c r="J258" s="9">
        <v>78</v>
      </c>
      <c r="K258" s="9">
        <v>0.2</v>
      </c>
      <c r="L258" s="9">
        <v>0.2</v>
      </c>
      <c r="M258" s="1">
        <f t="shared" si="207"/>
        <v>1.3989229744649958</v>
      </c>
      <c r="N258" s="9">
        <v>3</v>
      </c>
      <c r="O258" s="9">
        <v>2.6</v>
      </c>
      <c r="P258" s="9">
        <f t="shared" si="208"/>
        <v>1.3494785203088477</v>
      </c>
      <c r="Q258" s="1">
        <f t="shared" si="209"/>
        <v>0.62927216853569146</v>
      </c>
      <c r="R258" s="4">
        <f t="shared" si="210"/>
        <v>15.007922656809424</v>
      </c>
      <c r="S258" s="4">
        <f t="shared" si="211"/>
        <v>4.5427667103457212</v>
      </c>
      <c r="T258" s="9">
        <f t="shared" si="212"/>
        <v>3.5039502616348117</v>
      </c>
      <c r="U258" s="9">
        <f t="shared" si="213"/>
        <v>3.5292721685356918</v>
      </c>
      <c r="V258" s="9">
        <f t="shared" si="214"/>
        <v>43.103128071591691</v>
      </c>
      <c r="W258" s="9">
        <f t="shared" si="215"/>
        <v>53.780427324957721</v>
      </c>
      <c r="X258" s="28">
        <f t="shared" si="168"/>
        <v>96.883555396549411</v>
      </c>
      <c r="Y258" s="9">
        <f t="shared" si="216"/>
        <v>0.55510377488554841</v>
      </c>
      <c r="Z258" s="9">
        <f t="shared" si="197"/>
        <v>0.04</v>
      </c>
      <c r="AA258" s="29">
        <f t="shared" si="169"/>
        <v>0.59510377488554844</v>
      </c>
      <c r="AB258" s="30">
        <f t="shared" si="198"/>
        <v>0.98</v>
      </c>
      <c r="AC258" s="9">
        <v>0.5</v>
      </c>
      <c r="AD258" s="9">
        <v>0.5</v>
      </c>
      <c r="AE258" s="9">
        <f t="shared" si="170"/>
        <v>52.741864530301967</v>
      </c>
      <c r="AF258" s="9">
        <f>(AC258+AD258)*D258*E258*N258</f>
        <v>24.757380000000005</v>
      </c>
      <c r="AG258" s="28">
        <f t="shared" si="171"/>
        <v>77.499244530301979</v>
      </c>
      <c r="AH258" s="9">
        <f t="shared" si="172"/>
        <v>0.31945317854446881</v>
      </c>
      <c r="AI258" s="9">
        <f t="shared" si="199"/>
        <v>0.09</v>
      </c>
      <c r="AJ258" s="29">
        <f t="shared" si="173"/>
        <v>0.40945317854446883</v>
      </c>
      <c r="AK258" s="30">
        <f t="shared" si="200"/>
        <v>0.9</v>
      </c>
      <c r="AL258" s="9">
        <v>7.0637855676912231</v>
      </c>
      <c r="AM258" s="9">
        <v>2.3075834209590669</v>
      </c>
      <c r="AN258" s="9">
        <v>5.2899575860008525</v>
      </c>
      <c r="AO258" s="36">
        <f t="shared" si="174"/>
        <v>98.901962800644185</v>
      </c>
      <c r="AP258" s="36">
        <f t="shared" si="175"/>
        <v>2.8601001113761195</v>
      </c>
      <c r="AQ258" s="36">
        <f t="shared" si="176"/>
        <v>0.93433181628301853</v>
      </c>
      <c r="AR258" s="36">
        <f t="shared" si="177"/>
        <v>2.141883857587302</v>
      </c>
      <c r="AS258" s="36">
        <f t="shared" si="178"/>
        <v>76.33536131992895</v>
      </c>
      <c r="AT258" s="37">
        <f t="shared" si="179"/>
        <v>76.647604480518439</v>
      </c>
      <c r="AU258" s="37">
        <f t="shared" si="180"/>
        <v>4.1714961144435065</v>
      </c>
      <c r="AV258" s="37">
        <f t="shared" si="181"/>
        <v>1.362736054490858</v>
      </c>
      <c r="AW258" s="37">
        <f t="shared" si="182"/>
        <v>3.123967638047378</v>
      </c>
      <c r="AX258" s="37">
        <f t="shared" si="183"/>
        <v>111.33619479757053</v>
      </c>
      <c r="AY258" s="9">
        <f t="shared" si="184"/>
        <v>0.85</v>
      </c>
      <c r="AZ258" s="9">
        <f t="shared" si="185"/>
        <v>0.6</v>
      </c>
      <c r="BA258" s="9">
        <f t="shared" si="186"/>
        <v>0.65</v>
      </c>
      <c r="BB258" s="9">
        <f t="shared" si="201"/>
        <v>21</v>
      </c>
      <c r="BC258" s="9">
        <f t="shared" si="202"/>
        <v>11.2</v>
      </c>
      <c r="BD258" s="9">
        <f t="shared" si="203"/>
        <v>13.65</v>
      </c>
      <c r="BE258" s="9">
        <f t="shared" si="187"/>
        <v>282.86951482143928</v>
      </c>
      <c r="BF258" s="9">
        <f t="shared" si="188"/>
        <v>92.407250537481417</v>
      </c>
      <c r="BG258" s="9">
        <f t="shared" si="189"/>
        <v>211.83651760639961</v>
      </c>
      <c r="BH258" s="9">
        <f t="shared" si="190"/>
        <v>7549.7170656373464</v>
      </c>
      <c r="BI258" s="9">
        <f t="shared" si="191"/>
        <v>319.73518427188537</v>
      </c>
      <c r="BJ258" s="9">
        <f t="shared" si="192"/>
        <v>104.45045411595751</v>
      </c>
      <c r="BK258" s="9">
        <f t="shared" si="193"/>
        <v>239.44463593099482</v>
      </c>
      <c r="BL258" s="9">
        <f t="shared" si="194"/>
        <v>8533.6526232101405</v>
      </c>
      <c r="BM258" s="9" t="str">
        <f t="shared" si="195"/>
        <v>D</v>
      </c>
      <c r="BN258" s="9" t="str">
        <f t="shared" si="196"/>
        <v>M</v>
      </c>
      <c r="BO258" s="9">
        <v>1</v>
      </c>
    </row>
    <row r="259" spans="1:67" x14ac:dyDescent="0.3">
      <c r="A259" s="10">
        <v>253</v>
      </c>
      <c r="B259" s="10">
        <f t="shared" si="166"/>
        <v>7</v>
      </c>
      <c r="C259" s="9">
        <f>IF(G259&lt;=$A$3,$A$3,G259)</f>
        <v>2.5</v>
      </c>
      <c r="D259" s="9">
        <f t="shared" si="204"/>
        <v>3</v>
      </c>
      <c r="E259" s="9">
        <f t="shared" si="205"/>
        <v>2.7508200000000005</v>
      </c>
      <c r="F259" s="9">
        <f t="shared" si="206"/>
        <v>2.9000000000000004</v>
      </c>
      <c r="G259" s="9">
        <v>1.8442913761289306</v>
      </c>
      <c r="H259" s="9">
        <f t="shared" si="167"/>
        <v>2.0349503805536093</v>
      </c>
      <c r="I259" s="9">
        <v>65</v>
      </c>
      <c r="J259" s="9">
        <v>78</v>
      </c>
      <c r="K259" s="9">
        <v>0.2</v>
      </c>
      <c r="L259" s="9">
        <v>0.2</v>
      </c>
      <c r="M259" s="1">
        <f t="shared" si="207"/>
        <v>1.3989229744649958</v>
      </c>
      <c r="N259" s="9">
        <v>3</v>
      </c>
      <c r="O259" s="9">
        <v>2.6</v>
      </c>
      <c r="P259" s="9">
        <f t="shared" si="208"/>
        <v>1.144895104513054</v>
      </c>
      <c r="Q259" s="1">
        <f t="shared" si="209"/>
        <v>0.53387335501860456</v>
      </c>
      <c r="R259" s="4">
        <f t="shared" si="210"/>
        <v>15.007922656809424</v>
      </c>
      <c r="S259" s="4">
        <f t="shared" si="211"/>
        <v>5.7387197491475881</v>
      </c>
      <c r="T259" s="9">
        <f t="shared" si="212"/>
        <v>2.5220713978453122</v>
      </c>
      <c r="U259" s="9">
        <f t="shared" si="213"/>
        <v>3.4338733550186049</v>
      </c>
      <c r="V259" s="9">
        <f t="shared" si="214"/>
        <v>43.442275409889483</v>
      </c>
      <c r="W259" s="9">
        <f t="shared" si="215"/>
        <v>57.070278863154677</v>
      </c>
      <c r="X259" s="28">
        <f t="shared" si="168"/>
        <v>100.51255427304416</v>
      </c>
      <c r="Y259" s="9">
        <f t="shared" si="216"/>
        <v>0.56779254368685372</v>
      </c>
      <c r="Z259" s="9">
        <f t="shared" si="197"/>
        <v>0.04</v>
      </c>
      <c r="AA259" s="29">
        <f t="shared" si="169"/>
        <v>0.60779254368685376</v>
      </c>
      <c r="AB259" s="30">
        <f t="shared" si="198"/>
        <v>0.98</v>
      </c>
      <c r="AC259" s="9">
        <v>0.5</v>
      </c>
      <c r="AD259" s="9">
        <v>0.5</v>
      </c>
      <c r="AE259" s="9">
        <f t="shared" si="170"/>
        <v>50.380039852510322</v>
      </c>
      <c r="AF259" s="9">
        <f>(AC259+AD259)*D259*E259*N259</f>
        <v>24.757380000000005</v>
      </c>
      <c r="AG259" s="28">
        <f t="shared" si="171"/>
        <v>75.137419852510334</v>
      </c>
      <c r="AH259" s="9">
        <f t="shared" si="172"/>
        <v>0.32949467853164327</v>
      </c>
      <c r="AI259" s="9">
        <f t="shared" si="199"/>
        <v>0.09</v>
      </c>
      <c r="AJ259" s="29">
        <f t="shared" si="173"/>
        <v>0.41949467853164324</v>
      </c>
      <c r="AK259" s="30">
        <f t="shared" si="200"/>
        <v>0.9</v>
      </c>
      <c r="AL259" s="9">
        <v>9.2555349833541065</v>
      </c>
      <c r="AM259" s="9">
        <v>2.3907065438718371</v>
      </c>
      <c r="AN259" s="9">
        <v>5.1879934544184643</v>
      </c>
      <c r="AO259" s="36">
        <f t="shared" si="174"/>
        <v>102.60656582039924</v>
      </c>
      <c r="AP259" s="36">
        <f t="shared" si="175"/>
        <v>3.6300898326386526</v>
      </c>
      <c r="AQ259" s="36">
        <f t="shared" si="176"/>
        <v>0.93765293236316638</v>
      </c>
      <c r="AR259" s="36">
        <f t="shared" si="177"/>
        <v>2.0347697161267186</v>
      </c>
      <c r="AS259" s="36">
        <f t="shared" si="178"/>
        <v>89.15162552441474</v>
      </c>
      <c r="AT259" s="37">
        <f t="shared" si="179"/>
        <v>74.311733920065166</v>
      </c>
      <c r="AU259" s="37">
        <f t="shared" si="180"/>
        <v>5.3728873108735975</v>
      </c>
      <c r="AV259" s="37">
        <f t="shared" si="181"/>
        <v>1.3878178707868249</v>
      </c>
      <c r="AW259" s="37">
        <f t="shared" si="182"/>
        <v>3.0116578080329215</v>
      </c>
      <c r="AX259" s="37">
        <f t="shared" si="183"/>
        <v>131.95310849255327</v>
      </c>
      <c r="AY259" s="9">
        <f t="shared" si="184"/>
        <v>0.85</v>
      </c>
      <c r="AZ259" s="9">
        <f t="shared" si="185"/>
        <v>0.6</v>
      </c>
      <c r="BA259" s="9">
        <f t="shared" si="186"/>
        <v>0.65</v>
      </c>
      <c r="BB259" s="9">
        <f t="shared" si="201"/>
        <v>21</v>
      </c>
      <c r="BC259" s="9">
        <f t="shared" si="202"/>
        <v>11.2</v>
      </c>
      <c r="BD259" s="9">
        <f t="shared" si="203"/>
        <v>13.65</v>
      </c>
      <c r="BE259" s="9">
        <f t="shared" si="187"/>
        <v>372.47105134659995</v>
      </c>
      <c r="BF259" s="9">
        <f t="shared" si="188"/>
        <v>96.209347321211581</v>
      </c>
      <c r="BG259" s="9">
        <f t="shared" si="189"/>
        <v>208.78073280711124</v>
      </c>
      <c r="BH259" s="9">
        <f t="shared" si="190"/>
        <v>9147.5421323664468</v>
      </c>
      <c r="BI259" s="9">
        <f t="shared" si="191"/>
        <v>399.26857222813322</v>
      </c>
      <c r="BJ259" s="9">
        <f t="shared" si="192"/>
        <v>103.13115234342192</v>
      </c>
      <c r="BK259" s="9">
        <f t="shared" si="193"/>
        <v>223.80151368882915</v>
      </c>
      <c r="BL259" s="9">
        <f t="shared" si="194"/>
        <v>9805.6642882241104</v>
      </c>
      <c r="BM259" s="9" t="str">
        <f t="shared" si="195"/>
        <v>M</v>
      </c>
      <c r="BN259" s="9" t="str">
        <f t="shared" si="196"/>
        <v>M</v>
      </c>
      <c r="BO259" s="9">
        <v>1</v>
      </c>
    </row>
    <row r="260" spans="1:67" x14ac:dyDescent="0.3">
      <c r="A260" s="10">
        <v>254</v>
      </c>
      <c r="B260" s="10">
        <f t="shared" si="166"/>
        <v>7</v>
      </c>
      <c r="C260" s="9">
        <f>IF(G260&lt;=$A$3,$A$3,G260)</f>
        <v>3.0052769532036683</v>
      </c>
      <c r="D260" s="9">
        <f t="shared" si="204"/>
        <v>3</v>
      </c>
      <c r="E260" s="9">
        <f t="shared" si="205"/>
        <v>2.7508200000000005</v>
      </c>
      <c r="F260" s="9">
        <f t="shared" si="206"/>
        <v>3.4052769532036686</v>
      </c>
      <c r="G260" s="9">
        <v>3.0052769532036683</v>
      </c>
      <c r="H260" s="9">
        <f t="shared" si="167"/>
        <v>3.3159562305318011</v>
      </c>
      <c r="I260" s="9">
        <v>65</v>
      </c>
      <c r="J260" s="9">
        <v>78</v>
      </c>
      <c r="K260" s="9">
        <v>0.2</v>
      </c>
      <c r="L260" s="9">
        <v>0.2</v>
      </c>
      <c r="M260" s="1">
        <f t="shared" si="207"/>
        <v>1.3989229744649958</v>
      </c>
      <c r="N260" s="9">
        <v>3</v>
      </c>
      <c r="O260" s="9">
        <v>2.6</v>
      </c>
      <c r="P260" s="9">
        <f t="shared" si="208"/>
        <v>2.8084510920852654</v>
      </c>
      <c r="Q260" s="1">
        <f t="shared" si="209"/>
        <v>1.3096022517931285</v>
      </c>
      <c r="R260" s="4">
        <f t="shared" si="210"/>
        <v>15.007922656809424</v>
      </c>
      <c r="S260" s="4">
        <f t="shared" si="211"/>
        <v>6.1183939102791345E-2</v>
      </c>
      <c r="T260" s="9">
        <f t="shared" si="212"/>
        <v>15.176083614528981</v>
      </c>
      <c r="U260" s="9">
        <f t="shared" si="213"/>
        <v>4.7148792049967971</v>
      </c>
      <c r="V260" s="9">
        <f t="shared" si="214"/>
        <v>40.347714134124793</v>
      </c>
      <c r="W260" s="9">
        <f t="shared" si="215"/>
        <v>41.45239980616725</v>
      </c>
      <c r="X260" s="28">
        <f t="shared" si="168"/>
        <v>81.80011394029205</v>
      </c>
      <c r="Y260" s="9">
        <f t="shared" si="216"/>
        <v>0.5067523480031384</v>
      </c>
      <c r="Z260" s="9">
        <f t="shared" si="197"/>
        <v>0.04</v>
      </c>
      <c r="AA260" s="29">
        <f t="shared" si="169"/>
        <v>0.54675234800313843</v>
      </c>
      <c r="AB260" s="30">
        <f t="shared" si="198"/>
        <v>0.98</v>
      </c>
      <c r="AC260" s="9">
        <v>0.5</v>
      </c>
      <c r="AD260" s="9">
        <v>0.5</v>
      </c>
      <c r="AE260" s="9">
        <f t="shared" si="170"/>
        <v>82.094388462643408</v>
      </c>
      <c r="AF260" s="9">
        <f>(AC260+AD260)*D260*E260*N260</f>
        <v>24.757380000000005</v>
      </c>
      <c r="AG260" s="28">
        <f t="shared" si="171"/>
        <v>106.85176846264341</v>
      </c>
      <c r="AH260" s="9">
        <f t="shared" si="172"/>
        <v>0.23169836453062981</v>
      </c>
      <c r="AI260" s="9">
        <f t="shared" si="199"/>
        <v>0.09</v>
      </c>
      <c r="AJ260" s="29">
        <f t="shared" si="173"/>
        <v>0.32169836453062983</v>
      </c>
      <c r="AK260" s="30">
        <f t="shared" si="200"/>
        <v>0.9</v>
      </c>
      <c r="AL260" s="9">
        <v>8.020153173709117</v>
      </c>
      <c r="AM260" s="9">
        <v>3.3835691734798745</v>
      </c>
      <c r="AN260" s="9">
        <v>4.8908057359160955</v>
      </c>
      <c r="AO260" s="36">
        <f t="shared" si="174"/>
        <v>83.504282980714805</v>
      </c>
      <c r="AP260" s="36">
        <f t="shared" si="175"/>
        <v>3.6351155946388345</v>
      </c>
      <c r="AQ260" s="36">
        <f t="shared" si="176"/>
        <v>1.5335947832487147</v>
      </c>
      <c r="AR260" s="36">
        <f t="shared" si="177"/>
        <v>2.216746216176753</v>
      </c>
      <c r="AS260" s="36">
        <f t="shared" si="178"/>
        <v>94.860651110762802</v>
      </c>
      <c r="AT260" s="37">
        <f t="shared" si="179"/>
        <v>105.67757320481215</v>
      </c>
      <c r="AU260" s="37">
        <f t="shared" si="180"/>
        <v>5.440083014441754</v>
      </c>
      <c r="AV260" s="37">
        <f t="shared" si="181"/>
        <v>2.2950805040951439</v>
      </c>
      <c r="AW260" s="37">
        <f t="shared" si="182"/>
        <v>3.317441529434864</v>
      </c>
      <c r="AX260" s="37">
        <f t="shared" si="183"/>
        <v>141.96242276521551</v>
      </c>
      <c r="AY260" s="9">
        <f t="shared" si="184"/>
        <v>0.85</v>
      </c>
      <c r="AZ260" s="9">
        <f t="shared" si="185"/>
        <v>0.6</v>
      </c>
      <c r="BA260" s="9">
        <f t="shared" si="186"/>
        <v>0.65</v>
      </c>
      <c r="BB260" s="9">
        <f t="shared" si="201"/>
        <v>21</v>
      </c>
      <c r="BC260" s="9">
        <f t="shared" si="202"/>
        <v>11.2</v>
      </c>
      <c r="BD260" s="9">
        <f t="shared" si="203"/>
        <v>13.65</v>
      </c>
      <c r="BE260" s="9">
        <f t="shared" si="187"/>
        <v>303.5477212823306</v>
      </c>
      <c r="BF260" s="9">
        <f t="shared" si="188"/>
        <v>128.06173275814865</v>
      </c>
      <c r="BG260" s="9">
        <f t="shared" si="189"/>
        <v>185.10780333205238</v>
      </c>
      <c r="BH260" s="9">
        <f t="shared" si="190"/>
        <v>7921.2706540879954</v>
      </c>
      <c r="BI260" s="9">
        <f t="shared" si="191"/>
        <v>574.8947709989236</v>
      </c>
      <c r="BJ260" s="9">
        <f t="shared" si="192"/>
        <v>242.53853798245174</v>
      </c>
      <c r="BK260" s="9">
        <f t="shared" si="193"/>
        <v>350.57917007953682</v>
      </c>
      <c r="BL260" s="9">
        <f t="shared" si="194"/>
        <v>15002.244324103553</v>
      </c>
      <c r="BM260" s="9" t="str">
        <f t="shared" si="195"/>
        <v>M</v>
      </c>
      <c r="BN260" s="9" t="str">
        <f t="shared" si="196"/>
        <v>M</v>
      </c>
      <c r="BO260" s="9">
        <v>1</v>
      </c>
    </row>
    <row r="261" spans="1:67" x14ac:dyDescent="0.3">
      <c r="A261" s="10">
        <v>255</v>
      </c>
      <c r="B261" s="10">
        <f t="shared" si="166"/>
        <v>7</v>
      </c>
      <c r="C261" s="9">
        <f>IF(G261&lt;=$A$3,$A$3,G261)</f>
        <v>2.5</v>
      </c>
      <c r="D261" s="9">
        <f t="shared" si="204"/>
        <v>3</v>
      </c>
      <c r="E261" s="9">
        <f t="shared" si="205"/>
        <v>2.7508200000000005</v>
      </c>
      <c r="F261" s="9">
        <f t="shared" si="206"/>
        <v>2.9000000000000004</v>
      </c>
      <c r="G261" s="9">
        <v>1.8074224269438868</v>
      </c>
      <c r="H261" s="9">
        <f t="shared" si="167"/>
        <v>1.9942699961274819</v>
      </c>
      <c r="I261" s="9">
        <v>65</v>
      </c>
      <c r="J261" s="9">
        <v>78</v>
      </c>
      <c r="K261" s="9">
        <v>0.2</v>
      </c>
      <c r="L261" s="9">
        <v>0.2</v>
      </c>
      <c r="M261" s="1">
        <f t="shared" si="207"/>
        <v>1.3989229744649958</v>
      </c>
      <c r="N261" s="9">
        <v>3</v>
      </c>
      <c r="O261" s="9">
        <v>2.6</v>
      </c>
      <c r="P261" s="9">
        <f t="shared" si="208"/>
        <v>1.0576557385822345</v>
      </c>
      <c r="Q261" s="1">
        <f t="shared" si="209"/>
        <v>0.49319297059247713</v>
      </c>
      <c r="R261" s="4">
        <f t="shared" si="210"/>
        <v>15.007922656809424</v>
      </c>
      <c r="S261" s="4">
        <f t="shared" si="211"/>
        <v>6.2911564738918386</v>
      </c>
      <c r="T261" s="9">
        <f t="shared" si="212"/>
        <v>2.1523586521511131</v>
      </c>
      <c r="U261" s="9">
        <f t="shared" si="213"/>
        <v>3.3931929705924775</v>
      </c>
      <c r="V261" s="9">
        <f t="shared" si="214"/>
        <v>43.452148889216282</v>
      </c>
      <c r="W261" s="9">
        <f t="shared" si="215"/>
        <v>58.589932854315656</v>
      </c>
      <c r="X261" s="28">
        <f t="shared" si="168"/>
        <v>102.04208174353194</v>
      </c>
      <c r="Y261" s="9">
        <f t="shared" si="216"/>
        <v>0.57417422158804055</v>
      </c>
      <c r="Z261" s="9">
        <f t="shared" si="197"/>
        <v>0.04</v>
      </c>
      <c r="AA261" s="29">
        <f t="shared" si="169"/>
        <v>0.61417422158804058</v>
      </c>
      <c r="AB261" s="30">
        <f t="shared" si="198"/>
        <v>0.98</v>
      </c>
      <c r="AC261" s="9">
        <v>0.5</v>
      </c>
      <c r="AD261" s="9">
        <v>0.5</v>
      </c>
      <c r="AE261" s="9">
        <f t="shared" si="170"/>
        <v>49.372900116726612</v>
      </c>
      <c r="AF261" s="9">
        <f>(AC261+AD261)*D261*E261*N261</f>
        <v>24.757380000000005</v>
      </c>
      <c r="AG261" s="28">
        <f t="shared" si="171"/>
        <v>74.130280116726624</v>
      </c>
      <c r="AH261" s="9">
        <f t="shared" si="172"/>
        <v>0.33397121879232983</v>
      </c>
      <c r="AI261" s="9">
        <f t="shared" si="199"/>
        <v>0.09</v>
      </c>
      <c r="AJ261" s="29">
        <f t="shared" si="173"/>
        <v>0.4239712187923298</v>
      </c>
      <c r="AK261" s="30">
        <f t="shared" si="200"/>
        <v>0.9</v>
      </c>
      <c r="AL261" s="9">
        <v>6.6034909763305345</v>
      </c>
      <c r="AM261" s="9">
        <v>2.7462198545744436</v>
      </c>
      <c r="AN261" s="9">
        <v>3.0374955954248142</v>
      </c>
      <c r="AO261" s="36">
        <f t="shared" si="174"/>
        <v>104.16795844652218</v>
      </c>
      <c r="AP261" s="36">
        <f t="shared" si="175"/>
        <v>2.5477970461790784</v>
      </c>
      <c r="AQ261" s="36">
        <f t="shared" si="176"/>
        <v>1.0595624130815626</v>
      </c>
      <c r="AR261" s="36">
        <f t="shared" si="177"/>
        <v>1.1719441025276771</v>
      </c>
      <c r="AS261" s="36">
        <f t="shared" si="178"/>
        <v>61.39680703993119</v>
      </c>
      <c r="AT261" s="37">
        <f t="shared" si="179"/>
        <v>73.315661653905451</v>
      </c>
      <c r="AU261" s="37">
        <f t="shared" si="180"/>
        <v>3.8038008588115257</v>
      </c>
      <c r="AV261" s="37">
        <f t="shared" si="181"/>
        <v>1.581901675758822</v>
      </c>
      <c r="AW261" s="37">
        <f t="shared" si="182"/>
        <v>1.7496848857562222</v>
      </c>
      <c r="AX261" s="37">
        <f t="shared" si="183"/>
        <v>91.663983870699852</v>
      </c>
      <c r="AY261" s="9">
        <f t="shared" si="184"/>
        <v>0.85</v>
      </c>
      <c r="AZ261" s="9">
        <f t="shared" si="185"/>
        <v>0.6</v>
      </c>
      <c r="BA261" s="9">
        <f t="shared" si="186"/>
        <v>0.55000000000000004</v>
      </c>
      <c r="BB261" s="9">
        <f t="shared" si="201"/>
        <v>21</v>
      </c>
      <c r="BC261" s="9">
        <f t="shared" si="202"/>
        <v>11.2</v>
      </c>
      <c r="BD261" s="9">
        <f t="shared" si="203"/>
        <v>13.65</v>
      </c>
      <c r="BE261" s="9">
        <f t="shared" si="187"/>
        <v>265.3988168365542</v>
      </c>
      <c r="BF261" s="9">
        <f t="shared" si="188"/>
        <v>110.37245341737699</v>
      </c>
      <c r="BG261" s="9">
        <f t="shared" si="189"/>
        <v>122.07902457374979</v>
      </c>
      <c r="BH261" s="9">
        <f t="shared" si="190"/>
        <v>6395.5800444846927</v>
      </c>
      <c r="BI261" s="9">
        <f t="shared" si="191"/>
        <v>278.87817676346083</v>
      </c>
      <c r="BJ261" s="9">
        <f t="shared" si="192"/>
        <v>115.97816802967984</v>
      </c>
      <c r="BK261" s="9">
        <f t="shared" si="193"/>
        <v>128.2793050850554</v>
      </c>
      <c r="BL261" s="9">
        <f t="shared" si="194"/>
        <v>6720.4056273132765</v>
      </c>
      <c r="BM261" s="9" t="str">
        <f t="shared" si="195"/>
        <v>D</v>
      </c>
      <c r="BN261" s="9" t="str">
        <f t="shared" si="196"/>
        <v>M</v>
      </c>
      <c r="BO261" s="9">
        <v>1</v>
      </c>
    </row>
    <row r="262" spans="1:67" x14ac:dyDescent="0.3">
      <c r="A262" s="10">
        <v>256</v>
      </c>
      <c r="B262" s="10">
        <f t="shared" si="166"/>
        <v>7</v>
      </c>
      <c r="C262" s="9">
        <f>IF(G262&lt;=$A$3,$A$3,G262)</f>
        <v>2.7511216636216504</v>
      </c>
      <c r="D262" s="9">
        <f t="shared" si="204"/>
        <v>3</v>
      </c>
      <c r="E262" s="9">
        <f t="shared" si="205"/>
        <v>2.7508200000000005</v>
      </c>
      <c r="F262" s="9">
        <f t="shared" si="206"/>
        <v>3.1511216636216508</v>
      </c>
      <c r="G262" s="9">
        <v>2.7511216636216504</v>
      </c>
      <c r="H262" s="9">
        <f t="shared" si="167"/>
        <v>3.0355268960194848</v>
      </c>
      <c r="I262" s="9">
        <v>65</v>
      </c>
      <c r="J262" s="9">
        <v>78</v>
      </c>
      <c r="K262" s="9">
        <v>0.2</v>
      </c>
      <c r="L262" s="9">
        <v>0.2</v>
      </c>
      <c r="M262" s="1">
        <f t="shared" si="207"/>
        <v>1.3989229744649958</v>
      </c>
      <c r="N262" s="9">
        <v>3</v>
      </c>
      <c r="O262" s="9">
        <v>2.6</v>
      </c>
      <c r="P262" s="9">
        <f t="shared" si="208"/>
        <v>2.7521062209024612</v>
      </c>
      <c r="Q262" s="1">
        <f t="shared" si="209"/>
        <v>1.28332820686283</v>
      </c>
      <c r="R262" s="4">
        <f t="shared" si="210"/>
        <v>15.007922656809424</v>
      </c>
      <c r="S262" s="4">
        <f t="shared" si="211"/>
        <v>0.10247297149922423</v>
      </c>
      <c r="T262" s="9">
        <f t="shared" si="212"/>
        <v>14.57324829127916</v>
      </c>
      <c r="U262" s="9">
        <f t="shared" si="213"/>
        <v>4.4344498704844808</v>
      </c>
      <c r="V262" s="9">
        <f t="shared" si="214"/>
        <v>35.063310000358335</v>
      </c>
      <c r="W262" s="9">
        <f t="shared" si="215"/>
        <v>41.565978502264002</v>
      </c>
      <c r="X262" s="28">
        <f t="shared" si="168"/>
        <v>76.62928850262233</v>
      </c>
      <c r="Y262" s="9">
        <f t="shared" si="216"/>
        <v>0.54242939370162069</v>
      </c>
      <c r="Z262" s="9">
        <f t="shared" si="197"/>
        <v>0.04</v>
      </c>
      <c r="AA262" s="29">
        <f t="shared" si="169"/>
        <v>0.58242939370162072</v>
      </c>
      <c r="AB262" s="30">
        <f t="shared" si="198"/>
        <v>0.98</v>
      </c>
      <c r="AC262" s="9">
        <v>0.5</v>
      </c>
      <c r="AD262" s="9">
        <v>0.5</v>
      </c>
      <c r="AE262" s="9">
        <f t="shared" si="170"/>
        <v>75.151692864974876</v>
      </c>
      <c r="AF262" s="9">
        <f>(AC262+AD262)*D262*E262*N262</f>
        <v>24.757380000000005</v>
      </c>
      <c r="AG262" s="28">
        <f t="shared" si="171"/>
        <v>99.909072864974888</v>
      </c>
      <c r="AH262" s="9">
        <f t="shared" si="172"/>
        <v>0.24779911663737594</v>
      </c>
      <c r="AI262" s="9">
        <f t="shared" si="199"/>
        <v>0.09</v>
      </c>
      <c r="AJ262" s="29">
        <f t="shared" si="173"/>
        <v>0.33779911663737594</v>
      </c>
      <c r="AK262" s="30">
        <f t="shared" si="200"/>
        <v>0.9</v>
      </c>
      <c r="AL262" s="9">
        <v>8.1396037845966784</v>
      </c>
      <c r="AM262" s="9">
        <v>2.8410988085289985</v>
      </c>
      <c r="AN262" s="9">
        <v>3.0450166995988326</v>
      </c>
      <c r="AO262" s="36">
        <f t="shared" si="174"/>
        <v>78.225732013093634</v>
      </c>
      <c r="AP262" s="36">
        <f t="shared" si="175"/>
        <v>3.3988592873626176</v>
      </c>
      <c r="AQ262" s="36">
        <f t="shared" si="176"/>
        <v>1.1863593520310569</v>
      </c>
      <c r="AR262" s="36">
        <f t="shared" si="177"/>
        <v>1.2715094694401743</v>
      </c>
      <c r="AS262" s="36">
        <f t="shared" si="178"/>
        <v>78.18783046689353</v>
      </c>
      <c r="AT262" s="37">
        <f t="shared" si="179"/>
        <v>98.811170965359779</v>
      </c>
      <c r="AU262" s="37">
        <f t="shared" si="180"/>
        <v>5.3900528163816785</v>
      </c>
      <c r="AV262" s="37">
        <f t="shared" si="181"/>
        <v>1.8813781407284016</v>
      </c>
      <c r="AW262" s="37">
        <f t="shared" si="182"/>
        <v>2.016412748328289</v>
      </c>
      <c r="AX262" s="37">
        <f t="shared" si="183"/>
        <v>123.99352258618246</v>
      </c>
      <c r="AY262" s="9">
        <f t="shared" si="184"/>
        <v>0.85</v>
      </c>
      <c r="AZ262" s="9">
        <f t="shared" si="185"/>
        <v>0.6</v>
      </c>
      <c r="BA262" s="9">
        <f t="shared" si="186"/>
        <v>0.55000000000000004</v>
      </c>
      <c r="BB262" s="9">
        <f t="shared" si="201"/>
        <v>21</v>
      </c>
      <c r="BC262" s="9">
        <f t="shared" si="202"/>
        <v>11.2</v>
      </c>
      <c r="BD262" s="9">
        <f t="shared" si="203"/>
        <v>13.65</v>
      </c>
      <c r="BE262" s="9">
        <f t="shared" si="187"/>
        <v>265.87825576344255</v>
      </c>
      <c r="BF262" s="9">
        <f t="shared" si="188"/>
        <v>92.803828743208868</v>
      </c>
      <c r="BG262" s="9">
        <f t="shared" si="189"/>
        <v>99.464759008537939</v>
      </c>
      <c r="BH262" s="9">
        <f t="shared" si="190"/>
        <v>6116.3002727884113</v>
      </c>
      <c r="BI262" s="9">
        <f t="shared" si="191"/>
        <v>532.59743035180907</v>
      </c>
      <c r="BJ262" s="9">
        <f t="shared" si="192"/>
        <v>185.90117711400481</v>
      </c>
      <c r="BK262" s="9">
        <f t="shared" si="193"/>
        <v>199.24410481179754</v>
      </c>
      <c r="BL262" s="9">
        <f t="shared" si="194"/>
        <v>12251.945158860475</v>
      </c>
      <c r="BM262" s="9" t="str">
        <f t="shared" si="195"/>
        <v>M</v>
      </c>
      <c r="BN262" s="9" t="str">
        <f t="shared" si="196"/>
        <v>M</v>
      </c>
      <c r="BO262" s="9">
        <v>1</v>
      </c>
    </row>
    <row r="263" spans="1:67" x14ac:dyDescent="0.3">
      <c r="A263" s="10">
        <v>257</v>
      </c>
      <c r="B263" s="10">
        <f t="shared" si="166"/>
        <v>7</v>
      </c>
      <c r="C263" s="9">
        <f>IF(G263&lt;=$A$3,$A$3,G263)</f>
        <v>2.5</v>
      </c>
      <c r="D263" s="9">
        <f t="shared" si="204"/>
        <v>3</v>
      </c>
      <c r="E263" s="9">
        <f t="shared" si="205"/>
        <v>2.7508200000000005</v>
      </c>
      <c r="F263" s="9">
        <f t="shared" si="206"/>
        <v>2.9000000000000004</v>
      </c>
      <c r="G263" s="9">
        <v>1.7841401230790515</v>
      </c>
      <c r="H263" s="9">
        <f t="shared" si="167"/>
        <v>1.9685808161404477</v>
      </c>
      <c r="I263" s="9">
        <v>65</v>
      </c>
      <c r="J263" s="9">
        <v>78</v>
      </c>
      <c r="K263" s="9">
        <v>0.2</v>
      </c>
      <c r="L263" s="9">
        <v>0.2</v>
      </c>
      <c r="M263" s="1">
        <f t="shared" si="207"/>
        <v>1.3989229744649958</v>
      </c>
      <c r="N263" s="9">
        <v>3</v>
      </c>
      <c r="O263" s="9">
        <v>2.6</v>
      </c>
      <c r="P263" s="9">
        <f t="shared" si="208"/>
        <v>1.0025651143178242</v>
      </c>
      <c r="Q263" s="1">
        <f t="shared" si="209"/>
        <v>0.46750379060544311</v>
      </c>
      <c r="R263" s="4">
        <f t="shared" si="210"/>
        <v>15.007922656809424</v>
      </c>
      <c r="S263" s="4">
        <f t="shared" si="211"/>
        <v>6.653089025265345</v>
      </c>
      <c r="T263" s="9">
        <f t="shared" si="212"/>
        <v>1.9339763436777595</v>
      </c>
      <c r="U263" s="9">
        <f t="shared" si="213"/>
        <v>3.3675037906054435</v>
      </c>
      <c r="V263" s="9">
        <f t="shared" si="214"/>
        <v>43.416882520183549</v>
      </c>
      <c r="W263" s="9">
        <f t="shared" si="215"/>
        <v>59.585544155284929</v>
      </c>
      <c r="X263" s="28">
        <f t="shared" si="168"/>
        <v>103.00242667546848</v>
      </c>
      <c r="Y263" s="9">
        <f t="shared" si="216"/>
        <v>0.57848679956853954</v>
      </c>
      <c r="Z263" s="9">
        <f t="shared" si="197"/>
        <v>0.04</v>
      </c>
      <c r="AA263" s="29">
        <f t="shared" si="169"/>
        <v>0.61848679956853958</v>
      </c>
      <c r="AB263" s="30">
        <f t="shared" si="198"/>
        <v>0.98</v>
      </c>
      <c r="AC263" s="9">
        <v>0.5</v>
      </c>
      <c r="AD263" s="9">
        <v>0.5</v>
      </c>
      <c r="AE263" s="9">
        <f t="shared" si="170"/>
        <v>48.736903325899206</v>
      </c>
      <c r="AF263" s="9">
        <f>(AC263+AD263)*D263*E263*N263</f>
        <v>24.757380000000005</v>
      </c>
      <c r="AG263" s="28">
        <f t="shared" si="171"/>
        <v>73.494283325899204</v>
      </c>
      <c r="AH263" s="9">
        <f t="shared" si="172"/>
        <v>0.336861302398408</v>
      </c>
      <c r="AI263" s="9">
        <f t="shared" si="199"/>
        <v>0.09</v>
      </c>
      <c r="AJ263" s="29">
        <f t="shared" si="173"/>
        <v>0.42686130239840803</v>
      </c>
      <c r="AK263" s="30">
        <f t="shared" si="200"/>
        <v>0.9</v>
      </c>
      <c r="AL263" s="9">
        <v>8.0662197533256546</v>
      </c>
      <c r="AM263" s="9">
        <v>2.2993217833972897</v>
      </c>
      <c r="AN263" s="9">
        <v>3.2899801020607784</v>
      </c>
      <c r="AO263" s="36">
        <f t="shared" si="174"/>
        <v>105.14831056454074</v>
      </c>
      <c r="AP263" s="36">
        <f t="shared" si="175"/>
        <v>3.0773693134747355</v>
      </c>
      <c r="AQ263" s="36">
        <f t="shared" si="176"/>
        <v>0.8772216124056732</v>
      </c>
      <c r="AR263" s="36">
        <f t="shared" si="177"/>
        <v>1.2551708380930304</v>
      </c>
      <c r="AS263" s="36">
        <f t="shared" si="178"/>
        <v>70.249166547873571</v>
      </c>
      <c r="AT263" s="37">
        <f t="shared" si="179"/>
        <v>72.686653838801405</v>
      </c>
      <c r="AU263" s="37">
        <f t="shared" si="180"/>
        <v>4.6230626839892999</v>
      </c>
      <c r="AV263" s="37">
        <f t="shared" si="181"/>
        <v>1.3178302923032923</v>
      </c>
      <c r="AW263" s="37">
        <f t="shared" si="182"/>
        <v>1.8856149108302671</v>
      </c>
      <c r="AX263" s="37">
        <f t="shared" si="183"/>
        <v>105.53374241654535</v>
      </c>
      <c r="AY263" s="9">
        <f t="shared" si="184"/>
        <v>0.85</v>
      </c>
      <c r="AZ263" s="9">
        <f t="shared" si="185"/>
        <v>0.6</v>
      </c>
      <c r="BA263" s="9">
        <f t="shared" si="186"/>
        <v>0.55000000000000004</v>
      </c>
      <c r="BB263" s="9">
        <f t="shared" si="201"/>
        <v>21</v>
      </c>
      <c r="BC263" s="9">
        <f t="shared" si="202"/>
        <v>11.2</v>
      </c>
      <c r="BD263" s="9">
        <f t="shared" si="203"/>
        <v>13.65</v>
      </c>
      <c r="BE263" s="9">
        <f t="shared" si="187"/>
        <v>323.58018429502903</v>
      </c>
      <c r="BF263" s="9">
        <f t="shared" si="188"/>
        <v>92.238370535158907</v>
      </c>
      <c r="BG263" s="9">
        <f t="shared" si="189"/>
        <v>131.97909309536084</v>
      </c>
      <c r="BH263" s="9">
        <f t="shared" si="190"/>
        <v>7386.581181075956</v>
      </c>
      <c r="BI263" s="9">
        <f t="shared" si="191"/>
        <v>336.03495698621037</v>
      </c>
      <c r="BJ263" s="9">
        <f t="shared" si="192"/>
        <v>95.788674274935872</v>
      </c>
      <c r="BK263" s="9">
        <f t="shared" si="193"/>
        <v>137.05903829680202</v>
      </c>
      <c r="BL263" s="9">
        <f t="shared" si="194"/>
        <v>7670.8946033446646</v>
      </c>
      <c r="BM263" s="9" t="str">
        <f t="shared" si="195"/>
        <v>D</v>
      </c>
      <c r="BN263" s="9" t="str">
        <f t="shared" si="196"/>
        <v>M</v>
      </c>
      <c r="BO263" s="9">
        <v>1</v>
      </c>
    </row>
    <row r="264" spans="1:67" x14ac:dyDescent="0.3">
      <c r="A264" s="10">
        <v>258</v>
      </c>
      <c r="B264" s="10">
        <f t="shared" ref="B264:B327" si="217">IF(A264&lt;40,1,IF(A264&lt;80,2,IF(A264&lt;120,3,IF(A264&lt;160,4,IF(A264&lt;200,5,IF(A264&lt;240,6,IF(A264&lt;280,7,IF(A264&lt;320,8,IF(A264&lt;360,9,IF(A264&lt;400,10,IF(A264&lt;440,11,IF(A264&lt;480,12,IF(A264&lt;520,13,IF(A264&lt;560,14,IF(A264&lt;600,15,IF(A264&lt;640,16,IF(A264&lt;680,17,IF(A264&lt;720,18,IF(A264&lt;760,19,IF(A264&lt;800,20,IF(A264&lt;840,21,IF(A264&lt;880,22,IF(A264&lt;920,23,IF(A264&lt;960,24,25))))))))))))))))))))))))</f>
        <v>7</v>
      </c>
      <c r="C264" s="9">
        <f>IF(G264&lt;=$A$3,$A$3,G264)</f>
        <v>2.5</v>
      </c>
      <c r="D264" s="9">
        <f t="shared" si="204"/>
        <v>3</v>
      </c>
      <c r="E264" s="9">
        <f t="shared" si="205"/>
        <v>2.7508200000000005</v>
      </c>
      <c r="F264" s="9">
        <f t="shared" si="206"/>
        <v>2.9000000000000004</v>
      </c>
      <c r="G264" s="9">
        <v>1.4261883543059342</v>
      </c>
      <c r="H264" s="9">
        <f t="shared" ref="H264:H327" si="218">G264*_xlfn.CSC(I264*PI()/180)</f>
        <v>1.5736247384226225</v>
      </c>
      <c r="I264" s="9">
        <v>65</v>
      </c>
      <c r="J264" s="9">
        <v>78</v>
      </c>
      <c r="K264" s="9">
        <v>0.2</v>
      </c>
      <c r="L264" s="9">
        <v>0.2</v>
      </c>
      <c r="M264" s="1">
        <f t="shared" si="207"/>
        <v>1.3989229744649958</v>
      </c>
      <c r="N264" s="9">
        <v>3</v>
      </c>
      <c r="O264" s="9">
        <v>2.6</v>
      </c>
      <c r="P264" s="9">
        <f t="shared" si="208"/>
        <v>0.15557907235463722</v>
      </c>
      <c r="Q264" s="1">
        <f t="shared" si="209"/>
        <v>7.2547712887617966E-2</v>
      </c>
      <c r="R264" s="4">
        <f t="shared" si="210"/>
        <v>15.007922656809424</v>
      </c>
      <c r="S264" s="4">
        <f t="shared" si="211"/>
        <v>13.491672920534258</v>
      </c>
      <c r="T264" s="9">
        <f t="shared" si="212"/>
        <v>4.6572369618311106E-2</v>
      </c>
      <c r="U264" s="9">
        <f t="shared" si="213"/>
        <v>2.9725477128876183</v>
      </c>
      <c r="V264" s="9">
        <f t="shared" si="214"/>
        <v>38.830713420736032</v>
      </c>
      <c r="W264" s="9">
        <f t="shared" si="215"/>
        <v>78.39725750606857</v>
      </c>
      <c r="X264" s="28">
        <f t="shared" ref="X264:X327" si="219">V264+W264</f>
        <v>117.2279709268046</v>
      </c>
      <c r="Y264" s="9">
        <f t="shared" si="216"/>
        <v>0.66875897353046099</v>
      </c>
      <c r="Z264" s="9">
        <f t="shared" si="197"/>
        <v>0.04</v>
      </c>
      <c r="AA264" s="29">
        <f t="shared" ref="AA264:AA327" si="220">Y264+Z264</f>
        <v>0.70875897353046102</v>
      </c>
      <c r="AB264" s="30">
        <f t="shared" si="198"/>
        <v>0.98</v>
      </c>
      <c r="AC264" s="9">
        <v>0.5</v>
      </c>
      <c r="AD264" s="9">
        <v>0.5</v>
      </c>
      <c r="AE264" s="9">
        <f t="shared" ref="AE264:AE327" si="221">H264*D264*E264*N264</f>
        <v>38.958825626529475</v>
      </c>
      <c r="AF264" s="9">
        <f>(AC264+AD264)*D264*E264*N264</f>
        <v>24.757380000000005</v>
      </c>
      <c r="AG264" s="28">
        <f t="shared" ref="AG264:AG327" si="222">AE264+AF264</f>
        <v>63.716205626529479</v>
      </c>
      <c r="AH264" s="9">
        <f t="shared" ref="AH264:AH327" si="223">AF264/(AF264+AE264)</f>
        <v>0.38855703594646868</v>
      </c>
      <c r="AI264" s="9">
        <f t="shared" si="199"/>
        <v>0.09</v>
      </c>
      <c r="AJ264" s="29">
        <f t="shared" ref="AJ264:AJ327" si="224">AH264+AI264</f>
        <v>0.4785570359464687</v>
      </c>
      <c r="AK264" s="30">
        <f t="shared" si="200"/>
        <v>0.9</v>
      </c>
      <c r="AL264" s="9">
        <v>7.2771144614275425</v>
      </c>
      <c r="AM264" s="9">
        <v>3.3701403080323953</v>
      </c>
      <c r="AN264" s="9">
        <v>5.5987277719035369</v>
      </c>
      <c r="AO264" s="36">
        <f t="shared" ref="AO264:AO327" si="225">X264/(1-Z264)*AB264</f>
        <v>119.67022032111304</v>
      </c>
      <c r="AP264" s="36">
        <f t="shared" ref="AP264:AP327" si="226">AL264*(1-AA264)</f>
        <v>2.1193942854824837</v>
      </c>
      <c r="AQ264" s="36">
        <f t="shared" ref="AQ264:AQ327" si="227">AM264*(1-AA264)</f>
        <v>0.98152312265772312</v>
      </c>
      <c r="AR264" s="36">
        <f t="shared" ref="AR264:AR327" si="228">AN264*(1-AA264)</f>
        <v>1.630579223212701</v>
      </c>
      <c r="AS264" s="36">
        <f t="shared" ref="AS264:AS327" si="229">AP264*AY264*BB264+AQ264*AZ264*BC264+AR264*BA264*BD264</f>
        <v>58.894337538076918</v>
      </c>
      <c r="AT264" s="37">
        <f t="shared" ref="AT264:AT327" si="230">AG264/(1-AI264)*AK264</f>
        <v>63.016027542721467</v>
      </c>
      <c r="AU264" s="37">
        <f t="shared" ref="AU264:AU327" si="231">AL264*(1-AJ264)</f>
        <v>3.7946001345235949</v>
      </c>
      <c r="AV264" s="37">
        <f t="shared" ref="AV264:AV327" si="232">AM264*(1-AJ264)</f>
        <v>1.7573359514966931</v>
      </c>
      <c r="AW264" s="37">
        <f t="shared" ref="AW264:AW327" si="233">AN264*(1-AJ264)</f>
        <v>2.9194172043102036</v>
      </c>
      <c r="AX264" s="37">
        <f t="shared" ref="AX264:AX327" si="234">AU264*AY264*BB264+AV264*AZ264*BC264+AW264*BA264*BD264</f>
        <v>105.44543914054624</v>
      </c>
      <c r="AY264" s="9">
        <f t="shared" ref="AY264:AY327" si="235">IF(AL264&lt;3,0.7,0.85)</f>
        <v>0.85</v>
      </c>
      <c r="AZ264" s="9">
        <f t="shared" ref="AZ264:AZ327" si="236">IF(AM264&lt;1.5,0.4,0.6)</f>
        <v>0.6</v>
      </c>
      <c r="BA264" s="9">
        <f t="shared" ref="BA264:BA327" si="237">IF(AN264&lt;2.5,0.45,IF(AN264&lt;3.5,0.55,0.65))</f>
        <v>0.65</v>
      </c>
      <c r="BB264" s="9">
        <f t="shared" si="201"/>
        <v>21</v>
      </c>
      <c r="BC264" s="9">
        <f t="shared" si="202"/>
        <v>11.2</v>
      </c>
      <c r="BD264" s="9">
        <f t="shared" si="203"/>
        <v>13.65</v>
      </c>
      <c r="BE264" s="9">
        <f t="shared" ref="BE264:BE327" si="238">AO264*AP264</f>
        <v>253.62838109099675</v>
      </c>
      <c r="BF264" s="9">
        <f t="shared" ref="BF264:BF327" si="239">AO264*AQ264</f>
        <v>117.45908833871658</v>
      </c>
      <c r="BG264" s="9">
        <f t="shared" ref="BG264:BG327" si="240">AO264*AR264</f>
        <v>195.13177489289328</v>
      </c>
      <c r="BH264" s="9">
        <f t="shared" ref="BH264:BH327" si="241">AO264*AS264</f>
        <v>7047.8983488476624</v>
      </c>
      <c r="BI264" s="9">
        <f t="shared" ref="BI264:BI327" si="242">AT264*AU264</f>
        <v>239.12062659075343</v>
      </c>
      <c r="BJ264" s="9">
        <f t="shared" ref="BJ264:BJ327" si="243">AT264*AV264</f>
        <v>110.74033072133025</v>
      </c>
      <c r="BK264" s="9">
        <f t="shared" ref="BK264:BK327" si="244">AT264*AW264</f>
        <v>183.9700749555067</v>
      </c>
      <c r="BL264" s="9">
        <f t="shared" ref="BL264:BL327" si="245">AT264*AX264</f>
        <v>6644.7526971350226</v>
      </c>
      <c r="BM264" s="9" t="str">
        <f t="shared" ref="BM264:BM327" si="246">IF(AS264&gt;=78,"M","D")</f>
        <v>D</v>
      </c>
      <c r="BN264" s="9" t="str">
        <f t="shared" ref="BN264:BN327" si="247">IF(AX264&gt;=70,"M","D")</f>
        <v>M</v>
      </c>
      <c r="BO264" s="9">
        <v>1</v>
      </c>
    </row>
    <row r="265" spans="1:67" x14ac:dyDescent="0.3">
      <c r="A265" s="10">
        <v>259</v>
      </c>
      <c r="B265" s="10">
        <f t="shared" si="217"/>
        <v>7</v>
      </c>
      <c r="C265" s="9">
        <f>IF(G265&lt;=$A$3,$A$3,G265)</f>
        <v>2.669739030326832</v>
      </c>
      <c r="D265" s="9">
        <f t="shared" si="204"/>
        <v>3</v>
      </c>
      <c r="E265" s="9">
        <f t="shared" si="205"/>
        <v>2.7508200000000005</v>
      </c>
      <c r="F265" s="9">
        <f t="shared" si="206"/>
        <v>3.0697390303268324</v>
      </c>
      <c r="G265" s="9">
        <v>2.669739030326832</v>
      </c>
      <c r="H265" s="9">
        <f t="shared" si="218"/>
        <v>2.9457310954549603</v>
      </c>
      <c r="I265" s="9">
        <v>65</v>
      </c>
      <c r="J265" s="9">
        <v>78</v>
      </c>
      <c r="K265" s="9">
        <v>0.2</v>
      </c>
      <c r="L265" s="9">
        <v>0.2</v>
      </c>
      <c r="M265" s="1">
        <f t="shared" si="207"/>
        <v>1.3989229744649958</v>
      </c>
      <c r="N265" s="9">
        <v>3</v>
      </c>
      <c r="O265" s="9">
        <v>2.6</v>
      </c>
      <c r="P265" s="9">
        <f t="shared" si="208"/>
        <v>2.734064125469172</v>
      </c>
      <c r="Q265" s="1">
        <f t="shared" si="209"/>
        <v>1.2749150395931239</v>
      </c>
      <c r="R265" s="4">
        <f t="shared" si="210"/>
        <v>15.007922656809424</v>
      </c>
      <c r="S265" s="4">
        <f t="shared" si="211"/>
        <v>0.11793207174394209</v>
      </c>
      <c r="T265" s="9">
        <f t="shared" si="212"/>
        <v>14.382797735538771</v>
      </c>
      <c r="U265" s="9">
        <f t="shared" si="213"/>
        <v>4.3446540699199563</v>
      </c>
      <c r="V265" s="9">
        <f t="shared" si="214"/>
        <v>33.364096441119976</v>
      </c>
      <c r="W265" s="9">
        <f t="shared" si="215"/>
        <v>41.608503704399176</v>
      </c>
      <c r="X265" s="28">
        <f t="shared" si="219"/>
        <v>74.972600145519152</v>
      </c>
      <c r="Y265" s="9">
        <f t="shared" si="216"/>
        <v>0.55498280203218975</v>
      </c>
      <c r="Z265" s="9">
        <f t="shared" ref="Z265:Z328" si="248">Z264</f>
        <v>0.04</v>
      </c>
      <c r="AA265" s="29">
        <f t="shared" si="220"/>
        <v>0.59498280203218978</v>
      </c>
      <c r="AB265" s="30">
        <f t="shared" ref="AB265:AB328" si="249">AB264</f>
        <v>0.98</v>
      </c>
      <c r="AC265" s="9">
        <v>0.5</v>
      </c>
      <c r="AD265" s="9">
        <v>0.5</v>
      </c>
      <c r="AE265" s="9">
        <f t="shared" si="221"/>
        <v>72.928584107994737</v>
      </c>
      <c r="AF265" s="9">
        <f>(AC265+AD265)*D265*E265*N265</f>
        <v>24.757380000000005</v>
      </c>
      <c r="AG265" s="28">
        <f t="shared" si="222"/>
        <v>97.685964107994749</v>
      </c>
      <c r="AH265" s="9">
        <f t="shared" si="223"/>
        <v>0.2534384568557872</v>
      </c>
      <c r="AI265" s="9">
        <f t="shared" ref="AI265:AI328" si="250">AI264</f>
        <v>0.09</v>
      </c>
      <c r="AJ265" s="29">
        <f t="shared" si="224"/>
        <v>0.34343845685578722</v>
      </c>
      <c r="AK265" s="30">
        <f t="shared" ref="AK265:AK328" si="251">AK264</f>
        <v>0.9</v>
      </c>
      <c r="AL265" s="9">
        <v>10.627555911486226</v>
      </c>
      <c r="AM265" s="9">
        <v>2.6255237423073323</v>
      </c>
      <c r="AN265" s="9">
        <v>6.2687403656102409</v>
      </c>
      <c r="AO265" s="36">
        <f t="shared" si="225"/>
        <v>76.534529315217469</v>
      </c>
      <c r="AP265" s="36">
        <f t="shared" si="226"/>
        <v>4.3043429165163882</v>
      </c>
      <c r="AQ265" s="36">
        <f t="shared" si="227"/>
        <v>1.0633822693072748</v>
      </c>
      <c r="AR265" s="36">
        <f t="shared" si="228"/>
        <v>2.5389476576671659</v>
      </c>
      <c r="AS265" s="36">
        <f t="shared" si="229"/>
        <v>106.50526300221435</v>
      </c>
      <c r="AT265" s="37">
        <f t="shared" si="230"/>
        <v>96.612491974939871</v>
      </c>
      <c r="AU265" s="37">
        <f t="shared" si="231"/>
        <v>6.9776445090967973</v>
      </c>
      <c r="AV265" s="37">
        <f t="shared" si="232"/>
        <v>1.7238179198110706</v>
      </c>
      <c r="AW265" s="37">
        <f t="shared" si="233"/>
        <v>4.1158138480154767</v>
      </c>
      <c r="AX265" s="37">
        <f t="shared" si="234"/>
        <v>172.65256927502551</v>
      </c>
      <c r="AY265" s="9">
        <f t="shared" si="235"/>
        <v>0.85</v>
      </c>
      <c r="AZ265" s="9">
        <f t="shared" si="236"/>
        <v>0.6</v>
      </c>
      <c r="BA265" s="9">
        <f t="shared" si="237"/>
        <v>0.65</v>
      </c>
      <c r="BB265" s="9">
        <f t="shared" ref="BB265:BB328" si="252">BB264</f>
        <v>21</v>
      </c>
      <c r="BC265" s="9">
        <f t="shared" ref="BC265:BC328" si="253">BC264</f>
        <v>11.2</v>
      </c>
      <c r="BD265" s="9">
        <f t="shared" ref="BD265:BD328" si="254">BD264</f>
        <v>13.65</v>
      </c>
      <c r="BE265" s="9">
        <f t="shared" si="238"/>
        <v>329.43085912687218</v>
      </c>
      <c r="BF265" s="9">
        <f t="shared" si="239"/>
        <v>81.3854614635801</v>
      </c>
      <c r="BG265" s="9">
        <f t="shared" si="240"/>
        <v>194.31716393553043</v>
      </c>
      <c r="BH265" s="9">
        <f t="shared" si="241"/>
        <v>8151.3301734679208</v>
      </c>
      <c r="BI265" s="9">
        <f t="shared" si="242"/>
        <v>674.12762413909763</v>
      </c>
      <c r="BJ265" s="9">
        <f t="shared" si="243"/>
        <v>166.54234494400461</v>
      </c>
      <c r="BK265" s="9">
        <f t="shared" si="244"/>
        <v>397.63903236174161</v>
      </c>
      <c r="BL265" s="9">
        <f t="shared" si="245"/>
        <v>16680.394963536153</v>
      </c>
      <c r="BM265" s="9" t="str">
        <f t="shared" si="246"/>
        <v>M</v>
      </c>
      <c r="BN265" s="9" t="str">
        <f t="shared" si="247"/>
        <v>M</v>
      </c>
      <c r="BO265" s="9">
        <v>1</v>
      </c>
    </row>
    <row r="266" spans="1:67" x14ac:dyDescent="0.3">
      <c r="A266" s="10">
        <v>260</v>
      </c>
      <c r="B266" s="10">
        <f t="shared" si="217"/>
        <v>7</v>
      </c>
      <c r="C266" s="9">
        <f>IF(G266&lt;=$A$3,$A$3,G266)</f>
        <v>2.5</v>
      </c>
      <c r="D266" s="9">
        <f t="shared" si="204"/>
        <v>3</v>
      </c>
      <c r="E266" s="9">
        <f t="shared" si="205"/>
        <v>2.7508200000000005</v>
      </c>
      <c r="F266" s="9">
        <f t="shared" si="206"/>
        <v>2.9000000000000004</v>
      </c>
      <c r="G266" s="9">
        <v>1.9542788053256852</v>
      </c>
      <c r="H266" s="9">
        <f t="shared" si="218"/>
        <v>2.1563080812927589</v>
      </c>
      <c r="I266" s="9">
        <v>65</v>
      </c>
      <c r="J266" s="9">
        <v>78</v>
      </c>
      <c r="K266" s="9">
        <v>0.2</v>
      </c>
      <c r="L266" s="9">
        <v>0.2</v>
      </c>
      <c r="M266" s="1">
        <f t="shared" si="207"/>
        <v>1.3989229744649958</v>
      </c>
      <c r="N266" s="9">
        <v>3</v>
      </c>
      <c r="O266" s="9">
        <v>2.6</v>
      </c>
      <c r="P266" s="9">
        <f t="shared" si="208"/>
        <v>1.405147533605289</v>
      </c>
      <c r="Q266" s="1">
        <f t="shared" si="209"/>
        <v>0.65523105575775453</v>
      </c>
      <c r="R266" s="4">
        <f t="shared" si="210"/>
        <v>15.007922656809424</v>
      </c>
      <c r="S266" s="4">
        <f t="shared" si="211"/>
        <v>4.2414963946648916</v>
      </c>
      <c r="T266" s="9">
        <f t="shared" si="212"/>
        <v>3.7990047019522302</v>
      </c>
      <c r="U266" s="9">
        <f t="shared" si="213"/>
        <v>3.5552310557577549</v>
      </c>
      <c r="V266" s="9">
        <f t="shared" si="214"/>
        <v>42.934160451411501</v>
      </c>
      <c r="W266" s="9">
        <f t="shared" si="215"/>
        <v>52.951686915176587</v>
      </c>
      <c r="X266" s="28">
        <f t="shared" si="219"/>
        <v>95.885847366588081</v>
      </c>
      <c r="Y266" s="9">
        <f t="shared" si="216"/>
        <v>0.5522367311698585</v>
      </c>
      <c r="Z266" s="9">
        <f t="shared" si="248"/>
        <v>0.04</v>
      </c>
      <c r="AA266" s="29">
        <f t="shared" si="220"/>
        <v>0.59223673116985853</v>
      </c>
      <c r="AB266" s="30">
        <f t="shared" si="249"/>
        <v>0.98</v>
      </c>
      <c r="AC266" s="9">
        <v>0.5</v>
      </c>
      <c r="AD266" s="9">
        <v>0.5</v>
      </c>
      <c r="AE266" s="9">
        <f t="shared" si="221"/>
        <v>53.384538565635737</v>
      </c>
      <c r="AF266" s="9">
        <f>(AC266+AD266)*D266*E266*N266</f>
        <v>24.757380000000005</v>
      </c>
      <c r="AG266" s="28">
        <f t="shared" si="222"/>
        <v>78.141918565635734</v>
      </c>
      <c r="AH266" s="9">
        <f t="shared" si="223"/>
        <v>0.31682585294095267</v>
      </c>
      <c r="AI266" s="9">
        <f t="shared" si="250"/>
        <v>0.09</v>
      </c>
      <c r="AJ266" s="29">
        <f t="shared" si="224"/>
        <v>0.40682585294095264</v>
      </c>
      <c r="AK266" s="30">
        <f t="shared" si="251"/>
        <v>0.9</v>
      </c>
      <c r="AL266" s="9">
        <v>6.8329986597123913</v>
      </c>
      <c r="AM266" s="9">
        <v>2.5957814794877376</v>
      </c>
      <c r="AN266" s="9">
        <v>4.7349236615473984</v>
      </c>
      <c r="AO266" s="36">
        <f t="shared" si="225"/>
        <v>97.883469186725335</v>
      </c>
      <c r="AP266" s="36">
        <f t="shared" si="226"/>
        <v>2.7862458693963004</v>
      </c>
      <c r="AQ266" s="36">
        <f t="shared" si="227"/>
        <v>1.0584643412446606</v>
      </c>
      <c r="AR266" s="36">
        <f t="shared" si="228"/>
        <v>1.9307279498937495</v>
      </c>
      <c r="AS266" s="36">
        <f t="shared" si="229"/>
        <v>73.97775287732037</v>
      </c>
      <c r="AT266" s="37">
        <f t="shared" si="230"/>
        <v>77.283216163815553</v>
      </c>
      <c r="AU266" s="37">
        <f t="shared" si="231"/>
        <v>4.0531581518305115</v>
      </c>
      <c r="AV266" s="37">
        <f t="shared" si="232"/>
        <v>1.5397504650468108</v>
      </c>
      <c r="AW266" s="37">
        <f t="shared" si="233"/>
        <v>2.8086343043280797</v>
      </c>
      <c r="AX266" s="37">
        <f t="shared" si="234"/>
        <v>107.61560400044007</v>
      </c>
      <c r="AY266" s="9">
        <f t="shared" si="235"/>
        <v>0.85</v>
      </c>
      <c r="AZ266" s="9">
        <f t="shared" si="236"/>
        <v>0.6</v>
      </c>
      <c r="BA266" s="9">
        <f t="shared" si="237"/>
        <v>0.65</v>
      </c>
      <c r="BB266" s="9">
        <f t="shared" si="252"/>
        <v>21</v>
      </c>
      <c r="BC266" s="9">
        <f t="shared" si="253"/>
        <v>11.2</v>
      </c>
      <c r="BD266" s="9">
        <f t="shared" si="254"/>
        <v>13.65</v>
      </c>
      <c r="BE266" s="9">
        <f t="shared" si="238"/>
        <v>272.72741170369352</v>
      </c>
      <c r="BF266" s="9">
        <f t="shared" si="239"/>
        <v>103.60616173146927</v>
      </c>
      <c r="BG266" s="9">
        <f t="shared" si="240"/>
        <v>188.98634979137421</v>
      </c>
      <c r="BH266" s="9">
        <f t="shared" si="241"/>
        <v>7241.1990942703696</v>
      </c>
      <c r="BI266" s="9">
        <f t="shared" si="242"/>
        <v>313.24109759404854</v>
      </c>
      <c r="BJ266" s="9">
        <f t="shared" si="243"/>
        <v>118.99686802854821</v>
      </c>
      <c r="BK266" s="9">
        <f t="shared" si="244"/>
        <v>217.0602920664947</v>
      </c>
      <c r="BL266" s="9">
        <f t="shared" si="245"/>
        <v>8316.8799865655837</v>
      </c>
      <c r="BM266" s="9" t="str">
        <f t="shared" si="246"/>
        <v>D</v>
      </c>
      <c r="BN266" s="9" t="str">
        <f t="shared" si="247"/>
        <v>M</v>
      </c>
      <c r="BO266" s="9">
        <v>1</v>
      </c>
    </row>
    <row r="267" spans="1:67" x14ac:dyDescent="0.3">
      <c r="A267" s="10">
        <v>261</v>
      </c>
      <c r="B267" s="10">
        <f t="shared" si="217"/>
        <v>7</v>
      </c>
      <c r="C267" s="9">
        <f>IF(G267&lt;=$A$3,$A$3,G267)</f>
        <v>2.5</v>
      </c>
      <c r="D267" s="9">
        <f t="shared" si="204"/>
        <v>3</v>
      </c>
      <c r="E267" s="9">
        <f t="shared" si="205"/>
        <v>2.7508200000000005</v>
      </c>
      <c r="F267" s="9">
        <f t="shared" si="206"/>
        <v>2.9000000000000004</v>
      </c>
      <c r="G267" s="9">
        <v>2.1449134402701633</v>
      </c>
      <c r="H267" s="9">
        <f t="shared" si="218"/>
        <v>2.3666501280799714</v>
      </c>
      <c r="I267" s="9">
        <v>65</v>
      </c>
      <c r="J267" s="9">
        <v>78</v>
      </c>
      <c r="K267" s="9">
        <v>0.2</v>
      </c>
      <c r="L267" s="9">
        <v>0.2</v>
      </c>
      <c r="M267" s="1">
        <f t="shared" si="207"/>
        <v>1.3989229744649958</v>
      </c>
      <c r="N267" s="9">
        <v>3</v>
      </c>
      <c r="O267" s="9">
        <v>2.6</v>
      </c>
      <c r="P267" s="9">
        <f t="shared" si="208"/>
        <v>1.8562275086146109</v>
      </c>
      <c r="Q267" s="1">
        <f t="shared" si="209"/>
        <v>0.86557310254496667</v>
      </c>
      <c r="R267" s="4">
        <f t="shared" si="210"/>
        <v>15.007922656809424</v>
      </c>
      <c r="S267" s="4">
        <f t="shared" si="211"/>
        <v>2.1815108025870917</v>
      </c>
      <c r="T267" s="9">
        <f t="shared" si="212"/>
        <v>6.6296162318435625</v>
      </c>
      <c r="U267" s="9">
        <f t="shared" si="213"/>
        <v>3.765573102544967</v>
      </c>
      <c r="V267" s="9">
        <f t="shared" si="214"/>
        <v>40.355175625044616</v>
      </c>
      <c r="W267" s="9">
        <f t="shared" si="215"/>
        <v>47.285037348777131</v>
      </c>
      <c r="X267" s="28">
        <f t="shared" si="219"/>
        <v>87.640212973821747</v>
      </c>
      <c r="Y267" s="9">
        <f t="shared" si="216"/>
        <v>0.5395358562501581</v>
      </c>
      <c r="Z267" s="9">
        <f t="shared" si="248"/>
        <v>0.04</v>
      </c>
      <c r="AA267" s="29">
        <f t="shared" si="220"/>
        <v>0.57953585625015813</v>
      </c>
      <c r="AB267" s="30">
        <f t="shared" si="249"/>
        <v>0.98</v>
      </c>
      <c r="AC267" s="9">
        <v>0.5</v>
      </c>
      <c r="AD267" s="9">
        <v>0.5</v>
      </c>
      <c r="AE267" s="9">
        <f t="shared" si="221"/>
        <v>58.592056547924535</v>
      </c>
      <c r="AF267" s="9">
        <f>(AC267+AD267)*D267*E267*N267</f>
        <v>24.757380000000005</v>
      </c>
      <c r="AG267" s="28">
        <f t="shared" si="222"/>
        <v>83.34943654792454</v>
      </c>
      <c r="AH267" s="9">
        <f t="shared" si="223"/>
        <v>0.29703116212147307</v>
      </c>
      <c r="AI267" s="9">
        <f t="shared" si="250"/>
        <v>0.09</v>
      </c>
      <c r="AJ267" s="29">
        <f t="shared" si="224"/>
        <v>0.38703116212147304</v>
      </c>
      <c r="AK267" s="30">
        <f t="shared" si="251"/>
        <v>0.9</v>
      </c>
      <c r="AL267" s="9">
        <v>10.090364890890839</v>
      </c>
      <c r="AM267" s="9">
        <v>2.9467829428107528</v>
      </c>
      <c r="AN267" s="9">
        <v>5.5196935876899698</v>
      </c>
      <c r="AO267" s="36">
        <f t="shared" si="225"/>
        <v>89.466050744109694</v>
      </c>
      <c r="AP267" s="36">
        <f t="shared" si="226"/>
        <v>4.2426366339718831</v>
      </c>
      <c r="AQ267" s="36">
        <f t="shared" si="227"/>
        <v>1.2390165668655624</v>
      </c>
      <c r="AR267" s="36">
        <f t="shared" si="228"/>
        <v>2.320833238109556</v>
      </c>
      <c r="AS267" s="36">
        <f t="shared" si="229"/>
        <v>104.64884815086174</v>
      </c>
      <c r="AT267" s="37">
        <f t="shared" si="230"/>
        <v>82.433508673771513</v>
      </c>
      <c r="AU267" s="37">
        <f t="shared" si="231"/>
        <v>6.1850792409396478</v>
      </c>
      <c r="AV267" s="37">
        <f t="shared" si="232"/>
        <v>1.806286115934973</v>
      </c>
      <c r="AW267" s="37">
        <f t="shared" si="233"/>
        <v>3.3834001638918778</v>
      </c>
      <c r="AX267" s="37">
        <f t="shared" si="234"/>
        <v>152.56112510398643</v>
      </c>
      <c r="AY267" s="9">
        <f t="shared" si="235"/>
        <v>0.85</v>
      </c>
      <c r="AZ267" s="9">
        <f t="shared" si="236"/>
        <v>0.6</v>
      </c>
      <c r="BA267" s="9">
        <f t="shared" si="237"/>
        <v>0.65</v>
      </c>
      <c r="BB267" s="9">
        <f t="shared" si="252"/>
        <v>21</v>
      </c>
      <c r="BC267" s="9">
        <f t="shared" si="253"/>
        <v>11.2</v>
      </c>
      <c r="BD267" s="9">
        <f t="shared" si="254"/>
        <v>13.65</v>
      </c>
      <c r="BE267" s="9">
        <f t="shared" si="238"/>
        <v>379.57194438374722</v>
      </c>
      <c r="BF267" s="9">
        <f t="shared" si="239"/>
        <v>110.84991904398699</v>
      </c>
      <c r="BG267" s="9">
        <f t="shared" si="240"/>
        <v>207.63578424932595</v>
      </c>
      <c r="BH267" s="9">
        <f t="shared" si="241"/>
        <v>9362.5191589776259</v>
      </c>
      <c r="BI267" s="9">
        <f t="shared" si="242"/>
        <v>509.8577832559626</v>
      </c>
      <c r="BJ267" s="9">
        <f t="shared" si="243"/>
        <v>148.89850220523866</v>
      </c>
      <c r="BK267" s="9">
        <f t="shared" si="244"/>
        <v>278.90554675702106</v>
      </c>
      <c r="BL267" s="9">
        <f t="shared" si="245"/>
        <v>12576.148829539807</v>
      </c>
      <c r="BM267" s="9" t="str">
        <f t="shared" si="246"/>
        <v>M</v>
      </c>
      <c r="BN267" s="9" t="str">
        <f t="shared" si="247"/>
        <v>M</v>
      </c>
      <c r="BO267" s="9">
        <v>1</v>
      </c>
    </row>
    <row r="268" spans="1:67" x14ac:dyDescent="0.3">
      <c r="A268" s="10">
        <v>262</v>
      </c>
      <c r="B268" s="10">
        <f t="shared" si="217"/>
        <v>7</v>
      </c>
      <c r="C268" s="9">
        <f>IF(G268&lt;=$A$3,$A$3,G268)</f>
        <v>2.5834857833216516</v>
      </c>
      <c r="D268" s="9">
        <f t="shared" si="204"/>
        <v>3</v>
      </c>
      <c r="E268" s="9">
        <f t="shared" si="205"/>
        <v>2.7508200000000005</v>
      </c>
      <c r="F268" s="9">
        <f t="shared" si="206"/>
        <v>2.9834857833216519</v>
      </c>
      <c r="G268" s="9">
        <v>2.5834857833216516</v>
      </c>
      <c r="H268" s="9">
        <f t="shared" si="218"/>
        <v>2.8505611672706266</v>
      </c>
      <c r="I268" s="9">
        <v>65</v>
      </c>
      <c r="J268" s="9">
        <v>78</v>
      </c>
      <c r="K268" s="9">
        <v>0.2</v>
      </c>
      <c r="L268" s="9">
        <v>0.2</v>
      </c>
      <c r="M268" s="1">
        <f t="shared" si="207"/>
        <v>1.3989229744649958</v>
      </c>
      <c r="N268" s="9">
        <v>3</v>
      </c>
      <c r="O268" s="9">
        <v>2.6</v>
      </c>
      <c r="P268" s="9">
        <f t="shared" si="208"/>
        <v>2.7149422409724999</v>
      </c>
      <c r="Q268" s="1">
        <f t="shared" si="209"/>
        <v>1.2659983584139702</v>
      </c>
      <c r="R268" s="4">
        <f t="shared" si="210"/>
        <v>15.007922656809424</v>
      </c>
      <c r="S268" s="4">
        <f t="shared" si="211"/>
        <v>0.13550140759858917</v>
      </c>
      <c r="T268" s="9">
        <f t="shared" si="212"/>
        <v>14.182316381849134</v>
      </c>
      <c r="U268" s="9">
        <f t="shared" si="213"/>
        <v>4.2494841417356222</v>
      </c>
      <c r="V268" s="9">
        <f t="shared" si="214"/>
        <v>31.559426481844238</v>
      </c>
      <c r="W268" s="9">
        <f t="shared" si="215"/>
        <v>41.656833784854854</v>
      </c>
      <c r="X268" s="28">
        <f t="shared" si="219"/>
        <v>73.216260266699095</v>
      </c>
      <c r="Y268" s="9">
        <f t="shared" si="216"/>
        <v>0.56895604382298126</v>
      </c>
      <c r="Z268" s="9">
        <f t="shared" si="248"/>
        <v>0.04</v>
      </c>
      <c r="AA268" s="29">
        <f t="shared" si="220"/>
        <v>0.6089560438229813</v>
      </c>
      <c r="AB268" s="30">
        <f t="shared" si="249"/>
        <v>0.98</v>
      </c>
      <c r="AC268" s="9">
        <v>0.5</v>
      </c>
      <c r="AD268" s="9">
        <v>0.5</v>
      </c>
      <c r="AE268" s="9">
        <f t="shared" si="221"/>
        <v>70.572426031362482</v>
      </c>
      <c r="AF268" s="9">
        <f>(AC268+AD268)*D268*E268*N268</f>
        <v>24.757380000000005</v>
      </c>
      <c r="AG268" s="28">
        <f t="shared" si="222"/>
        <v>95.329806031362494</v>
      </c>
      <c r="AH268" s="9">
        <f t="shared" si="223"/>
        <v>0.25970240610638701</v>
      </c>
      <c r="AI268" s="9">
        <f t="shared" si="250"/>
        <v>0.09</v>
      </c>
      <c r="AJ268" s="29">
        <f t="shared" si="224"/>
        <v>0.34970240610638703</v>
      </c>
      <c r="AK268" s="30">
        <f t="shared" si="251"/>
        <v>0.9</v>
      </c>
      <c r="AL268" s="9">
        <v>10.903564875805367</v>
      </c>
      <c r="AM268" s="9">
        <v>2.9497883859043386</v>
      </c>
      <c r="AN268" s="9">
        <v>4.8590811422597087</v>
      </c>
      <c r="AO268" s="36">
        <f t="shared" si="225"/>
        <v>74.741599022255329</v>
      </c>
      <c r="AP268" s="36">
        <f t="shared" si="226"/>
        <v>4.2637731454677148</v>
      </c>
      <c r="AQ268" s="36">
        <f t="shared" si="227"/>
        <v>1.1534969203090548</v>
      </c>
      <c r="AR268" s="36">
        <f t="shared" si="228"/>
        <v>1.9001143132543834</v>
      </c>
      <c r="AS268" s="36">
        <f t="shared" si="229"/>
        <v>100.71861419542508</v>
      </c>
      <c r="AT268" s="37">
        <f t="shared" si="230"/>
        <v>94.282225745303563</v>
      </c>
      <c r="AU268" s="37">
        <f t="shared" si="231"/>
        <v>7.0905620035991408</v>
      </c>
      <c r="AV268" s="37">
        <f t="shared" si="232"/>
        <v>1.9182402898489157</v>
      </c>
      <c r="AW268" s="37">
        <f t="shared" si="233"/>
        <v>3.1598487753453171</v>
      </c>
      <c r="AX268" s="37">
        <f t="shared" si="234"/>
        <v>167.49286477128072</v>
      </c>
      <c r="AY268" s="9">
        <f t="shared" si="235"/>
        <v>0.85</v>
      </c>
      <c r="AZ268" s="9">
        <f t="shared" si="236"/>
        <v>0.6</v>
      </c>
      <c r="BA268" s="9">
        <f t="shared" si="237"/>
        <v>0.65</v>
      </c>
      <c r="BB268" s="9">
        <f t="shared" si="252"/>
        <v>21</v>
      </c>
      <c r="BC268" s="9">
        <f t="shared" si="253"/>
        <v>11.2</v>
      </c>
      <c r="BD268" s="9">
        <f t="shared" si="254"/>
        <v>13.65</v>
      </c>
      <c r="BE268" s="9">
        <f t="shared" si="238"/>
        <v>318.68122276040828</v>
      </c>
      <c r="BF268" s="9">
        <f t="shared" si="239"/>
        <v>86.214204291145791</v>
      </c>
      <c r="BG268" s="9">
        <f t="shared" si="240"/>
        <v>142.01758209770719</v>
      </c>
      <c r="BH268" s="9">
        <f t="shared" si="241"/>
        <v>7527.8702762716948</v>
      </c>
      <c r="BI268" s="9">
        <f t="shared" si="242"/>
        <v>668.51396748440618</v>
      </c>
      <c r="BJ268" s="9">
        <f t="shared" si="243"/>
        <v>180.85596404127202</v>
      </c>
      <c r="BK268" s="9">
        <f t="shared" si="244"/>
        <v>297.91757555812819</v>
      </c>
      <c r="BL268" s="9">
        <f t="shared" si="245"/>
        <v>15791.600087093491</v>
      </c>
      <c r="BM268" s="9" t="str">
        <f t="shared" si="246"/>
        <v>M</v>
      </c>
      <c r="BN268" s="9" t="str">
        <f t="shared" si="247"/>
        <v>M</v>
      </c>
      <c r="BO268" s="9">
        <v>1</v>
      </c>
    </row>
    <row r="269" spans="1:67" x14ac:dyDescent="0.3">
      <c r="A269" s="10">
        <v>263</v>
      </c>
      <c r="B269" s="10">
        <f t="shared" si="217"/>
        <v>7</v>
      </c>
      <c r="C269" s="9">
        <f>IF(G269&lt;=$A$3,$A$3,G269)</f>
        <v>2.5</v>
      </c>
      <c r="D269" s="9">
        <f t="shared" si="204"/>
        <v>3</v>
      </c>
      <c r="E269" s="9">
        <f t="shared" si="205"/>
        <v>2.7508200000000005</v>
      </c>
      <c r="F269" s="9">
        <f t="shared" si="206"/>
        <v>2.9000000000000004</v>
      </c>
      <c r="G269" s="9">
        <v>2.1261680573187776</v>
      </c>
      <c r="H269" s="9">
        <f t="shared" si="218"/>
        <v>2.3459668864489167</v>
      </c>
      <c r="I269" s="9">
        <v>65</v>
      </c>
      <c r="J269" s="9">
        <v>78</v>
      </c>
      <c r="K269" s="9">
        <v>0.2</v>
      </c>
      <c r="L269" s="9">
        <v>0.2</v>
      </c>
      <c r="M269" s="1">
        <f t="shared" si="207"/>
        <v>1.3989229744649958</v>
      </c>
      <c r="N269" s="9">
        <v>3</v>
      </c>
      <c r="O269" s="9">
        <v>2.6</v>
      </c>
      <c r="P269" s="9">
        <f t="shared" si="208"/>
        <v>1.8118721537982425</v>
      </c>
      <c r="Q269" s="1">
        <f t="shared" si="209"/>
        <v>0.84488986091391194</v>
      </c>
      <c r="R269" s="4">
        <f t="shared" si="210"/>
        <v>15.007922656809424</v>
      </c>
      <c r="S269" s="4">
        <f t="shared" si="211"/>
        <v>2.3539889649653958</v>
      </c>
      <c r="T269" s="9">
        <f t="shared" si="212"/>
        <v>6.3165666234343778</v>
      </c>
      <c r="U269" s="9">
        <f t="shared" si="213"/>
        <v>3.7448898609139123</v>
      </c>
      <c r="V269" s="9">
        <f t="shared" si="214"/>
        <v>40.704255876156935</v>
      </c>
      <c r="W269" s="9">
        <f t="shared" si="215"/>
        <v>47.759493727410614</v>
      </c>
      <c r="X269" s="28">
        <f t="shared" si="219"/>
        <v>88.46374960356755</v>
      </c>
      <c r="Y269" s="9">
        <f t="shared" si="216"/>
        <v>0.53987643460101065</v>
      </c>
      <c r="Z269" s="9">
        <f t="shared" si="248"/>
        <v>0.04</v>
      </c>
      <c r="AA269" s="29">
        <f t="shared" si="220"/>
        <v>0.57987643460101068</v>
      </c>
      <c r="AB269" s="30">
        <f t="shared" si="249"/>
        <v>0.98</v>
      </c>
      <c r="AC269" s="9">
        <v>0.5</v>
      </c>
      <c r="AD269" s="9">
        <v>0.5</v>
      </c>
      <c r="AE269" s="9">
        <f t="shared" si="221"/>
        <v>58.0799936752327</v>
      </c>
      <c r="AF269" s="9">
        <f>(AC269+AD269)*D269*E269*N269</f>
        <v>24.757380000000005</v>
      </c>
      <c r="AG269" s="28">
        <f t="shared" si="222"/>
        <v>82.837373675232698</v>
      </c>
      <c r="AH269" s="9">
        <f t="shared" si="223"/>
        <v>0.29886727332836893</v>
      </c>
      <c r="AI269" s="9">
        <f t="shared" si="250"/>
        <v>0.09</v>
      </c>
      <c r="AJ269" s="29">
        <f t="shared" si="224"/>
        <v>0.3888672733283689</v>
      </c>
      <c r="AK269" s="30">
        <f t="shared" si="251"/>
        <v>0.9</v>
      </c>
      <c r="AL269" s="9">
        <v>7.8890200426135886</v>
      </c>
      <c r="AM269" s="9">
        <v>2.5163447143438153</v>
      </c>
      <c r="AN269" s="9">
        <v>5.9998195656836266</v>
      </c>
      <c r="AO269" s="36">
        <f t="shared" si="225"/>
        <v>90.306744386975211</v>
      </c>
      <c r="AP269" s="36">
        <f t="shared" si="226"/>
        <v>3.3143632278069073</v>
      </c>
      <c r="AQ269" s="36">
        <f t="shared" si="227"/>
        <v>1.0571757131630251</v>
      </c>
      <c r="AR269" s="36">
        <f t="shared" si="228"/>
        <v>2.5206655876856208</v>
      </c>
      <c r="AS269" s="36">
        <f t="shared" si="229"/>
        <v>88.630209835549479</v>
      </c>
      <c r="AT269" s="37">
        <f t="shared" si="230"/>
        <v>81.927072865614761</v>
      </c>
      <c r="AU269" s="37">
        <f t="shared" si="231"/>
        <v>4.8212383294095895</v>
      </c>
      <c r="AV269" s="37">
        <f t="shared" si="232"/>
        <v>1.5378206065226825</v>
      </c>
      <c r="AW269" s="37">
        <f t="shared" si="233"/>
        <v>3.6666860907140362</v>
      </c>
      <c r="AX269" s="37">
        <f t="shared" si="234"/>
        <v>128.92593099565386</v>
      </c>
      <c r="AY269" s="9">
        <f t="shared" si="235"/>
        <v>0.85</v>
      </c>
      <c r="AZ269" s="9">
        <f t="shared" si="236"/>
        <v>0.6</v>
      </c>
      <c r="BA269" s="9">
        <f t="shared" si="237"/>
        <v>0.65</v>
      </c>
      <c r="BB269" s="9">
        <f t="shared" si="252"/>
        <v>21</v>
      </c>
      <c r="BC269" s="9">
        <f t="shared" si="253"/>
        <v>11.2</v>
      </c>
      <c r="BD269" s="9">
        <f t="shared" si="254"/>
        <v>13.65</v>
      </c>
      <c r="BE269" s="9">
        <f t="shared" si="238"/>
        <v>299.30935281914844</v>
      </c>
      <c r="BF269" s="9">
        <f t="shared" si="239"/>
        <v>95.470096900731534</v>
      </c>
      <c r="BG269" s="9">
        <f t="shared" si="240"/>
        <v>227.63310291217002</v>
      </c>
      <c r="BH269" s="9">
        <f t="shared" si="241"/>
        <v>8003.9057045829431</v>
      </c>
      <c r="BI269" s="9">
        <f t="shared" si="242"/>
        <v>394.98994391603424</v>
      </c>
      <c r="BJ269" s="9">
        <f t="shared" si="243"/>
        <v>125.98914088482769</v>
      </c>
      <c r="BK269" s="9">
        <f t="shared" si="244"/>
        <v>300.40085852926495</v>
      </c>
      <c r="BL269" s="9">
        <f t="shared" si="245"/>
        <v>10562.524142948154</v>
      </c>
      <c r="BM269" s="9" t="str">
        <f t="shared" si="246"/>
        <v>M</v>
      </c>
      <c r="BN269" s="9" t="str">
        <f t="shared" si="247"/>
        <v>M</v>
      </c>
      <c r="BO269" s="9">
        <v>1</v>
      </c>
    </row>
    <row r="270" spans="1:67" x14ac:dyDescent="0.3">
      <c r="A270" s="10">
        <v>264</v>
      </c>
      <c r="B270" s="10">
        <f t="shared" si="217"/>
        <v>7</v>
      </c>
      <c r="C270" s="9">
        <f>IF(G270&lt;=$A$3,$A$3,G270)</f>
        <v>2.5</v>
      </c>
      <c r="D270" s="9">
        <f t="shared" si="204"/>
        <v>3</v>
      </c>
      <c r="E270" s="9">
        <f t="shared" si="205"/>
        <v>2.7508200000000005</v>
      </c>
      <c r="F270" s="9">
        <f t="shared" si="206"/>
        <v>2.9000000000000004</v>
      </c>
      <c r="G270" s="9">
        <v>1.3685605825705482</v>
      </c>
      <c r="H270" s="9">
        <f t="shared" si="218"/>
        <v>1.5100395275707867</v>
      </c>
      <c r="I270" s="9">
        <v>65</v>
      </c>
      <c r="J270" s="9">
        <v>78</v>
      </c>
      <c r="K270" s="9">
        <v>0.2</v>
      </c>
      <c r="L270" s="9">
        <v>0.2</v>
      </c>
      <c r="M270" s="1">
        <f t="shared" si="207"/>
        <v>1.3989229744649958</v>
      </c>
      <c r="N270" s="9">
        <v>3</v>
      </c>
      <c r="O270" s="9">
        <v>2.6</v>
      </c>
      <c r="P270" s="9">
        <f t="shared" si="208"/>
        <v>1.9220147640815921E-2</v>
      </c>
      <c r="Q270" s="1">
        <f t="shared" si="209"/>
        <v>8.9625020357821938E-3</v>
      </c>
      <c r="R270" s="4">
        <f t="shared" si="210"/>
        <v>15.007922656809424</v>
      </c>
      <c r="S270" s="4">
        <f t="shared" si="211"/>
        <v>14.816235679297868</v>
      </c>
      <c r="T270" s="9">
        <f t="shared" si="212"/>
        <v>7.1078690653344535E-4</v>
      </c>
      <c r="U270" s="9">
        <f t="shared" si="213"/>
        <v>2.9089625020357825</v>
      </c>
      <c r="V270" s="9">
        <f t="shared" si="214"/>
        <v>37.382667152252218</v>
      </c>
      <c r="W270" s="9">
        <f t="shared" si="215"/>
        <v>82.040891234130669</v>
      </c>
      <c r="X270" s="28">
        <f t="shared" si="219"/>
        <v>119.42355838638289</v>
      </c>
      <c r="Y270" s="9">
        <f t="shared" si="216"/>
        <v>0.68697409742804372</v>
      </c>
      <c r="Z270" s="9">
        <f t="shared" si="248"/>
        <v>0.04</v>
      </c>
      <c r="AA270" s="29">
        <f t="shared" si="220"/>
        <v>0.72697409742804375</v>
      </c>
      <c r="AB270" s="30">
        <f t="shared" si="249"/>
        <v>0.98</v>
      </c>
      <c r="AC270" s="9">
        <v>0.5</v>
      </c>
      <c r="AD270" s="9">
        <v>0.5</v>
      </c>
      <c r="AE270" s="9">
        <f t="shared" si="221"/>
        <v>37.384622399090446</v>
      </c>
      <c r="AF270" s="9">
        <f>(AC270+AD270)*D270*E270*N270</f>
        <v>24.757380000000005</v>
      </c>
      <c r="AG270" s="28">
        <f t="shared" si="222"/>
        <v>62.142002399090451</v>
      </c>
      <c r="AH270" s="9">
        <f t="shared" si="223"/>
        <v>0.3984001004827995</v>
      </c>
      <c r="AI270" s="9">
        <f t="shared" si="250"/>
        <v>0.09</v>
      </c>
      <c r="AJ270" s="29">
        <f t="shared" si="224"/>
        <v>0.48840010048279947</v>
      </c>
      <c r="AK270" s="30">
        <f t="shared" si="251"/>
        <v>0.9</v>
      </c>
      <c r="AL270" s="9">
        <v>8.6905978128329</v>
      </c>
      <c r="AM270" s="9">
        <v>2.6240238889839591</v>
      </c>
      <c r="AN270" s="9">
        <v>3.6667829278314517</v>
      </c>
      <c r="AO270" s="36">
        <f t="shared" si="225"/>
        <v>121.91154918609921</v>
      </c>
      <c r="AP270" s="36">
        <f t="shared" si="226"/>
        <v>2.3727583117385715</v>
      </c>
      <c r="AQ270" s="36">
        <f t="shared" si="227"/>
        <v>0.71642649066022013</v>
      </c>
      <c r="AR270" s="36">
        <f t="shared" si="228"/>
        <v>1.0011267184066224</v>
      </c>
      <c r="AS270" s="36">
        <f t="shared" si="229"/>
        <v>56.050618690832934</v>
      </c>
      <c r="AT270" s="37">
        <f t="shared" si="230"/>
        <v>61.459123251847707</v>
      </c>
      <c r="AU270" s="37">
        <f t="shared" si="231"/>
        <v>4.4461089677897148</v>
      </c>
      <c r="AV270" s="37">
        <f t="shared" si="232"/>
        <v>1.3424503579349272</v>
      </c>
      <c r="AW270" s="37">
        <f t="shared" si="233"/>
        <v>1.8759257774299569</v>
      </c>
      <c r="AX270" s="37">
        <f t="shared" si="234"/>
        <v>105.02846294061641</v>
      </c>
      <c r="AY270" s="9">
        <f t="shared" si="235"/>
        <v>0.85</v>
      </c>
      <c r="AZ270" s="9">
        <f t="shared" si="236"/>
        <v>0.6</v>
      </c>
      <c r="BA270" s="9">
        <f t="shared" si="237"/>
        <v>0.65</v>
      </c>
      <c r="BB270" s="9">
        <f t="shared" si="252"/>
        <v>21</v>
      </c>
      <c r="BC270" s="9">
        <f t="shared" si="253"/>
        <v>11.2</v>
      </c>
      <c r="BD270" s="9">
        <f t="shared" si="254"/>
        <v>13.65</v>
      </c>
      <c r="BE270" s="9">
        <f t="shared" si="238"/>
        <v>289.26664162824261</v>
      </c>
      <c r="BF270" s="9">
        <f t="shared" si="239"/>
        <v>87.340663354347868</v>
      </c>
      <c r="BG270" s="9">
        <f t="shared" si="240"/>
        <v>122.04890917254704</v>
      </c>
      <c r="BH270" s="9">
        <f t="shared" si="241"/>
        <v>6833.2177574387706</v>
      </c>
      <c r="BI270" s="9">
        <f t="shared" si="242"/>
        <v>273.25395904253349</v>
      </c>
      <c r="BJ270" s="9">
        <f t="shared" si="243"/>
        <v>82.505822007809755</v>
      </c>
      <c r="BK270" s="9">
        <f t="shared" si="244"/>
        <v>115.29275356638595</v>
      </c>
      <c r="BL270" s="9">
        <f t="shared" si="245"/>
        <v>6454.9572488194626</v>
      </c>
      <c r="BM270" s="9" t="str">
        <f t="shared" si="246"/>
        <v>D</v>
      </c>
      <c r="BN270" s="9" t="str">
        <f t="shared" si="247"/>
        <v>M</v>
      </c>
      <c r="BO270" s="9">
        <v>1</v>
      </c>
    </row>
    <row r="271" spans="1:67" x14ac:dyDescent="0.3">
      <c r="A271" s="10">
        <v>265</v>
      </c>
      <c r="B271" s="10">
        <f t="shared" si="217"/>
        <v>7</v>
      </c>
      <c r="C271" s="9">
        <f>IF(G271&lt;=$A$3,$A$3,G271)</f>
        <v>3.0968128768908785</v>
      </c>
      <c r="D271" s="9">
        <f t="shared" si="204"/>
        <v>3</v>
      </c>
      <c r="E271" s="9">
        <f t="shared" si="205"/>
        <v>2.7508200000000005</v>
      </c>
      <c r="F271" s="9">
        <f t="shared" si="206"/>
        <v>3.4968128768908788</v>
      </c>
      <c r="G271" s="9">
        <v>3.0968128768908785</v>
      </c>
      <c r="H271" s="9">
        <f t="shared" si="218"/>
        <v>3.4169549475201046</v>
      </c>
      <c r="I271" s="9">
        <v>65</v>
      </c>
      <c r="J271" s="9">
        <v>78</v>
      </c>
      <c r="K271" s="9">
        <v>0.2</v>
      </c>
      <c r="L271" s="9">
        <v>0.2</v>
      </c>
      <c r="M271" s="1">
        <f t="shared" si="207"/>
        <v>1.3989229744649958</v>
      </c>
      <c r="N271" s="9">
        <v>3</v>
      </c>
      <c r="O271" s="9">
        <v>2.6</v>
      </c>
      <c r="P271" s="9">
        <f t="shared" si="208"/>
        <v>2.8287441178068109</v>
      </c>
      <c r="Q271" s="1">
        <f t="shared" si="209"/>
        <v>1.3190650450942214</v>
      </c>
      <c r="R271" s="4">
        <f t="shared" si="210"/>
        <v>15.007922656809424</v>
      </c>
      <c r="S271" s="4">
        <f t="shared" si="211"/>
        <v>4.8906779782029182E-2</v>
      </c>
      <c r="T271" s="9">
        <f t="shared" si="212"/>
        <v>15.396191631083173</v>
      </c>
      <c r="U271" s="9">
        <f t="shared" si="213"/>
        <v>4.8158779219851002</v>
      </c>
      <c r="V271" s="9">
        <f t="shared" si="214"/>
        <v>42.242700216019088</v>
      </c>
      <c r="W271" s="9">
        <f t="shared" si="215"/>
        <v>41.418627550764512</v>
      </c>
      <c r="X271" s="28">
        <f t="shared" si="219"/>
        <v>83.6613277667836</v>
      </c>
      <c r="Y271" s="9">
        <f t="shared" si="216"/>
        <v>0.49507494868147572</v>
      </c>
      <c r="Z271" s="9">
        <f t="shared" si="248"/>
        <v>0.04</v>
      </c>
      <c r="AA271" s="29">
        <f t="shared" si="220"/>
        <v>0.53507494868147576</v>
      </c>
      <c r="AB271" s="30">
        <f t="shared" si="249"/>
        <v>0.98</v>
      </c>
      <c r="AC271" s="9">
        <v>0.5</v>
      </c>
      <c r="AD271" s="9">
        <v>0.5</v>
      </c>
      <c r="AE271" s="9">
        <f t="shared" si="221"/>
        <v>84.594852078635313</v>
      </c>
      <c r="AF271" s="9">
        <f>(AC271+AD271)*D271*E271*N271</f>
        <v>24.757380000000005</v>
      </c>
      <c r="AG271" s="28">
        <f t="shared" si="222"/>
        <v>109.35223207863532</v>
      </c>
      <c r="AH271" s="9">
        <f t="shared" si="223"/>
        <v>0.22640031693360355</v>
      </c>
      <c r="AI271" s="9">
        <f t="shared" si="250"/>
        <v>0.09</v>
      </c>
      <c r="AJ271" s="29">
        <f t="shared" si="224"/>
        <v>0.31640031693360354</v>
      </c>
      <c r="AK271" s="30">
        <f t="shared" si="251"/>
        <v>0.9</v>
      </c>
      <c r="AL271" s="9">
        <v>10.473408325243604</v>
      </c>
      <c r="AM271" s="9">
        <v>3.139568152987934</v>
      </c>
      <c r="AN271" s="9">
        <v>5.8318587331403666</v>
      </c>
      <c r="AO271" s="36">
        <f t="shared" si="225"/>
        <v>85.40427209525825</v>
      </c>
      <c r="AP271" s="36">
        <f t="shared" si="226"/>
        <v>4.8693499030937417</v>
      </c>
      <c r="AQ271" s="36">
        <f t="shared" si="227"/>
        <v>1.4596638846459196</v>
      </c>
      <c r="AR271" s="36">
        <f t="shared" si="228"/>
        <v>2.7113772207876687</v>
      </c>
      <c r="AS271" s="36">
        <f t="shared" si="229"/>
        <v>120.78353146648246</v>
      </c>
      <c r="AT271" s="37">
        <f t="shared" si="230"/>
        <v>108.15055919865033</v>
      </c>
      <c r="AU271" s="37">
        <f t="shared" si="231"/>
        <v>7.1596186117614851</v>
      </c>
      <c r="AV271" s="37">
        <f t="shared" si="232"/>
        <v>2.1462077943479034</v>
      </c>
      <c r="AW271" s="37">
        <f t="shared" si="233"/>
        <v>3.9866567816627505</v>
      </c>
      <c r="AX271" s="37">
        <f t="shared" si="234"/>
        <v>177.59332089326318</v>
      </c>
      <c r="AY271" s="9">
        <f t="shared" si="235"/>
        <v>0.85</v>
      </c>
      <c r="AZ271" s="9">
        <f t="shared" si="236"/>
        <v>0.6</v>
      </c>
      <c r="BA271" s="9">
        <f t="shared" si="237"/>
        <v>0.65</v>
      </c>
      <c r="BB271" s="9">
        <f t="shared" si="252"/>
        <v>21</v>
      </c>
      <c r="BC271" s="9">
        <f t="shared" si="253"/>
        <v>11.2</v>
      </c>
      <c r="BD271" s="9">
        <f t="shared" si="254"/>
        <v>13.65</v>
      </c>
      <c r="BE271" s="9">
        <f t="shared" si="238"/>
        <v>415.86328405083731</v>
      </c>
      <c r="BF271" s="9">
        <f t="shared" si="239"/>
        <v>124.66153157192177</v>
      </c>
      <c r="BG271" s="9">
        <f t="shared" si="240"/>
        <v>231.56319791703515</v>
      </c>
      <c r="BH271" s="9">
        <f t="shared" si="241"/>
        <v>10315.429585989654</v>
      </c>
      <c r="BI271" s="9">
        <f t="shared" si="242"/>
        <v>774.31675651106912</v>
      </c>
      <c r="BJ271" s="9">
        <f t="shared" si="243"/>
        <v>232.11357311522767</v>
      </c>
      <c r="BK271" s="9">
        <f t="shared" si="244"/>
        <v>431.15916026991812</v>
      </c>
      <c r="BL271" s="9">
        <f t="shared" si="245"/>
        <v>19206.816964551763</v>
      </c>
      <c r="BM271" s="9" t="str">
        <f t="shared" si="246"/>
        <v>M</v>
      </c>
      <c r="BN271" s="9" t="str">
        <f t="shared" si="247"/>
        <v>M</v>
      </c>
      <c r="BO271" s="9">
        <v>1</v>
      </c>
    </row>
    <row r="272" spans="1:67" x14ac:dyDescent="0.3">
      <c r="A272" s="10">
        <v>266</v>
      </c>
      <c r="B272" s="10">
        <f t="shared" si="217"/>
        <v>7</v>
      </c>
      <c r="C272" s="9">
        <f>IF(G272&lt;=$A$3,$A$3,G272)</f>
        <v>3.3888103152474862</v>
      </c>
      <c r="D272" s="9">
        <f t="shared" si="204"/>
        <v>3</v>
      </c>
      <c r="E272" s="9">
        <f t="shared" si="205"/>
        <v>2.7508200000000005</v>
      </c>
      <c r="F272" s="9">
        <f t="shared" si="206"/>
        <v>3.7888103152474866</v>
      </c>
      <c r="G272" s="9">
        <v>3.3888103152474862</v>
      </c>
      <c r="H272" s="9">
        <f t="shared" si="218"/>
        <v>3.7391384733963968</v>
      </c>
      <c r="I272" s="9">
        <v>65</v>
      </c>
      <c r="J272" s="9">
        <v>78</v>
      </c>
      <c r="K272" s="9">
        <v>0.2</v>
      </c>
      <c r="L272" s="9">
        <v>0.2</v>
      </c>
      <c r="M272" s="1">
        <f t="shared" si="207"/>
        <v>1.3989229744649958</v>
      </c>
      <c r="N272" s="9">
        <v>3</v>
      </c>
      <c r="O272" s="9">
        <v>2.6</v>
      </c>
      <c r="P272" s="9">
        <f t="shared" si="208"/>
        <v>2.8934783913958824</v>
      </c>
      <c r="Q272" s="1">
        <f t="shared" si="209"/>
        <v>1.3492511326139063</v>
      </c>
      <c r="R272" s="4">
        <f t="shared" si="210"/>
        <v>15.007922656809424</v>
      </c>
      <c r="S272" s="4">
        <f t="shared" si="211"/>
        <v>1.8921410413012065E-2</v>
      </c>
      <c r="T272" s="9">
        <f t="shared" si="212"/>
        <v>16.108921567403172</v>
      </c>
      <c r="U272" s="9">
        <f t="shared" si="213"/>
        <v>5.1380614478613928</v>
      </c>
      <c r="V272" s="9">
        <f t="shared" si="214"/>
        <v>48.258528432450504</v>
      </c>
      <c r="W272" s="9">
        <f t="shared" si="215"/>
        <v>41.336143196996829</v>
      </c>
      <c r="X272" s="28">
        <f t="shared" si="219"/>
        <v>89.594671629447333</v>
      </c>
      <c r="Y272" s="9">
        <f t="shared" si="216"/>
        <v>0.46136832074074774</v>
      </c>
      <c r="Z272" s="9">
        <f t="shared" si="248"/>
        <v>0.04</v>
      </c>
      <c r="AA272" s="29">
        <f t="shared" si="220"/>
        <v>0.50136832074074777</v>
      </c>
      <c r="AB272" s="30">
        <f t="shared" si="249"/>
        <v>0.98</v>
      </c>
      <c r="AC272" s="9">
        <v>0.5</v>
      </c>
      <c r="AD272" s="9">
        <v>0.5</v>
      </c>
      <c r="AE272" s="9">
        <f t="shared" si="221"/>
        <v>92.5712720584945</v>
      </c>
      <c r="AF272" s="9">
        <f>(AC272+AD272)*D272*E272*N272</f>
        <v>24.757380000000005</v>
      </c>
      <c r="AG272" s="28">
        <f t="shared" si="222"/>
        <v>117.3286520584945</v>
      </c>
      <c r="AH272" s="9">
        <f t="shared" si="223"/>
        <v>0.21100881639428662</v>
      </c>
      <c r="AI272" s="9">
        <f t="shared" si="250"/>
        <v>0.09</v>
      </c>
      <c r="AJ272" s="29">
        <f t="shared" si="224"/>
        <v>0.30100881639428662</v>
      </c>
      <c r="AK272" s="30">
        <f t="shared" si="251"/>
        <v>0.9</v>
      </c>
      <c r="AL272" s="9">
        <v>7.3577995312974851</v>
      </c>
      <c r="AM272" s="9">
        <v>2.7528010160104603</v>
      </c>
      <c r="AN272" s="9">
        <v>5.549837499719434</v>
      </c>
      <c r="AO272" s="36">
        <f t="shared" si="225"/>
        <v>91.461227288394156</v>
      </c>
      <c r="AP272" s="36">
        <f t="shared" si="226"/>
        <v>3.6688319359438037</v>
      </c>
      <c r="AQ272" s="36">
        <f t="shared" si="227"/>
        <v>1.3726337932798716</v>
      </c>
      <c r="AR272" s="36">
        <f t="shared" si="228"/>
        <v>2.7673247921010713</v>
      </c>
      <c r="AS272" s="36">
        <f t="shared" si="229"/>
        <v>99.265838365354398</v>
      </c>
      <c r="AT272" s="37">
        <f t="shared" si="230"/>
        <v>116.03932621169785</v>
      </c>
      <c r="AU272" s="37">
        <f t="shared" si="231"/>
        <v>5.1430370031151931</v>
      </c>
      <c r="AV272" s="37">
        <f t="shared" si="232"/>
        <v>1.9241836404121622</v>
      </c>
      <c r="AW272" s="37">
        <f t="shared" si="233"/>
        <v>3.8792874827482606</v>
      </c>
      <c r="AX272" s="37">
        <f t="shared" si="234"/>
        <v>139.15270275985986</v>
      </c>
      <c r="AY272" s="9">
        <f t="shared" si="235"/>
        <v>0.85</v>
      </c>
      <c r="AZ272" s="9">
        <f t="shared" si="236"/>
        <v>0.6</v>
      </c>
      <c r="BA272" s="9">
        <f t="shared" si="237"/>
        <v>0.65</v>
      </c>
      <c r="BB272" s="9">
        <f t="shared" si="252"/>
        <v>21</v>
      </c>
      <c r="BC272" s="9">
        <f t="shared" si="253"/>
        <v>11.2</v>
      </c>
      <c r="BD272" s="9">
        <f t="shared" si="254"/>
        <v>13.65</v>
      </c>
      <c r="BE272" s="9">
        <f t="shared" si="238"/>
        <v>335.55587157627536</v>
      </c>
      <c r="BF272" s="9">
        <f t="shared" si="239"/>
        <v>125.54277135090098</v>
      </c>
      <c r="BG272" s="9">
        <f t="shared" si="240"/>
        <v>253.10292179116419</v>
      </c>
      <c r="BH272" s="9">
        <f t="shared" si="241"/>
        <v>9078.9754047066745</v>
      </c>
      <c r="BI272" s="9">
        <f t="shared" si="242"/>
        <v>596.79454852331685</v>
      </c>
      <c r="BJ272" s="9">
        <f t="shared" si="243"/>
        <v>223.28097314099921</v>
      </c>
      <c r="BK272" s="9">
        <f t="shared" si="244"/>
        <v>450.14990567958165</v>
      </c>
      <c r="BL272" s="9">
        <f t="shared" si="245"/>
        <v>16147.185868790808</v>
      </c>
      <c r="BM272" s="9" t="str">
        <f t="shared" si="246"/>
        <v>M</v>
      </c>
      <c r="BN272" s="9" t="str">
        <f t="shared" si="247"/>
        <v>M</v>
      </c>
      <c r="BO272" s="9">
        <v>1</v>
      </c>
    </row>
    <row r="273" spans="1:67" x14ac:dyDescent="0.3">
      <c r="A273" s="10">
        <v>267</v>
      </c>
      <c r="B273" s="10">
        <f t="shared" si="217"/>
        <v>7</v>
      </c>
      <c r="C273" s="9">
        <f>IF(G273&lt;=$A$3,$A$3,G273)</f>
        <v>2.5</v>
      </c>
      <c r="D273" s="9">
        <f t="shared" si="204"/>
        <v>3</v>
      </c>
      <c r="E273" s="9">
        <f t="shared" si="205"/>
        <v>2.7508200000000005</v>
      </c>
      <c r="F273" s="9">
        <f t="shared" si="206"/>
        <v>2.9000000000000004</v>
      </c>
      <c r="G273" s="9">
        <v>2.3163656948266316</v>
      </c>
      <c r="H273" s="9">
        <f t="shared" si="218"/>
        <v>2.5558267599139151</v>
      </c>
      <c r="I273" s="9">
        <v>65</v>
      </c>
      <c r="J273" s="9">
        <v>78</v>
      </c>
      <c r="K273" s="9">
        <v>0.2</v>
      </c>
      <c r="L273" s="9">
        <v>0.2</v>
      </c>
      <c r="M273" s="1">
        <f t="shared" si="207"/>
        <v>1.3989229744649958</v>
      </c>
      <c r="N273" s="9">
        <v>3</v>
      </c>
      <c r="O273" s="9">
        <v>2.6</v>
      </c>
      <c r="P273" s="9">
        <f t="shared" si="208"/>
        <v>2.2619181047811927</v>
      </c>
      <c r="Q273" s="1">
        <f t="shared" si="209"/>
        <v>1.0547497343789107</v>
      </c>
      <c r="R273" s="4">
        <f t="shared" si="210"/>
        <v>15.007922656809424</v>
      </c>
      <c r="S273" s="4">
        <f t="shared" si="211"/>
        <v>0.90842102732943908</v>
      </c>
      <c r="T273" s="9">
        <f t="shared" si="212"/>
        <v>9.8441842525947028</v>
      </c>
      <c r="U273" s="9">
        <f t="shared" si="213"/>
        <v>3.9547497343789111</v>
      </c>
      <c r="V273" s="9">
        <f t="shared" si="214"/>
        <v>36.195995383635015</v>
      </c>
      <c r="W273" s="9">
        <f t="shared" si="215"/>
        <v>43.782996533202876</v>
      </c>
      <c r="X273" s="28">
        <f t="shared" si="219"/>
        <v>79.978991916837884</v>
      </c>
      <c r="Y273" s="9">
        <f t="shared" si="216"/>
        <v>0.5474312126705525</v>
      </c>
      <c r="Z273" s="9">
        <f t="shared" si="248"/>
        <v>0.04</v>
      </c>
      <c r="AA273" s="29">
        <f t="shared" si="220"/>
        <v>0.58743121267055254</v>
      </c>
      <c r="AB273" s="30">
        <f t="shared" si="249"/>
        <v>0.98</v>
      </c>
      <c r="AC273" s="9">
        <v>0.5</v>
      </c>
      <c r="AD273" s="9">
        <v>0.5</v>
      </c>
      <c r="AE273" s="9">
        <f t="shared" si="221"/>
        <v>63.27557430935758</v>
      </c>
      <c r="AF273" s="9">
        <f>(AC273+AD273)*D273*E273*N273</f>
        <v>24.757380000000005</v>
      </c>
      <c r="AG273" s="28">
        <f t="shared" si="222"/>
        <v>88.032954309357592</v>
      </c>
      <c r="AH273" s="9">
        <f t="shared" si="223"/>
        <v>0.28122854894770222</v>
      </c>
      <c r="AI273" s="9">
        <f t="shared" si="250"/>
        <v>0.09</v>
      </c>
      <c r="AJ273" s="29">
        <f t="shared" si="224"/>
        <v>0.37122854894770219</v>
      </c>
      <c r="AK273" s="30">
        <f t="shared" si="251"/>
        <v>0.9</v>
      </c>
      <c r="AL273" s="9">
        <v>10.877896671038943</v>
      </c>
      <c r="AM273" s="9">
        <v>3.2550458037514662</v>
      </c>
      <c r="AN273" s="9">
        <v>6.0240120673667787</v>
      </c>
      <c r="AO273" s="36">
        <f t="shared" si="225"/>
        <v>81.645220915105341</v>
      </c>
      <c r="AP273" s="36">
        <f t="shared" si="226"/>
        <v>4.4878806382655707</v>
      </c>
      <c r="AQ273" s="36">
        <f t="shared" si="227"/>
        <v>1.342930299955549</v>
      </c>
      <c r="AR273" s="36">
        <f t="shared" si="228"/>
        <v>2.4853193534914695</v>
      </c>
      <c r="AS273" s="36">
        <f t="shared" si="229"/>
        <v>111.18415697259479</v>
      </c>
      <c r="AT273" s="37">
        <f t="shared" si="230"/>
        <v>87.065559207056964</v>
      </c>
      <c r="AU273" s="37">
        <f t="shared" si="231"/>
        <v>6.8397108742461166</v>
      </c>
      <c r="AV273" s="37">
        <f t="shared" si="232"/>
        <v>2.0466798732665024</v>
      </c>
      <c r="AW273" s="37">
        <f t="shared" si="233"/>
        <v>3.787726808754762</v>
      </c>
      <c r="AX273" s="37">
        <f t="shared" si="234"/>
        <v>169.44913396432071</v>
      </c>
      <c r="AY273" s="9">
        <f t="shared" si="235"/>
        <v>0.85</v>
      </c>
      <c r="AZ273" s="9">
        <f t="shared" si="236"/>
        <v>0.6</v>
      </c>
      <c r="BA273" s="9">
        <f t="shared" si="237"/>
        <v>0.65</v>
      </c>
      <c r="BB273" s="9">
        <f t="shared" si="252"/>
        <v>21</v>
      </c>
      <c r="BC273" s="9">
        <f t="shared" si="253"/>
        <v>11.2</v>
      </c>
      <c r="BD273" s="9">
        <f t="shared" si="254"/>
        <v>13.65</v>
      </c>
      <c r="BE273" s="9">
        <f t="shared" si="238"/>
        <v>366.41400615181647</v>
      </c>
      <c r="BF273" s="9">
        <f t="shared" si="239"/>
        <v>109.64384101345948</v>
      </c>
      <c r="BG273" s="9">
        <f t="shared" si="240"/>
        <v>202.9144476603978</v>
      </c>
      <c r="BH273" s="9">
        <f t="shared" si="241"/>
        <v>9077.6550582872514</v>
      </c>
      <c r="BI273" s="9">
        <f t="shared" si="242"/>
        <v>595.50325208082666</v>
      </c>
      <c r="BJ273" s="9">
        <f t="shared" si="243"/>
        <v>178.1953276837765</v>
      </c>
      <c r="BK273" s="9">
        <f t="shared" si="244"/>
        <v>329.78055272779466</v>
      </c>
      <c r="BL273" s="9">
        <f t="shared" si="245"/>
        <v>14753.183605755092</v>
      </c>
      <c r="BM273" s="9" t="str">
        <f t="shared" si="246"/>
        <v>M</v>
      </c>
      <c r="BN273" s="9" t="str">
        <f t="shared" si="247"/>
        <v>M</v>
      </c>
      <c r="BO273" s="9">
        <v>1</v>
      </c>
    </row>
    <row r="274" spans="1:67" x14ac:dyDescent="0.3">
      <c r="A274" s="10">
        <v>268</v>
      </c>
      <c r="B274" s="10">
        <f t="shared" si="217"/>
        <v>7</v>
      </c>
      <c r="C274" s="9">
        <f>IF(G274&lt;=$A$3,$A$3,G274)</f>
        <v>2.5</v>
      </c>
      <c r="D274" s="9">
        <f t="shared" si="204"/>
        <v>3</v>
      </c>
      <c r="E274" s="9">
        <f t="shared" si="205"/>
        <v>2.7508200000000005</v>
      </c>
      <c r="F274" s="9">
        <f t="shared" si="206"/>
        <v>2.9000000000000004</v>
      </c>
      <c r="G274" s="9">
        <v>2.030164027476784</v>
      </c>
      <c r="H274" s="9">
        <f t="shared" si="218"/>
        <v>2.2400381597898447</v>
      </c>
      <c r="I274" s="9">
        <v>65</v>
      </c>
      <c r="J274" s="9">
        <v>78</v>
      </c>
      <c r="K274" s="9">
        <v>0.2</v>
      </c>
      <c r="L274" s="9">
        <v>0.2</v>
      </c>
      <c r="M274" s="1">
        <f t="shared" si="207"/>
        <v>1.3989229744649958</v>
      </c>
      <c r="N274" s="9">
        <v>3</v>
      </c>
      <c r="O274" s="9">
        <v>2.6</v>
      </c>
      <c r="P274" s="9">
        <f t="shared" si="208"/>
        <v>1.5847072663970971</v>
      </c>
      <c r="Q274" s="1">
        <f t="shared" si="209"/>
        <v>0.73896113425483989</v>
      </c>
      <c r="R274" s="4">
        <f t="shared" si="210"/>
        <v>15.007922656809424</v>
      </c>
      <c r="S274" s="4">
        <f t="shared" si="211"/>
        <v>3.3401858147179655</v>
      </c>
      <c r="T274" s="9">
        <f t="shared" si="212"/>
        <v>4.831968326641797</v>
      </c>
      <c r="U274" s="9">
        <f t="shared" si="213"/>
        <v>3.6389611342548402</v>
      </c>
      <c r="V274" s="9">
        <f t="shared" si="214"/>
        <v>42.165600824125121</v>
      </c>
      <c r="W274" s="9">
        <f t="shared" si="215"/>
        <v>50.472343745646981</v>
      </c>
      <c r="X274" s="28">
        <f t="shared" si="219"/>
        <v>92.637944569772102</v>
      </c>
      <c r="Y274" s="9">
        <f t="shared" si="216"/>
        <v>0.54483445180104073</v>
      </c>
      <c r="Z274" s="9">
        <f t="shared" si="248"/>
        <v>0.04</v>
      </c>
      <c r="AA274" s="29">
        <f t="shared" si="220"/>
        <v>0.58483445180104077</v>
      </c>
      <c r="AB274" s="30">
        <f t="shared" si="249"/>
        <v>0.98</v>
      </c>
      <c r="AC274" s="9">
        <v>0.5</v>
      </c>
      <c r="AD274" s="9">
        <v>0.5</v>
      </c>
      <c r="AE274" s="9">
        <f t="shared" si="221"/>
        <v>55.457475936417914</v>
      </c>
      <c r="AF274" s="9">
        <f>(AC274+AD274)*D274*E274*N274</f>
        <v>24.757380000000005</v>
      </c>
      <c r="AG274" s="28">
        <f t="shared" si="222"/>
        <v>80.214855936417919</v>
      </c>
      <c r="AH274" s="9">
        <f t="shared" si="223"/>
        <v>0.30863834025487591</v>
      </c>
      <c r="AI274" s="9">
        <f t="shared" si="250"/>
        <v>0.09</v>
      </c>
      <c r="AJ274" s="29">
        <f t="shared" si="224"/>
        <v>0.39863834025487588</v>
      </c>
      <c r="AK274" s="30">
        <f t="shared" si="251"/>
        <v>0.9</v>
      </c>
      <c r="AL274" s="9">
        <v>7.8822446634666559</v>
      </c>
      <c r="AM274" s="9">
        <v>2.1078792714269734</v>
      </c>
      <c r="AN274" s="9">
        <v>4.8873790843201217</v>
      </c>
      <c r="AO274" s="36">
        <f t="shared" si="225"/>
        <v>94.567901748309026</v>
      </c>
      <c r="AP274" s="36">
        <f t="shared" si="226"/>
        <v>3.272436426746455</v>
      </c>
      <c r="AQ274" s="36">
        <f t="shared" si="227"/>
        <v>0.87511885325920225</v>
      </c>
      <c r="AR274" s="36">
        <f t="shared" si="228"/>
        <v>2.0290714167978909</v>
      </c>
      <c r="AS274" s="36">
        <f t="shared" si="229"/>
        <v>82.296725056865341</v>
      </c>
      <c r="AT274" s="37">
        <f t="shared" si="230"/>
        <v>79.333374003050693</v>
      </c>
      <c r="AU274" s="37">
        <f t="shared" si="231"/>
        <v>4.7400797333394555</v>
      </c>
      <c r="AV274" s="37">
        <f t="shared" si="232"/>
        <v>1.2675977772076676</v>
      </c>
      <c r="AW274" s="37">
        <f t="shared" si="233"/>
        <v>2.9390823979503535</v>
      </c>
      <c r="AX274" s="37">
        <f t="shared" si="234"/>
        <v>119.20568887875932</v>
      </c>
      <c r="AY274" s="9">
        <f t="shared" si="235"/>
        <v>0.85</v>
      </c>
      <c r="AZ274" s="9">
        <f t="shared" si="236"/>
        <v>0.6</v>
      </c>
      <c r="BA274" s="9">
        <f t="shared" si="237"/>
        <v>0.65</v>
      </c>
      <c r="BB274" s="9">
        <f t="shared" si="252"/>
        <v>21</v>
      </c>
      <c r="BC274" s="9">
        <f t="shared" si="253"/>
        <v>11.2</v>
      </c>
      <c r="BD274" s="9">
        <f t="shared" si="254"/>
        <v>13.65</v>
      </c>
      <c r="BE274" s="9">
        <f t="shared" si="238"/>
        <v>309.46744648214622</v>
      </c>
      <c r="BF274" s="9">
        <f t="shared" si="239"/>
        <v>82.758153733109097</v>
      </c>
      <c r="BG274" s="9">
        <f t="shared" si="240"/>
        <v>191.88502638404515</v>
      </c>
      <c r="BH274" s="9">
        <f t="shared" si="241"/>
        <v>7782.6286093852432</v>
      </c>
      <c r="BI274" s="9">
        <f t="shared" si="242"/>
        <v>376.0465182892998</v>
      </c>
      <c r="BJ274" s="9">
        <f t="shared" si="243"/>
        <v>100.56280854465163</v>
      </c>
      <c r="BK274" s="9">
        <f t="shared" si="244"/>
        <v>233.16732310237848</v>
      </c>
      <c r="BL274" s="9">
        <f t="shared" si="245"/>
        <v>9456.9894991099136</v>
      </c>
      <c r="BM274" s="9" t="str">
        <f t="shared" si="246"/>
        <v>M</v>
      </c>
      <c r="BN274" s="9" t="str">
        <f t="shared" si="247"/>
        <v>M</v>
      </c>
      <c r="BO274" s="9">
        <v>1</v>
      </c>
    </row>
    <row r="275" spans="1:67" x14ac:dyDescent="0.3">
      <c r="A275" s="10">
        <v>269</v>
      </c>
      <c r="B275" s="10">
        <f t="shared" si="217"/>
        <v>7</v>
      </c>
      <c r="C275" s="9">
        <f>IF(G275&lt;=$A$3,$A$3,G275)</f>
        <v>2.5</v>
      </c>
      <c r="D275" s="9">
        <f t="shared" si="204"/>
        <v>3</v>
      </c>
      <c r="E275" s="9">
        <f t="shared" si="205"/>
        <v>2.7508200000000005</v>
      </c>
      <c r="F275" s="9">
        <f t="shared" si="206"/>
        <v>2.9000000000000004</v>
      </c>
      <c r="G275" s="9">
        <v>1.9139829469678342</v>
      </c>
      <c r="H275" s="9">
        <f t="shared" si="218"/>
        <v>2.1118465209550661</v>
      </c>
      <c r="I275" s="9">
        <v>65</v>
      </c>
      <c r="J275" s="9">
        <v>78</v>
      </c>
      <c r="K275" s="9">
        <v>0.2</v>
      </c>
      <c r="L275" s="9">
        <v>0.2</v>
      </c>
      <c r="M275" s="1">
        <f t="shared" si="207"/>
        <v>1.3989229744649958</v>
      </c>
      <c r="N275" s="9">
        <v>3</v>
      </c>
      <c r="O275" s="9">
        <v>2.6</v>
      </c>
      <c r="P275" s="9">
        <f t="shared" si="208"/>
        <v>1.3097994097644536</v>
      </c>
      <c r="Q275" s="1">
        <f t="shared" si="209"/>
        <v>0.61076949542006176</v>
      </c>
      <c r="R275" s="4">
        <f t="shared" si="210"/>
        <v>15.007922656809424</v>
      </c>
      <c r="S275" s="4">
        <f t="shared" si="211"/>
        <v>4.7638115333825217</v>
      </c>
      <c r="T275" s="9">
        <f t="shared" si="212"/>
        <v>3.300924271183999</v>
      </c>
      <c r="U275" s="9">
        <f t="shared" si="213"/>
        <v>3.5107694954200621</v>
      </c>
      <c r="V275" s="9">
        <f t="shared" si="214"/>
        <v>43.203538317304172</v>
      </c>
      <c r="W275" s="9">
        <f t="shared" si="215"/>
        <v>54.388481845063822</v>
      </c>
      <c r="X275" s="28">
        <f t="shared" si="219"/>
        <v>97.592020162367987</v>
      </c>
      <c r="Y275" s="9">
        <f t="shared" si="216"/>
        <v>0.55730460087387679</v>
      </c>
      <c r="Z275" s="9">
        <f t="shared" si="248"/>
        <v>0.04</v>
      </c>
      <c r="AA275" s="29">
        <f t="shared" si="220"/>
        <v>0.59730460087387682</v>
      </c>
      <c r="AB275" s="30">
        <f t="shared" si="249"/>
        <v>0.98</v>
      </c>
      <c r="AC275" s="9">
        <v>0.5</v>
      </c>
      <c r="AD275" s="9">
        <v>0.5</v>
      </c>
      <c r="AE275" s="9">
        <f t="shared" si="221"/>
        <v>52.283786820962547</v>
      </c>
      <c r="AF275" s="9">
        <f>(AC275+AD275)*D275*E275*N275</f>
        <v>24.757380000000005</v>
      </c>
      <c r="AG275" s="28">
        <f t="shared" si="222"/>
        <v>77.041166820962559</v>
      </c>
      <c r="AH275" s="9">
        <f t="shared" si="223"/>
        <v>0.32135260954100231</v>
      </c>
      <c r="AI275" s="9">
        <f t="shared" si="250"/>
        <v>0.09</v>
      </c>
      <c r="AJ275" s="29">
        <f t="shared" si="224"/>
        <v>0.41135260954100228</v>
      </c>
      <c r="AK275" s="30">
        <f t="shared" si="251"/>
        <v>0.9</v>
      </c>
      <c r="AL275" s="9">
        <v>7.0699084844513633</v>
      </c>
      <c r="AM275" s="9">
        <v>2.6476312240854414</v>
      </c>
      <c r="AN275" s="9">
        <v>6.9983115154209194</v>
      </c>
      <c r="AO275" s="36">
        <f t="shared" si="225"/>
        <v>99.625187249083979</v>
      </c>
      <c r="AP275" s="36">
        <f t="shared" si="226"/>
        <v>2.8470196189313062</v>
      </c>
      <c r="AQ275" s="36">
        <f t="shared" si="227"/>
        <v>1.0661889125218729</v>
      </c>
      <c r="AR275" s="36">
        <f t="shared" si="228"/>
        <v>2.818187848911371</v>
      </c>
      <c r="AS275" s="36">
        <f t="shared" si="229"/>
        <v>82.988461379536943</v>
      </c>
      <c r="AT275" s="37">
        <f t="shared" si="230"/>
        <v>76.194560592160769</v>
      </c>
      <c r="AU275" s="37">
        <f t="shared" si="231"/>
        <v>4.1616831801562224</v>
      </c>
      <c r="AV275" s="37">
        <f t="shared" si="232"/>
        <v>1.558521210955657</v>
      </c>
      <c r="AW275" s="37">
        <f t="shared" si="233"/>
        <v>4.1195378111716776</v>
      </c>
      <c r="AX275" s="37">
        <f t="shared" si="234"/>
        <v>121.30990653303131</v>
      </c>
      <c r="AY275" s="9">
        <f t="shared" si="235"/>
        <v>0.85</v>
      </c>
      <c r="AZ275" s="9">
        <f t="shared" si="236"/>
        <v>0.6</v>
      </c>
      <c r="BA275" s="9">
        <f t="shared" si="237"/>
        <v>0.65</v>
      </c>
      <c r="BB275" s="9">
        <f t="shared" si="252"/>
        <v>21</v>
      </c>
      <c r="BC275" s="9">
        <f t="shared" si="253"/>
        <v>11.2</v>
      </c>
      <c r="BD275" s="9">
        <f t="shared" si="254"/>
        <v>13.65</v>
      </c>
      <c r="BE275" s="9">
        <f t="shared" si="238"/>
        <v>283.63486263784711</v>
      </c>
      <c r="BF275" s="9">
        <f t="shared" si="239"/>
        <v>106.2192700528888</v>
      </c>
      <c r="BG275" s="9">
        <f t="shared" si="240"/>
        <v>280.76249215088853</v>
      </c>
      <c r="BH275" s="9">
        <f t="shared" si="241"/>
        <v>8267.7410044497428</v>
      </c>
      <c r="BI275" s="9">
        <f t="shared" si="242"/>
        <v>317.09762123578963</v>
      </c>
      <c r="BJ275" s="9">
        <f t="shared" si="243"/>
        <v>118.75083884232858</v>
      </c>
      <c r="BK275" s="9">
        <f t="shared" si="244"/>
        <v>313.88637336501773</v>
      </c>
      <c r="BL275" s="9">
        <f t="shared" si="245"/>
        <v>9243.1550237604133</v>
      </c>
      <c r="BM275" s="9" t="str">
        <f t="shared" si="246"/>
        <v>M</v>
      </c>
      <c r="BN275" s="9" t="str">
        <f t="shared" si="247"/>
        <v>M</v>
      </c>
      <c r="BO275" s="9">
        <v>1</v>
      </c>
    </row>
    <row r="276" spans="1:67" x14ac:dyDescent="0.3">
      <c r="A276" s="10">
        <v>270</v>
      </c>
      <c r="B276" s="10">
        <f t="shared" si="217"/>
        <v>7</v>
      </c>
      <c r="C276" s="9">
        <f>IF(G276&lt;=$A$3,$A$3,G276)</f>
        <v>3.2736438426550687</v>
      </c>
      <c r="D276" s="9">
        <f t="shared" si="204"/>
        <v>3</v>
      </c>
      <c r="E276" s="9">
        <f t="shared" si="205"/>
        <v>2.7508200000000005</v>
      </c>
      <c r="F276" s="9">
        <f t="shared" si="206"/>
        <v>3.673643842655069</v>
      </c>
      <c r="G276" s="9">
        <v>3.2736438426550687</v>
      </c>
      <c r="H276" s="9">
        <f t="shared" si="218"/>
        <v>3.6120663305331244</v>
      </c>
      <c r="I276" s="9">
        <v>65</v>
      </c>
      <c r="J276" s="9">
        <v>78</v>
      </c>
      <c r="K276" s="9">
        <v>0.2</v>
      </c>
      <c r="L276" s="9">
        <v>0.2</v>
      </c>
      <c r="M276" s="1">
        <f t="shared" si="207"/>
        <v>1.3989229744649958</v>
      </c>
      <c r="N276" s="9">
        <v>3</v>
      </c>
      <c r="O276" s="9">
        <v>2.6</v>
      </c>
      <c r="P276" s="9">
        <f t="shared" si="208"/>
        <v>2.867946599106729</v>
      </c>
      <c r="Q276" s="1">
        <f t="shared" si="209"/>
        <v>1.3373454623430514</v>
      </c>
      <c r="R276" s="4">
        <f t="shared" si="210"/>
        <v>15.007922656809424</v>
      </c>
      <c r="S276" s="4">
        <f t="shared" si="211"/>
        <v>2.9078851822148911E-2</v>
      </c>
      <c r="T276" s="9">
        <f t="shared" si="212"/>
        <v>15.825888489055766</v>
      </c>
      <c r="U276" s="9">
        <f t="shared" si="213"/>
        <v>5.0109893049981205</v>
      </c>
      <c r="V276" s="9">
        <f t="shared" si="214"/>
        <v>45.891128156749787</v>
      </c>
      <c r="W276" s="9">
        <f t="shared" si="215"/>
        <v>41.364084489973912</v>
      </c>
      <c r="X276" s="28">
        <f t="shared" si="219"/>
        <v>87.255212646723692</v>
      </c>
      <c r="Y276" s="9">
        <f t="shared" si="216"/>
        <v>0.47405860618834988</v>
      </c>
      <c r="Z276" s="9">
        <f t="shared" si="248"/>
        <v>0.04</v>
      </c>
      <c r="AA276" s="29">
        <f t="shared" si="220"/>
        <v>0.51405860618834986</v>
      </c>
      <c r="AB276" s="30">
        <f t="shared" si="249"/>
        <v>0.98</v>
      </c>
      <c r="AC276" s="9">
        <v>0.5</v>
      </c>
      <c r="AD276" s="9">
        <v>0.5</v>
      </c>
      <c r="AE276" s="9">
        <f t="shared" si="221"/>
        <v>89.42529873021418</v>
      </c>
      <c r="AF276" s="9">
        <f>(AC276+AD276)*D276*E276*N276</f>
        <v>24.757380000000005</v>
      </c>
      <c r="AG276" s="28">
        <f t="shared" si="222"/>
        <v>114.18267873021418</v>
      </c>
      <c r="AH276" s="9">
        <f t="shared" si="223"/>
        <v>0.21682255378239684</v>
      </c>
      <c r="AI276" s="9">
        <f t="shared" si="250"/>
        <v>0.09</v>
      </c>
      <c r="AJ276" s="29">
        <f t="shared" si="224"/>
        <v>0.30682255378239687</v>
      </c>
      <c r="AK276" s="30">
        <f t="shared" si="251"/>
        <v>0.9</v>
      </c>
      <c r="AL276" s="9">
        <v>5.9202647540136955</v>
      </c>
      <c r="AM276" s="9">
        <v>2.7996538660771901</v>
      </c>
      <c r="AN276" s="9">
        <v>5.002399406669257</v>
      </c>
      <c r="AO276" s="36">
        <f t="shared" si="225"/>
        <v>89.07302957686376</v>
      </c>
      <c r="AP276" s="36">
        <f t="shared" si="226"/>
        <v>2.8769017062994013</v>
      </c>
      <c r="AQ276" s="36">
        <f t="shared" si="227"/>
        <v>1.3604677018717246</v>
      </c>
      <c r="AR276" s="36">
        <f t="shared" si="228"/>
        <v>2.4308729400794302</v>
      </c>
      <c r="AS276" s="36">
        <f t="shared" si="229"/>
        <v>82.062958574877058</v>
      </c>
      <c r="AT276" s="37">
        <f t="shared" si="230"/>
        <v>112.92792401889315</v>
      </c>
      <c r="AU276" s="37">
        <f t="shared" si="231"/>
        <v>4.1037940031193001</v>
      </c>
      <c r="AV276" s="37">
        <f t="shared" si="232"/>
        <v>1.9406569171806261</v>
      </c>
      <c r="AW276" s="37">
        <f t="shared" si="233"/>
        <v>3.4675504456754487</v>
      </c>
      <c r="AX276" s="37">
        <f t="shared" si="234"/>
        <v>117.05977876838874</v>
      </c>
      <c r="AY276" s="9">
        <f t="shared" si="235"/>
        <v>0.85</v>
      </c>
      <c r="AZ276" s="9">
        <f t="shared" si="236"/>
        <v>0.6</v>
      </c>
      <c r="BA276" s="9">
        <f t="shared" si="237"/>
        <v>0.65</v>
      </c>
      <c r="BB276" s="9">
        <f t="shared" si="252"/>
        <v>21</v>
      </c>
      <c r="BC276" s="9">
        <f t="shared" si="253"/>
        <v>11.2</v>
      </c>
      <c r="BD276" s="9">
        <f t="shared" si="254"/>
        <v>13.65</v>
      </c>
      <c r="BE276" s="9">
        <f t="shared" si="238"/>
        <v>256.25435077493637</v>
      </c>
      <c r="BF276" s="9">
        <f t="shared" si="239"/>
        <v>121.180979847188</v>
      </c>
      <c r="BG276" s="9">
        <f t="shared" si="240"/>
        <v>216.52521728929287</v>
      </c>
      <c r="BH276" s="9">
        <f t="shared" si="241"/>
        <v>7309.5963363049696</v>
      </c>
      <c r="BI276" s="9">
        <f t="shared" si="242"/>
        <v>463.43293737344567</v>
      </c>
      <c r="BJ276" s="9">
        <f t="shared" si="243"/>
        <v>219.15435689011315</v>
      </c>
      <c r="BK276" s="9">
        <f t="shared" si="244"/>
        <v>391.58327326091614</v>
      </c>
      <c r="BL276" s="9">
        <f t="shared" si="245"/>
        <v>13219.317802425045</v>
      </c>
      <c r="BM276" s="9" t="str">
        <f t="shared" si="246"/>
        <v>M</v>
      </c>
      <c r="BN276" s="9" t="str">
        <f t="shared" si="247"/>
        <v>M</v>
      </c>
      <c r="BO276" s="9">
        <v>1</v>
      </c>
    </row>
    <row r="277" spans="1:67" x14ac:dyDescent="0.3">
      <c r="A277" s="10">
        <v>271</v>
      </c>
      <c r="B277" s="10">
        <f t="shared" si="217"/>
        <v>7</v>
      </c>
      <c r="C277" s="9">
        <f>IF(G277&lt;=$A$3,$A$3,G277)</f>
        <v>2.5234742448827774</v>
      </c>
      <c r="D277" s="9">
        <f t="shared" si="204"/>
        <v>3</v>
      </c>
      <c r="E277" s="9">
        <f t="shared" si="205"/>
        <v>2.7508200000000005</v>
      </c>
      <c r="F277" s="9">
        <f t="shared" si="206"/>
        <v>2.9234742448827777</v>
      </c>
      <c r="G277" s="9">
        <v>2.5234742448827774</v>
      </c>
      <c r="H277" s="9">
        <f t="shared" si="218"/>
        <v>2.7843457608742042</v>
      </c>
      <c r="I277" s="9">
        <v>65</v>
      </c>
      <c r="J277" s="9">
        <v>78</v>
      </c>
      <c r="K277" s="9">
        <v>0.2</v>
      </c>
      <c r="L277" s="9">
        <v>0.2</v>
      </c>
      <c r="M277" s="1">
        <f t="shared" si="207"/>
        <v>1.3989229744649958</v>
      </c>
      <c r="N277" s="9">
        <v>3</v>
      </c>
      <c r="O277" s="9">
        <v>2.6</v>
      </c>
      <c r="P277" s="9">
        <f t="shared" si="208"/>
        <v>2.7016380032036111</v>
      </c>
      <c r="Q277" s="1">
        <f t="shared" si="209"/>
        <v>1.2597944904564224</v>
      </c>
      <c r="R277" s="4">
        <f t="shared" si="210"/>
        <v>15.007922656809424</v>
      </c>
      <c r="S277" s="4">
        <f t="shared" si="211"/>
        <v>0.14844483232803948</v>
      </c>
      <c r="T277" s="9">
        <f t="shared" si="212"/>
        <v>14.043659586195973</v>
      </c>
      <c r="U277" s="9">
        <f t="shared" si="213"/>
        <v>4.1832687353392002</v>
      </c>
      <c r="V277" s="9">
        <f t="shared" si="214"/>
        <v>30.301526390452199</v>
      </c>
      <c r="W277" s="9">
        <f t="shared" si="215"/>
        <v>41.692438816469121</v>
      </c>
      <c r="X277" s="28">
        <f t="shared" si="219"/>
        <v>71.993965206921317</v>
      </c>
      <c r="Y277" s="9">
        <f t="shared" si="216"/>
        <v>0.57911018925876467</v>
      </c>
      <c r="Z277" s="9">
        <f t="shared" si="248"/>
        <v>0.04</v>
      </c>
      <c r="AA277" s="29">
        <f t="shared" si="220"/>
        <v>0.61911018925876471</v>
      </c>
      <c r="AB277" s="30">
        <f t="shared" si="249"/>
        <v>0.98</v>
      </c>
      <c r="AC277" s="9">
        <v>0.5</v>
      </c>
      <c r="AD277" s="9">
        <v>0.5</v>
      </c>
      <c r="AE277" s="9">
        <f t="shared" si="221"/>
        <v>68.933106053351807</v>
      </c>
      <c r="AF277" s="9">
        <f>(AC277+AD277)*D277*E277*N277</f>
        <v>24.757380000000005</v>
      </c>
      <c r="AG277" s="28">
        <f t="shared" si="222"/>
        <v>93.690486053351805</v>
      </c>
      <c r="AH277" s="9">
        <f t="shared" si="223"/>
        <v>0.26424646773528293</v>
      </c>
      <c r="AI277" s="9">
        <f t="shared" si="250"/>
        <v>0.09</v>
      </c>
      <c r="AJ277" s="29">
        <f t="shared" si="224"/>
        <v>0.3542464677352829</v>
      </c>
      <c r="AK277" s="30">
        <f t="shared" si="251"/>
        <v>0.9</v>
      </c>
      <c r="AL277" s="9">
        <v>10.624459524764596</v>
      </c>
      <c r="AM277" s="9">
        <v>2.123589794077501</v>
      </c>
      <c r="AN277" s="9">
        <v>3.3411837940159006</v>
      </c>
      <c r="AO277" s="36">
        <f t="shared" si="225"/>
        <v>73.493839482065511</v>
      </c>
      <c r="AP277" s="36">
        <f t="shared" si="226"/>
        <v>4.0467483776155015</v>
      </c>
      <c r="AQ277" s="36">
        <f t="shared" si="227"/>
        <v>0.80885371475819823</v>
      </c>
      <c r="AR277" s="36">
        <f t="shared" si="228"/>
        <v>1.2726228629543987</v>
      </c>
      <c r="AS277" s="36">
        <f t="shared" si="229"/>
        <v>87.224171647241945</v>
      </c>
      <c r="AT277" s="37">
        <f t="shared" si="230"/>
        <v>92.660920272545738</v>
      </c>
      <c r="AU277" s="37">
        <f t="shared" si="231"/>
        <v>6.8607822665202551</v>
      </c>
      <c r="AV277" s="37">
        <f t="shared" si="232"/>
        <v>1.3713156106068496</v>
      </c>
      <c r="AW277" s="37">
        <f t="shared" si="233"/>
        <v>2.1575812369313967</v>
      </c>
      <c r="AX277" s="37">
        <f t="shared" si="234"/>
        <v>147.87824549692704</v>
      </c>
      <c r="AY277" s="9">
        <f t="shared" si="235"/>
        <v>0.85</v>
      </c>
      <c r="AZ277" s="9">
        <f t="shared" si="236"/>
        <v>0.6</v>
      </c>
      <c r="BA277" s="9">
        <f t="shared" si="237"/>
        <v>0.55000000000000004</v>
      </c>
      <c r="BB277" s="9">
        <f t="shared" si="252"/>
        <v>21</v>
      </c>
      <c r="BC277" s="9">
        <f t="shared" si="253"/>
        <v>11.2</v>
      </c>
      <c r="BD277" s="9">
        <f t="shared" si="254"/>
        <v>13.65</v>
      </c>
      <c r="BE277" s="9">
        <f t="shared" si="238"/>
        <v>297.41107568878272</v>
      </c>
      <c r="BF277" s="9">
        <f t="shared" si="239"/>
        <v>59.445765076911421</v>
      </c>
      <c r="BG277" s="9">
        <f t="shared" si="240"/>
        <v>93.529940411177236</v>
      </c>
      <c r="BH277" s="9">
        <f t="shared" si="241"/>
        <v>6410.4392699985292</v>
      </c>
      <c r="BI277" s="9">
        <f t="shared" si="242"/>
        <v>635.726398605329</v>
      </c>
      <c r="BJ277" s="9">
        <f t="shared" si="243"/>
        <v>127.06736646293866</v>
      </c>
      <c r="BK277" s="9">
        <f t="shared" si="244"/>
        <v>199.92346297684077</v>
      </c>
      <c r="BL277" s="9">
        <f t="shared" si="245"/>
        <v>13702.534316034702</v>
      </c>
      <c r="BM277" s="9" t="str">
        <f t="shared" si="246"/>
        <v>M</v>
      </c>
      <c r="BN277" s="9" t="str">
        <f t="shared" si="247"/>
        <v>M</v>
      </c>
      <c r="BO277" s="9">
        <v>1</v>
      </c>
    </row>
    <row r="278" spans="1:67" x14ac:dyDescent="0.3">
      <c r="A278" s="10">
        <v>272</v>
      </c>
      <c r="B278" s="10">
        <f t="shared" si="217"/>
        <v>7</v>
      </c>
      <c r="C278" s="9">
        <f>IF(G278&lt;=$A$3,$A$3,G278)</f>
        <v>3.3879894702946971</v>
      </c>
      <c r="D278" s="9">
        <f t="shared" si="204"/>
        <v>3</v>
      </c>
      <c r="E278" s="9">
        <f t="shared" si="205"/>
        <v>2.7508200000000005</v>
      </c>
      <c r="F278" s="9">
        <f t="shared" si="206"/>
        <v>3.7879894702946975</v>
      </c>
      <c r="G278" s="9">
        <v>3.3879894702946971</v>
      </c>
      <c r="H278" s="9">
        <f t="shared" si="218"/>
        <v>3.7382327712005976</v>
      </c>
      <c r="I278" s="9">
        <v>65</v>
      </c>
      <c r="J278" s="9">
        <v>78</v>
      </c>
      <c r="K278" s="9">
        <v>0.2</v>
      </c>
      <c r="L278" s="9">
        <v>0.2</v>
      </c>
      <c r="M278" s="1">
        <f t="shared" si="207"/>
        <v>1.3989229744649958</v>
      </c>
      <c r="N278" s="9">
        <v>3</v>
      </c>
      <c r="O278" s="9">
        <v>2.6</v>
      </c>
      <c r="P278" s="9">
        <f t="shared" si="208"/>
        <v>2.8932964144509907</v>
      </c>
      <c r="Q278" s="1">
        <f t="shared" si="209"/>
        <v>1.3491662753708957</v>
      </c>
      <c r="R278" s="4">
        <f t="shared" si="210"/>
        <v>15.007922656809424</v>
      </c>
      <c r="S278" s="4">
        <f t="shared" si="211"/>
        <v>1.8986114685963881E-2</v>
      </c>
      <c r="T278" s="9">
        <f t="shared" si="212"/>
        <v>16.106895383168691</v>
      </c>
      <c r="U278" s="9">
        <f t="shared" si="213"/>
        <v>5.1371557456655932</v>
      </c>
      <c r="V278" s="9">
        <f t="shared" si="214"/>
        <v>48.241679287138169</v>
      </c>
      <c r="W278" s="9">
        <f t="shared" si="215"/>
        <v>41.336321186804952</v>
      </c>
      <c r="X278" s="28">
        <f t="shared" si="219"/>
        <v>89.578000473943121</v>
      </c>
      <c r="Y278" s="9">
        <f t="shared" si="216"/>
        <v>0.46145617191833904</v>
      </c>
      <c r="Z278" s="9">
        <f t="shared" si="248"/>
        <v>0.04</v>
      </c>
      <c r="AA278" s="29">
        <f t="shared" si="220"/>
        <v>0.50145617191833902</v>
      </c>
      <c r="AB278" s="30">
        <f t="shared" si="249"/>
        <v>0.98</v>
      </c>
      <c r="AC278" s="9">
        <v>0.5</v>
      </c>
      <c r="AD278" s="9">
        <v>0.5</v>
      </c>
      <c r="AE278" s="9">
        <f t="shared" si="221"/>
        <v>92.548849245066265</v>
      </c>
      <c r="AF278" s="9">
        <f>(AC278+AD278)*D278*E278*N278</f>
        <v>24.757380000000005</v>
      </c>
      <c r="AG278" s="28">
        <f t="shared" si="222"/>
        <v>117.30622924506628</v>
      </c>
      <c r="AH278" s="9">
        <f t="shared" si="223"/>
        <v>0.21104915023974538</v>
      </c>
      <c r="AI278" s="9">
        <f t="shared" si="250"/>
        <v>0.09</v>
      </c>
      <c r="AJ278" s="29">
        <f t="shared" si="224"/>
        <v>0.30104915023974538</v>
      </c>
      <c r="AK278" s="30">
        <f t="shared" si="251"/>
        <v>0.9</v>
      </c>
      <c r="AL278" s="9">
        <v>11.290374465854779</v>
      </c>
      <c r="AM278" s="9">
        <v>3.2612970355652138</v>
      </c>
      <c r="AN278" s="9">
        <v>3.1624540803244883</v>
      </c>
      <c r="AO278" s="36">
        <f t="shared" si="225"/>
        <v>91.444208817150269</v>
      </c>
      <c r="AP278" s="36">
        <f t="shared" si="226"/>
        <v>5.6287465066826794</v>
      </c>
      <c r="AQ278" s="36">
        <f t="shared" si="227"/>
        <v>1.6258995086220545</v>
      </c>
      <c r="AR278" s="36">
        <f t="shared" si="228"/>
        <v>1.576621963337439</v>
      </c>
      <c r="AS278" s="36">
        <f t="shared" si="229"/>
        <v>123.23565923198186</v>
      </c>
      <c r="AT278" s="37">
        <f t="shared" si="230"/>
        <v>116.01714980281281</v>
      </c>
      <c r="AU278" s="37">
        <f t="shared" si="231"/>
        <v>7.8914168270206781</v>
      </c>
      <c r="AV278" s="37">
        <f t="shared" si="232"/>
        <v>2.2794863343289054</v>
      </c>
      <c r="AW278" s="37">
        <f t="shared" si="233"/>
        <v>2.2103999667705856</v>
      </c>
      <c r="AX278" s="37">
        <f t="shared" si="234"/>
        <v>172.77451627953948</v>
      </c>
      <c r="AY278" s="9">
        <f t="shared" si="235"/>
        <v>0.85</v>
      </c>
      <c r="AZ278" s="9">
        <f t="shared" si="236"/>
        <v>0.6</v>
      </c>
      <c r="BA278" s="9">
        <f t="shared" si="237"/>
        <v>0.55000000000000004</v>
      </c>
      <c r="BB278" s="9">
        <f t="shared" si="252"/>
        <v>21</v>
      </c>
      <c r="BC278" s="9">
        <f t="shared" si="253"/>
        <v>11.2</v>
      </c>
      <c r="BD278" s="9">
        <f t="shared" si="254"/>
        <v>13.65</v>
      </c>
      <c r="BE278" s="9">
        <f t="shared" si="238"/>
        <v>514.71627093589609</v>
      </c>
      <c r="BF278" s="9">
        <f t="shared" si="239"/>
        <v>148.67909418213716</v>
      </c>
      <c r="BG278" s="9">
        <f t="shared" si="240"/>
        <v>144.17294804113422</v>
      </c>
      <c r="BH278" s="9">
        <f t="shared" si="241"/>
        <v>11269.18735652852</v>
      </c>
      <c r="BI278" s="9">
        <f t="shared" si="242"/>
        <v>915.53968817689577</v>
      </c>
      <c r="BJ278" s="9">
        <f t="shared" si="243"/>
        <v>264.45950752330128</v>
      </c>
      <c r="BK278" s="9">
        <f t="shared" si="244"/>
        <v>256.44430406895549</v>
      </c>
      <c r="BL278" s="9">
        <f t="shared" si="245"/>
        <v>20044.806937311852</v>
      </c>
      <c r="BM278" s="9" t="str">
        <f t="shared" si="246"/>
        <v>M</v>
      </c>
      <c r="BN278" s="9" t="str">
        <f t="shared" si="247"/>
        <v>M</v>
      </c>
      <c r="BO278" s="9">
        <v>1</v>
      </c>
    </row>
    <row r="279" spans="1:67" x14ac:dyDescent="0.3">
      <c r="A279" s="10">
        <v>273</v>
      </c>
      <c r="B279" s="10">
        <f t="shared" si="217"/>
        <v>7</v>
      </c>
      <c r="C279" s="9">
        <f>IF(G279&lt;=$A$3,$A$3,G279)</f>
        <v>2.5</v>
      </c>
      <c r="D279" s="9">
        <f t="shared" si="204"/>
        <v>3</v>
      </c>
      <c r="E279" s="9">
        <f t="shared" si="205"/>
        <v>2.7508200000000005</v>
      </c>
      <c r="F279" s="9">
        <f t="shared" si="206"/>
        <v>2.9000000000000004</v>
      </c>
      <c r="G279" s="9">
        <v>2.0557817546860591</v>
      </c>
      <c r="H279" s="9">
        <f t="shared" si="218"/>
        <v>2.2683041943265634</v>
      </c>
      <c r="I279" s="9">
        <v>65</v>
      </c>
      <c r="J279" s="9">
        <v>78</v>
      </c>
      <c r="K279" s="9">
        <v>0.2</v>
      </c>
      <c r="L279" s="9">
        <v>0.2</v>
      </c>
      <c r="M279" s="1">
        <f t="shared" si="207"/>
        <v>1.3989229744649958</v>
      </c>
      <c r="N279" s="9">
        <v>3</v>
      </c>
      <c r="O279" s="9">
        <v>2.6</v>
      </c>
      <c r="P279" s="9">
        <f t="shared" si="208"/>
        <v>1.6453239730764526</v>
      </c>
      <c r="Q279" s="1">
        <f t="shared" si="209"/>
        <v>0.76722716879155861</v>
      </c>
      <c r="R279" s="4">
        <f t="shared" si="210"/>
        <v>15.007922656809424</v>
      </c>
      <c r="S279" s="4">
        <f t="shared" si="211"/>
        <v>3.0601940344210057</v>
      </c>
      <c r="T279" s="9">
        <f t="shared" si="212"/>
        <v>5.2086938459562813</v>
      </c>
      <c r="U279" s="9">
        <f t="shared" si="213"/>
        <v>3.667227168791559</v>
      </c>
      <c r="V279" s="9">
        <f t="shared" si="214"/>
        <v>41.829089689203123</v>
      </c>
      <c r="W279" s="9">
        <f t="shared" si="215"/>
        <v>49.702136756570496</v>
      </c>
      <c r="X279" s="28">
        <f t="shared" si="219"/>
        <v>91.531226445773626</v>
      </c>
      <c r="Y279" s="9">
        <f t="shared" si="216"/>
        <v>0.54300743786073724</v>
      </c>
      <c r="Z279" s="9">
        <f t="shared" si="248"/>
        <v>0.04</v>
      </c>
      <c r="AA279" s="29">
        <f t="shared" si="220"/>
        <v>0.58300743786073728</v>
      </c>
      <c r="AB279" s="30">
        <f t="shared" si="249"/>
        <v>0.98</v>
      </c>
      <c r="AC279" s="9">
        <v>0.5</v>
      </c>
      <c r="AD279" s="9">
        <v>0.5</v>
      </c>
      <c r="AE279" s="9">
        <f t="shared" si="221"/>
        <v>56.157268894536585</v>
      </c>
      <c r="AF279" s="9">
        <f>(AC279+AD279)*D279*E279*N279</f>
        <v>24.757380000000005</v>
      </c>
      <c r="AG279" s="28">
        <f t="shared" si="222"/>
        <v>80.914648894536583</v>
      </c>
      <c r="AH279" s="9">
        <f t="shared" si="223"/>
        <v>0.30596907158638914</v>
      </c>
      <c r="AI279" s="9">
        <f t="shared" si="250"/>
        <v>0.09</v>
      </c>
      <c r="AJ279" s="29">
        <f t="shared" si="224"/>
        <v>0.39596907158638917</v>
      </c>
      <c r="AK279" s="30">
        <f t="shared" si="251"/>
        <v>0.9</v>
      </c>
      <c r="AL279" s="9">
        <v>11.607262522895963</v>
      </c>
      <c r="AM279" s="9">
        <v>2.1582130483231827</v>
      </c>
      <c r="AN279" s="9">
        <v>3.9431481883241828</v>
      </c>
      <c r="AO279" s="36">
        <f t="shared" si="225"/>
        <v>93.438126996727235</v>
      </c>
      <c r="AP279" s="36">
        <f t="shared" si="226"/>
        <v>4.8401421388454304</v>
      </c>
      <c r="AQ279" s="36">
        <f t="shared" si="227"/>
        <v>0.89995878866267243</v>
      </c>
      <c r="AR279" s="36">
        <f t="shared" si="228"/>
        <v>1.6442634659440931</v>
      </c>
      <c r="AS279" s="36">
        <f t="shared" si="229"/>
        <v>107.03298783979307</v>
      </c>
      <c r="AT279" s="37">
        <f t="shared" si="230"/>
        <v>80.025476928662556</v>
      </c>
      <c r="AU279" s="37">
        <f t="shared" si="231"/>
        <v>7.0111455580453592</v>
      </c>
      <c r="AV279" s="37">
        <f t="shared" si="232"/>
        <v>1.3036274312930212</v>
      </c>
      <c r="AW279" s="37">
        <f t="shared" si="233"/>
        <v>2.3817834610659037</v>
      </c>
      <c r="AX279" s="37">
        <f t="shared" si="234"/>
        <v>155.04169830770601</v>
      </c>
      <c r="AY279" s="9">
        <f t="shared" si="235"/>
        <v>0.85</v>
      </c>
      <c r="AZ279" s="9">
        <f t="shared" si="236"/>
        <v>0.6</v>
      </c>
      <c r="BA279" s="9">
        <f t="shared" si="237"/>
        <v>0.65</v>
      </c>
      <c r="BB279" s="9">
        <f t="shared" si="252"/>
        <v>21</v>
      </c>
      <c r="BC279" s="9">
        <f t="shared" si="253"/>
        <v>11.2</v>
      </c>
      <c r="BD279" s="9">
        <f t="shared" si="254"/>
        <v>13.65</v>
      </c>
      <c r="BE279" s="9">
        <f t="shared" si="238"/>
        <v>452.2538158516503</v>
      </c>
      <c r="BF279" s="9">
        <f t="shared" si="239"/>
        <v>84.090463586883587</v>
      </c>
      <c r="BG279" s="9">
        <f t="shared" si="240"/>
        <v>153.63689854696307</v>
      </c>
      <c r="BH279" s="9">
        <f t="shared" si="241"/>
        <v>10000.961910613747</v>
      </c>
      <c r="BI279" s="9">
        <f t="shared" si="242"/>
        <v>561.07026709885383</v>
      </c>
      <c r="BJ279" s="9">
        <f t="shared" si="243"/>
        <v>104.3234069265113</v>
      </c>
      <c r="BK279" s="9">
        <f t="shared" si="244"/>
        <v>190.60335741259954</v>
      </c>
      <c r="BL279" s="9">
        <f t="shared" si="245"/>
        <v>12407.285850903989</v>
      </c>
      <c r="BM279" s="9" t="str">
        <f t="shared" si="246"/>
        <v>M</v>
      </c>
      <c r="BN279" s="9" t="str">
        <f t="shared" si="247"/>
        <v>M</v>
      </c>
      <c r="BO279" s="9">
        <v>1</v>
      </c>
    </row>
    <row r="280" spans="1:67" x14ac:dyDescent="0.3">
      <c r="A280" s="10">
        <v>274</v>
      </c>
      <c r="B280" s="10">
        <f t="shared" si="217"/>
        <v>7</v>
      </c>
      <c r="C280" s="9">
        <f>IF(G280&lt;=$A$3,$A$3,G280)</f>
        <v>2.5</v>
      </c>
      <c r="D280" s="9">
        <f t="shared" si="204"/>
        <v>3</v>
      </c>
      <c r="E280" s="9">
        <f t="shared" si="205"/>
        <v>2.7508200000000005</v>
      </c>
      <c r="F280" s="9">
        <f t="shared" si="206"/>
        <v>2.9000000000000004</v>
      </c>
      <c r="G280" s="9">
        <v>1.5261327909775335</v>
      </c>
      <c r="H280" s="9">
        <f t="shared" si="218"/>
        <v>1.6839012229692103</v>
      </c>
      <c r="I280" s="9">
        <v>65</v>
      </c>
      <c r="J280" s="9">
        <v>78</v>
      </c>
      <c r="K280" s="9">
        <v>0.2</v>
      </c>
      <c r="L280" s="9">
        <v>0.2</v>
      </c>
      <c r="M280" s="1">
        <f t="shared" si="207"/>
        <v>1.3989229744649958</v>
      </c>
      <c r="N280" s="9">
        <v>3</v>
      </c>
      <c r="O280" s="9">
        <v>2.6</v>
      </c>
      <c r="P280" s="9">
        <f t="shared" si="208"/>
        <v>0.39206775663426058</v>
      </c>
      <c r="Q280" s="1">
        <f t="shared" si="209"/>
        <v>0.18282419743420597</v>
      </c>
      <c r="R280" s="4">
        <f t="shared" si="210"/>
        <v>15.007922656809424</v>
      </c>
      <c r="S280" s="4">
        <f t="shared" si="211"/>
        <v>11.341504804380772</v>
      </c>
      <c r="T280" s="9">
        <f t="shared" si="212"/>
        <v>0.29576599165598833</v>
      </c>
      <c r="U280" s="9">
        <f t="shared" si="213"/>
        <v>3.0828241974342063</v>
      </c>
      <c r="V280" s="9">
        <f t="shared" si="214"/>
        <v>40.875383454346348</v>
      </c>
      <c r="W280" s="9">
        <f t="shared" si="215"/>
        <v>72.482532048791228</v>
      </c>
      <c r="X280" s="28">
        <f t="shared" si="219"/>
        <v>113.35791550313758</v>
      </c>
      <c r="Y280" s="9">
        <f t="shared" si="216"/>
        <v>0.63941306372015128</v>
      </c>
      <c r="Z280" s="9">
        <f t="shared" si="248"/>
        <v>0.04</v>
      </c>
      <c r="AA280" s="29">
        <f t="shared" si="220"/>
        <v>0.67941306372015131</v>
      </c>
      <c r="AB280" s="30">
        <f t="shared" si="249"/>
        <v>0.98</v>
      </c>
      <c r="AC280" s="9">
        <v>0.5</v>
      </c>
      <c r="AD280" s="9">
        <v>0.5</v>
      </c>
      <c r="AE280" s="9">
        <f t="shared" si="221"/>
        <v>41.688982459513483</v>
      </c>
      <c r="AF280" s="9">
        <f>(AC280+AD280)*D280*E280*N280</f>
        <v>24.757380000000005</v>
      </c>
      <c r="AG280" s="28">
        <f t="shared" si="222"/>
        <v>66.446362459513495</v>
      </c>
      <c r="AH280" s="9">
        <f t="shared" si="223"/>
        <v>0.37259195362402192</v>
      </c>
      <c r="AI280" s="9">
        <f t="shared" si="250"/>
        <v>0.09</v>
      </c>
      <c r="AJ280" s="29">
        <f t="shared" si="224"/>
        <v>0.46259195362402195</v>
      </c>
      <c r="AK280" s="30">
        <f t="shared" si="251"/>
        <v>0.9</v>
      </c>
      <c r="AL280" s="9">
        <v>10.355054127322177</v>
      </c>
      <c r="AM280" s="9">
        <v>3.4640922296185126</v>
      </c>
      <c r="AN280" s="9">
        <v>4.8961813137152888</v>
      </c>
      <c r="AO280" s="36">
        <f t="shared" si="225"/>
        <v>115.71953874278627</v>
      </c>
      <c r="AP280" s="36">
        <f t="shared" si="226"/>
        <v>3.319695077690219</v>
      </c>
      <c r="AQ280" s="36">
        <f t="shared" si="227"/>
        <v>1.1105427148842291</v>
      </c>
      <c r="AR280" s="36">
        <f t="shared" si="228"/>
        <v>1.569651766834629</v>
      </c>
      <c r="AS280" s="36">
        <f t="shared" si="229"/>
        <v>80.646139482032666</v>
      </c>
      <c r="AT280" s="37">
        <f t="shared" si="230"/>
        <v>65.716182652266085</v>
      </c>
      <c r="AU280" s="37">
        <f t="shared" si="231"/>
        <v>5.5648894086817196</v>
      </c>
      <c r="AV280" s="37">
        <f t="shared" si="232"/>
        <v>1.8616310375854908</v>
      </c>
      <c r="AW280" s="37">
        <f t="shared" si="233"/>
        <v>2.6312472345063029</v>
      </c>
      <c r="AX280" s="37">
        <f t="shared" si="234"/>
        <v>135.18917760570037</v>
      </c>
      <c r="AY280" s="9">
        <f t="shared" si="235"/>
        <v>0.85</v>
      </c>
      <c r="AZ280" s="9">
        <f t="shared" si="236"/>
        <v>0.6</v>
      </c>
      <c r="BA280" s="9">
        <f t="shared" si="237"/>
        <v>0.65</v>
      </c>
      <c r="BB280" s="9">
        <f t="shared" si="252"/>
        <v>21</v>
      </c>
      <c r="BC280" s="9">
        <f t="shared" si="253"/>
        <v>11.2</v>
      </c>
      <c r="BD280" s="9">
        <f t="shared" si="254"/>
        <v>13.65</v>
      </c>
      <c r="BE280" s="9">
        <f t="shared" si="238"/>
        <v>384.15358315701019</v>
      </c>
      <c r="BF280" s="9">
        <f t="shared" si="239"/>
        <v>128.51149072056458</v>
      </c>
      <c r="BG280" s="9">
        <f t="shared" si="240"/>
        <v>181.63937844490277</v>
      </c>
      <c r="BH280" s="9">
        <f t="shared" si="241"/>
        <v>9332.3340622472242</v>
      </c>
      <c r="BI280" s="9">
        <f t="shared" si="242"/>
        <v>365.70328882058891</v>
      </c>
      <c r="BJ280" s="9">
        <f t="shared" si="243"/>
        <v>122.33928529709574</v>
      </c>
      <c r="BK280" s="9">
        <f t="shared" si="244"/>
        <v>172.9155238660862</v>
      </c>
      <c r="BL280" s="9">
        <f t="shared" si="245"/>
        <v>8884.1166881458448</v>
      </c>
      <c r="BM280" s="9" t="str">
        <f t="shared" si="246"/>
        <v>M</v>
      </c>
      <c r="BN280" s="9" t="str">
        <f t="shared" si="247"/>
        <v>M</v>
      </c>
      <c r="BO280" s="9">
        <v>1</v>
      </c>
    </row>
    <row r="281" spans="1:67" x14ac:dyDescent="0.3">
      <c r="A281" s="10">
        <v>275</v>
      </c>
      <c r="B281" s="10">
        <f t="shared" si="217"/>
        <v>7</v>
      </c>
      <c r="C281" s="9">
        <f>IF(G281&lt;=$A$3,$A$3,G281)</f>
        <v>2.5</v>
      </c>
      <c r="D281" s="9">
        <f t="shared" si="204"/>
        <v>3</v>
      </c>
      <c r="E281" s="9">
        <f t="shared" si="205"/>
        <v>2.7508200000000005</v>
      </c>
      <c r="F281" s="9">
        <f t="shared" si="206"/>
        <v>2.9000000000000004</v>
      </c>
      <c r="G281" s="9">
        <v>1.3010822261588306</v>
      </c>
      <c r="H281" s="9">
        <f t="shared" si="218"/>
        <v>1.4355853990982166</v>
      </c>
      <c r="I281" s="9">
        <v>65</v>
      </c>
      <c r="J281" s="9">
        <v>78</v>
      </c>
      <c r="K281" s="9">
        <v>0.2</v>
      </c>
      <c r="L281" s="9">
        <v>0.2</v>
      </c>
      <c r="M281" s="1">
        <f t="shared" si="207"/>
        <v>1.3989229744649958</v>
      </c>
      <c r="N281" s="9">
        <v>3</v>
      </c>
      <c r="O281" s="9">
        <v>2.6</v>
      </c>
      <c r="P281" s="9">
        <f t="shared" si="208"/>
        <v>0</v>
      </c>
      <c r="Q281" s="1">
        <f t="shared" si="209"/>
        <v>0</v>
      </c>
      <c r="R281" s="4">
        <f t="shared" si="210"/>
        <v>15.007922656809424</v>
      </c>
      <c r="S281" s="4">
        <f t="shared" si="211"/>
        <v>15.710529792565318</v>
      </c>
      <c r="T281" s="9">
        <f t="shared" si="212"/>
        <v>0</v>
      </c>
      <c r="U281" s="9">
        <f t="shared" si="213"/>
        <v>2.8345083735632124</v>
      </c>
      <c r="V281" s="9">
        <f t="shared" si="214"/>
        <v>35.541333247926211</v>
      </c>
      <c r="W281" s="9">
        <f t="shared" si="215"/>
        <v>31.421059585130635</v>
      </c>
      <c r="X281" s="28">
        <f t="shared" si="219"/>
        <v>66.962392833056839</v>
      </c>
      <c r="Y281" s="9">
        <f t="shared" si="216"/>
        <v>0.46923442033300861</v>
      </c>
      <c r="Z281" s="9">
        <f t="shared" si="248"/>
        <v>0.04</v>
      </c>
      <c r="AA281" s="29">
        <f t="shared" si="220"/>
        <v>0.50923442033300859</v>
      </c>
      <c r="AB281" s="30">
        <f t="shared" si="249"/>
        <v>0.98</v>
      </c>
      <c r="AC281" s="9">
        <v>0.5</v>
      </c>
      <c r="AD281" s="9">
        <v>0.5</v>
      </c>
      <c r="AE281" s="9">
        <f t="shared" si="221"/>
        <v>35.541333247926211</v>
      </c>
      <c r="AF281" s="9">
        <f>(AC281+AD281)*D281*E281*N281</f>
        <v>24.757380000000005</v>
      </c>
      <c r="AG281" s="28">
        <f t="shared" si="222"/>
        <v>60.298713247926216</v>
      </c>
      <c r="AH281" s="9">
        <f t="shared" si="223"/>
        <v>0.4105789106677406</v>
      </c>
      <c r="AI281" s="9">
        <f t="shared" si="250"/>
        <v>0.09</v>
      </c>
      <c r="AJ281" s="29">
        <f t="shared" si="224"/>
        <v>0.50057891066774063</v>
      </c>
      <c r="AK281" s="30">
        <f t="shared" si="251"/>
        <v>0.9</v>
      </c>
      <c r="AL281" s="9">
        <v>11.936336135623966</v>
      </c>
      <c r="AM281" s="9">
        <v>3.129517016754003</v>
      </c>
      <c r="AN281" s="9">
        <v>5.5602249721143817</v>
      </c>
      <c r="AO281" s="36">
        <f t="shared" si="225"/>
        <v>68.357442683745532</v>
      </c>
      <c r="AP281" s="36">
        <f t="shared" si="226"/>
        <v>5.8579429226995519</v>
      </c>
      <c r="AQ281" s="36">
        <f t="shared" si="227"/>
        <v>1.535859232804992</v>
      </c>
      <c r="AR281" s="36">
        <f t="shared" si="228"/>
        <v>2.7287670315185957</v>
      </c>
      <c r="AS281" s="36">
        <f t="shared" si="229"/>
        <v>139.09624070178529</v>
      </c>
      <c r="AT281" s="37">
        <f t="shared" si="230"/>
        <v>59.636090025421538</v>
      </c>
      <c r="AU281" s="37">
        <f t="shared" si="231"/>
        <v>5.9612579954893326</v>
      </c>
      <c r="AV281" s="37">
        <f t="shared" si="232"/>
        <v>1.5629467975911269</v>
      </c>
      <c r="AW281" s="37">
        <f t="shared" si="233"/>
        <v>2.7768936125057961</v>
      </c>
      <c r="AX281" s="37">
        <f t="shared" si="234"/>
        <v>141.54944627625463</v>
      </c>
      <c r="AY281" s="9">
        <f t="shared" si="235"/>
        <v>0.85</v>
      </c>
      <c r="AZ281" s="9">
        <f t="shared" si="236"/>
        <v>0.6</v>
      </c>
      <c r="BA281" s="9">
        <f t="shared" si="237"/>
        <v>0.65</v>
      </c>
      <c r="BB281" s="9">
        <f t="shared" si="252"/>
        <v>21</v>
      </c>
      <c r="BC281" s="9">
        <f t="shared" si="253"/>
        <v>11.2</v>
      </c>
      <c r="BD281" s="9">
        <f t="shared" si="254"/>
        <v>13.65</v>
      </c>
      <c r="BE281" s="9">
        <f t="shared" si="238"/>
        <v>400.43399758308738</v>
      </c>
      <c r="BF281" s="9">
        <f t="shared" si="239"/>
        <v>104.98740947676863</v>
      </c>
      <c r="BG281" s="9">
        <f t="shared" si="240"/>
        <v>186.53153595432684</v>
      </c>
      <c r="BH281" s="9">
        <f t="shared" si="241"/>
        <v>9508.2633012967599</v>
      </c>
      <c r="BI281" s="9">
        <f t="shared" si="242"/>
        <v>355.50611848376576</v>
      </c>
      <c r="BJ281" s="9">
        <f t="shared" si="243"/>
        <v>93.208035926088741</v>
      </c>
      <c r="BK281" s="9">
        <f t="shared" si="244"/>
        <v>165.60307746641368</v>
      </c>
      <c r="BL281" s="9">
        <f t="shared" si="245"/>
        <v>8441.4555211792904</v>
      </c>
      <c r="BM281" s="9" t="str">
        <f t="shared" si="246"/>
        <v>M</v>
      </c>
      <c r="BN281" s="9" t="str">
        <f t="shared" si="247"/>
        <v>M</v>
      </c>
      <c r="BO281" s="9">
        <v>1</v>
      </c>
    </row>
    <row r="282" spans="1:67" x14ac:dyDescent="0.3">
      <c r="A282" s="10">
        <v>276</v>
      </c>
      <c r="B282" s="10">
        <f t="shared" si="217"/>
        <v>7</v>
      </c>
      <c r="C282" s="9">
        <f>IF(G282&lt;=$A$3,$A$3,G282)</f>
        <v>2.5</v>
      </c>
      <c r="D282" s="9">
        <f t="shared" si="204"/>
        <v>3</v>
      </c>
      <c r="E282" s="9">
        <f t="shared" si="205"/>
        <v>2.7508200000000005</v>
      </c>
      <c r="F282" s="9">
        <f t="shared" si="206"/>
        <v>2.9000000000000004</v>
      </c>
      <c r="G282" s="9">
        <v>1.6367243315906981</v>
      </c>
      <c r="H282" s="9">
        <f t="shared" si="218"/>
        <v>1.8059254869058197</v>
      </c>
      <c r="I282" s="9">
        <v>65</v>
      </c>
      <c r="J282" s="9">
        <v>78</v>
      </c>
      <c r="K282" s="9">
        <v>0.2</v>
      </c>
      <c r="L282" s="9">
        <v>0.2</v>
      </c>
      <c r="M282" s="1">
        <f t="shared" si="207"/>
        <v>1.3989229744649958</v>
      </c>
      <c r="N282" s="9">
        <v>3</v>
      </c>
      <c r="O282" s="9">
        <v>2.6</v>
      </c>
      <c r="P282" s="9">
        <f t="shared" si="208"/>
        <v>0.65374963511640383</v>
      </c>
      <c r="Q282" s="1">
        <f t="shared" si="209"/>
        <v>0.30484846137081512</v>
      </c>
      <c r="R282" s="4">
        <f t="shared" si="210"/>
        <v>15.007922656809424</v>
      </c>
      <c r="S282" s="4">
        <f t="shared" si="211"/>
        <v>9.1796638867919516</v>
      </c>
      <c r="T282" s="9">
        <f t="shared" si="212"/>
        <v>0.82233523516781715</v>
      </c>
      <c r="U282" s="9">
        <f t="shared" si="213"/>
        <v>3.2048484613708155</v>
      </c>
      <c r="V282" s="9">
        <f t="shared" si="214"/>
        <v>42.447887319408075</v>
      </c>
      <c r="W282" s="9">
        <f t="shared" si="215"/>
        <v>66.535696815869557</v>
      </c>
      <c r="X282" s="28">
        <f t="shared" si="219"/>
        <v>108.98358413527762</v>
      </c>
      <c r="Y282" s="9">
        <f t="shared" si="216"/>
        <v>0.61051118242983327</v>
      </c>
      <c r="Z282" s="9">
        <f t="shared" si="248"/>
        <v>0.04</v>
      </c>
      <c r="AA282" s="29">
        <f t="shared" si="220"/>
        <v>0.6505111824298333</v>
      </c>
      <c r="AB282" s="30">
        <f t="shared" si="249"/>
        <v>0.98</v>
      </c>
      <c r="AC282" s="9">
        <v>0.5</v>
      </c>
      <c r="AD282" s="9">
        <v>0.5</v>
      </c>
      <c r="AE282" s="9">
        <f t="shared" si="221"/>
        <v>44.709983531012412</v>
      </c>
      <c r="AF282" s="9">
        <f>(AC282+AD282)*D282*E282*N282</f>
        <v>24.757380000000005</v>
      </c>
      <c r="AG282" s="28">
        <f t="shared" si="222"/>
        <v>69.46736353101241</v>
      </c>
      <c r="AH282" s="9">
        <f t="shared" si="223"/>
        <v>0.35638865132613728</v>
      </c>
      <c r="AI282" s="9">
        <f t="shared" si="250"/>
        <v>0.09</v>
      </c>
      <c r="AJ282" s="29">
        <f t="shared" si="224"/>
        <v>0.44638865132613725</v>
      </c>
      <c r="AK282" s="30">
        <f t="shared" si="251"/>
        <v>0.9</v>
      </c>
      <c r="AL282" s="9">
        <v>6.2385047661061552</v>
      </c>
      <c r="AM282" s="9">
        <v>2.1708458036273095</v>
      </c>
      <c r="AN282" s="9">
        <v>4.4882929239135958</v>
      </c>
      <c r="AO282" s="36">
        <f t="shared" si="225"/>
        <v>111.25407547142925</v>
      </c>
      <c r="AP282" s="36">
        <f t="shared" si="226"/>
        <v>2.1802876541122895</v>
      </c>
      <c r="AQ282" s="36">
        <f t="shared" si="227"/>
        <v>0.75868633303686672</v>
      </c>
      <c r="AR282" s="36">
        <f t="shared" si="228"/>
        <v>1.5686081868871087</v>
      </c>
      <c r="AS282" s="36">
        <f t="shared" si="229"/>
        <v>57.933982922067983</v>
      </c>
      <c r="AT282" s="37">
        <f t="shared" si="230"/>
        <v>68.703985909792493</v>
      </c>
      <c r="AU282" s="37">
        <f t="shared" si="231"/>
        <v>3.4537070372723493</v>
      </c>
      <c r="AV282" s="37">
        <f t="shared" si="232"/>
        <v>1.2018048731091102</v>
      </c>
      <c r="AW282" s="37">
        <f t="shared" si="233"/>
        <v>2.4847698988511606</v>
      </c>
      <c r="AX282" s="37">
        <f t="shared" si="234"/>
        <v>91.770920290161584</v>
      </c>
      <c r="AY282" s="9">
        <f t="shared" si="235"/>
        <v>0.85</v>
      </c>
      <c r="AZ282" s="9">
        <f t="shared" si="236"/>
        <v>0.6</v>
      </c>
      <c r="BA282" s="9">
        <f t="shared" si="237"/>
        <v>0.65</v>
      </c>
      <c r="BB282" s="9">
        <f t="shared" si="252"/>
        <v>21</v>
      </c>
      <c r="BC282" s="9">
        <f t="shared" si="253"/>
        <v>11.2</v>
      </c>
      <c r="BD282" s="9">
        <f t="shared" si="254"/>
        <v>13.65</v>
      </c>
      <c r="BE282" s="9">
        <f t="shared" si="238"/>
        <v>242.56588722003409</v>
      </c>
      <c r="BF282" s="9">
        <f t="shared" si="239"/>
        <v>84.406946554825481</v>
      </c>
      <c r="BG282" s="9">
        <f t="shared" si="240"/>
        <v>174.51405360904019</v>
      </c>
      <c r="BH282" s="9">
        <f t="shared" si="241"/>
        <v>6445.3917083722445</v>
      </c>
      <c r="BI282" s="9">
        <f t="shared" si="242"/>
        <v>237.28343962531065</v>
      </c>
      <c r="BJ282" s="9">
        <f t="shared" si="243"/>
        <v>82.56878506840826</v>
      </c>
      <c r="BK282" s="9">
        <f t="shared" si="244"/>
        <v>170.71359611974665</v>
      </c>
      <c r="BL282" s="9">
        <f t="shared" si="245"/>
        <v>6305.028014543951</v>
      </c>
      <c r="BM282" s="9" t="str">
        <f t="shared" si="246"/>
        <v>D</v>
      </c>
      <c r="BN282" s="9" t="str">
        <f t="shared" si="247"/>
        <v>M</v>
      </c>
      <c r="BO282" s="9">
        <v>1</v>
      </c>
    </row>
    <row r="283" spans="1:67" x14ac:dyDescent="0.3">
      <c r="A283" s="10">
        <v>277</v>
      </c>
      <c r="B283" s="10">
        <f t="shared" si="217"/>
        <v>7</v>
      </c>
      <c r="C283" s="9">
        <f>IF(G283&lt;=$A$3,$A$3,G283)</f>
        <v>3.0630659138439014</v>
      </c>
      <c r="D283" s="9">
        <f t="shared" si="204"/>
        <v>3</v>
      </c>
      <c r="E283" s="9">
        <f t="shared" si="205"/>
        <v>2.7508200000000005</v>
      </c>
      <c r="F283" s="9">
        <f t="shared" si="206"/>
        <v>3.4630659138439017</v>
      </c>
      <c r="G283" s="9">
        <v>3.0630659138439014</v>
      </c>
      <c r="H283" s="9">
        <f t="shared" si="218"/>
        <v>3.3797192936620268</v>
      </c>
      <c r="I283" s="9">
        <v>65</v>
      </c>
      <c r="J283" s="9">
        <v>78</v>
      </c>
      <c r="K283" s="9">
        <v>0.2</v>
      </c>
      <c r="L283" s="9">
        <v>0.2</v>
      </c>
      <c r="M283" s="1">
        <f t="shared" si="207"/>
        <v>1.3989229744649958</v>
      </c>
      <c r="N283" s="9">
        <v>3</v>
      </c>
      <c r="O283" s="9">
        <v>2.6</v>
      </c>
      <c r="P283" s="9">
        <f t="shared" si="208"/>
        <v>2.8212625962188871</v>
      </c>
      <c r="Q283" s="1">
        <f t="shared" si="209"/>
        <v>1.3155763542831207</v>
      </c>
      <c r="R283" s="4">
        <f t="shared" si="210"/>
        <v>15.007922656809424</v>
      </c>
      <c r="S283" s="4">
        <f t="shared" si="211"/>
        <v>5.3273222027195394E-2</v>
      </c>
      <c r="T283" s="9">
        <f t="shared" si="212"/>
        <v>15.314858989560822</v>
      </c>
      <c r="U283" s="9">
        <f t="shared" si="213"/>
        <v>4.7786422681270224</v>
      </c>
      <c r="V283" s="9">
        <f t="shared" si="214"/>
        <v>41.544574440858689</v>
      </c>
      <c r="W283" s="9">
        <f t="shared" si="215"/>
        <v>41.430638847421356</v>
      </c>
      <c r="X283" s="28">
        <f t="shared" si="219"/>
        <v>82.975213288280045</v>
      </c>
      <c r="Y283" s="9">
        <f t="shared" si="216"/>
        <v>0.49931343597128525</v>
      </c>
      <c r="Z283" s="9">
        <f t="shared" si="248"/>
        <v>0.04</v>
      </c>
      <c r="AA283" s="29">
        <f t="shared" si="220"/>
        <v>0.53931343597128523</v>
      </c>
      <c r="AB283" s="30">
        <f t="shared" si="249"/>
        <v>0.98</v>
      </c>
      <c r="AC283" s="9">
        <v>0.5</v>
      </c>
      <c r="AD283" s="9">
        <v>0.5</v>
      </c>
      <c r="AE283" s="9">
        <f t="shared" si="221"/>
        <v>83.672994846522386</v>
      </c>
      <c r="AF283" s="9">
        <f>(AC283+AD283)*D283*E283*N283</f>
        <v>24.757380000000005</v>
      </c>
      <c r="AG283" s="28">
        <f t="shared" si="222"/>
        <v>108.4303748465224</v>
      </c>
      <c r="AH283" s="9">
        <f t="shared" si="223"/>
        <v>0.22832513523118222</v>
      </c>
      <c r="AI283" s="9">
        <f t="shared" si="250"/>
        <v>0.09</v>
      </c>
      <c r="AJ283" s="29">
        <f t="shared" si="224"/>
        <v>0.31832513523118222</v>
      </c>
      <c r="AK283" s="30">
        <f t="shared" si="251"/>
        <v>0.9</v>
      </c>
      <c r="AL283" s="9">
        <v>9.6261507697969932</v>
      </c>
      <c r="AM283" s="9">
        <v>2.5476368486542498</v>
      </c>
      <c r="AN283" s="9">
        <v>5.8432384644552791</v>
      </c>
      <c r="AO283" s="36">
        <f t="shared" si="225"/>
        <v>84.703863565119207</v>
      </c>
      <c r="AP283" s="36">
        <f t="shared" si="226"/>
        <v>4.4346383229601445</v>
      </c>
      <c r="AQ283" s="36">
        <f t="shared" si="227"/>
        <v>1.1736620661994692</v>
      </c>
      <c r="AR283" s="36">
        <f t="shared" si="228"/>
        <v>2.6919014509903261</v>
      </c>
      <c r="AS283" s="36">
        <f t="shared" si="229"/>
        <v>110.92919877361069</v>
      </c>
      <c r="AT283" s="37">
        <f t="shared" si="230"/>
        <v>107.23883226579137</v>
      </c>
      <c r="AU283" s="37">
        <f t="shared" si="231"/>
        <v>6.5619050242456165</v>
      </c>
      <c r="AV283" s="37">
        <f t="shared" si="232"/>
        <v>1.7366600042864428</v>
      </c>
      <c r="AW283" s="37">
        <f t="shared" si="233"/>
        <v>3.9831887900695069</v>
      </c>
      <c r="AX283" s="37">
        <f t="shared" si="234"/>
        <v>164.14120245148084</v>
      </c>
      <c r="AY283" s="9">
        <f t="shared" si="235"/>
        <v>0.85</v>
      </c>
      <c r="AZ283" s="9">
        <f t="shared" si="236"/>
        <v>0.6</v>
      </c>
      <c r="BA283" s="9">
        <f t="shared" si="237"/>
        <v>0.65</v>
      </c>
      <c r="BB283" s="9">
        <f t="shared" si="252"/>
        <v>21</v>
      </c>
      <c r="BC283" s="9">
        <f t="shared" si="253"/>
        <v>11.2</v>
      </c>
      <c r="BD283" s="9">
        <f t="shared" si="254"/>
        <v>13.65</v>
      </c>
      <c r="BE283" s="9">
        <f t="shared" si="238"/>
        <v>375.63099946866515</v>
      </c>
      <c r="BF283" s="9">
        <f t="shared" si="239"/>
        <v>99.413711526915748</v>
      </c>
      <c r="BG283" s="9">
        <f t="shared" si="240"/>
        <v>228.01445323543101</v>
      </c>
      <c r="BH283" s="9">
        <f t="shared" si="241"/>
        <v>9396.1317183079082</v>
      </c>
      <c r="BI283" s="9">
        <f t="shared" si="242"/>
        <v>703.6910322391293</v>
      </c>
      <c r="BJ283" s="9">
        <f t="shared" si="243"/>
        <v>186.23739090238237</v>
      </c>
      <c r="BK283" s="9">
        <f t="shared" si="244"/>
        <v>427.15251454124433</v>
      </c>
      <c r="BL283" s="9">
        <f t="shared" si="245"/>
        <v>17602.310877599659</v>
      </c>
      <c r="BM283" s="9" t="str">
        <f t="shared" si="246"/>
        <v>M</v>
      </c>
      <c r="BN283" s="9" t="str">
        <f t="shared" si="247"/>
        <v>M</v>
      </c>
      <c r="BO283" s="9">
        <v>1</v>
      </c>
    </row>
    <row r="284" spans="1:67" x14ac:dyDescent="0.3">
      <c r="A284" s="10">
        <v>278</v>
      </c>
      <c r="B284" s="10">
        <f t="shared" si="217"/>
        <v>7</v>
      </c>
      <c r="C284" s="9">
        <f>IF(G284&lt;=$A$3,$A$3,G284)</f>
        <v>3.0196249454860493</v>
      </c>
      <c r="D284" s="9">
        <f t="shared" ref="D284:D347" si="255">D283</f>
        <v>3</v>
      </c>
      <c r="E284" s="9">
        <f t="shared" ref="E284:E347" si="256">E283</f>
        <v>2.7508200000000005</v>
      </c>
      <c r="F284" s="9">
        <f t="shared" ref="F284:F347" si="257">C284+K284+L284</f>
        <v>3.4196249454860497</v>
      </c>
      <c r="G284" s="9">
        <v>3.0196249454860493</v>
      </c>
      <c r="H284" s="9">
        <f t="shared" si="218"/>
        <v>3.3317874883976244</v>
      </c>
      <c r="I284" s="9">
        <v>65</v>
      </c>
      <c r="J284" s="9">
        <v>78</v>
      </c>
      <c r="K284" s="9">
        <v>0.2</v>
      </c>
      <c r="L284" s="9">
        <v>0.2</v>
      </c>
      <c r="M284" s="1">
        <f t="shared" ref="M284:M347" si="258">D284*_xlfn.COT(I284*PI()/180)</f>
        <v>1.3989229744649958</v>
      </c>
      <c r="N284" s="9">
        <v>3</v>
      </c>
      <c r="O284" s="9">
        <v>2.6</v>
      </c>
      <c r="P284" s="9">
        <f t="shared" ref="P284:P347" si="259">Q284*TAN(I284*PI()/180)</f>
        <v>2.8116319653939112</v>
      </c>
      <c r="Q284" s="1">
        <f t="shared" ref="Q284:Q347" si="260">IF(U284&lt;=F284,0,U284-F284)</f>
        <v>1.3110855173765708</v>
      </c>
      <c r="R284" s="4">
        <f t="shared" ref="R284:R347" si="261">0.5*D284*D284*_xlfn.COT(I284*PI()/180)*O284*E284</f>
        <v>15.007922656809424</v>
      </c>
      <c r="S284" s="4">
        <f t="shared" ref="S284:S347" si="262">0.5*(F284-H284)*(D284-P284)*O284*E284</f>
        <v>5.9168762524563281E-2</v>
      </c>
      <c r="T284" s="9">
        <f t="shared" ref="T284:T347" si="263">P284*Q284*0.5*N284*E284</f>
        <v>15.210480180475072</v>
      </c>
      <c r="U284" s="9">
        <f t="shared" ref="U284:U347" si="264">M284+H284</f>
        <v>4.7307104628626204</v>
      </c>
      <c r="V284" s="9">
        <f t="shared" ref="V284:V347" si="265">IF(U284&lt;=F284,H284*D284*N284,H284*D284*N284-T284)*E284</f>
        <v>40.645035839451147</v>
      </c>
      <c r="W284" s="9">
        <f t="shared" ref="W284:W347" si="266">IF(U284&lt;=F284,D284*(F284-H284)*O284,R284+S284)*E284</f>
        <v>41.446856418132327</v>
      </c>
      <c r="X284" s="28">
        <f t="shared" si="219"/>
        <v>82.091892257583481</v>
      </c>
      <c r="Y284" s="9">
        <f t="shared" ref="Y284:Y347" si="267">W284/(W284+V284)</f>
        <v>0.50488367703941617</v>
      </c>
      <c r="Z284" s="9">
        <f t="shared" si="248"/>
        <v>0.04</v>
      </c>
      <c r="AA284" s="29">
        <f t="shared" si="220"/>
        <v>0.5448836770394162</v>
      </c>
      <c r="AB284" s="30">
        <f t="shared" si="249"/>
        <v>0.98</v>
      </c>
      <c r="AC284" s="9">
        <v>0.5</v>
      </c>
      <c r="AD284" s="9">
        <v>0.5</v>
      </c>
      <c r="AE284" s="9">
        <f t="shared" si="221"/>
        <v>82.486328929505589</v>
      </c>
      <c r="AF284" s="9">
        <f>(AC284+AD284)*D284*E284*N284</f>
        <v>24.757380000000005</v>
      </c>
      <c r="AG284" s="28">
        <f t="shared" si="222"/>
        <v>107.2437089295056</v>
      </c>
      <c r="AH284" s="9">
        <f t="shared" si="223"/>
        <v>0.23085158325020025</v>
      </c>
      <c r="AI284" s="9">
        <f t="shared" si="250"/>
        <v>0.09</v>
      </c>
      <c r="AJ284" s="29">
        <f t="shared" si="224"/>
        <v>0.32085158325020025</v>
      </c>
      <c r="AK284" s="30">
        <f t="shared" si="251"/>
        <v>0.9</v>
      </c>
      <c r="AL284" s="9">
        <v>9.8558798417536355</v>
      </c>
      <c r="AM284" s="9">
        <v>2.5258482821863955</v>
      </c>
      <c r="AN284" s="9">
        <v>4.2632013077691617</v>
      </c>
      <c r="AO284" s="36">
        <f t="shared" si="225"/>
        <v>83.802140012949806</v>
      </c>
      <c r="AP284" s="36">
        <f t="shared" si="226"/>
        <v>4.485571793120255</v>
      </c>
      <c r="AQ284" s="36">
        <f t="shared" si="227"/>
        <v>1.1495547825449794</v>
      </c>
      <c r="AR284" s="36">
        <f t="shared" si="228"/>
        <v>1.940252503232653</v>
      </c>
      <c r="AS284" s="36">
        <f t="shared" si="229"/>
        <v>105.00735498083053</v>
      </c>
      <c r="AT284" s="37">
        <f t="shared" si="230"/>
        <v>106.06520663357698</v>
      </c>
      <c r="AU284" s="37">
        <f t="shared" si="231"/>
        <v>6.6936051902032485</v>
      </c>
      <c r="AV284" s="37">
        <f t="shared" si="232"/>
        <v>1.7154258617970919</v>
      </c>
      <c r="AW284" s="37">
        <f t="shared" si="233"/>
        <v>2.8953464184571018</v>
      </c>
      <c r="AX284" s="37">
        <f t="shared" si="234"/>
        <v>156.69747553416511</v>
      </c>
      <c r="AY284" s="9">
        <f t="shared" si="235"/>
        <v>0.85</v>
      </c>
      <c r="AZ284" s="9">
        <f t="shared" si="236"/>
        <v>0.6</v>
      </c>
      <c r="BA284" s="9">
        <f t="shared" si="237"/>
        <v>0.65</v>
      </c>
      <c r="BB284" s="9">
        <f t="shared" si="252"/>
        <v>21</v>
      </c>
      <c r="BC284" s="9">
        <f t="shared" si="253"/>
        <v>11.2</v>
      </c>
      <c r="BD284" s="9">
        <f t="shared" si="254"/>
        <v>13.65</v>
      </c>
      <c r="BE284" s="9">
        <f t="shared" si="238"/>
        <v>375.9005154452019</v>
      </c>
      <c r="BF284" s="9">
        <f t="shared" si="239"/>
        <v>96.335150839390437</v>
      </c>
      <c r="BG284" s="9">
        <f t="shared" si="240"/>
        <v>162.59731193637913</v>
      </c>
      <c r="BH284" s="9">
        <f t="shared" si="241"/>
        <v>8799.8410644930827</v>
      </c>
      <c r="BI284" s="9">
        <f t="shared" si="242"/>
        <v>709.95861762249092</v>
      </c>
      <c r="BJ284" s="9">
        <f t="shared" si="243"/>
        <v>181.9469984960904</v>
      </c>
      <c r="BK284" s="9">
        <f t="shared" si="244"/>
        <v>307.09551614943956</v>
      </c>
      <c r="BL284" s="9">
        <f t="shared" si="245"/>
        <v>16620.150121491097</v>
      </c>
      <c r="BM284" s="9" t="str">
        <f t="shared" si="246"/>
        <v>M</v>
      </c>
      <c r="BN284" s="9" t="str">
        <f t="shared" si="247"/>
        <v>M</v>
      </c>
      <c r="BO284" s="9">
        <v>1</v>
      </c>
    </row>
    <row r="285" spans="1:67" x14ac:dyDescent="0.3">
      <c r="A285" s="10">
        <v>279</v>
      </c>
      <c r="B285" s="10">
        <f t="shared" si="217"/>
        <v>7</v>
      </c>
      <c r="C285" s="9">
        <f>IF(G285&lt;=$A$3,$A$3,G285)</f>
        <v>2.5</v>
      </c>
      <c r="D285" s="9">
        <f t="shared" si="255"/>
        <v>3</v>
      </c>
      <c r="E285" s="9">
        <f t="shared" si="256"/>
        <v>2.7508200000000005</v>
      </c>
      <c r="F285" s="9">
        <f t="shared" si="257"/>
        <v>2.9000000000000004</v>
      </c>
      <c r="G285" s="9">
        <v>2.0175783586707423</v>
      </c>
      <c r="H285" s="9">
        <f t="shared" si="218"/>
        <v>2.2261514107338836</v>
      </c>
      <c r="I285" s="9">
        <v>65</v>
      </c>
      <c r="J285" s="9">
        <v>78</v>
      </c>
      <c r="K285" s="9">
        <v>0.2</v>
      </c>
      <c r="L285" s="9">
        <v>0.2</v>
      </c>
      <c r="M285" s="1">
        <f t="shared" si="258"/>
        <v>1.3989229744649958</v>
      </c>
      <c r="N285" s="9">
        <v>3</v>
      </c>
      <c r="O285" s="9">
        <v>2.6</v>
      </c>
      <c r="P285" s="9">
        <f t="shared" si="259"/>
        <v>1.55492703694321</v>
      </c>
      <c r="Q285" s="1">
        <f t="shared" si="260"/>
        <v>0.72507438519887923</v>
      </c>
      <c r="R285" s="4">
        <f t="shared" si="261"/>
        <v>15.007922656809424</v>
      </c>
      <c r="S285" s="4">
        <f t="shared" si="262"/>
        <v>3.4822313782766314</v>
      </c>
      <c r="T285" s="9">
        <f t="shared" si="263"/>
        <v>4.6520675304818111</v>
      </c>
      <c r="U285" s="9">
        <f t="shared" si="264"/>
        <v>3.6250743851988796</v>
      </c>
      <c r="V285" s="9">
        <f t="shared" si="265"/>
        <v>42.316676008874857</v>
      </c>
      <c r="W285" s="9">
        <f t="shared" si="266"/>
        <v>50.86308552279543</v>
      </c>
      <c r="X285" s="28">
        <f t="shared" si="219"/>
        <v>93.179761531670295</v>
      </c>
      <c r="Y285" s="9">
        <f t="shared" si="267"/>
        <v>0.54585979494600756</v>
      </c>
      <c r="Z285" s="9">
        <f t="shared" si="248"/>
        <v>0.04</v>
      </c>
      <c r="AA285" s="29">
        <f t="shared" si="220"/>
        <v>0.58585979494600759</v>
      </c>
      <c r="AB285" s="30">
        <f t="shared" si="249"/>
        <v>0.98</v>
      </c>
      <c r="AC285" s="9">
        <v>0.5</v>
      </c>
      <c r="AD285" s="9">
        <v>0.5</v>
      </c>
      <c r="AE285" s="9">
        <f t="shared" si="221"/>
        <v>55.113676413074842</v>
      </c>
      <c r="AF285" s="9">
        <f>(AC285+AD285)*D285*E285*N285</f>
        <v>24.757380000000005</v>
      </c>
      <c r="AG285" s="28">
        <f t="shared" si="222"/>
        <v>79.871056413074854</v>
      </c>
      <c r="AH285" s="9">
        <f t="shared" si="223"/>
        <v>0.30996685297312826</v>
      </c>
      <c r="AI285" s="9">
        <f t="shared" si="250"/>
        <v>0.09</v>
      </c>
      <c r="AJ285" s="29">
        <f t="shared" si="224"/>
        <v>0.39996685297312828</v>
      </c>
      <c r="AK285" s="30">
        <f t="shared" si="251"/>
        <v>0.9</v>
      </c>
      <c r="AL285" s="9">
        <v>4.4553122245342589</v>
      </c>
      <c r="AM285" s="9">
        <v>2.0212201751169245</v>
      </c>
      <c r="AN285" s="9">
        <v>3.3467702659681122</v>
      </c>
      <c r="AO285" s="36">
        <f t="shared" si="225"/>
        <v>95.121006563580096</v>
      </c>
      <c r="AP285" s="36">
        <f t="shared" si="226"/>
        <v>1.8451239182481771</v>
      </c>
      <c r="AQ285" s="36">
        <f t="shared" si="227"/>
        <v>0.83706853778218959</v>
      </c>
      <c r="AR285" s="36">
        <f t="shared" si="228"/>
        <v>1.3860321242166387</v>
      </c>
      <c r="AS285" s="36">
        <f t="shared" si="229"/>
        <v>48.966198687182697</v>
      </c>
      <c r="AT285" s="37">
        <f t="shared" si="230"/>
        <v>78.993352496447656</v>
      </c>
      <c r="AU285" s="37">
        <f t="shared" si="231"/>
        <v>2.673335015074584</v>
      </c>
      <c r="AV285" s="37">
        <f t="shared" si="232"/>
        <v>1.212799102509613</v>
      </c>
      <c r="AW285" s="37">
        <f t="shared" si="233"/>
        <v>2.0081730950648069</v>
      </c>
      <c r="AX285" s="37">
        <f t="shared" si="234"/>
        <v>70.945399499144969</v>
      </c>
      <c r="AY285" s="9">
        <f t="shared" si="235"/>
        <v>0.85</v>
      </c>
      <c r="AZ285" s="9">
        <f t="shared" si="236"/>
        <v>0.6</v>
      </c>
      <c r="BA285" s="9">
        <f t="shared" si="237"/>
        <v>0.55000000000000004</v>
      </c>
      <c r="BB285" s="9">
        <f t="shared" si="252"/>
        <v>21</v>
      </c>
      <c r="BC285" s="9">
        <f t="shared" si="253"/>
        <v>11.2</v>
      </c>
      <c r="BD285" s="9">
        <f t="shared" si="254"/>
        <v>13.65</v>
      </c>
      <c r="BE285" s="9">
        <f t="shared" si="238"/>
        <v>175.51004433830349</v>
      </c>
      <c r="BF285" s="9">
        <f t="shared" si="239"/>
        <v>79.622801876546049</v>
      </c>
      <c r="BG285" s="9">
        <f t="shared" si="240"/>
        <v>131.84077078494374</v>
      </c>
      <c r="BH285" s="9">
        <f t="shared" si="241"/>
        <v>4657.7141067170724</v>
      </c>
      <c r="BI285" s="9">
        <f t="shared" si="242"/>
        <v>211.17569518688282</v>
      </c>
      <c r="BJ285" s="9">
        <f t="shared" si="243"/>
        <v>95.803067011917207</v>
      </c>
      <c r="BK285" s="9">
        <f t="shared" si="244"/>
        <v>158.63232517233658</v>
      </c>
      <c r="BL285" s="9">
        <f t="shared" si="245"/>
        <v>5604.2149506372598</v>
      </c>
      <c r="BM285" s="9" t="str">
        <f t="shared" si="246"/>
        <v>D</v>
      </c>
      <c r="BN285" s="9" t="str">
        <f t="shared" si="247"/>
        <v>M</v>
      </c>
      <c r="BO285" s="9">
        <v>1</v>
      </c>
    </row>
    <row r="286" spans="1:67" x14ac:dyDescent="0.3">
      <c r="A286" s="10">
        <v>280</v>
      </c>
      <c r="B286" s="10">
        <f t="shared" si="217"/>
        <v>8</v>
      </c>
      <c r="C286" s="9">
        <f>IF(G286&lt;=$A$3,$A$3,G286)</f>
        <v>2.9391208036668734</v>
      </c>
      <c r="D286" s="9">
        <f t="shared" si="255"/>
        <v>3</v>
      </c>
      <c r="E286" s="9">
        <f t="shared" si="256"/>
        <v>2.7508200000000005</v>
      </c>
      <c r="F286" s="9">
        <f t="shared" si="257"/>
        <v>3.3391208036668738</v>
      </c>
      <c r="G286" s="9">
        <v>2.9391208036668734</v>
      </c>
      <c r="H286" s="9">
        <f t="shared" si="218"/>
        <v>3.2429609959293209</v>
      </c>
      <c r="I286" s="9">
        <v>65</v>
      </c>
      <c r="J286" s="9">
        <v>78</v>
      </c>
      <c r="K286" s="9">
        <v>0.2</v>
      </c>
      <c r="L286" s="9">
        <v>0.2</v>
      </c>
      <c r="M286" s="1">
        <f t="shared" si="258"/>
        <v>1.3989229744649958</v>
      </c>
      <c r="N286" s="9">
        <v>3</v>
      </c>
      <c r="O286" s="9">
        <v>2.6</v>
      </c>
      <c r="P286" s="9">
        <f t="shared" si="259"/>
        <v>2.7937846268319495</v>
      </c>
      <c r="Q286" s="1">
        <f t="shared" si="260"/>
        <v>1.3027631667274431</v>
      </c>
      <c r="R286" s="4">
        <f t="shared" si="261"/>
        <v>15.007922656809424</v>
      </c>
      <c r="S286" s="4">
        <f t="shared" si="262"/>
        <v>7.0912067911272081E-2</v>
      </c>
      <c r="T286" s="9">
        <f t="shared" si="263"/>
        <v>15.017990550715266</v>
      </c>
      <c r="U286" s="9">
        <f t="shared" si="264"/>
        <v>4.6418839703943169</v>
      </c>
      <c r="V286" s="9">
        <f t="shared" si="265"/>
        <v>38.975428934682085</v>
      </c>
      <c r="W286" s="9">
        <f t="shared" si="266"/>
        <v>41.479160137456191</v>
      </c>
      <c r="X286" s="28">
        <f t="shared" si="219"/>
        <v>80.454589072138276</v>
      </c>
      <c r="Y286" s="9">
        <f t="shared" si="267"/>
        <v>0.51555990299403043</v>
      </c>
      <c r="Z286" s="9">
        <f t="shared" si="248"/>
        <v>0.04</v>
      </c>
      <c r="AA286" s="29">
        <f t="shared" si="220"/>
        <v>0.55555990299403046</v>
      </c>
      <c r="AB286" s="30">
        <f t="shared" si="249"/>
        <v>0.98</v>
      </c>
      <c r="AC286" s="9">
        <v>0.5</v>
      </c>
      <c r="AD286" s="9">
        <v>0.5</v>
      </c>
      <c r="AE286" s="9">
        <f t="shared" si="221"/>
        <v>80.287217701400664</v>
      </c>
      <c r="AF286" s="9">
        <f>(AC286+AD286)*D286*E286*N286</f>
        <v>24.757380000000005</v>
      </c>
      <c r="AG286" s="28">
        <f t="shared" si="222"/>
        <v>105.04459770140068</v>
      </c>
      <c r="AH286" s="9">
        <f t="shared" si="223"/>
        <v>0.23568446680499675</v>
      </c>
      <c r="AI286" s="9">
        <f t="shared" si="250"/>
        <v>0.09</v>
      </c>
      <c r="AJ286" s="29">
        <f t="shared" si="224"/>
        <v>0.32568446680499674</v>
      </c>
      <c r="AK286" s="30">
        <f t="shared" si="251"/>
        <v>0.9</v>
      </c>
      <c r="AL286" s="9">
        <v>7.2922831231151788</v>
      </c>
      <c r="AM286" s="9">
        <v>2.0448885960516834</v>
      </c>
      <c r="AN286" s="9">
        <v>5.3873662167409941</v>
      </c>
      <c r="AO286" s="36">
        <f t="shared" si="225"/>
        <v>82.130726344474482</v>
      </c>
      <c r="AP286" s="36">
        <f t="shared" si="226"/>
        <v>3.2409830186323045</v>
      </c>
      <c r="AQ286" s="36">
        <f t="shared" si="227"/>
        <v>0.908830485995611</v>
      </c>
      <c r="AR286" s="36">
        <f t="shared" si="228"/>
        <v>2.3943615639750506</v>
      </c>
      <c r="AS286" s="36">
        <f t="shared" si="229"/>
        <v>85.202860724845777</v>
      </c>
      <c r="AT286" s="37">
        <f t="shared" si="230"/>
        <v>103.89026146292375</v>
      </c>
      <c r="AU286" s="37">
        <f t="shared" si="231"/>
        <v>4.9172997823723357</v>
      </c>
      <c r="AV286" s="37">
        <f t="shared" si="232"/>
        <v>1.3789001439709725</v>
      </c>
      <c r="AW286" s="37">
        <f t="shared" si="233"/>
        <v>3.6327847229584509</v>
      </c>
      <c r="AX286" s="37">
        <f t="shared" si="234"/>
        <v>129.27189253728</v>
      </c>
      <c r="AY286" s="9">
        <f t="shared" si="235"/>
        <v>0.85</v>
      </c>
      <c r="AZ286" s="9">
        <f t="shared" si="236"/>
        <v>0.6</v>
      </c>
      <c r="BA286" s="9">
        <f t="shared" si="237"/>
        <v>0.65</v>
      </c>
      <c r="BB286" s="9">
        <f t="shared" si="252"/>
        <v>21</v>
      </c>
      <c r="BC286" s="9">
        <f t="shared" si="253"/>
        <v>11.2</v>
      </c>
      <c r="BD286" s="9">
        <f t="shared" si="254"/>
        <v>13.65</v>
      </c>
      <c r="BE286" s="9">
        <f t="shared" si="238"/>
        <v>266.18428939037864</v>
      </c>
      <c r="BF286" s="9">
        <f t="shared" si="239"/>
        <v>74.642907938821281</v>
      </c>
      <c r="BG286" s="9">
        <f t="shared" si="240"/>
        <v>196.65065438056283</v>
      </c>
      <c r="BH286" s="9">
        <f t="shared" si="241"/>
        <v>6997.7728379586815</v>
      </c>
      <c r="BI286" s="9">
        <f t="shared" si="242"/>
        <v>510.85956008223997</v>
      </c>
      <c r="BJ286" s="9">
        <f t="shared" si="243"/>
        <v>143.25429648840753</v>
      </c>
      <c r="BK286" s="9">
        <f t="shared" si="244"/>
        <v>377.41095470666846</v>
      </c>
      <c r="BL286" s="9">
        <f t="shared" si="245"/>
        <v>13430.090715504999</v>
      </c>
      <c r="BM286" s="9" t="str">
        <f t="shared" si="246"/>
        <v>M</v>
      </c>
      <c r="BN286" s="9" t="str">
        <f t="shared" si="247"/>
        <v>M</v>
      </c>
      <c r="BO286" s="9">
        <v>1</v>
      </c>
    </row>
    <row r="287" spans="1:67" x14ac:dyDescent="0.3">
      <c r="A287" s="10">
        <v>281</v>
      </c>
      <c r="B287" s="10">
        <f t="shared" si="217"/>
        <v>8</v>
      </c>
      <c r="C287" s="9">
        <f>IF(G287&lt;=$A$3,$A$3,G287)</f>
        <v>3.4950239466082902</v>
      </c>
      <c r="D287" s="9">
        <f t="shared" si="255"/>
        <v>3</v>
      </c>
      <c r="E287" s="9">
        <f t="shared" si="256"/>
        <v>2.7508200000000005</v>
      </c>
      <c r="F287" s="9">
        <f t="shared" si="257"/>
        <v>3.8950239466082905</v>
      </c>
      <c r="G287" s="9">
        <v>3.4950239466082902</v>
      </c>
      <c r="H287" s="9">
        <f t="shared" si="218"/>
        <v>3.8563322489327301</v>
      </c>
      <c r="I287" s="9">
        <v>65</v>
      </c>
      <c r="J287" s="9">
        <v>78</v>
      </c>
      <c r="K287" s="9">
        <v>0.2</v>
      </c>
      <c r="L287" s="9">
        <v>0.2</v>
      </c>
      <c r="M287" s="1">
        <f t="shared" si="258"/>
        <v>1.3989229744649958</v>
      </c>
      <c r="N287" s="9">
        <v>3</v>
      </c>
      <c r="O287" s="9">
        <v>2.6</v>
      </c>
      <c r="P287" s="9">
        <f t="shared" si="259"/>
        <v>2.9170253865684974</v>
      </c>
      <c r="Q287" s="1">
        <f t="shared" si="260"/>
        <v>1.3602312767894356</v>
      </c>
      <c r="R287" s="4">
        <f t="shared" si="261"/>
        <v>15.007922656809424</v>
      </c>
      <c r="S287" s="4">
        <f t="shared" si="262"/>
        <v>1.1480704768005598E-2</v>
      </c>
      <c r="T287" s="9">
        <f t="shared" si="263"/>
        <v>16.372175739621145</v>
      </c>
      <c r="U287" s="9">
        <f t="shared" si="264"/>
        <v>5.2552552233977261</v>
      </c>
      <c r="V287" s="9">
        <f t="shared" si="265"/>
        <v>50.435774425017556</v>
      </c>
      <c r="W287" s="9">
        <f t="shared" si="266"/>
        <v>41.315675155094432</v>
      </c>
      <c r="X287" s="28">
        <f t="shared" si="219"/>
        <v>91.751449580111995</v>
      </c>
      <c r="Y287" s="9">
        <f t="shared" si="267"/>
        <v>0.45029997176251696</v>
      </c>
      <c r="Z287" s="9">
        <f t="shared" si="248"/>
        <v>0.04</v>
      </c>
      <c r="AA287" s="29">
        <f t="shared" si="220"/>
        <v>0.49029997176251694</v>
      </c>
      <c r="AB287" s="30">
        <f t="shared" si="249"/>
        <v>0.98</v>
      </c>
      <c r="AC287" s="9">
        <v>0.5</v>
      </c>
      <c r="AD287" s="9">
        <v>0.5</v>
      </c>
      <c r="AE287" s="9">
        <f t="shared" si="221"/>
        <v>95.472682893082208</v>
      </c>
      <c r="AF287" s="9">
        <f>(AC287+AD287)*D287*E287*N287</f>
        <v>24.757380000000005</v>
      </c>
      <c r="AG287" s="28">
        <f t="shared" si="222"/>
        <v>120.23006289308222</v>
      </c>
      <c r="AH287" s="9">
        <f t="shared" si="223"/>
        <v>0.20591671836698749</v>
      </c>
      <c r="AI287" s="9">
        <f t="shared" si="250"/>
        <v>0.09</v>
      </c>
      <c r="AJ287" s="29">
        <f t="shared" si="224"/>
        <v>0.29591671836698752</v>
      </c>
      <c r="AK287" s="30">
        <f t="shared" si="251"/>
        <v>0.9</v>
      </c>
      <c r="AL287" s="9">
        <v>4.5959256639928432</v>
      </c>
      <c r="AM287" s="9">
        <v>2.0313591995621398</v>
      </c>
      <c r="AN287" s="9">
        <v>3.4478655245454246</v>
      </c>
      <c r="AO287" s="36">
        <f t="shared" si="225"/>
        <v>93.662938113031004</v>
      </c>
      <c r="AP287" s="36">
        <f t="shared" si="226"/>
        <v>2.3425434407145254</v>
      </c>
      <c r="AQ287" s="36">
        <f t="shared" si="227"/>
        <v>1.0353838413772936</v>
      </c>
      <c r="AR287" s="36">
        <f t="shared" si="228"/>
        <v>1.7573771552198472</v>
      </c>
      <c r="AS287" s="36">
        <f t="shared" si="229"/>
        <v>61.965688823622685</v>
      </c>
      <c r="AT287" s="37">
        <f t="shared" si="230"/>
        <v>118.90885341074066</v>
      </c>
      <c r="AU287" s="37">
        <f t="shared" si="231"/>
        <v>3.2359144236454629</v>
      </c>
      <c r="AV287" s="37">
        <f t="shared" si="232"/>
        <v>1.430246051403121</v>
      </c>
      <c r="AW287" s="37">
        <f t="shared" si="233"/>
        <v>2.4275844731512706</v>
      </c>
      <c r="AX287" s="37">
        <f t="shared" si="234"/>
        <v>85.597416359683649</v>
      </c>
      <c r="AY287" s="9">
        <f t="shared" si="235"/>
        <v>0.85</v>
      </c>
      <c r="AZ287" s="9">
        <f t="shared" si="236"/>
        <v>0.6</v>
      </c>
      <c r="BA287" s="9">
        <f t="shared" si="237"/>
        <v>0.55000000000000004</v>
      </c>
      <c r="BB287" s="9">
        <f t="shared" si="252"/>
        <v>21</v>
      </c>
      <c r="BC287" s="9">
        <f t="shared" si="253"/>
        <v>11.2</v>
      </c>
      <c r="BD287" s="9">
        <f t="shared" si="254"/>
        <v>13.65</v>
      </c>
      <c r="BE287" s="9">
        <f t="shared" si="238"/>
        <v>219.4095013147313</v>
      </c>
      <c r="BF287" s="9">
        <f t="shared" si="239"/>
        <v>96.977092658153751</v>
      </c>
      <c r="BG287" s="9">
        <f t="shared" si="240"/>
        <v>164.60110773061103</v>
      </c>
      <c r="BH287" s="9">
        <f t="shared" si="241"/>
        <v>5803.8884774183089</v>
      </c>
      <c r="BI287" s="9">
        <f t="shared" si="242"/>
        <v>384.77887385095971</v>
      </c>
      <c r="BJ287" s="9">
        <f t="shared" si="243"/>
        <v>170.06891806758438</v>
      </c>
      <c r="BK287" s="9">
        <f t="shared" si="244"/>
        <v>288.66128626013455</v>
      </c>
      <c r="BL287" s="9">
        <f t="shared" si="245"/>
        <v>10178.290634251758</v>
      </c>
      <c r="BM287" s="9" t="str">
        <f t="shared" si="246"/>
        <v>D</v>
      </c>
      <c r="BN287" s="9" t="str">
        <f t="shared" si="247"/>
        <v>M</v>
      </c>
      <c r="BO287" s="9">
        <v>1</v>
      </c>
    </row>
    <row r="288" spans="1:67" x14ac:dyDescent="0.3">
      <c r="A288" s="10">
        <v>282</v>
      </c>
      <c r="B288" s="10">
        <f t="shared" si="217"/>
        <v>8</v>
      </c>
      <c r="C288" s="9">
        <f>IF(G288&lt;=$A$3,$A$3,G288)</f>
        <v>3.0115697548250653</v>
      </c>
      <c r="D288" s="9">
        <f t="shared" si="255"/>
        <v>3</v>
      </c>
      <c r="E288" s="9">
        <f t="shared" si="256"/>
        <v>2.7508200000000005</v>
      </c>
      <c r="F288" s="9">
        <f t="shared" si="257"/>
        <v>3.4115697548250656</v>
      </c>
      <c r="G288" s="9">
        <v>3.0115697548250653</v>
      </c>
      <c r="H288" s="9">
        <f t="shared" si="218"/>
        <v>3.322899568889262</v>
      </c>
      <c r="I288" s="9">
        <v>65</v>
      </c>
      <c r="J288" s="9">
        <v>78</v>
      </c>
      <c r="K288" s="9">
        <v>0.2</v>
      </c>
      <c r="L288" s="9">
        <v>0.2</v>
      </c>
      <c r="M288" s="1">
        <f t="shared" si="258"/>
        <v>1.3989229744649958</v>
      </c>
      <c r="N288" s="9">
        <v>3</v>
      </c>
      <c r="O288" s="9">
        <v>2.6</v>
      </c>
      <c r="P288" s="9">
        <f t="shared" si="259"/>
        <v>2.8098461726178003</v>
      </c>
      <c r="Q288" s="1">
        <f t="shared" si="260"/>
        <v>1.3102527885291924</v>
      </c>
      <c r="R288" s="4">
        <f t="shared" si="261"/>
        <v>15.007922656809424</v>
      </c>
      <c r="S288" s="4">
        <f t="shared" si="262"/>
        <v>6.0295960248219684E-2</v>
      </c>
      <c r="T288" s="9">
        <f t="shared" si="263"/>
        <v>15.19116460872163</v>
      </c>
      <c r="U288" s="9">
        <f t="shared" si="264"/>
        <v>4.721822543354258</v>
      </c>
      <c r="V288" s="9">
        <f t="shared" si="265"/>
        <v>40.478127899863999</v>
      </c>
      <c r="W288" s="9">
        <f t="shared" si="266"/>
        <v>41.449957136174518</v>
      </c>
      <c r="X288" s="28">
        <f t="shared" si="219"/>
        <v>81.92808503603851</v>
      </c>
      <c r="Y288" s="9">
        <f t="shared" si="267"/>
        <v>0.50593098957386251</v>
      </c>
      <c r="Z288" s="9">
        <f t="shared" si="248"/>
        <v>0.04</v>
      </c>
      <c r="AA288" s="29">
        <f t="shared" si="220"/>
        <v>0.54593098957386255</v>
      </c>
      <c r="AB288" s="30">
        <f t="shared" si="249"/>
        <v>0.98</v>
      </c>
      <c r="AC288" s="9">
        <v>0.5</v>
      </c>
      <c r="AD288" s="9">
        <v>0.5</v>
      </c>
      <c r="AE288" s="9">
        <f t="shared" si="221"/>
        <v>82.266287328827644</v>
      </c>
      <c r="AF288" s="9">
        <f>(AC288+AD288)*D288*E288*N288</f>
        <v>24.757380000000005</v>
      </c>
      <c r="AG288" s="28">
        <f t="shared" si="222"/>
        <v>107.02366732882766</v>
      </c>
      <c r="AH288" s="9">
        <f t="shared" si="223"/>
        <v>0.23132621613435791</v>
      </c>
      <c r="AI288" s="9">
        <f t="shared" si="250"/>
        <v>0.09</v>
      </c>
      <c r="AJ288" s="29">
        <f t="shared" si="224"/>
        <v>0.32132621613435791</v>
      </c>
      <c r="AK288" s="30">
        <f t="shared" si="251"/>
        <v>0.9</v>
      </c>
      <c r="AL288" s="9">
        <v>11.222444850303496</v>
      </c>
      <c r="AM288" s="9">
        <v>3.1706540786627535</v>
      </c>
      <c r="AN288" s="9">
        <v>4.9577851262363843</v>
      </c>
      <c r="AO288" s="36">
        <f t="shared" si="225"/>
        <v>83.634920140955984</v>
      </c>
      <c r="AP288" s="36">
        <f t="shared" si="226"/>
        <v>5.0957644277392111</v>
      </c>
      <c r="AQ288" s="36">
        <f t="shared" si="227"/>
        <v>1.4396957599019931</v>
      </c>
      <c r="AR288" s="36">
        <f t="shared" si="228"/>
        <v>2.2511765861755779</v>
      </c>
      <c r="AS288" s="36">
        <f t="shared" si="229"/>
        <v>120.60771480252913</v>
      </c>
      <c r="AT288" s="37">
        <f t="shared" si="230"/>
        <v>105.84758307246692</v>
      </c>
      <c r="AU288" s="37">
        <f t="shared" si="231"/>
        <v>7.6163791107789622</v>
      </c>
      <c r="AV288" s="37">
        <f t="shared" si="232"/>
        <v>2.1518398008950821</v>
      </c>
      <c r="AW288" s="37">
        <f t="shared" si="233"/>
        <v>3.3647187912156467</v>
      </c>
      <c r="AX288" s="37">
        <f t="shared" si="234"/>
        <v>180.26619806448025</v>
      </c>
      <c r="AY288" s="9">
        <f t="shared" si="235"/>
        <v>0.85</v>
      </c>
      <c r="AZ288" s="9">
        <f t="shared" si="236"/>
        <v>0.6</v>
      </c>
      <c r="BA288" s="9">
        <f t="shared" si="237"/>
        <v>0.65</v>
      </c>
      <c r="BB288" s="9">
        <f t="shared" si="252"/>
        <v>21</v>
      </c>
      <c r="BC288" s="9">
        <f t="shared" si="253"/>
        <v>11.2</v>
      </c>
      <c r="BD288" s="9">
        <f t="shared" si="254"/>
        <v>13.65</v>
      </c>
      <c r="BE288" s="9">
        <f t="shared" si="238"/>
        <v>426.18385097109319</v>
      </c>
      <c r="BF288" s="9">
        <f t="shared" si="239"/>
        <v>120.40883990667614</v>
      </c>
      <c r="BG288" s="9">
        <f t="shared" si="240"/>
        <v>188.27697400798436</v>
      </c>
      <c r="BH288" s="9">
        <f t="shared" si="241"/>
        <v>10087.016595892719</v>
      </c>
      <c r="BI288" s="9">
        <f t="shared" si="242"/>
        <v>806.17532063957788</v>
      </c>
      <c r="BJ288" s="9">
        <f t="shared" si="243"/>
        <v>227.76704208388287</v>
      </c>
      <c r="BK288" s="9">
        <f t="shared" si="244"/>
        <v>356.14735176868862</v>
      </c>
      <c r="BL288" s="9">
        <f t="shared" si="245"/>
        <v>19080.741374787849</v>
      </c>
      <c r="BM288" s="9" t="str">
        <f t="shared" si="246"/>
        <v>M</v>
      </c>
      <c r="BN288" s="9" t="str">
        <f t="shared" si="247"/>
        <v>M</v>
      </c>
      <c r="BO288" s="9">
        <v>1</v>
      </c>
    </row>
    <row r="289" spans="1:67" x14ac:dyDescent="0.3">
      <c r="A289" s="10">
        <v>283</v>
      </c>
      <c r="B289" s="10">
        <f t="shared" si="217"/>
        <v>8</v>
      </c>
      <c r="C289" s="9">
        <f>IF(G289&lt;=$A$3,$A$3,G289)</f>
        <v>3.0546535685328515</v>
      </c>
      <c r="D289" s="9">
        <f t="shared" si="255"/>
        <v>3</v>
      </c>
      <c r="E289" s="9">
        <f t="shared" si="256"/>
        <v>2.7508200000000005</v>
      </c>
      <c r="F289" s="9">
        <f t="shared" si="257"/>
        <v>3.4546535685328519</v>
      </c>
      <c r="G289" s="9">
        <v>3.0546535685328515</v>
      </c>
      <c r="H289" s="9">
        <f t="shared" si="218"/>
        <v>3.3704372975991266</v>
      </c>
      <c r="I289" s="9">
        <v>65</v>
      </c>
      <c r="J289" s="9">
        <v>78</v>
      </c>
      <c r="K289" s="9">
        <v>0.2</v>
      </c>
      <c r="L289" s="9">
        <v>0.2</v>
      </c>
      <c r="M289" s="1">
        <f t="shared" si="258"/>
        <v>1.3989229744649958</v>
      </c>
      <c r="N289" s="9">
        <v>3</v>
      </c>
      <c r="O289" s="9">
        <v>2.6</v>
      </c>
      <c r="P289" s="9">
        <f t="shared" si="259"/>
        <v>2.8193976241631176</v>
      </c>
      <c r="Q289" s="1">
        <f t="shared" si="260"/>
        <v>1.3147067035312703</v>
      </c>
      <c r="R289" s="4">
        <f t="shared" si="261"/>
        <v>15.007922656809424</v>
      </c>
      <c r="S289" s="4">
        <f t="shared" si="262"/>
        <v>5.4390743043826656E-2</v>
      </c>
      <c r="T289" s="9">
        <f t="shared" si="263"/>
        <v>15.294618162756857</v>
      </c>
      <c r="U289" s="9">
        <f t="shared" si="264"/>
        <v>4.7693602720641222</v>
      </c>
      <c r="V289" s="9">
        <f t="shared" si="265"/>
        <v>41.370455408359852</v>
      </c>
      <c r="W289" s="9">
        <f t="shared" si="266"/>
        <v>41.433712946584329</v>
      </c>
      <c r="X289" s="28">
        <f t="shared" si="219"/>
        <v>82.804168354944181</v>
      </c>
      <c r="Y289" s="9">
        <f t="shared" si="267"/>
        <v>0.50038197073578061</v>
      </c>
      <c r="Z289" s="9">
        <f t="shared" si="248"/>
        <v>0.04</v>
      </c>
      <c r="AA289" s="29">
        <f t="shared" si="220"/>
        <v>0.54038197073578065</v>
      </c>
      <c r="AB289" s="30">
        <f t="shared" si="249"/>
        <v>0.98</v>
      </c>
      <c r="AC289" s="9">
        <v>0.5</v>
      </c>
      <c r="AD289" s="9">
        <v>0.5</v>
      </c>
      <c r="AE289" s="9">
        <f t="shared" si="221"/>
        <v>83.443196942834675</v>
      </c>
      <c r="AF289" s="9">
        <f>(AC289+AD289)*D289*E289*N289</f>
        <v>24.757380000000005</v>
      </c>
      <c r="AG289" s="28">
        <f t="shared" si="222"/>
        <v>108.20057694283469</v>
      </c>
      <c r="AH289" s="9">
        <f t="shared" si="223"/>
        <v>0.22881005535746823</v>
      </c>
      <c r="AI289" s="9">
        <f t="shared" si="250"/>
        <v>0.09</v>
      </c>
      <c r="AJ289" s="29">
        <f t="shared" si="224"/>
        <v>0.3188100553574682</v>
      </c>
      <c r="AK289" s="30">
        <f t="shared" si="251"/>
        <v>0.9</v>
      </c>
      <c r="AL289" s="9">
        <v>8.9424635671239159</v>
      </c>
      <c r="AM289" s="9">
        <v>2.0014524954947639</v>
      </c>
      <c r="AN289" s="9">
        <v>5.4295274366094199</v>
      </c>
      <c r="AO289" s="36">
        <f t="shared" si="225"/>
        <v>84.529255195672178</v>
      </c>
      <c r="AP289" s="36">
        <f t="shared" si="226"/>
        <v>4.110117481488575</v>
      </c>
      <c r="AQ289" s="36">
        <f t="shared" si="227"/>
        <v>0.91990365164525723</v>
      </c>
      <c r="AR289" s="36">
        <f t="shared" si="228"/>
        <v>2.4955087002504301</v>
      </c>
      <c r="AS289" s="36">
        <f t="shared" si="229"/>
        <v>101.68875052659914</v>
      </c>
      <c r="AT289" s="37">
        <f t="shared" si="230"/>
        <v>107.01155961379256</v>
      </c>
      <c r="AU289" s="37">
        <f t="shared" si="231"/>
        <v>6.0915162622569978</v>
      </c>
      <c r="AV289" s="37">
        <f t="shared" si="232"/>
        <v>1.3633693146107353</v>
      </c>
      <c r="AW289" s="37">
        <f t="shared" si="233"/>
        <v>3.6985394939790783</v>
      </c>
      <c r="AX289" s="37">
        <f t="shared" si="234"/>
        <v>150.71069873580092</v>
      </c>
      <c r="AY289" s="9">
        <f t="shared" si="235"/>
        <v>0.85</v>
      </c>
      <c r="AZ289" s="9">
        <f t="shared" si="236"/>
        <v>0.6</v>
      </c>
      <c r="BA289" s="9">
        <f t="shared" si="237"/>
        <v>0.65</v>
      </c>
      <c r="BB289" s="9">
        <f t="shared" si="252"/>
        <v>21</v>
      </c>
      <c r="BC289" s="9">
        <f t="shared" si="253"/>
        <v>11.2</v>
      </c>
      <c r="BD289" s="9">
        <f t="shared" si="254"/>
        <v>13.65</v>
      </c>
      <c r="BE289" s="9">
        <f t="shared" si="238"/>
        <v>347.42516947694116</v>
      </c>
      <c r="BF289" s="9">
        <f t="shared" si="239"/>
        <v>77.758770525352674</v>
      </c>
      <c r="BG289" s="9">
        <f t="shared" si="240"/>
        <v>210.94349176648879</v>
      </c>
      <c r="BH289" s="9">
        <f t="shared" si="241"/>
        <v>8595.6743437919413</v>
      </c>
      <c r="BI289" s="9">
        <f t="shared" si="242"/>
        <v>651.86265563690154</v>
      </c>
      <c r="BJ289" s="9">
        <f t="shared" si="243"/>
        <v>145.89627668608219</v>
      </c>
      <c r="BK289" s="9">
        <f t="shared" si="244"/>
        <v>395.78647954390829</v>
      </c>
      <c r="BL289" s="9">
        <f t="shared" si="245"/>
        <v>16127.786922202491</v>
      </c>
      <c r="BM289" s="9" t="str">
        <f t="shared" si="246"/>
        <v>M</v>
      </c>
      <c r="BN289" s="9" t="str">
        <f t="shared" si="247"/>
        <v>M</v>
      </c>
      <c r="BO289" s="9">
        <v>1</v>
      </c>
    </row>
    <row r="290" spans="1:67" x14ac:dyDescent="0.3">
      <c r="A290" s="10">
        <v>284</v>
      </c>
      <c r="B290" s="10">
        <f t="shared" si="217"/>
        <v>8</v>
      </c>
      <c r="C290" s="9">
        <f>IF(G290&lt;=$A$3,$A$3,G290)</f>
        <v>3.1752620304043035</v>
      </c>
      <c r="D290" s="9">
        <f t="shared" si="255"/>
        <v>3</v>
      </c>
      <c r="E290" s="9">
        <f t="shared" si="256"/>
        <v>2.7508200000000005</v>
      </c>
      <c r="F290" s="9">
        <f t="shared" si="257"/>
        <v>3.5752620304043039</v>
      </c>
      <c r="G290" s="9">
        <v>3.1752620304043035</v>
      </c>
      <c r="H290" s="9">
        <f t="shared" si="218"/>
        <v>3.5035140112681167</v>
      </c>
      <c r="I290" s="9">
        <v>65</v>
      </c>
      <c r="J290" s="9">
        <v>78</v>
      </c>
      <c r="K290" s="9">
        <v>0.2</v>
      </c>
      <c r="L290" s="9">
        <v>0.2</v>
      </c>
      <c r="M290" s="1">
        <f t="shared" si="258"/>
        <v>1.3989229744649958</v>
      </c>
      <c r="N290" s="9">
        <v>3</v>
      </c>
      <c r="O290" s="9">
        <v>2.6</v>
      </c>
      <c r="P290" s="9">
        <f t="shared" si="259"/>
        <v>2.846135876429595</v>
      </c>
      <c r="Q290" s="1">
        <f t="shared" si="260"/>
        <v>1.3271749553288088</v>
      </c>
      <c r="R290" s="4">
        <f t="shared" si="261"/>
        <v>15.007922656809424</v>
      </c>
      <c r="S290" s="4">
        <f t="shared" si="262"/>
        <v>3.947778779375373E-2</v>
      </c>
      <c r="T290" s="9">
        <f t="shared" si="263"/>
        <v>15.586092154386426</v>
      </c>
      <c r="U290" s="9">
        <f t="shared" si="264"/>
        <v>4.9024369857331127</v>
      </c>
      <c r="V290" s="9">
        <f t="shared" si="265"/>
        <v>43.863293692159793</v>
      </c>
      <c r="W290" s="9">
        <f t="shared" si="266"/>
        <v>41.392690091023319</v>
      </c>
      <c r="X290" s="28">
        <f t="shared" si="219"/>
        <v>85.255983783183112</v>
      </c>
      <c r="Y290" s="9">
        <f t="shared" si="267"/>
        <v>0.4855106733187225</v>
      </c>
      <c r="Z290" s="9">
        <f t="shared" si="248"/>
        <v>0.04</v>
      </c>
      <c r="AA290" s="29">
        <f t="shared" si="220"/>
        <v>0.52551067331872248</v>
      </c>
      <c r="AB290" s="30">
        <f t="shared" si="249"/>
        <v>0.98</v>
      </c>
      <c r="AC290" s="9">
        <v>0.5</v>
      </c>
      <c r="AD290" s="9">
        <v>0.5</v>
      </c>
      <c r="AE290" s="9">
        <f t="shared" si="221"/>
        <v>86.737827712289061</v>
      </c>
      <c r="AF290" s="9">
        <f>(AC290+AD290)*D290*E290*N290</f>
        <v>24.757380000000005</v>
      </c>
      <c r="AG290" s="28">
        <f t="shared" si="222"/>
        <v>111.49520771228907</v>
      </c>
      <c r="AH290" s="9">
        <f t="shared" si="223"/>
        <v>0.22204882620503186</v>
      </c>
      <c r="AI290" s="9">
        <f t="shared" si="250"/>
        <v>0.09</v>
      </c>
      <c r="AJ290" s="29">
        <f t="shared" si="224"/>
        <v>0.31204882620503183</v>
      </c>
      <c r="AK290" s="30">
        <f t="shared" si="251"/>
        <v>0.9</v>
      </c>
      <c r="AL290" s="9">
        <v>8.2119460693874125</v>
      </c>
      <c r="AM290" s="9">
        <v>3.4548156199002307</v>
      </c>
      <c r="AN290" s="9">
        <v>5.9962020897290547</v>
      </c>
      <c r="AO290" s="36">
        <f t="shared" si="225"/>
        <v>87.032150111999428</v>
      </c>
      <c r="AP290" s="36">
        <f t="shared" si="226"/>
        <v>3.8964807612065968</v>
      </c>
      <c r="AQ290" s="36">
        <f t="shared" si="227"/>
        <v>1.6392731372944209</v>
      </c>
      <c r="AR290" s="36">
        <f t="shared" si="228"/>
        <v>2.8451338922004084</v>
      </c>
      <c r="AS290" s="36">
        <f t="shared" si="229"/>
        <v>105.81154752870439</v>
      </c>
      <c r="AT290" s="37">
        <f t="shared" si="230"/>
        <v>110.26998564951667</v>
      </c>
      <c r="AU290" s="37">
        <f t="shared" si="231"/>
        <v>5.6494179375760458</v>
      </c>
      <c r="AV290" s="37">
        <f t="shared" si="232"/>
        <v>2.3767444609555541</v>
      </c>
      <c r="AW290" s="37">
        <f t="shared" si="233"/>
        <v>4.1250942659409446</v>
      </c>
      <c r="AX290" s="37">
        <f t="shared" si="234"/>
        <v>153.41373183791478</v>
      </c>
      <c r="AY290" s="9">
        <f t="shared" si="235"/>
        <v>0.85</v>
      </c>
      <c r="AZ290" s="9">
        <f t="shared" si="236"/>
        <v>0.6</v>
      </c>
      <c r="BA290" s="9">
        <f t="shared" si="237"/>
        <v>0.65</v>
      </c>
      <c r="BB290" s="9">
        <f t="shared" si="252"/>
        <v>21</v>
      </c>
      <c r="BC290" s="9">
        <f t="shared" si="253"/>
        <v>11.2</v>
      </c>
      <c r="BD290" s="9">
        <f t="shared" si="254"/>
        <v>13.65</v>
      </c>
      <c r="BE290" s="9">
        <f t="shared" si="238"/>
        <v>339.11909851785032</v>
      </c>
      <c r="BF290" s="9">
        <f t="shared" si="239"/>
        <v>142.6694657595763</v>
      </c>
      <c r="BG290" s="9">
        <f t="shared" si="240"/>
        <v>247.61811999472314</v>
      </c>
      <c r="BH290" s="9">
        <f t="shared" si="241"/>
        <v>9209.0064881011622</v>
      </c>
      <c r="BI290" s="9">
        <f t="shared" si="242"/>
        <v>622.96123490463265</v>
      </c>
      <c r="BJ290" s="9">
        <f t="shared" si="243"/>
        <v>262.08357760213721</v>
      </c>
      <c r="BK290" s="9">
        <f t="shared" si="244"/>
        <v>454.87408550821146</v>
      </c>
      <c r="BL290" s="9">
        <f t="shared" si="245"/>
        <v>16916.930008205662</v>
      </c>
      <c r="BM290" s="9" t="str">
        <f t="shared" si="246"/>
        <v>M</v>
      </c>
      <c r="BN290" s="9" t="str">
        <f t="shared" si="247"/>
        <v>M</v>
      </c>
      <c r="BO290" s="9">
        <v>1</v>
      </c>
    </row>
    <row r="291" spans="1:67" x14ac:dyDescent="0.3">
      <c r="A291" s="10">
        <v>285</v>
      </c>
      <c r="B291" s="10">
        <f t="shared" si="217"/>
        <v>8</v>
      </c>
      <c r="C291" s="9">
        <f>IF(G291&lt;=$A$3,$A$3,G291)</f>
        <v>2.8700739599996945</v>
      </c>
      <c r="D291" s="9">
        <f t="shared" si="255"/>
        <v>3</v>
      </c>
      <c r="E291" s="9">
        <f t="shared" si="256"/>
        <v>2.7508200000000005</v>
      </c>
      <c r="F291" s="9">
        <f t="shared" si="257"/>
        <v>3.2700739599996949</v>
      </c>
      <c r="G291" s="9">
        <v>2.8700739599996945</v>
      </c>
      <c r="H291" s="9">
        <f t="shared" si="218"/>
        <v>3.1667762332529006</v>
      </c>
      <c r="I291" s="9">
        <v>65</v>
      </c>
      <c r="J291" s="9">
        <v>78</v>
      </c>
      <c r="K291" s="9">
        <v>0.2</v>
      </c>
      <c r="L291" s="9">
        <v>0.2</v>
      </c>
      <c r="M291" s="1">
        <f t="shared" si="258"/>
        <v>1.3989229744649958</v>
      </c>
      <c r="N291" s="9">
        <v>3</v>
      </c>
      <c r="O291" s="9">
        <v>2.6</v>
      </c>
      <c r="P291" s="9">
        <f t="shared" si="259"/>
        <v>2.7784773101185949</v>
      </c>
      <c r="Q291" s="1">
        <f t="shared" si="260"/>
        <v>1.2956252477182018</v>
      </c>
      <c r="R291" s="4">
        <f t="shared" si="261"/>
        <v>15.007922656809424</v>
      </c>
      <c r="S291" s="4">
        <f t="shared" si="262"/>
        <v>8.1830368332560216E-2</v>
      </c>
      <c r="T291" s="9">
        <f t="shared" si="263"/>
        <v>14.853872416341897</v>
      </c>
      <c r="U291" s="9">
        <f t="shared" si="264"/>
        <v>4.5656992077178966</v>
      </c>
      <c r="V291" s="9">
        <f t="shared" si="265"/>
        <v>37.540753261289083</v>
      </c>
      <c r="W291" s="9">
        <f t="shared" si="266"/>
        <v>41.509194416621078</v>
      </c>
      <c r="X291" s="28">
        <f t="shared" si="219"/>
        <v>79.049947677910154</v>
      </c>
      <c r="Y291" s="9">
        <f t="shared" si="267"/>
        <v>0.52510084618589159</v>
      </c>
      <c r="Z291" s="9">
        <f t="shared" si="248"/>
        <v>0.04</v>
      </c>
      <c r="AA291" s="29">
        <f t="shared" si="220"/>
        <v>0.56510084618589163</v>
      </c>
      <c r="AB291" s="30">
        <f t="shared" si="249"/>
        <v>0.98</v>
      </c>
      <c r="AC291" s="9">
        <v>0.5</v>
      </c>
      <c r="AD291" s="9">
        <v>0.5</v>
      </c>
      <c r="AE291" s="9">
        <f t="shared" si="221"/>
        <v>78.401082581610709</v>
      </c>
      <c r="AF291" s="9">
        <f>(AC291+AD291)*D291*E291*N291</f>
        <v>24.757380000000005</v>
      </c>
      <c r="AG291" s="28">
        <f t="shared" si="222"/>
        <v>103.15846258161071</v>
      </c>
      <c r="AH291" s="9">
        <f t="shared" si="223"/>
        <v>0.23999368913058344</v>
      </c>
      <c r="AI291" s="9">
        <f t="shared" si="250"/>
        <v>0.09</v>
      </c>
      <c r="AJ291" s="29">
        <f t="shared" si="224"/>
        <v>0.32999368913058347</v>
      </c>
      <c r="AK291" s="30">
        <f t="shared" si="251"/>
        <v>0.9</v>
      </c>
      <c r="AL291" s="9">
        <v>10.832319077438157</v>
      </c>
      <c r="AM291" s="9">
        <v>2.0394242023016091</v>
      </c>
      <c r="AN291" s="9">
        <v>4.3965878865375796</v>
      </c>
      <c r="AO291" s="36">
        <f t="shared" si="225"/>
        <v>80.696821587866609</v>
      </c>
      <c r="AP291" s="36">
        <f t="shared" si="226"/>
        <v>4.7109664006222776</v>
      </c>
      <c r="AQ291" s="36">
        <f t="shared" si="227"/>
        <v>0.88694385984898283</v>
      </c>
      <c r="AR291" s="36">
        <f t="shared" si="228"/>
        <v>1.9120723515245526</v>
      </c>
      <c r="AS291" s="36">
        <f t="shared" si="229"/>
        <v>107.01587492819441</v>
      </c>
      <c r="AT291" s="37">
        <f t="shared" si="230"/>
        <v>102.02485310269191</v>
      </c>
      <c r="AU291" s="37">
        <f t="shared" si="231"/>
        <v>7.2577221432347416</v>
      </c>
      <c r="AV291" s="37">
        <f t="shared" si="232"/>
        <v>1.3664270860819037</v>
      </c>
      <c r="AW291" s="37">
        <f t="shared" si="233"/>
        <v>2.9457416302722086</v>
      </c>
      <c r="AX291" s="37">
        <f t="shared" si="234"/>
        <v>164.8688228898007</v>
      </c>
      <c r="AY291" s="9">
        <f t="shared" si="235"/>
        <v>0.85</v>
      </c>
      <c r="AZ291" s="9">
        <f t="shared" si="236"/>
        <v>0.6</v>
      </c>
      <c r="BA291" s="9">
        <f t="shared" si="237"/>
        <v>0.65</v>
      </c>
      <c r="BB291" s="9">
        <f t="shared" si="252"/>
        <v>21</v>
      </c>
      <c r="BC291" s="9">
        <f t="shared" si="253"/>
        <v>11.2</v>
      </c>
      <c r="BD291" s="9">
        <f t="shared" si="254"/>
        <v>13.65</v>
      </c>
      <c r="BE291" s="9">
        <f t="shared" si="238"/>
        <v>380.16001513745005</v>
      </c>
      <c r="BF291" s="9">
        <f t="shared" si="239"/>
        <v>71.573550416687127</v>
      </c>
      <c r="BG291" s="9">
        <f t="shared" si="240"/>
        <v>154.2981614140694</v>
      </c>
      <c r="BH291" s="9">
        <f t="shared" si="241"/>
        <v>8635.8409661499518</v>
      </c>
      <c r="BI291" s="9">
        <f t="shared" si="242"/>
        <v>740.46803552367874</v>
      </c>
      <c r="BJ291" s="9">
        <f t="shared" si="243"/>
        <v>139.40952273304558</v>
      </c>
      <c r="BK291" s="9">
        <f t="shared" si="244"/>
        <v>300.53885710700627</v>
      </c>
      <c r="BL291" s="9">
        <f t="shared" si="245"/>
        <v>16820.717436545645</v>
      </c>
      <c r="BM291" s="9" t="str">
        <f t="shared" si="246"/>
        <v>M</v>
      </c>
      <c r="BN291" s="9" t="str">
        <f t="shared" si="247"/>
        <v>M</v>
      </c>
      <c r="BO291" s="9">
        <v>1</v>
      </c>
    </row>
    <row r="292" spans="1:67" x14ac:dyDescent="0.3">
      <c r="A292" s="10">
        <v>286</v>
      </c>
      <c r="B292" s="10">
        <f t="shared" si="217"/>
        <v>8</v>
      </c>
      <c r="C292" s="9">
        <f>IF(G292&lt;=$A$3,$A$3,G292)</f>
        <v>2.5</v>
      </c>
      <c r="D292" s="9">
        <f t="shared" si="255"/>
        <v>3</v>
      </c>
      <c r="E292" s="9">
        <f t="shared" si="256"/>
        <v>2.7508200000000005</v>
      </c>
      <c r="F292" s="9">
        <f t="shared" si="257"/>
        <v>2.9000000000000004</v>
      </c>
      <c r="G292" s="9">
        <v>1.0456346551187201</v>
      </c>
      <c r="H292" s="9">
        <f t="shared" si="218"/>
        <v>1.1537301897599561</v>
      </c>
      <c r="I292" s="9">
        <v>65</v>
      </c>
      <c r="J292" s="9">
        <v>78</v>
      </c>
      <c r="K292" s="9">
        <v>0.2</v>
      </c>
      <c r="L292" s="9">
        <v>0.2</v>
      </c>
      <c r="M292" s="1">
        <f t="shared" si="258"/>
        <v>1.3989229744649958</v>
      </c>
      <c r="N292" s="9">
        <v>3</v>
      </c>
      <c r="O292" s="9">
        <v>2.6</v>
      </c>
      <c r="P292" s="9">
        <f t="shared" si="259"/>
        <v>0</v>
      </c>
      <c r="Q292" s="1">
        <f t="shared" si="260"/>
        <v>0</v>
      </c>
      <c r="R292" s="4">
        <f t="shared" si="261"/>
        <v>15.007922656809424</v>
      </c>
      <c r="S292" s="4">
        <f t="shared" si="262"/>
        <v>18.734328285677627</v>
      </c>
      <c r="T292" s="9">
        <f t="shared" si="263"/>
        <v>0</v>
      </c>
      <c r="U292" s="9">
        <f t="shared" si="264"/>
        <v>2.5526531642249521</v>
      </c>
      <c r="V292" s="9">
        <f t="shared" si="265"/>
        <v>28.563336725359349</v>
      </c>
      <c r="W292" s="9">
        <f t="shared" si="266"/>
        <v>37.468656571355254</v>
      </c>
      <c r="X292" s="28">
        <f t="shared" si="219"/>
        <v>66.031993296714603</v>
      </c>
      <c r="Y292" s="9">
        <f t="shared" si="267"/>
        <v>0.56743185690290976</v>
      </c>
      <c r="Z292" s="9">
        <f t="shared" si="248"/>
        <v>0.04</v>
      </c>
      <c r="AA292" s="29">
        <f t="shared" si="220"/>
        <v>0.60743185690290979</v>
      </c>
      <c r="AB292" s="30">
        <f t="shared" si="249"/>
        <v>0.98</v>
      </c>
      <c r="AC292" s="9">
        <v>0.5</v>
      </c>
      <c r="AD292" s="9">
        <v>0.5</v>
      </c>
      <c r="AE292" s="9">
        <f t="shared" si="221"/>
        <v>28.563336725359349</v>
      </c>
      <c r="AF292" s="9">
        <f>(AC292+AD292)*D292*E292*N292</f>
        <v>24.757380000000005</v>
      </c>
      <c r="AG292" s="28">
        <f t="shared" si="222"/>
        <v>53.320716725359354</v>
      </c>
      <c r="AH292" s="9">
        <f t="shared" si="223"/>
        <v>0.46431071299207394</v>
      </c>
      <c r="AI292" s="9">
        <f t="shared" si="250"/>
        <v>0.09</v>
      </c>
      <c r="AJ292" s="29">
        <f t="shared" si="224"/>
        <v>0.55431071299207391</v>
      </c>
      <c r="AK292" s="30">
        <f t="shared" si="251"/>
        <v>0.9</v>
      </c>
      <c r="AL292" s="9">
        <v>9.6309191914472443</v>
      </c>
      <c r="AM292" s="9">
        <v>2.6321121152316671</v>
      </c>
      <c r="AN292" s="9">
        <v>3.9823452835037099</v>
      </c>
      <c r="AO292" s="36">
        <f t="shared" si="225"/>
        <v>67.407659823729489</v>
      </c>
      <c r="AP292" s="36">
        <f t="shared" si="226"/>
        <v>3.780792063304574</v>
      </c>
      <c r="AQ292" s="36">
        <f t="shared" si="227"/>
        <v>1.0332833654998499</v>
      </c>
      <c r="AR292" s="36">
        <f t="shared" si="228"/>
        <v>1.5633418931165066</v>
      </c>
      <c r="AS292" s="36">
        <f t="shared" si="229"/>
        <v>88.301553492821839</v>
      </c>
      <c r="AT292" s="37">
        <f t="shared" si="230"/>
        <v>52.734774783322436</v>
      </c>
      <c r="AU292" s="37">
        <f t="shared" si="231"/>
        <v>4.292397507667074</v>
      </c>
      <c r="AV292" s="37">
        <f t="shared" si="232"/>
        <v>1.1731041719625259</v>
      </c>
      <c r="AW292" s="37">
        <f t="shared" si="233"/>
        <v>1.7748886300241458</v>
      </c>
      <c r="AX292" s="37">
        <f t="shared" si="234"/>
        <v>100.25025491733469</v>
      </c>
      <c r="AY292" s="9">
        <f t="shared" si="235"/>
        <v>0.85</v>
      </c>
      <c r="AZ292" s="9">
        <f t="shared" si="236"/>
        <v>0.6</v>
      </c>
      <c r="BA292" s="9">
        <f t="shared" si="237"/>
        <v>0.65</v>
      </c>
      <c r="BB292" s="9">
        <f t="shared" si="252"/>
        <v>21</v>
      </c>
      <c r="BC292" s="9">
        <f t="shared" si="253"/>
        <v>11.2</v>
      </c>
      <c r="BD292" s="9">
        <f t="shared" si="254"/>
        <v>13.65</v>
      </c>
      <c r="BE292" s="9">
        <f t="shared" si="238"/>
        <v>254.85434526749106</v>
      </c>
      <c r="BF292" s="9">
        <f t="shared" si="239"/>
        <v>69.65121360313222</v>
      </c>
      <c r="BG292" s="9">
        <f t="shared" si="240"/>
        <v>105.38121851938274</v>
      </c>
      <c r="BH292" s="9">
        <f t="shared" si="241"/>
        <v>5952.2010797509865</v>
      </c>
      <c r="BI292" s="9">
        <f t="shared" si="242"/>
        <v>226.35861584731768</v>
      </c>
      <c r="BJ292" s="9">
        <f t="shared" si="243"/>
        <v>61.863384305819757</v>
      </c>
      <c r="BK292" s="9">
        <f t="shared" si="244"/>
        <v>93.598352169803022</v>
      </c>
      <c r="BL292" s="9">
        <f t="shared" si="245"/>
        <v>5286.6746150363069</v>
      </c>
      <c r="BM292" s="9" t="str">
        <f t="shared" si="246"/>
        <v>M</v>
      </c>
      <c r="BN292" s="9" t="str">
        <f t="shared" si="247"/>
        <v>M</v>
      </c>
      <c r="BO292" s="9">
        <v>1</v>
      </c>
    </row>
    <row r="293" spans="1:67" x14ac:dyDescent="0.3">
      <c r="A293" s="10">
        <v>287</v>
      </c>
      <c r="B293" s="10">
        <f t="shared" si="217"/>
        <v>8</v>
      </c>
      <c r="C293" s="9">
        <f>IF(G293&lt;=$A$3,$A$3,G293)</f>
        <v>2.5</v>
      </c>
      <c r="D293" s="9">
        <f t="shared" si="255"/>
        <v>3</v>
      </c>
      <c r="E293" s="9">
        <f t="shared" si="256"/>
        <v>2.7508200000000005</v>
      </c>
      <c r="F293" s="9">
        <f t="shared" si="257"/>
        <v>2.9000000000000004</v>
      </c>
      <c r="G293" s="9">
        <v>1.2648169094254105</v>
      </c>
      <c r="H293" s="9">
        <f t="shared" si="218"/>
        <v>1.3955710493903797</v>
      </c>
      <c r="I293" s="9">
        <v>65</v>
      </c>
      <c r="J293" s="9">
        <v>78</v>
      </c>
      <c r="K293" s="9">
        <v>0.2</v>
      </c>
      <c r="L293" s="9">
        <v>0.2</v>
      </c>
      <c r="M293" s="1">
        <f t="shared" si="258"/>
        <v>1.3989229744649958</v>
      </c>
      <c r="N293" s="9">
        <v>3</v>
      </c>
      <c r="O293" s="9">
        <v>2.6</v>
      </c>
      <c r="P293" s="9">
        <f t="shared" si="259"/>
        <v>0</v>
      </c>
      <c r="Q293" s="1">
        <f t="shared" si="260"/>
        <v>0</v>
      </c>
      <c r="R293" s="4">
        <f t="shared" si="261"/>
        <v>15.007922656809424</v>
      </c>
      <c r="S293" s="4">
        <f t="shared" si="262"/>
        <v>16.139811659072237</v>
      </c>
      <c r="T293" s="9">
        <f t="shared" si="263"/>
        <v>0</v>
      </c>
      <c r="U293" s="9">
        <f t="shared" si="264"/>
        <v>2.7944940238553757</v>
      </c>
      <c r="V293" s="9">
        <f t="shared" si="265"/>
        <v>34.550682786756397</v>
      </c>
      <c r="W293" s="9">
        <f t="shared" si="266"/>
        <v>32.279623318144473</v>
      </c>
      <c r="X293" s="28">
        <f t="shared" si="219"/>
        <v>66.83030610490087</v>
      </c>
      <c r="Y293" s="9">
        <f t="shared" si="267"/>
        <v>0.48300876053861602</v>
      </c>
      <c r="Z293" s="9">
        <f t="shared" si="248"/>
        <v>0.04</v>
      </c>
      <c r="AA293" s="29">
        <f t="shared" si="220"/>
        <v>0.523008760538616</v>
      </c>
      <c r="AB293" s="30">
        <f t="shared" si="249"/>
        <v>0.98</v>
      </c>
      <c r="AC293" s="9">
        <v>0.5</v>
      </c>
      <c r="AD293" s="9">
        <v>0.5</v>
      </c>
      <c r="AE293" s="9">
        <f t="shared" si="221"/>
        <v>34.550682786756397</v>
      </c>
      <c r="AF293" s="9">
        <f>(AC293+AD293)*D293*E293*N293</f>
        <v>24.757380000000005</v>
      </c>
      <c r="AG293" s="28">
        <f t="shared" si="222"/>
        <v>59.308062786756402</v>
      </c>
      <c r="AH293" s="9">
        <f t="shared" si="223"/>
        <v>0.41743700327922989</v>
      </c>
      <c r="AI293" s="9">
        <f t="shared" si="250"/>
        <v>0.09</v>
      </c>
      <c r="AJ293" s="29">
        <f t="shared" si="224"/>
        <v>0.50743700327922991</v>
      </c>
      <c r="AK293" s="30">
        <f t="shared" si="251"/>
        <v>0.9</v>
      </c>
      <c r="AL293" s="9">
        <v>4.2716408972823041</v>
      </c>
      <c r="AM293" s="9">
        <v>3.1045337821570911</v>
      </c>
      <c r="AN293" s="9">
        <v>5.3854645556785563</v>
      </c>
      <c r="AO293" s="36">
        <f t="shared" si="225"/>
        <v>68.222604148752964</v>
      </c>
      <c r="AP293" s="36">
        <f t="shared" si="226"/>
        <v>2.0375352861286249</v>
      </c>
      <c r="AQ293" s="36">
        <f t="shared" si="227"/>
        <v>1.4808354167008493</v>
      </c>
      <c r="AR293" s="36">
        <f t="shared" si="228"/>
        <v>2.5688194134884661</v>
      </c>
      <c r="AS293" s="36">
        <f t="shared" si="229"/>
        <v>69.113069103802076</v>
      </c>
      <c r="AT293" s="37">
        <f t="shared" si="230"/>
        <v>58.656325833055782</v>
      </c>
      <c r="AU293" s="37">
        <f t="shared" si="231"/>
        <v>2.104052241280371</v>
      </c>
      <c r="AV293" s="37">
        <f t="shared" si="232"/>
        <v>1.5291784631601633</v>
      </c>
      <c r="AW293" s="37">
        <f t="shared" si="233"/>
        <v>2.6526805602785202</v>
      </c>
      <c r="AX293" s="37">
        <f t="shared" si="234"/>
        <v>71.369320050362091</v>
      </c>
      <c r="AY293" s="9">
        <f t="shared" si="235"/>
        <v>0.85</v>
      </c>
      <c r="AZ293" s="9">
        <f t="shared" si="236"/>
        <v>0.6</v>
      </c>
      <c r="BA293" s="9">
        <f t="shared" si="237"/>
        <v>0.65</v>
      </c>
      <c r="BB293" s="9">
        <f t="shared" si="252"/>
        <v>21</v>
      </c>
      <c r="BC293" s="9">
        <f t="shared" si="253"/>
        <v>11.2</v>
      </c>
      <c r="BD293" s="9">
        <f t="shared" si="254"/>
        <v>13.65</v>
      </c>
      <c r="BE293" s="9">
        <f t="shared" si="238"/>
        <v>139.00596326466928</v>
      </c>
      <c r="BF293" s="9">
        <f t="shared" si="239"/>
        <v>101.02644844303569</v>
      </c>
      <c r="BG293" s="9">
        <f t="shared" si="240"/>
        <v>175.25154997605537</v>
      </c>
      <c r="BH293" s="9">
        <f t="shared" si="241"/>
        <v>4715.0735549740975</v>
      </c>
      <c r="BI293" s="9">
        <f t="shared" si="242"/>
        <v>123.41597383431275</v>
      </c>
      <c r="BJ293" s="9">
        <f t="shared" si="243"/>
        <v>89.695990192014023</v>
      </c>
      <c r="BK293" s="9">
        <f t="shared" si="244"/>
        <v>155.59649527470984</v>
      </c>
      <c r="BL293" s="9">
        <f t="shared" si="245"/>
        <v>4186.2620913576802</v>
      </c>
      <c r="BM293" s="9" t="str">
        <f t="shared" si="246"/>
        <v>D</v>
      </c>
      <c r="BN293" s="9" t="str">
        <f t="shared" si="247"/>
        <v>M</v>
      </c>
      <c r="BO293" s="9">
        <v>1</v>
      </c>
    </row>
    <row r="294" spans="1:67" x14ac:dyDescent="0.3">
      <c r="A294" s="10">
        <v>288</v>
      </c>
      <c r="B294" s="10">
        <f t="shared" si="217"/>
        <v>8</v>
      </c>
      <c r="C294" s="9">
        <f>IF(G294&lt;=$A$3,$A$3,G294)</f>
        <v>2.5741966759753314</v>
      </c>
      <c r="D294" s="9">
        <f t="shared" si="255"/>
        <v>3</v>
      </c>
      <c r="E294" s="9">
        <f t="shared" si="256"/>
        <v>2.7508200000000005</v>
      </c>
      <c r="F294" s="9">
        <f t="shared" si="257"/>
        <v>2.9741966759753318</v>
      </c>
      <c r="G294" s="9">
        <v>2.5741966759753314</v>
      </c>
      <c r="H294" s="9">
        <f t="shared" si="218"/>
        <v>2.840311771337825</v>
      </c>
      <c r="I294" s="9">
        <v>65</v>
      </c>
      <c r="J294" s="9">
        <v>78</v>
      </c>
      <c r="K294" s="9">
        <v>0.2</v>
      </c>
      <c r="L294" s="9">
        <v>0.2</v>
      </c>
      <c r="M294" s="1">
        <f t="shared" si="258"/>
        <v>1.3989229744649958</v>
      </c>
      <c r="N294" s="9">
        <v>3</v>
      </c>
      <c r="O294" s="9">
        <v>2.6</v>
      </c>
      <c r="P294" s="9">
        <f t="shared" si="259"/>
        <v>2.712882895453105</v>
      </c>
      <c r="Q294" s="1">
        <f t="shared" si="260"/>
        <v>1.2650380698274892</v>
      </c>
      <c r="R294" s="4">
        <f t="shared" si="261"/>
        <v>15.007922656809424</v>
      </c>
      <c r="S294" s="4">
        <f t="shared" si="262"/>
        <v>0.13746628775816652</v>
      </c>
      <c r="T294" s="9">
        <f t="shared" si="263"/>
        <v>14.160809321818858</v>
      </c>
      <c r="U294" s="9">
        <f t="shared" si="264"/>
        <v>4.239234745802821</v>
      </c>
      <c r="V294" s="9">
        <f t="shared" si="265"/>
        <v>31.364840342837891</v>
      </c>
      <c r="W294" s="9">
        <f t="shared" si="266"/>
        <v>41.662238816495424</v>
      </c>
      <c r="X294" s="28">
        <f t="shared" si="219"/>
        <v>73.027079159333312</v>
      </c>
      <c r="Y294" s="9">
        <f t="shared" si="267"/>
        <v>0.57050397326716484</v>
      </c>
      <c r="Z294" s="9">
        <f t="shared" si="248"/>
        <v>0.04</v>
      </c>
      <c r="AA294" s="29">
        <f t="shared" si="220"/>
        <v>0.61050397326716488</v>
      </c>
      <c r="AB294" s="30">
        <f t="shared" si="249"/>
        <v>0.98</v>
      </c>
      <c r="AC294" s="9">
        <v>0.5</v>
      </c>
      <c r="AD294" s="9">
        <v>0.5</v>
      </c>
      <c r="AE294" s="9">
        <f t="shared" si="221"/>
        <v>70.318677841483648</v>
      </c>
      <c r="AF294" s="9">
        <f>(AC294+AD294)*D294*E294*N294</f>
        <v>24.757380000000005</v>
      </c>
      <c r="AG294" s="28">
        <f t="shared" si="222"/>
        <v>95.076057841483646</v>
      </c>
      <c r="AH294" s="9">
        <f t="shared" si="223"/>
        <v>0.26039552503614477</v>
      </c>
      <c r="AI294" s="9">
        <f t="shared" si="250"/>
        <v>0.09</v>
      </c>
      <c r="AJ294" s="29">
        <f t="shared" si="224"/>
        <v>0.35039552503614479</v>
      </c>
      <c r="AK294" s="30">
        <f t="shared" si="251"/>
        <v>0.9</v>
      </c>
      <c r="AL294" s="9">
        <v>5.9690645227725145</v>
      </c>
      <c r="AM294" s="9">
        <v>3.4725731227557359</v>
      </c>
      <c r="AN294" s="9">
        <v>6.1615385136325358</v>
      </c>
      <c r="AO294" s="36">
        <f t="shared" si="225"/>
        <v>74.548476641819434</v>
      </c>
      <c r="AP294" s="36">
        <f t="shared" si="226"/>
        <v>2.324926914931821</v>
      </c>
      <c r="AQ294" s="36">
        <f t="shared" si="227"/>
        <v>1.3525534338525929</v>
      </c>
      <c r="AR294" s="36">
        <f t="shared" si="228"/>
        <v>2.3998947696212114</v>
      </c>
      <c r="AS294" s="36">
        <f t="shared" si="229"/>
        <v>71.882170850486631</v>
      </c>
      <c r="AT294" s="37">
        <f t="shared" si="230"/>
        <v>94.031265997071728</v>
      </c>
      <c r="AU294" s="37">
        <f t="shared" si="231"/>
        <v>3.8775310253410145</v>
      </c>
      <c r="AV294" s="37">
        <f t="shared" si="232"/>
        <v>2.2557990401813348</v>
      </c>
      <c r="AW294" s="37">
        <f t="shared" si="233"/>
        <v>4.002562991117836</v>
      </c>
      <c r="AX294" s="37">
        <f t="shared" si="234"/>
        <v>119.88563849104868</v>
      </c>
      <c r="AY294" s="9">
        <f t="shared" si="235"/>
        <v>0.85</v>
      </c>
      <c r="AZ294" s="9">
        <f t="shared" si="236"/>
        <v>0.6</v>
      </c>
      <c r="BA294" s="9">
        <f t="shared" si="237"/>
        <v>0.65</v>
      </c>
      <c r="BB294" s="9">
        <f t="shared" si="252"/>
        <v>21</v>
      </c>
      <c r="BC294" s="9">
        <f t="shared" si="253"/>
        <v>11.2</v>
      </c>
      <c r="BD294" s="9">
        <f t="shared" si="254"/>
        <v>13.65</v>
      </c>
      <c r="BE294" s="9">
        <f t="shared" si="238"/>
        <v>173.31975981173218</v>
      </c>
      <c r="BF294" s="9">
        <f t="shared" si="239"/>
        <v>100.83079807037268</v>
      </c>
      <c r="BG294" s="9">
        <f t="shared" si="240"/>
        <v>178.9084991759315</v>
      </c>
      <c r="BH294" s="9">
        <f t="shared" si="241"/>
        <v>5358.7063346107761</v>
      </c>
      <c r="BI294" s="9">
        <f t="shared" si="242"/>
        <v>364.60915125573922</v>
      </c>
      <c r="BJ294" s="9">
        <f t="shared" si="243"/>
        <v>212.11563958323018</v>
      </c>
      <c r="BK294" s="9">
        <f t="shared" si="244"/>
        <v>376.36606528783625</v>
      </c>
      <c r="BL294" s="9">
        <f t="shared" si="245"/>
        <v>11272.998362180579</v>
      </c>
      <c r="BM294" s="9" t="str">
        <f t="shared" si="246"/>
        <v>D</v>
      </c>
      <c r="BN294" s="9" t="str">
        <f t="shared" si="247"/>
        <v>M</v>
      </c>
      <c r="BO294" s="9">
        <v>1</v>
      </c>
    </row>
    <row r="295" spans="1:67" x14ac:dyDescent="0.3">
      <c r="A295" s="10">
        <v>289</v>
      </c>
      <c r="B295" s="10">
        <f t="shared" si="217"/>
        <v>8</v>
      </c>
      <c r="C295" s="9">
        <f>IF(G295&lt;=$A$3,$A$3,G295)</f>
        <v>2.5</v>
      </c>
      <c r="D295" s="9">
        <f t="shared" si="255"/>
        <v>3</v>
      </c>
      <c r="E295" s="9">
        <f t="shared" si="256"/>
        <v>2.7508200000000005</v>
      </c>
      <c r="F295" s="9">
        <f t="shared" si="257"/>
        <v>2.9000000000000004</v>
      </c>
      <c r="G295" s="9">
        <v>1.0497303646783311</v>
      </c>
      <c r="H295" s="9">
        <f t="shared" si="218"/>
        <v>1.1582493052505145</v>
      </c>
      <c r="I295" s="9">
        <v>65</v>
      </c>
      <c r="J295" s="9">
        <v>78</v>
      </c>
      <c r="K295" s="9">
        <v>0.2</v>
      </c>
      <c r="L295" s="9">
        <v>0.2</v>
      </c>
      <c r="M295" s="1">
        <f t="shared" si="258"/>
        <v>1.3989229744649958</v>
      </c>
      <c r="N295" s="9">
        <v>3</v>
      </c>
      <c r="O295" s="9">
        <v>2.6</v>
      </c>
      <c r="P295" s="9">
        <f t="shared" si="259"/>
        <v>0</v>
      </c>
      <c r="Q295" s="1">
        <f t="shared" si="260"/>
        <v>0</v>
      </c>
      <c r="R295" s="4">
        <f t="shared" si="261"/>
        <v>15.007922656809424</v>
      </c>
      <c r="S295" s="4">
        <f t="shared" si="262"/>
        <v>18.685846319910048</v>
      </c>
      <c r="T295" s="9">
        <f t="shared" si="263"/>
        <v>0</v>
      </c>
      <c r="U295" s="9">
        <f t="shared" si="264"/>
        <v>2.5571722797155103</v>
      </c>
      <c r="V295" s="9">
        <f t="shared" si="265"/>
        <v>28.675218184822992</v>
      </c>
      <c r="W295" s="9">
        <f t="shared" si="266"/>
        <v>37.371692639820097</v>
      </c>
      <c r="X295" s="28">
        <f t="shared" si="219"/>
        <v>66.046910824643092</v>
      </c>
      <c r="Y295" s="9">
        <f t="shared" si="267"/>
        <v>0.56583558826912095</v>
      </c>
      <c r="Z295" s="9">
        <f t="shared" si="248"/>
        <v>0.04</v>
      </c>
      <c r="AA295" s="29">
        <f t="shared" si="220"/>
        <v>0.60583558826912098</v>
      </c>
      <c r="AB295" s="30">
        <f t="shared" si="249"/>
        <v>0.98</v>
      </c>
      <c r="AC295" s="9">
        <v>0.5</v>
      </c>
      <c r="AD295" s="9">
        <v>0.5</v>
      </c>
      <c r="AE295" s="9">
        <f t="shared" si="221"/>
        <v>28.675218184822988</v>
      </c>
      <c r="AF295" s="9">
        <f>(AC295+AD295)*D295*E295*N295</f>
        <v>24.757380000000005</v>
      </c>
      <c r="AG295" s="28">
        <f t="shared" si="222"/>
        <v>53.432598184822993</v>
      </c>
      <c r="AH295" s="9">
        <f t="shared" si="223"/>
        <v>0.46333850198271093</v>
      </c>
      <c r="AI295" s="9">
        <f t="shared" si="250"/>
        <v>0.09</v>
      </c>
      <c r="AJ295" s="29">
        <f t="shared" si="224"/>
        <v>0.55333850198271095</v>
      </c>
      <c r="AK295" s="30">
        <f t="shared" si="251"/>
        <v>0.9</v>
      </c>
      <c r="AL295" s="9">
        <v>10.244859405686373</v>
      </c>
      <c r="AM295" s="9">
        <v>3.2549485619425207</v>
      </c>
      <c r="AN295" s="9">
        <v>4.7792744337190634</v>
      </c>
      <c r="AO295" s="36">
        <f t="shared" si="225"/>
        <v>67.422888133489835</v>
      </c>
      <c r="AP295" s="36">
        <f t="shared" si="226"/>
        <v>4.0381589809079319</v>
      </c>
      <c r="AQ295" s="36">
        <f t="shared" si="227"/>
        <v>1.2829848851323442</v>
      </c>
      <c r="AR295" s="36">
        <f t="shared" si="228"/>
        <v>1.8838198956673045</v>
      </c>
      <c r="AS295" s="36">
        <f t="shared" si="229"/>
        <v>97.416988261604089</v>
      </c>
      <c r="AT295" s="37">
        <f t="shared" si="230"/>
        <v>52.845426776198565</v>
      </c>
      <c r="AU295" s="37">
        <f t="shared" si="231"/>
        <v>4.5759842491203893</v>
      </c>
      <c r="AV295" s="37">
        <f t="shared" si="232"/>
        <v>1.4538602006464671</v>
      </c>
      <c r="AW295" s="37">
        <f t="shared" si="233"/>
        <v>2.1347178780006875</v>
      </c>
      <c r="AX295" s="37">
        <f t="shared" si="234"/>
        <v>110.39154376770432</v>
      </c>
      <c r="AY295" s="9">
        <f t="shared" si="235"/>
        <v>0.85</v>
      </c>
      <c r="AZ295" s="9">
        <f t="shared" si="236"/>
        <v>0.6</v>
      </c>
      <c r="BA295" s="9">
        <f t="shared" si="237"/>
        <v>0.65</v>
      </c>
      <c r="BB295" s="9">
        <f t="shared" si="252"/>
        <v>21</v>
      </c>
      <c r="BC295" s="9">
        <f t="shared" si="253"/>
        <v>11.2</v>
      </c>
      <c r="BD295" s="9">
        <f t="shared" si="254"/>
        <v>13.65</v>
      </c>
      <c r="BE295" s="9">
        <f t="shared" si="238"/>
        <v>272.2643412350028</v>
      </c>
      <c r="BF295" s="9">
        <f t="shared" si="239"/>
        <v>86.50254638723635</v>
      </c>
      <c r="BG295" s="9">
        <f t="shared" si="240"/>
        <v>127.01257808921916</v>
      </c>
      <c r="BH295" s="9">
        <f t="shared" si="241"/>
        <v>6568.1347018636252</v>
      </c>
      <c r="BI295" s="9">
        <f t="shared" si="242"/>
        <v>241.8198405659295</v>
      </c>
      <c r="BJ295" s="9">
        <f t="shared" si="243"/>
        <v>76.829862776092227</v>
      </c>
      <c r="BK295" s="9">
        <f t="shared" si="244"/>
        <v>112.8100773097273</v>
      </c>
      <c r="BL295" s="9">
        <f t="shared" si="245"/>
        <v>5833.6882428877379</v>
      </c>
      <c r="BM295" s="9" t="str">
        <f t="shared" si="246"/>
        <v>M</v>
      </c>
      <c r="BN295" s="9" t="str">
        <f t="shared" si="247"/>
        <v>M</v>
      </c>
      <c r="BO295" s="9">
        <v>1</v>
      </c>
    </row>
    <row r="296" spans="1:67" x14ac:dyDescent="0.3">
      <c r="A296" s="10">
        <v>290</v>
      </c>
      <c r="B296" s="10">
        <f t="shared" si="217"/>
        <v>8</v>
      </c>
      <c r="C296" s="9">
        <f>IF(G296&lt;=$A$3,$A$3,G296)</f>
        <v>2.5</v>
      </c>
      <c r="D296" s="9">
        <f t="shared" si="255"/>
        <v>3</v>
      </c>
      <c r="E296" s="9">
        <f t="shared" si="256"/>
        <v>2.7508200000000005</v>
      </c>
      <c r="F296" s="9">
        <f t="shared" si="257"/>
        <v>2.9000000000000004</v>
      </c>
      <c r="G296" s="9">
        <v>1.0872710917595172</v>
      </c>
      <c r="H296" s="9">
        <f t="shared" si="218"/>
        <v>1.1996709145736923</v>
      </c>
      <c r="I296" s="9">
        <v>65</v>
      </c>
      <c r="J296" s="9">
        <v>78</v>
      </c>
      <c r="K296" s="9">
        <v>0.2</v>
      </c>
      <c r="L296" s="9">
        <v>0.2</v>
      </c>
      <c r="M296" s="1">
        <f t="shared" si="258"/>
        <v>1.3989229744649958</v>
      </c>
      <c r="N296" s="9">
        <v>3</v>
      </c>
      <c r="O296" s="9">
        <v>2.6</v>
      </c>
      <c r="P296" s="9">
        <f t="shared" si="259"/>
        <v>0</v>
      </c>
      <c r="Q296" s="1">
        <f t="shared" si="260"/>
        <v>0</v>
      </c>
      <c r="R296" s="4">
        <f t="shared" si="261"/>
        <v>15.007922656809424</v>
      </c>
      <c r="S296" s="4">
        <f t="shared" si="262"/>
        <v>18.24146709361235</v>
      </c>
      <c r="T296" s="9">
        <f t="shared" si="263"/>
        <v>0</v>
      </c>
      <c r="U296" s="9">
        <f t="shared" si="264"/>
        <v>2.5985938890386882</v>
      </c>
      <c r="V296" s="9">
        <f t="shared" si="265"/>
        <v>29.700708707048445</v>
      </c>
      <c r="W296" s="9">
        <f t="shared" si="266"/>
        <v>36.4829341872247</v>
      </c>
      <c r="X296" s="28">
        <f t="shared" si="219"/>
        <v>66.183642894273149</v>
      </c>
      <c r="Y296" s="9">
        <f t="shared" si="267"/>
        <v>0.55123792816157535</v>
      </c>
      <c r="Z296" s="9">
        <f t="shared" si="248"/>
        <v>0.04</v>
      </c>
      <c r="AA296" s="29">
        <f t="shared" si="220"/>
        <v>0.59123792816157539</v>
      </c>
      <c r="AB296" s="30">
        <f t="shared" si="249"/>
        <v>0.98</v>
      </c>
      <c r="AC296" s="9">
        <v>0.5</v>
      </c>
      <c r="AD296" s="9">
        <v>0.5</v>
      </c>
      <c r="AE296" s="9">
        <f t="shared" si="221"/>
        <v>29.700708707048445</v>
      </c>
      <c r="AF296" s="9">
        <f>(AC296+AD296)*D296*E296*N296</f>
        <v>24.757380000000005</v>
      </c>
      <c r="AG296" s="28">
        <f t="shared" si="222"/>
        <v>54.458088707048447</v>
      </c>
      <c r="AH296" s="9">
        <f t="shared" si="223"/>
        <v>0.45461345757431415</v>
      </c>
      <c r="AI296" s="9">
        <f t="shared" si="250"/>
        <v>0.09</v>
      </c>
      <c r="AJ296" s="29">
        <f t="shared" si="224"/>
        <v>0.54461345757431412</v>
      </c>
      <c r="AK296" s="30">
        <f t="shared" si="251"/>
        <v>0.9</v>
      </c>
      <c r="AL296" s="9">
        <v>4.3618508447266953</v>
      </c>
      <c r="AM296" s="9">
        <v>3.4569566280544493</v>
      </c>
      <c r="AN296" s="9">
        <v>4.8365566863706437</v>
      </c>
      <c r="AO296" s="36">
        <f t="shared" si="225"/>
        <v>67.562468787903839</v>
      </c>
      <c r="AP296" s="36">
        <f t="shared" si="226"/>
        <v>1.7829591883406666</v>
      </c>
      <c r="AQ296" s="36">
        <f t="shared" si="227"/>
        <v>1.413072753539111</v>
      </c>
      <c r="AR296" s="36">
        <f t="shared" si="228"/>
        <v>1.97700093168485</v>
      </c>
      <c r="AS296" s="36">
        <f t="shared" si="229"/>
        <v>58.862611182037554</v>
      </c>
      <c r="AT296" s="37">
        <f t="shared" si="230"/>
        <v>53.859648171806157</v>
      </c>
      <c r="AU296" s="37">
        <f t="shared" si="231"/>
        <v>1.986328174756647</v>
      </c>
      <c r="AV296" s="37">
        <f t="shared" si="232"/>
        <v>1.5742515261652734</v>
      </c>
      <c r="AW296" s="37">
        <f t="shared" si="233"/>
        <v>2.20250282665216</v>
      </c>
      <c r="AX296" s="37">
        <f t="shared" si="234"/>
        <v>65.576634504708082</v>
      </c>
      <c r="AY296" s="9">
        <f t="shared" si="235"/>
        <v>0.85</v>
      </c>
      <c r="AZ296" s="9">
        <f t="shared" si="236"/>
        <v>0.6</v>
      </c>
      <c r="BA296" s="9">
        <f t="shared" si="237"/>
        <v>0.65</v>
      </c>
      <c r="BB296" s="9">
        <f t="shared" si="252"/>
        <v>21</v>
      </c>
      <c r="BC296" s="9">
        <f t="shared" si="253"/>
        <v>11.2</v>
      </c>
      <c r="BD296" s="9">
        <f t="shared" si="254"/>
        <v>13.65</v>
      </c>
      <c r="BE296" s="9">
        <f t="shared" si="238"/>
        <v>120.46112451237265</v>
      </c>
      <c r="BF296" s="9">
        <f t="shared" si="239"/>
        <v>95.470683806023516</v>
      </c>
      <c r="BG296" s="9">
        <f t="shared" si="240"/>
        <v>133.57106374061448</v>
      </c>
      <c r="BH296" s="9">
        <f t="shared" si="241"/>
        <v>3976.9033307609316</v>
      </c>
      <c r="BI296" s="9">
        <f t="shared" si="242"/>
        <v>106.98293664613891</v>
      </c>
      <c r="BJ296" s="9">
        <f t="shared" si="243"/>
        <v>84.788633333190518</v>
      </c>
      <c r="BK296" s="9">
        <f t="shared" si="244"/>
        <v>118.6260273408939</v>
      </c>
      <c r="BL296" s="9">
        <f t="shared" si="245"/>
        <v>3531.9344627147011</v>
      </c>
      <c r="BM296" s="9" t="str">
        <f t="shared" si="246"/>
        <v>D</v>
      </c>
      <c r="BN296" s="9" t="str">
        <f t="shared" si="247"/>
        <v>D</v>
      </c>
      <c r="BO296" s="9">
        <v>1</v>
      </c>
    </row>
    <row r="297" spans="1:67" x14ac:dyDescent="0.3">
      <c r="A297" s="10">
        <v>291</v>
      </c>
      <c r="B297" s="10">
        <f t="shared" si="217"/>
        <v>8</v>
      </c>
      <c r="C297" s="9">
        <f>IF(G297&lt;=$A$3,$A$3,G297)</f>
        <v>2.5</v>
      </c>
      <c r="D297" s="9">
        <f t="shared" si="255"/>
        <v>3</v>
      </c>
      <c r="E297" s="9">
        <f t="shared" si="256"/>
        <v>2.7508200000000005</v>
      </c>
      <c r="F297" s="9">
        <f t="shared" si="257"/>
        <v>2.9000000000000004</v>
      </c>
      <c r="G297" s="9">
        <v>1.5561346231881878</v>
      </c>
      <c r="H297" s="9">
        <f t="shared" si="218"/>
        <v>1.717004582158864</v>
      </c>
      <c r="I297" s="9">
        <v>65</v>
      </c>
      <c r="J297" s="9">
        <v>78</v>
      </c>
      <c r="K297" s="9">
        <v>0.2</v>
      </c>
      <c r="L297" s="9">
        <v>0.2</v>
      </c>
      <c r="M297" s="1">
        <f t="shared" si="258"/>
        <v>1.3989229744649958</v>
      </c>
      <c r="N297" s="9">
        <v>3</v>
      </c>
      <c r="O297" s="9">
        <v>2.6</v>
      </c>
      <c r="P297" s="9">
        <f t="shared" si="259"/>
        <v>0.4630581395085866</v>
      </c>
      <c r="Q297" s="1">
        <f t="shared" si="260"/>
        <v>0.21592755662385965</v>
      </c>
      <c r="R297" s="4">
        <f t="shared" si="261"/>
        <v>15.007922656809424</v>
      </c>
      <c r="S297" s="4">
        <f t="shared" si="262"/>
        <v>10.732455650914934</v>
      </c>
      <c r="T297" s="9">
        <f t="shared" si="263"/>
        <v>0.41256941116092355</v>
      </c>
      <c r="U297" s="9">
        <f t="shared" si="264"/>
        <v>3.11592755662386</v>
      </c>
      <c r="V297" s="9">
        <f t="shared" si="265"/>
        <v>41.37363071463853</v>
      </c>
      <c r="W297" s="9">
        <f t="shared" si="266"/>
        <v>70.807147456454331</v>
      </c>
      <c r="X297" s="28">
        <f t="shared" si="219"/>
        <v>112.18077817109287</v>
      </c>
      <c r="Y297" s="9">
        <f t="shared" si="267"/>
        <v>0.63118787916110353</v>
      </c>
      <c r="Z297" s="9">
        <f t="shared" si="248"/>
        <v>0.04</v>
      </c>
      <c r="AA297" s="29">
        <f t="shared" si="220"/>
        <v>0.67118787916110356</v>
      </c>
      <c r="AB297" s="30">
        <f t="shared" si="249"/>
        <v>0.98</v>
      </c>
      <c r="AC297" s="9">
        <v>0.5</v>
      </c>
      <c r="AD297" s="9">
        <v>0.5</v>
      </c>
      <c r="AE297" s="9">
        <f t="shared" si="221"/>
        <v>42.508534902248222</v>
      </c>
      <c r="AF297" s="9">
        <f>(AC297+AD297)*D297*E297*N297</f>
        <v>24.757380000000005</v>
      </c>
      <c r="AG297" s="28">
        <f t="shared" si="222"/>
        <v>67.265914902248227</v>
      </c>
      <c r="AH297" s="9">
        <f t="shared" si="223"/>
        <v>0.36805237891995934</v>
      </c>
      <c r="AI297" s="9">
        <f t="shared" si="250"/>
        <v>0.09</v>
      </c>
      <c r="AJ297" s="29">
        <f t="shared" si="224"/>
        <v>0.45805237891995931</v>
      </c>
      <c r="AK297" s="30">
        <f t="shared" si="251"/>
        <v>0.9</v>
      </c>
      <c r="AL297" s="9">
        <v>8.126402565739145</v>
      </c>
      <c r="AM297" s="9">
        <v>2.1706290772131198</v>
      </c>
      <c r="AN297" s="9">
        <v>6.9292337069338625</v>
      </c>
      <c r="AO297" s="36">
        <f t="shared" si="225"/>
        <v>114.51787771632398</v>
      </c>
      <c r="AP297" s="36">
        <f t="shared" si="226"/>
        <v>2.6720596624313377</v>
      </c>
      <c r="AQ297" s="36">
        <f t="shared" si="227"/>
        <v>0.71372915043302265</v>
      </c>
      <c r="AR297" s="36">
        <f t="shared" si="228"/>
        <v>2.2784160309652917</v>
      </c>
      <c r="AS297" s="36">
        <f t="shared" si="229"/>
        <v>72.707771100048831</v>
      </c>
      <c r="AT297" s="37">
        <f t="shared" si="230"/>
        <v>66.526729024201543</v>
      </c>
      <c r="AU297" s="37">
        <f t="shared" si="231"/>
        <v>4.4040845384410687</v>
      </c>
      <c r="AV297" s="37">
        <f t="shared" si="232"/>
        <v>1.1763672646428143</v>
      </c>
      <c r="AW297" s="37">
        <f t="shared" si="233"/>
        <v>3.7552817233804388</v>
      </c>
      <c r="AX297" s="37">
        <f t="shared" si="234"/>
        <v>119.83683412026573</v>
      </c>
      <c r="AY297" s="9">
        <f t="shared" si="235"/>
        <v>0.85</v>
      </c>
      <c r="AZ297" s="9">
        <f t="shared" si="236"/>
        <v>0.6</v>
      </c>
      <c r="BA297" s="9">
        <f t="shared" si="237"/>
        <v>0.65</v>
      </c>
      <c r="BB297" s="9">
        <f t="shared" si="252"/>
        <v>21</v>
      </c>
      <c r="BC297" s="9">
        <f t="shared" si="253"/>
        <v>11.2</v>
      </c>
      <c r="BD297" s="9">
        <f t="shared" si="254"/>
        <v>13.65</v>
      </c>
      <c r="BE297" s="9">
        <f t="shared" si="238"/>
        <v>305.99860167303387</v>
      </c>
      <c r="BF297" s="9">
        <f t="shared" si="239"/>
        <v>81.734747571864688</v>
      </c>
      <c r="BG297" s="9">
        <f t="shared" si="240"/>
        <v>260.91936842099551</v>
      </c>
      <c r="BH297" s="9">
        <f t="shared" si="241"/>
        <v>8326.3396398618661</v>
      </c>
      <c r="BI297" s="9">
        <f t="shared" si="242"/>
        <v>292.98933868854471</v>
      </c>
      <c r="BJ297" s="9">
        <f t="shared" si="243"/>
        <v>78.259866247833685</v>
      </c>
      <c r="BK297" s="9">
        <f t="shared" si="244"/>
        <v>249.82660962086703</v>
      </c>
      <c r="BL297" s="9">
        <f t="shared" si="245"/>
        <v>7972.3525906371087</v>
      </c>
      <c r="BM297" s="9" t="str">
        <f t="shared" si="246"/>
        <v>D</v>
      </c>
      <c r="BN297" s="9" t="str">
        <f t="shared" si="247"/>
        <v>M</v>
      </c>
      <c r="BO297" s="9">
        <v>1</v>
      </c>
    </row>
    <row r="298" spans="1:67" x14ac:dyDescent="0.3">
      <c r="A298" s="10">
        <v>292</v>
      </c>
      <c r="B298" s="10">
        <f t="shared" si="217"/>
        <v>8</v>
      </c>
      <c r="C298" s="9">
        <f>IF(G298&lt;=$A$3,$A$3,G298)</f>
        <v>2.9209578733582893</v>
      </c>
      <c r="D298" s="9">
        <f t="shared" si="255"/>
        <v>3</v>
      </c>
      <c r="E298" s="9">
        <f t="shared" si="256"/>
        <v>2.7508200000000005</v>
      </c>
      <c r="F298" s="9">
        <f t="shared" si="257"/>
        <v>3.3209578733582896</v>
      </c>
      <c r="G298" s="9">
        <v>2.9209578733582893</v>
      </c>
      <c r="H298" s="9">
        <f t="shared" si="218"/>
        <v>3.2229204196831747</v>
      </c>
      <c r="I298" s="9">
        <v>65</v>
      </c>
      <c r="J298" s="9">
        <v>78</v>
      </c>
      <c r="K298" s="9">
        <v>0.2</v>
      </c>
      <c r="L298" s="9">
        <v>0.2</v>
      </c>
      <c r="M298" s="1">
        <f t="shared" si="258"/>
        <v>1.3989229744649958</v>
      </c>
      <c r="N298" s="9">
        <v>3</v>
      </c>
      <c r="O298" s="9">
        <v>2.6</v>
      </c>
      <c r="P298" s="9">
        <f t="shared" si="259"/>
        <v>2.7897580021245805</v>
      </c>
      <c r="Q298" s="1">
        <f t="shared" si="260"/>
        <v>1.3008855207898806</v>
      </c>
      <c r="R298" s="4">
        <f t="shared" si="261"/>
        <v>15.007922656809424</v>
      </c>
      <c r="S298" s="4">
        <f t="shared" si="262"/>
        <v>7.3708406660084033E-2</v>
      </c>
      <c r="T298" s="9">
        <f t="shared" si="263"/>
        <v>14.974731501443745</v>
      </c>
      <c r="U298" s="9">
        <f t="shared" si="264"/>
        <v>4.6218433941481702</v>
      </c>
      <c r="V298" s="9">
        <f t="shared" si="265"/>
        <v>38.598274631054366</v>
      </c>
      <c r="W298" s="9">
        <f t="shared" si="266"/>
        <v>41.486852362013195</v>
      </c>
      <c r="X298" s="28">
        <f t="shared" si="219"/>
        <v>80.085126993067561</v>
      </c>
      <c r="Y298" s="9">
        <f t="shared" si="267"/>
        <v>0.51803442061850558</v>
      </c>
      <c r="Z298" s="9">
        <f t="shared" si="248"/>
        <v>0.04</v>
      </c>
      <c r="AA298" s="29">
        <f t="shared" si="220"/>
        <v>0.55803442061850561</v>
      </c>
      <c r="AB298" s="30">
        <f t="shared" si="249"/>
        <v>0.98</v>
      </c>
      <c r="AC298" s="9">
        <v>0.5</v>
      </c>
      <c r="AD298" s="9">
        <v>0.5</v>
      </c>
      <c r="AE298" s="9">
        <f t="shared" si="221"/>
        <v>79.791065539855865</v>
      </c>
      <c r="AF298" s="9">
        <f>(AC298+AD298)*D298*E298*N298</f>
        <v>24.757380000000005</v>
      </c>
      <c r="AG298" s="28">
        <f t="shared" si="222"/>
        <v>104.54844553985586</v>
      </c>
      <c r="AH298" s="9">
        <f t="shared" si="223"/>
        <v>0.23680294692245826</v>
      </c>
      <c r="AI298" s="9">
        <f t="shared" si="250"/>
        <v>0.09</v>
      </c>
      <c r="AJ298" s="29">
        <f t="shared" si="224"/>
        <v>0.32680294692245826</v>
      </c>
      <c r="AK298" s="30">
        <f t="shared" si="251"/>
        <v>0.9</v>
      </c>
      <c r="AL298" s="9">
        <v>10.777577202164423</v>
      </c>
      <c r="AM298" s="9">
        <v>2.4796728868310436</v>
      </c>
      <c r="AN298" s="9">
        <v>4.791771813702951</v>
      </c>
      <c r="AO298" s="36">
        <f t="shared" si="225"/>
        <v>81.75356713875648</v>
      </c>
      <c r="AP298" s="36">
        <f t="shared" si="226"/>
        <v>4.7633181524833841</v>
      </c>
      <c r="AQ298" s="36">
        <f t="shared" si="227"/>
        <v>1.095930064104865</v>
      </c>
      <c r="AR298" s="36">
        <f t="shared" si="228"/>
        <v>2.117798205907139</v>
      </c>
      <c r="AS298" s="36">
        <f t="shared" si="229"/>
        <v>111.1800436345242</v>
      </c>
      <c r="AT298" s="37">
        <f t="shared" si="230"/>
        <v>103.39956152293438</v>
      </c>
      <c r="AU298" s="37">
        <f t="shared" si="231"/>
        <v>7.2554332118127869</v>
      </c>
      <c r="AV298" s="37">
        <f t="shared" si="232"/>
        <v>1.6693084800109392</v>
      </c>
      <c r="AW298" s="37">
        <f t="shared" si="233"/>
        <v>3.2258066640048542</v>
      </c>
      <c r="AX298" s="37">
        <f t="shared" si="234"/>
        <v>169.34820544291483</v>
      </c>
      <c r="AY298" s="9">
        <f t="shared" si="235"/>
        <v>0.85</v>
      </c>
      <c r="AZ298" s="9">
        <f t="shared" si="236"/>
        <v>0.6</v>
      </c>
      <c r="BA298" s="9">
        <f t="shared" si="237"/>
        <v>0.65</v>
      </c>
      <c r="BB298" s="9">
        <f t="shared" si="252"/>
        <v>21</v>
      </c>
      <c r="BC298" s="9">
        <f t="shared" si="253"/>
        <v>11.2</v>
      </c>
      <c r="BD298" s="9">
        <f t="shared" si="254"/>
        <v>13.65</v>
      </c>
      <c r="BE298" s="9">
        <f t="shared" si="238"/>
        <v>389.4182503823078</v>
      </c>
      <c r="BF298" s="9">
        <f t="shared" si="239"/>
        <v>89.596192075178777</v>
      </c>
      <c r="BG298" s="9">
        <f t="shared" si="240"/>
        <v>173.13755781296732</v>
      </c>
      <c r="BH298" s="9">
        <f t="shared" si="241"/>
        <v>9089.3651617649484</v>
      </c>
      <c r="BI298" s="9">
        <f t="shared" si="242"/>
        <v>750.2086127603776</v>
      </c>
      <c r="BJ298" s="9">
        <f t="shared" si="243"/>
        <v>172.60576487964718</v>
      </c>
      <c r="BK298" s="9">
        <f t="shared" si="244"/>
        <v>333.54699461586159</v>
      </c>
      <c r="BL298" s="9">
        <f t="shared" si="245"/>
        <v>17510.530187493201</v>
      </c>
      <c r="BM298" s="9" t="str">
        <f t="shared" si="246"/>
        <v>M</v>
      </c>
      <c r="BN298" s="9" t="str">
        <f t="shared" si="247"/>
        <v>M</v>
      </c>
      <c r="BO298" s="9">
        <v>1</v>
      </c>
    </row>
    <row r="299" spans="1:67" x14ac:dyDescent="0.3">
      <c r="A299" s="10">
        <v>293</v>
      </c>
      <c r="B299" s="10">
        <f t="shared" si="217"/>
        <v>8</v>
      </c>
      <c r="C299" s="9">
        <f>IF(G299&lt;=$A$3,$A$3,G299)</f>
        <v>2.578907219803781</v>
      </c>
      <c r="D299" s="9">
        <f t="shared" si="255"/>
        <v>3</v>
      </c>
      <c r="E299" s="9">
        <f t="shared" si="256"/>
        <v>2.7508200000000005</v>
      </c>
      <c r="F299" s="9">
        <f t="shared" si="257"/>
        <v>2.9789072198037814</v>
      </c>
      <c r="G299" s="9">
        <v>2.578907219803781</v>
      </c>
      <c r="H299" s="9">
        <f t="shared" si="218"/>
        <v>2.8455092813844409</v>
      </c>
      <c r="I299" s="9">
        <v>65</v>
      </c>
      <c r="J299" s="9">
        <v>78</v>
      </c>
      <c r="K299" s="9">
        <v>0.2</v>
      </c>
      <c r="L299" s="9">
        <v>0.2</v>
      </c>
      <c r="M299" s="1">
        <f t="shared" si="258"/>
        <v>1.3989229744649958</v>
      </c>
      <c r="N299" s="9">
        <v>3</v>
      </c>
      <c r="O299" s="9">
        <v>2.6</v>
      </c>
      <c r="P299" s="9">
        <f t="shared" si="259"/>
        <v>2.7139271978780162</v>
      </c>
      <c r="Q299" s="1">
        <f t="shared" si="260"/>
        <v>1.2655250360456551</v>
      </c>
      <c r="R299" s="4">
        <f t="shared" si="261"/>
        <v>15.007922656809424</v>
      </c>
      <c r="S299" s="4">
        <f t="shared" si="262"/>
        <v>0.13646812147877235</v>
      </c>
      <c r="T299" s="9">
        <f t="shared" si="263"/>
        <v>14.171713599206779</v>
      </c>
      <c r="U299" s="9">
        <f t="shared" si="264"/>
        <v>4.2444322558494365</v>
      </c>
      <c r="V299" s="9">
        <f t="shared" si="265"/>
        <v>31.463521369791543</v>
      </c>
      <c r="W299" s="9">
        <f t="shared" si="266"/>
        <v>41.659493040730744</v>
      </c>
      <c r="X299" s="28">
        <f t="shared" si="219"/>
        <v>73.123014410522288</v>
      </c>
      <c r="Y299" s="9">
        <f t="shared" si="267"/>
        <v>0.56971793868957366</v>
      </c>
      <c r="Z299" s="9">
        <f t="shared" si="248"/>
        <v>0.04</v>
      </c>
      <c r="AA299" s="29">
        <f t="shared" si="220"/>
        <v>0.60971793868957369</v>
      </c>
      <c r="AB299" s="30">
        <f t="shared" si="249"/>
        <v>0.98</v>
      </c>
      <c r="AC299" s="9">
        <v>0.5</v>
      </c>
      <c r="AD299" s="9">
        <v>0.5</v>
      </c>
      <c r="AE299" s="9">
        <f t="shared" si="221"/>
        <v>70.44735457276154</v>
      </c>
      <c r="AF299" s="9">
        <f>(AC299+AD299)*D299*E299*N299</f>
        <v>24.757380000000005</v>
      </c>
      <c r="AG299" s="28">
        <f t="shared" si="222"/>
        <v>95.204734572761538</v>
      </c>
      <c r="AH299" s="9">
        <f t="shared" si="223"/>
        <v>0.26004357988182653</v>
      </c>
      <c r="AI299" s="9">
        <f t="shared" si="250"/>
        <v>0.09</v>
      </c>
      <c r="AJ299" s="29">
        <f t="shared" si="224"/>
        <v>0.35004357988182655</v>
      </c>
      <c r="AK299" s="30">
        <f t="shared" si="251"/>
        <v>0.9</v>
      </c>
      <c r="AL299" s="9">
        <v>4.0842591486425359</v>
      </c>
      <c r="AM299" s="9">
        <v>3.1511429352419782</v>
      </c>
      <c r="AN299" s="9">
        <v>5.0087927982940723</v>
      </c>
      <c r="AO299" s="36">
        <f t="shared" si="225"/>
        <v>74.64641054407484</v>
      </c>
      <c r="AP299" s="36">
        <f t="shared" si="226"/>
        <v>1.5940130794581757</v>
      </c>
      <c r="AQ299" s="36">
        <f t="shared" si="227"/>
        <v>1.2298345602500265</v>
      </c>
      <c r="AR299" s="36">
        <f t="shared" si="228"/>
        <v>1.9548419779950288</v>
      </c>
      <c r="AS299" s="36">
        <f t="shared" si="229"/>
        <v>54.061957162969506</v>
      </c>
      <c r="AT299" s="37">
        <f t="shared" si="230"/>
        <v>94.158528698335587</v>
      </c>
      <c r="AU299" s="37">
        <f t="shared" si="231"/>
        <v>2.6545904550866015</v>
      </c>
      <c r="AV299" s="37">
        <f t="shared" si="232"/>
        <v>2.0481055814705496</v>
      </c>
      <c r="AW299" s="37">
        <f t="shared" si="233"/>
        <v>3.2554970362929039</v>
      </c>
      <c r="AX299" s="37">
        <f t="shared" si="234"/>
        <v>90.032106585286726</v>
      </c>
      <c r="AY299" s="9">
        <f t="shared" si="235"/>
        <v>0.85</v>
      </c>
      <c r="AZ299" s="9">
        <f t="shared" si="236"/>
        <v>0.6</v>
      </c>
      <c r="BA299" s="9">
        <f t="shared" si="237"/>
        <v>0.65</v>
      </c>
      <c r="BB299" s="9">
        <f t="shared" si="252"/>
        <v>21</v>
      </c>
      <c r="BC299" s="9">
        <f t="shared" si="253"/>
        <v>11.2</v>
      </c>
      <c r="BD299" s="9">
        <f t="shared" si="254"/>
        <v>13.65</v>
      </c>
      <c r="BE299" s="9">
        <f t="shared" si="238"/>
        <v>118.98735474185997</v>
      </c>
      <c r="BF299" s="9">
        <f t="shared" si="239"/>
        <v>91.802735485715218</v>
      </c>
      <c r="BG299" s="9">
        <f t="shared" si="240"/>
        <v>145.92193683820824</v>
      </c>
      <c r="BH299" s="9">
        <f t="shared" si="241"/>
        <v>4035.531049203209</v>
      </c>
      <c r="BI299" s="9">
        <f t="shared" si="242"/>
        <v>249.9523315475995</v>
      </c>
      <c r="BJ299" s="9">
        <f t="shared" si="243"/>
        <v>192.84660817011604</v>
      </c>
      <c r="BK299" s="9">
        <f t="shared" si="244"/>
        <v>306.53281111913185</v>
      </c>
      <c r="BL299" s="9">
        <f t="shared" si="245"/>
        <v>8477.2906916823285</v>
      </c>
      <c r="BM299" s="9" t="str">
        <f t="shared" si="246"/>
        <v>D</v>
      </c>
      <c r="BN299" s="9" t="str">
        <f t="shared" si="247"/>
        <v>M</v>
      </c>
      <c r="BO299" s="9">
        <v>1</v>
      </c>
    </row>
    <row r="300" spans="1:67" x14ac:dyDescent="0.3">
      <c r="A300" s="10">
        <v>294</v>
      </c>
      <c r="B300" s="10">
        <f t="shared" si="217"/>
        <v>8</v>
      </c>
      <c r="C300" s="9">
        <f>IF(G300&lt;=$A$3,$A$3,G300)</f>
        <v>2.5</v>
      </c>
      <c r="D300" s="9">
        <f t="shared" si="255"/>
        <v>3</v>
      </c>
      <c r="E300" s="9">
        <f t="shared" si="256"/>
        <v>2.7508200000000005</v>
      </c>
      <c r="F300" s="9">
        <f t="shared" si="257"/>
        <v>2.9000000000000004</v>
      </c>
      <c r="G300" s="9">
        <v>1.8710817399448814</v>
      </c>
      <c r="H300" s="9">
        <f t="shared" si="218"/>
        <v>2.0645102764291012</v>
      </c>
      <c r="I300" s="9">
        <v>65</v>
      </c>
      <c r="J300" s="9">
        <v>78</v>
      </c>
      <c r="K300" s="9">
        <v>0.2</v>
      </c>
      <c r="L300" s="9">
        <v>0.2</v>
      </c>
      <c r="M300" s="1">
        <f t="shared" si="258"/>
        <v>1.3989229744649958</v>
      </c>
      <c r="N300" s="9">
        <v>3</v>
      </c>
      <c r="O300" s="9">
        <v>2.6</v>
      </c>
      <c r="P300" s="9">
        <f t="shared" si="259"/>
        <v>1.2082865057875882</v>
      </c>
      <c r="Q300" s="1">
        <f t="shared" si="260"/>
        <v>0.56343325089409646</v>
      </c>
      <c r="R300" s="4">
        <f t="shared" si="261"/>
        <v>15.007922656809424</v>
      </c>
      <c r="S300" s="4">
        <f t="shared" si="262"/>
        <v>5.3532213653460463</v>
      </c>
      <c r="T300" s="9">
        <f t="shared" si="263"/>
        <v>2.8090911453319789</v>
      </c>
      <c r="U300" s="9">
        <f t="shared" si="264"/>
        <v>3.4634332508940968</v>
      </c>
      <c r="V300" s="9">
        <f t="shared" si="265"/>
        <v>43.384561323058193</v>
      </c>
      <c r="W300" s="9">
        <f t="shared" si="266"/>
        <v>56.009842199025726</v>
      </c>
      <c r="X300" s="28">
        <f t="shared" si="219"/>
        <v>99.39440352208392</v>
      </c>
      <c r="Y300" s="9">
        <f t="shared" si="267"/>
        <v>0.56351102490977967</v>
      </c>
      <c r="Z300" s="9">
        <f t="shared" si="248"/>
        <v>0.04</v>
      </c>
      <c r="AA300" s="29">
        <f t="shared" si="220"/>
        <v>0.6035110249097797</v>
      </c>
      <c r="AB300" s="30">
        <f t="shared" si="249"/>
        <v>0.98</v>
      </c>
      <c r="AC300" s="9">
        <v>0.5</v>
      </c>
      <c r="AD300" s="9">
        <v>0.5</v>
      </c>
      <c r="AE300" s="9">
        <f t="shared" si="221"/>
        <v>51.111865427460316</v>
      </c>
      <c r="AF300" s="9">
        <f>(AC300+AD300)*D300*E300*N300</f>
        <v>24.757380000000005</v>
      </c>
      <c r="AG300" s="28">
        <f t="shared" si="222"/>
        <v>75.869245427460328</v>
      </c>
      <c r="AH300" s="9">
        <f t="shared" si="223"/>
        <v>0.32631641267173128</v>
      </c>
      <c r="AI300" s="9">
        <f t="shared" si="250"/>
        <v>0.09</v>
      </c>
      <c r="AJ300" s="29">
        <f t="shared" si="224"/>
        <v>0.41631641267173125</v>
      </c>
      <c r="AK300" s="30">
        <f t="shared" si="251"/>
        <v>0.9</v>
      </c>
      <c r="AL300" s="9">
        <v>10.359481180349675</v>
      </c>
      <c r="AM300" s="9">
        <v>3.17513585020804</v>
      </c>
      <c r="AN300" s="9">
        <v>5.6735881171491878</v>
      </c>
      <c r="AO300" s="36">
        <f t="shared" si="225"/>
        <v>101.46512026212733</v>
      </c>
      <c r="AP300" s="36">
        <f t="shared" si="226"/>
        <v>4.1074200756632688</v>
      </c>
      <c r="AQ300" s="36">
        <f t="shared" si="227"/>
        <v>1.2589063590212011</v>
      </c>
      <c r="AR300" s="36">
        <f t="shared" si="228"/>
        <v>2.249515137652534</v>
      </c>
      <c r="AS300" s="36">
        <f t="shared" si="229"/>
        <v>101.73612214203392</v>
      </c>
      <c r="AT300" s="37">
        <f t="shared" si="230"/>
        <v>75.035517455729988</v>
      </c>
      <c r="AU300" s="37">
        <f t="shared" si="231"/>
        <v>6.0466591382061861</v>
      </c>
      <c r="AV300" s="37">
        <f t="shared" si="232"/>
        <v>1.8532746833040215</v>
      </c>
      <c r="AW300" s="37">
        <f t="shared" si="233"/>
        <v>3.3115802652406758</v>
      </c>
      <c r="AX300" s="37">
        <f t="shared" si="234"/>
        <v>149.76886739213134</v>
      </c>
      <c r="AY300" s="9">
        <f t="shared" si="235"/>
        <v>0.85</v>
      </c>
      <c r="AZ300" s="9">
        <f t="shared" si="236"/>
        <v>0.6</v>
      </c>
      <c r="BA300" s="9">
        <f t="shared" si="237"/>
        <v>0.65</v>
      </c>
      <c r="BB300" s="9">
        <f t="shared" si="252"/>
        <v>21</v>
      </c>
      <c r="BC300" s="9">
        <f t="shared" si="253"/>
        <v>11.2</v>
      </c>
      <c r="BD300" s="9">
        <f t="shared" si="254"/>
        <v>13.65</v>
      </c>
      <c r="BE300" s="9">
        <f t="shared" si="238"/>
        <v>416.75987194424971</v>
      </c>
      <c r="BF300" s="9">
        <f t="shared" si="239"/>
        <v>127.73508511684301</v>
      </c>
      <c r="BG300" s="9">
        <f t="shared" si="240"/>
        <v>228.24732397339028</v>
      </c>
      <c r="BH300" s="9">
        <f t="shared" si="241"/>
        <v>10322.667868143946</v>
      </c>
      <c r="BI300" s="9">
        <f t="shared" si="242"/>
        <v>453.71419731371952</v>
      </c>
      <c r="BJ300" s="9">
        <f t="shared" si="243"/>
        <v>139.06142484932136</v>
      </c>
      <c r="BK300" s="9">
        <f t="shared" si="244"/>
        <v>248.48613879851769</v>
      </c>
      <c r="BL300" s="9">
        <f t="shared" si="245"/>
        <v>11237.98446352718</v>
      </c>
      <c r="BM300" s="9" t="str">
        <f t="shared" si="246"/>
        <v>M</v>
      </c>
      <c r="BN300" s="9" t="str">
        <f t="shared" si="247"/>
        <v>M</v>
      </c>
      <c r="BO300" s="9">
        <v>1</v>
      </c>
    </row>
    <row r="301" spans="1:67" x14ac:dyDescent="0.3">
      <c r="A301" s="10">
        <v>295</v>
      </c>
      <c r="B301" s="10">
        <f t="shared" si="217"/>
        <v>8</v>
      </c>
      <c r="C301" s="9">
        <f>IF(G301&lt;=$A$3,$A$3,G301)</f>
        <v>2.5</v>
      </c>
      <c r="D301" s="9">
        <f t="shared" si="255"/>
        <v>3</v>
      </c>
      <c r="E301" s="9">
        <f t="shared" si="256"/>
        <v>2.7508200000000005</v>
      </c>
      <c r="F301" s="9">
        <f t="shared" si="257"/>
        <v>2.9000000000000004</v>
      </c>
      <c r="G301" s="9">
        <v>2.4401862667400698</v>
      </c>
      <c r="H301" s="9">
        <f t="shared" si="218"/>
        <v>2.69244764487651</v>
      </c>
      <c r="I301" s="9">
        <v>65</v>
      </c>
      <c r="J301" s="9">
        <v>78</v>
      </c>
      <c r="K301" s="9">
        <v>0.2</v>
      </c>
      <c r="L301" s="9">
        <v>0.2</v>
      </c>
      <c r="M301" s="1">
        <f t="shared" si="258"/>
        <v>1.3989229744649958</v>
      </c>
      <c r="N301" s="9">
        <v>3</v>
      </c>
      <c r="O301" s="9">
        <v>2.6</v>
      </c>
      <c r="P301" s="9">
        <f t="shared" si="259"/>
        <v>2.5549025380696171</v>
      </c>
      <c r="Q301" s="1">
        <f t="shared" si="260"/>
        <v>1.1913706193415052</v>
      </c>
      <c r="R301" s="4">
        <f t="shared" si="261"/>
        <v>15.007922656809424</v>
      </c>
      <c r="S301" s="4">
        <f t="shared" si="262"/>
        <v>0.33036064785145325</v>
      </c>
      <c r="T301" s="9">
        <f t="shared" si="263"/>
        <v>12.559566671998423</v>
      </c>
      <c r="U301" s="9">
        <f t="shared" si="264"/>
        <v>4.0913706193415056</v>
      </c>
      <c r="V301" s="9">
        <f t="shared" si="265"/>
        <v>32.108842281646119</v>
      </c>
      <c r="W301" s="9">
        <f t="shared" si="266"/>
        <v>42.19285648012724</v>
      </c>
      <c r="X301" s="28">
        <f t="shared" si="219"/>
        <v>74.301698761773366</v>
      </c>
      <c r="Y301" s="9">
        <f t="shared" si="267"/>
        <v>0.56785857097838743</v>
      </c>
      <c r="Z301" s="9">
        <f t="shared" si="248"/>
        <v>0.04</v>
      </c>
      <c r="AA301" s="29">
        <f t="shared" si="220"/>
        <v>0.60785857097838747</v>
      </c>
      <c r="AB301" s="30">
        <f t="shared" si="249"/>
        <v>0.98</v>
      </c>
      <c r="AC301" s="9">
        <v>0.5</v>
      </c>
      <c r="AD301" s="9">
        <v>0.5</v>
      </c>
      <c r="AE301" s="9">
        <f t="shared" si="221"/>
        <v>66.657949474312829</v>
      </c>
      <c r="AF301" s="9">
        <f>(AC301+AD301)*D301*E301*N301</f>
        <v>24.757380000000005</v>
      </c>
      <c r="AG301" s="28">
        <f t="shared" si="222"/>
        <v>91.415329474312841</v>
      </c>
      <c r="AH301" s="9">
        <f t="shared" si="223"/>
        <v>0.27082306810431261</v>
      </c>
      <c r="AI301" s="9">
        <f t="shared" si="250"/>
        <v>0.09</v>
      </c>
      <c r="AJ301" s="29">
        <f t="shared" si="224"/>
        <v>0.36082306810431264</v>
      </c>
      <c r="AK301" s="30">
        <f t="shared" si="251"/>
        <v>0.9</v>
      </c>
      <c r="AL301" s="9">
        <v>10.867347181965361</v>
      </c>
      <c r="AM301" s="9">
        <v>2.9060285268910206</v>
      </c>
      <c r="AN301" s="9">
        <v>3.1108626221801723</v>
      </c>
      <c r="AO301" s="36">
        <f t="shared" si="225"/>
        <v>75.849650819310312</v>
      </c>
      <c r="AP301" s="36">
        <f t="shared" si="226"/>
        <v>4.2615370536098904</v>
      </c>
      <c r="AQ301" s="36">
        <f t="shared" si="227"/>
        <v>1.1395741793126164</v>
      </c>
      <c r="AR301" s="36">
        <f t="shared" si="228"/>
        <v>1.2198981141516534</v>
      </c>
      <c r="AS301" s="36">
        <f t="shared" si="229"/>
        <v>92.884759983910854</v>
      </c>
      <c r="AT301" s="37">
        <f t="shared" si="230"/>
        <v>90.410765414155549</v>
      </c>
      <c r="AU301" s="37">
        <f t="shared" si="231"/>
        <v>6.9461576296138636</v>
      </c>
      <c r="AV301" s="37">
        <f t="shared" si="232"/>
        <v>1.8574663978195465</v>
      </c>
      <c r="AW301" s="37">
        <f t="shared" si="233"/>
        <v>1.9883916263940953</v>
      </c>
      <c r="AX301" s="37">
        <f t="shared" si="234"/>
        <v>151.39893801710849</v>
      </c>
      <c r="AY301" s="9">
        <f t="shared" si="235"/>
        <v>0.85</v>
      </c>
      <c r="AZ301" s="9">
        <f t="shared" si="236"/>
        <v>0.6</v>
      </c>
      <c r="BA301" s="9">
        <f t="shared" si="237"/>
        <v>0.55000000000000004</v>
      </c>
      <c r="BB301" s="9">
        <f t="shared" si="252"/>
        <v>21</v>
      </c>
      <c r="BC301" s="9">
        <f t="shared" si="253"/>
        <v>11.2</v>
      </c>
      <c r="BD301" s="9">
        <f t="shared" si="254"/>
        <v>13.65</v>
      </c>
      <c r="BE301" s="9">
        <f t="shared" si="238"/>
        <v>323.23609746986267</v>
      </c>
      <c r="BF301" s="9">
        <f t="shared" si="239"/>
        <v>86.436303583564069</v>
      </c>
      <c r="BG301" s="9">
        <f t="shared" si="240"/>
        <v>92.528845993538056</v>
      </c>
      <c r="BH301" s="9">
        <f t="shared" si="241"/>
        <v>7045.2766112150857</v>
      </c>
      <c r="BI301" s="9">
        <f t="shared" si="242"/>
        <v>628.00742798076578</v>
      </c>
      <c r="BJ301" s="9">
        <f t="shared" si="243"/>
        <v>167.93495875793954</v>
      </c>
      <c r="BK301" s="9">
        <f t="shared" si="244"/>
        <v>179.77200888538778</v>
      </c>
      <c r="BL301" s="9">
        <f t="shared" si="245"/>
        <v>13688.093869017071</v>
      </c>
      <c r="BM301" s="9" t="str">
        <f t="shared" si="246"/>
        <v>M</v>
      </c>
      <c r="BN301" s="9" t="str">
        <f t="shared" si="247"/>
        <v>M</v>
      </c>
      <c r="BO301" s="9">
        <v>1</v>
      </c>
    </row>
    <row r="302" spans="1:67" x14ac:dyDescent="0.3">
      <c r="A302" s="10">
        <v>296</v>
      </c>
      <c r="B302" s="10">
        <f t="shared" si="217"/>
        <v>8</v>
      </c>
      <c r="C302" s="9">
        <f>IF(G302&lt;=$A$3,$A$3,G302)</f>
        <v>2.5</v>
      </c>
      <c r="D302" s="9">
        <f t="shared" si="255"/>
        <v>3</v>
      </c>
      <c r="E302" s="9">
        <f t="shared" si="256"/>
        <v>2.7508200000000005</v>
      </c>
      <c r="F302" s="9">
        <f t="shared" si="257"/>
        <v>2.9000000000000004</v>
      </c>
      <c r="G302" s="9">
        <v>1.5076424703546969</v>
      </c>
      <c r="H302" s="9">
        <f t="shared" si="218"/>
        <v>1.6634994114794355</v>
      </c>
      <c r="I302" s="9">
        <v>65</v>
      </c>
      <c r="J302" s="9">
        <v>78</v>
      </c>
      <c r="K302" s="9">
        <v>0.2</v>
      </c>
      <c r="L302" s="9">
        <v>0.2</v>
      </c>
      <c r="M302" s="1">
        <f t="shared" si="258"/>
        <v>1.3989229744649958</v>
      </c>
      <c r="N302" s="9">
        <v>3</v>
      </c>
      <c r="O302" s="9">
        <v>2.6</v>
      </c>
      <c r="P302" s="9">
        <f t="shared" si="259"/>
        <v>0.34831593070350658</v>
      </c>
      <c r="Q302" s="1">
        <f t="shared" si="260"/>
        <v>0.16242238594443092</v>
      </c>
      <c r="R302" s="4">
        <f t="shared" si="261"/>
        <v>15.007922656809424</v>
      </c>
      <c r="S302" s="4">
        <f t="shared" si="262"/>
        <v>11.725237071614666</v>
      </c>
      <c r="T302" s="9">
        <f t="shared" si="263"/>
        <v>0.23343859256975791</v>
      </c>
      <c r="U302" s="9">
        <f t="shared" si="264"/>
        <v>3.0624223859444313</v>
      </c>
      <c r="V302" s="9">
        <f t="shared" si="265"/>
        <v>40.541739510560014</v>
      </c>
      <c r="W302" s="9">
        <f t="shared" si="266"/>
        <v>73.53811044414357</v>
      </c>
      <c r="X302" s="28">
        <f t="shared" si="219"/>
        <v>114.07984995470358</v>
      </c>
      <c r="Y302" s="9">
        <f t="shared" si="267"/>
        <v>0.64461962803547279</v>
      </c>
      <c r="Z302" s="9">
        <f t="shared" si="248"/>
        <v>0.04</v>
      </c>
      <c r="AA302" s="29">
        <f t="shared" si="220"/>
        <v>0.68461962803547283</v>
      </c>
      <c r="AB302" s="30">
        <f t="shared" si="249"/>
        <v>0.98</v>
      </c>
      <c r="AC302" s="9">
        <v>0.5</v>
      </c>
      <c r="AD302" s="9">
        <v>0.5</v>
      </c>
      <c r="AE302" s="9">
        <f t="shared" si="221"/>
        <v>41.183887059772758</v>
      </c>
      <c r="AF302" s="9">
        <f>(AC302+AD302)*D302*E302*N302</f>
        <v>24.757380000000005</v>
      </c>
      <c r="AG302" s="28">
        <f t="shared" si="222"/>
        <v>65.94126705977277</v>
      </c>
      <c r="AH302" s="9">
        <f t="shared" si="223"/>
        <v>0.37544592489493056</v>
      </c>
      <c r="AI302" s="9">
        <f t="shared" si="250"/>
        <v>0.09</v>
      </c>
      <c r="AJ302" s="29">
        <f t="shared" si="224"/>
        <v>0.46544592489493053</v>
      </c>
      <c r="AK302" s="30">
        <f t="shared" si="251"/>
        <v>0.9</v>
      </c>
      <c r="AL302" s="9">
        <v>7.3210556479430737</v>
      </c>
      <c r="AM302" s="9">
        <v>2.0490524336471285</v>
      </c>
      <c r="AN302" s="9">
        <v>4.2401219824539851</v>
      </c>
      <c r="AO302" s="36">
        <f t="shared" si="225"/>
        <v>116.45651349542658</v>
      </c>
      <c r="AP302" s="36">
        <f t="shared" si="226"/>
        <v>2.308917253421289</v>
      </c>
      <c r="AQ302" s="36">
        <f t="shared" si="227"/>
        <v>0.64623091869845106</v>
      </c>
      <c r="AR302" s="36">
        <f t="shared" si="228"/>
        <v>1.3372512480013061</v>
      </c>
      <c r="AS302" s="36">
        <f t="shared" si="229"/>
        <v>57.421606445115188</v>
      </c>
      <c r="AT302" s="37">
        <f t="shared" si="230"/>
        <v>65.216637751423619</v>
      </c>
      <c r="AU302" s="37">
        <f t="shared" si="231"/>
        <v>3.9135001306789547</v>
      </c>
      <c r="AV302" s="37">
        <f t="shared" si="232"/>
        <v>1.0953293285100325</v>
      </c>
      <c r="AW302" s="37">
        <f t="shared" si="233"/>
        <v>2.2665744846633635</v>
      </c>
      <c r="AX302" s="37">
        <f t="shared" si="234"/>
        <v>97.326772535382446</v>
      </c>
      <c r="AY302" s="9">
        <f t="shared" si="235"/>
        <v>0.85</v>
      </c>
      <c r="AZ302" s="9">
        <f t="shared" si="236"/>
        <v>0.6</v>
      </c>
      <c r="BA302" s="9">
        <f t="shared" si="237"/>
        <v>0.65</v>
      </c>
      <c r="BB302" s="9">
        <f t="shared" si="252"/>
        <v>21</v>
      </c>
      <c r="BC302" s="9">
        <f t="shared" si="253"/>
        <v>11.2</v>
      </c>
      <c r="BD302" s="9">
        <f t="shared" si="254"/>
        <v>13.65</v>
      </c>
      <c r="BE302" s="9">
        <f t="shared" si="238"/>
        <v>268.8884532828796</v>
      </c>
      <c r="BF302" s="9">
        <f t="shared" si="239"/>
        <v>75.257799704568086</v>
      </c>
      <c r="BG302" s="9">
        <f t="shared" si="240"/>
        <v>155.73161800964013</v>
      </c>
      <c r="BH302" s="9">
        <f t="shared" si="241"/>
        <v>6687.1200859046303</v>
      </c>
      <c r="BI302" s="9">
        <f t="shared" si="242"/>
        <v>255.2253203626384</v>
      </c>
      <c r="BJ302" s="9">
        <f t="shared" si="243"/>
        <v>71.43369603594887</v>
      </c>
      <c r="BK302" s="9">
        <f t="shared" si="244"/>
        <v>147.81836710291026</v>
      </c>
      <c r="BL302" s="9">
        <f t="shared" si="245"/>
        <v>6347.3248679552426</v>
      </c>
      <c r="BM302" s="9" t="str">
        <f t="shared" si="246"/>
        <v>D</v>
      </c>
      <c r="BN302" s="9" t="str">
        <f t="shared" si="247"/>
        <v>M</v>
      </c>
      <c r="BO302" s="9">
        <v>1</v>
      </c>
    </row>
    <row r="303" spans="1:67" x14ac:dyDescent="0.3">
      <c r="A303" s="10">
        <v>297</v>
      </c>
      <c r="B303" s="10">
        <f t="shared" si="217"/>
        <v>8</v>
      </c>
      <c r="C303" s="9">
        <f>IF(G303&lt;=$A$3,$A$3,G303)</f>
        <v>2.586848993620956</v>
      </c>
      <c r="D303" s="9">
        <f t="shared" si="255"/>
        <v>3</v>
      </c>
      <c r="E303" s="9">
        <f t="shared" si="256"/>
        <v>2.7508200000000005</v>
      </c>
      <c r="F303" s="9">
        <f t="shared" si="257"/>
        <v>2.9868489936209563</v>
      </c>
      <c r="G303" s="9">
        <v>2.586848993620956</v>
      </c>
      <c r="H303" s="9">
        <f t="shared" si="218"/>
        <v>2.8542720592517066</v>
      </c>
      <c r="I303" s="9">
        <v>65</v>
      </c>
      <c r="J303" s="9">
        <v>78</v>
      </c>
      <c r="K303" s="9">
        <v>0.2</v>
      </c>
      <c r="L303" s="9">
        <v>0.2</v>
      </c>
      <c r="M303" s="1">
        <f t="shared" si="258"/>
        <v>1.3989229744649958</v>
      </c>
      <c r="N303" s="9">
        <v>3</v>
      </c>
      <c r="O303" s="9">
        <v>2.6</v>
      </c>
      <c r="P303" s="9">
        <f t="shared" si="259"/>
        <v>2.7156878467452019</v>
      </c>
      <c r="Q303" s="1">
        <f t="shared" si="260"/>
        <v>1.2663460400957458</v>
      </c>
      <c r="R303" s="4">
        <f t="shared" si="261"/>
        <v>15.007922656809424</v>
      </c>
      <c r="S303" s="4">
        <f t="shared" si="262"/>
        <v>0.13479349140183369</v>
      </c>
      <c r="T303" s="9">
        <f t="shared" si="263"/>
        <v>14.19010724298302</v>
      </c>
      <c r="U303" s="9">
        <f t="shared" si="264"/>
        <v>4.2531950337167022</v>
      </c>
      <c r="V303" s="9">
        <f t="shared" si="265"/>
        <v>31.62986718813448</v>
      </c>
      <c r="W303" s="9">
        <f t="shared" si="266"/>
        <v>41.654886434822494</v>
      </c>
      <c r="X303" s="28">
        <f t="shared" si="219"/>
        <v>73.28475362295697</v>
      </c>
      <c r="Y303" s="9">
        <f t="shared" si="267"/>
        <v>0.5683977140611387</v>
      </c>
      <c r="Z303" s="9">
        <f t="shared" si="248"/>
        <v>0.04</v>
      </c>
      <c r="AA303" s="29">
        <f t="shared" si="220"/>
        <v>0.60839771406113874</v>
      </c>
      <c r="AB303" s="30">
        <f t="shared" si="249"/>
        <v>0.98</v>
      </c>
      <c r="AC303" s="9">
        <v>0.5</v>
      </c>
      <c r="AD303" s="9">
        <v>0.5</v>
      </c>
      <c r="AE303" s="9">
        <f t="shared" si="221"/>
        <v>70.664297994277035</v>
      </c>
      <c r="AF303" s="9">
        <f>(AC303+AD303)*D303*E303*N303</f>
        <v>24.757380000000005</v>
      </c>
      <c r="AG303" s="28">
        <f t="shared" si="222"/>
        <v>95.421677994277047</v>
      </c>
      <c r="AH303" s="9">
        <f t="shared" si="223"/>
        <v>0.25945236470778515</v>
      </c>
      <c r="AI303" s="9">
        <f t="shared" si="250"/>
        <v>0.09</v>
      </c>
      <c r="AJ303" s="29">
        <f t="shared" si="224"/>
        <v>0.34945236470778518</v>
      </c>
      <c r="AK303" s="30">
        <f t="shared" si="251"/>
        <v>0.9</v>
      </c>
      <c r="AL303" s="9">
        <v>9.2250388449257876</v>
      </c>
      <c r="AM303" s="9">
        <v>2.2324689976225471</v>
      </c>
      <c r="AN303" s="9">
        <v>6.446940880848663</v>
      </c>
      <c r="AO303" s="36">
        <f t="shared" si="225"/>
        <v>74.811519323435249</v>
      </c>
      <c r="AP303" s="36">
        <f t="shared" si="226"/>
        <v>3.6125462995477307</v>
      </c>
      <c r="AQ303" s="36">
        <f t="shared" si="227"/>
        <v>0.87423996275662763</v>
      </c>
      <c r="AR303" s="36">
        <f t="shared" si="228"/>
        <v>2.5246367862530321</v>
      </c>
      <c r="AS303" s="36">
        <f t="shared" si="229"/>
        <v>92.758683882681567</v>
      </c>
      <c r="AT303" s="37">
        <f t="shared" si="230"/>
        <v>94.37308812620806</v>
      </c>
      <c r="AU303" s="37">
        <f t="shared" si="231"/>
        <v>6.0013272060452962</v>
      </c>
      <c r="AV303" s="37">
        <f t="shared" si="232"/>
        <v>1.4523274272665292</v>
      </c>
      <c r="AW303" s="37">
        <f t="shared" si="233"/>
        <v>4.194042144904806</v>
      </c>
      <c r="AX303" s="37">
        <f t="shared" si="234"/>
        <v>154.0949698698075</v>
      </c>
      <c r="AY303" s="9">
        <f t="shared" si="235"/>
        <v>0.85</v>
      </c>
      <c r="AZ303" s="9">
        <f t="shared" si="236"/>
        <v>0.6</v>
      </c>
      <c r="BA303" s="9">
        <f t="shared" si="237"/>
        <v>0.65</v>
      </c>
      <c r="BB303" s="9">
        <f t="shared" si="252"/>
        <v>21</v>
      </c>
      <c r="BC303" s="9">
        <f t="shared" si="253"/>
        <v>11.2</v>
      </c>
      <c r="BD303" s="9">
        <f t="shared" si="254"/>
        <v>13.65</v>
      </c>
      <c r="BE303" s="9">
        <f t="shared" si="238"/>
        <v>270.26007729541953</v>
      </c>
      <c r="BF303" s="9">
        <f t="shared" si="239"/>
        <v>65.403219867086761</v>
      </c>
      <c r="BG303" s="9">
        <f t="shared" si="240"/>
        <v>188.87191371942419</v>
      </c>
      <c r="BH303" s="9">
        <f t="shared" si="241"/>
        <v>6939.4180717056533</v>
      </c>
      <c r="BI303" s="9">
        <f t="shared" si="242"/>
        <v>566.36378129032278</v>
      </c>
      <c r="BJ303" s="9">
        <f t="shared" si="243"/>
        <v>137.06062428153319</v>
      </c>
      <c r="BK303" s="9">
        <f t="shared" si="244"/>
        <v>395.80470894613194</v>
      </c>
      <c r="BL303" s="9">
        <f t="shared" si="245"/>
        <v>14542.418171328718</v>
      </c>
      <c r="BM303" s="9" t="str">
        <f t="shared" si="246"/>
        <v>M</v>
      </c>
      <c r="BN303" s="9" t="str">
        <f t="shared" si="247"/>
        <v>M</v>
      </c>
      <c r="BO303" s="9">
        <v>1</v>
      </c>
    </row>
    <row r="304" spans="1:67" x14ac:dyDescent="0.3">
      <c r="A304" s="10">
        <v>298</v>
      </c>
      <c r="B304" s="10">
        <f t="shared" si="217"/>
        <v>8</v>
      </c>
      <c r="C304" s="9">
        <f>IF(G304&lt;=$A$3,$A$3,G304)</f>
        <v>3.1165977447586339</v>
      </c>
      <c r="D304" s="9">
        <f t="shared" si="255"/>
        <v>3</v>
      </c>
      <c r="E304" s="9">
        <f t="shared" si="256"/>
        <v>2.7508200000000005</v>
      </c>
      <c r="F304" s="9">
        <f t="shared" si="257"/>
        <v>3.5165977447586343</v>
      </c>
      <c r="G304" s="9">
        <v>3.1165977447586339</v>
      </c>
      <c r="H304" s="9">
        <f t="shared" si="218"/>
        <v>3.4387851338549766</v>
      </c>
      <c r="I304" s="9">
        <v>65</v>
      </c>
      <c r="J304" s="9">
        <v>78</v>
      </c>
      <c r="K304" s="9">
        <v>0.2</v>
      </c>
      <c r="L304" s="9">
        <v>0.2</v>
      </c>
      <c r="M304" s="1">
        <f t="shared" si="258"/>
        <v>1.3989229744649958</v>
      </c>
      <c r="N304" s="9">
        <v>3</v>
      </c>
      <c r="O304" s="9">
        <v>2.6</v>
      </c>
      <c r="P304" s="9">
        <f t="shared" si="259"/>
        <v>2.8331303174141893</v>
      </c>
      <c r="Q304" s="1">
        <f t="shared" si="260"/>
        <v>1.3211103635613384</v>
      </c>
      <c r="R304" s="4">
        <f t="shared" si="261"/>
        <v>15.007922656809424</v>
      </c>
      <c r="S304" s="4">
        <f t="shared" si="262"/>
        <v>4.6433663862550628E-2</v>
      </c>
      <c r="T304" s="9">
        <f t="shared" si="263"/>
        <v>15.443974762302901</v>
      </c>
      <c r="U304" s="9">
        <f t="shared" si="264"/>
        <v>4.8377081083199727</v>
      </c>
      <c r="V304" s="9">
        <f t="shared" si="265"/>
        <v>42.651715641560465</v>
      </c>
      <c r="W304" s="9">
        <f t="shared" si="266"/>
        <v>41.411824454030885</v>
      </c>
      <c r="X304" s="28">
        <f t="shared" si="219"/>
        <v>84.06354009559135</v>
      </c>
      <c r="Y304" s="9">
        <f t="shared" si="267"/>
        <v>0.49262527377433984</v>
      </c>
      <c r="Z304" s="9">
        <f t="shared" si="248"/>
        <v>0.04</v>
      </c>
      <c r="AA304" s="29">
        <f t="shared" si="220"/>
        <v>0.53262527377433988</v>
      </c>
      <c r="AB304" s="30">
        <f t="shared" si="249"/>
        <v>0.98</v>
      </c>
      <c r="AC304" s="9">
        <v>0.5</v>
      </c>
      <c r="AD304" s="9">
        <v>0.5</v>
      </c>
      <c r="AE304" s="9">
        <f t="shared" si="221"/>
        <v>85.135310297198544</v>
      </c>
      <c r="AF304" s="9">
        <f>(AC304+AD304)*D304*E304*N304</f>
        <v>24.757380000000005</v>
      </c>
      <c r="AG304" s="28">
        <f t="shared" si="222"/>
        <v>109.89269029719856</v>
      </c>
      <c r="AH304" s="9">
        <f t="shared" si="223"/>
        <v>0.22528686788033919</v>
      </c>
      <c r="AI304" s="9">
        <f t="shared" si="250"/>
        <v>0.09</v>
      </c>
      <c r="AJ304" s="29">
        <f t="shared" si="224"/>
        <v>0.31528686788033922</v>
      </c>
      <c r="AK304" s="30">
        <f t="shared" si="251"/>
        <v>0.9</v>
      </c>
      <c r="AL304" s="9">
        <v>9.3024559817223995</v>
      </c>
      <c r="AM304" s="9">
        <v>3.2330596762519326</v>
      </c>
      <c r="AN304" s="9">
        <v>6.6284251050670573</v>
      </c>
      <c r="AO304" s="36">
        <f t="shared" si="225"/>
        <v>85.814863847582828</v>
      </c>
      <c r="AP304" s="36">
        <f t="shared" si="226"/>
        <v>4.3477328176837604</v>
      </c>
      <c r="AQ304" s="36">
        <f t="shared" si="227"/>
        <v>1.5110503810594684</v>
      </c>
      <c r="AR304" s="36">
        <f t="shared" si="228"/>
        <v>3.0979583687880083</v>
      </c>
      <c r="AS304" s="36">
        <f t="shared" si="229"/>
        <v>115.24792498344635</v>
      </c>
      <c r="AT304" s="37">
        <f t="shared" si="230"/>
        <v>108.68507831591066</v>
      </c>
      <c r="AU304" s="37">
        <f t="shared" si="231"/>
        <v>6.3695137716504178</v>
      </c>
      <c r="AV304" s="37">
        <f t="shared" si="232"/>
        <v>2.2137184172562372</v>
      </c>
      <c r="AW304" s="37">
        <f t="shared" si="233"/>
        <v>4.5385697147110564</v>
      </c>
      <c r="AX304" s="37">
        <f t="shared" si="234"/>
        <v>168.8404683816957</v>
      </c>
      <c r="AY304" s="9">
        <f t="shared" si="235"/>
        <v>0.85</v>
      </c>
      <c r="AZ304" s="9">
        <f t="shared" si="236"/>
        <v>0.6</v>
      </c>
      <c r="BA304" s="9">
        <f t="shared" si="237"/>
        <v>0.65</v>
      </c>
      <c r="BB304" s="9">
        <f t="shared" si="252"/>
        <v>21</v>
      </c>
      <c r="BC304" s="9">
        <f t="shared" si="253"/>
        <v>11.2</v>
      </c>
      <c r="BD304" s="9">
        <f t="shared" si="254"/>
        <v>13.65</v>
      </c>
      <c r="BE304" s="9">
        <f t="shared" si="238"/>
        <v>373.10009979519953</v>
      </c>
      <c r="BF304" s="9">
        <f t="shared" si="239"/>
        <v>129.67058271745643</v>
      </c>
      <c r="BG304" s="9">
        <f t="shared" si="240"/>
        <v>265.85087562302272</v>
      </c>
      <c r="BH304" s="9">
        <f t="shared" si="241"/>
        <v>9889.984991170888</v>
      </c>
      <c r="BI304" s="9">
        <f t="shared" si="242"/>
        <v>692.27110310609714</v>
      </c>
      <c r="BJ304" s="9">
        <f t="shared" si="243"/>
        <v>240.59815954886793</v>
      </c>
      <c r="BK304" s="9">
        <f t="shared" si="244"/>
        <v>493.27480488559144</v>
      </c>
      <c r="BL304" s="9">
        <f t="shared" si="245"/>
        <v>18350.439528959636</v>
      </c>
      <c r="BM304" s="9" t="str">
        <f t="shared" si="246"/>
        <v>M</v>
      </c>
      <c r="BN304" s="9" t="str">
        <f t="shared" si="247"/>
        <v>M</v>
      </c>
      <c r="BO304" s="9">
        <v>1</v>
      </c>
    </row>
    <row r="305" spans="1:67" x14ac:dyDescent="0.3">
      <c r="A305" s="10">
        <v>299</v>
      </c>
      <c r="B305" s="10">
        <f t="shared" si="217"/>
        <v>8</v>
      </c>
      <c r="C305" s="9">
        <f>IF(G305&lt;=$A$3,$A$3,G305)</f>
        <v>2.5</v>
      </c>
      <c r="D305" s="9">
        <f t="shared" si="255"/>
        <v>3</v>
      </c>
      <c r="E305" s="9">
        <f t="shared" si="256"/>
        <v>2.7508200000000005</v>
      </c>
      <c r="F305" s="9">
        <f t="shared" si="257"/>
        <v>2.9000000000000004</v>
      </c>
      <c r="G305" s="9">
        <v>2.1926705094852919</v>
      </c>
      <c r="H305" s="9">
        <f t="shared" si="218"/>
        <v>2.4193442237263079</v>
      </c>
      <c r="I305" s="9">
        <v>65</v>
      </c>
      <c r="J305" s="9">
        <v>78</v>
      </c>
      <c r="K305" s="9">
        <v>0.2</v>
      </c>
      <c r="L305" s="9">
        <v>0.2</v>
      </c>
      <c r="M305" s="1">
        <f t="shared" si="258"/>
        <v>1.3989229744649958</v>
      </c>
      <c r="N305" s="9">
        <v>3</v>
      </c>
      <c r="O305" s="9">
        <v>2.6</v>
      </c>
      <c r="P305" s="9">
        <f t="shared" si="259"/>
        <v>1.9692303613981728</v>
      </c>
      <c r="Q305" s="1">
        <f t="shared" si="260"/>
        <v>0.91826719819130354</v>
      </c>
      <c r="R305" s="4">
        <f t="shared" si="261"/>
        <v>15.007922656809424</v>
      </c>
      <c r="S305" s="4">
        <f t="shared" si="262"/>
        <v>1.7717453811413499</v>
      </c>
      <c r="T305" s="9">
        <f t="shared" si="263"/>
        <v>7.4613777260019498</v>
      </c>
      <c r="U305" s="9">
        <f t="shared" si="264"/>
        <v>3.8182671981913039</v>
      </c>
      <c r="V305" s="9">
        <f t="shared" si="265"/>
        <v>39.371717221356548</v>
      </c>
      <c r="W305" s="9">
        <f t="shared" si="266"/>
        <v>46.157846432155758</v>
      </c>
      <c r="X305" s="28">
        <f t="shared" si="219"/>
        <v>85.529563653512298</v>
      </c>
      <c r="Y305" s="9">
        <f t="shared" si="267"/>
        <v>0.53967124886951612</v>
      </c>
      <c r="Z305" s="9">
        <f t="shared" si="248"/>
        <v>0.04</v>
      </c>
      <c r="AA305" s="29">
        <f t="shared" si="220"/>
        <v>0.57967124886951615</v>
      </c>
      <c r="AB305" s="30">
        <f t="shared" si="249"/>
        <v>0.98</v>
      </c>
      <c r="AC305" s="9">
        <v>0.5</v>
      </c>
      <c r="AD305" s="9">
        <v>0.5</v>
      </c>
      <c r="AE305" s="9">
        <f t="shared" si="221"/>
        <v>59.896624297597235</v>
      </c>
      <c r="AF305" s="9">
        <f>(AC305+AD305)*D305*E305*N305</f>
        <v>24.757380000000005</v>
      </c>
      <c r="AG305" s="28">
        <f t="shared" si="222"/>
        <v>84.65400429759724</v>
      </c>
      <c r="AH305" s="9">
        <f t="shared" si="223"/>
        <v>0.29245373807677871</v>
      </c>
      <c r="AI305" s="9">
        <f t="shared" si="250"/>
        <v>0.09</v>
      </c>
      <c r="AJ305" s="29">
        <f t="shared" si="224"/>
        <v>0.38245373807677874</v>
      </c>
      <c r="AK305" s="30">
        <f t="shared" si="251"/>
        <v>0.9</v>
      </c>
      <c r="AL305" s="9">
        <v>6.9338621362351072</v>
      </c>
      <c r="AM305" s="9">
        <v>2.9653944917736323</v>
      </c>
      <c r="AN305" s="9">
        <v>5.5298464298951391</v>
      </c>
      <c r="AO305" s="36">
        <f t="shared" si="225"/>
        <v>87.31142956296047</v>
      </c>
      <c r="AP305" s="36">
        <f t="shared" si="226"/>
        <v>2.9145016122346514</v>
      </c>
      <c r="AQ305" s="36">
        <f t="shared" si="227"/>
        <v>1.2464405633364268</v>
      </c>
      <c r="AR305" s="36">
        <f t="shared" si="228"/>
        <v>2.3243534438211886</v>
      </c>
      <c r="AS305" s="36">
        <f t="shared" si="229"/>
        <v>81.022760294312803</v>
      </c>
      <c r="AT305" s="37">
        <f t="shared" si="230"/>
        <v>83.723740514107163</v>
      </c>
      <c r="AU305" s="37">
        <f t="shared" si="231"/>
        <v>4.2819806429229521</v>
      </c>
      <c r="AV305" s="37">
        <f t="shared" si="232"/>
        <v>1.8312682835225171</v>
      </c>
      <c r="AW305" s="37">
        <f t="shared" si="233"/>
        <v>3.4149359917912134</v>
      </c>
      <c r="AX305" s="37">
        <f t="shared" si="234"/>
        <v>119.03849692861353</v>
      </c>
      <c r="AY305" s="9">
        <f t="shared" si="235"/>
        <v>0.85</v>
      </c>
      <c r="AZ305" s="9">
        <f t="shared" si="236"/>
        <v>0.6</v>
      </c>
      <c r="BA305" s="9">
        <f t="shared" si="237"/>
        <v>0.65</v>
      </c>
      <c r="BB305" s="9">
        <f t="shared" si="252"/>
        <v>21</v>
      </c>
      <c r="BC305" s="9">
        <f t="shared" si="253"/>
        <v>11.2</v>
      </c>
      <c r="BD305" s="9">
        <f t="shared" si="254"/>
        <v>13.65</v>
      </c>
      <c r="BE305" s="9">
        <f t="shared" si="238"/>
        <v>254.46930222776049</v>
      </c>
      <c r="BF305" s="9">
        <f t="shared" si="239"/>
        <v>108.8285074501652</v>
      </c>
      <c r="BG305" s="9">
        <f t="shared" si="240"/>
        <v>202.94262198961829</v>
      </c>
      <c r="BH305" s="9">
        <f t="shared" si="241"/>
        <v>7074.2130284335226</v>
      </c>
      <c r="BI305" s="9">
        <f t="shared" si="242"/>
        <v>358.50343623451101</v>
      </c>
      <c r="BJ305" s="9">
        <f t="shared" si="243"/>
        <v>153.32063058135364</v>
      </c>
      <c r="BK305" s="9">
        <f t="shared" si="244"/>
        <v>285.91121484901277</v>
      </c>
      <c r="BL305" s="9">
        <f t="shared" si="245"/>
        <v>9966.3482280405806</v>
      </c>
      <c r="BM305" s="9" t="str">
        <f t="shared" si="246"/>
        <v>M</v>
      </c>
      <c r="BN305" s="9" t="str">
        <f t="shared" si="247"/>
        <v>M</v>
      </c>
      <c r="BO305" s="9">
        <v>1</v>
      </c>
    </row>
    <row r="306" spans="1:67" x14ac:dyDescent="0.3">
      <c r="A306" s="10">
        <v>300</v>
      </c>
      <c r="B306" s="10">
        <f t="shared" si="217"/>
        <v>8</v>
      </c>
      <c r="C306" s="9">
        <f>IF(G306&lt;=$A$3,$A$3,G306)</f>
        <v>2.5</v>
      </c>
      <c r="D306" s="9">
        <f t="shared" si="255"/>
        <v>3</v>
      </c>
      <c r="E306" s="9">
        <f t="shared" si="256"/>
        <v>2.7508200000000005</v>
      </c>
      <c r="F306" s="9">
        <f t="shared" si="257"/>
        <v>2.9000000000000004</v>
      </c>
      <c r="G306" s="9">
        <v>2.3015395466165369</v>
      </c>
      <c r="H306" s="9">
        <f t="shared" si="218"/>
        <v>2.539467915355631</v>
      </c>
      <c r="I306" s="9">
        <v>65</v>
      </c>
      <c r="J306" s="9">
        <v>78</v>
      </c>
      <c r="K306" s="9">
        <v>0.2</v>
      </c>
      <c r="L306" s="9">
        <v>0.2</v>
      </c>
      <c r="M306" s="1">
        <f t="shared" si="258"/>
        <v>1.3989229744649958</v>
      </c>
      <c r="N306" s="9">
        <v>3</v>
      </c>
      <c r="O306" s="9">
        <v>2.6</v>
      </c>
      <c r="P306" s="9">
        <f t="shared" si="259"/>
        <v>2.2268364494144124</v>
      </c>
      <c r="Q306" s="1">
        <f t="shared" si="260"/>
        <v>1.0383908898206267</v>
      </c>
      <c r="R306" s="4">
        <f t="shared" si="261"/>
        <v>15.007922656809424</v>
      </c>
      <c r="S306" s="4">
        <f t="shared" si="262"/>
        <v>0.99682935110686322</v>
      </c>
      <c r="T306" s="9">
        <f t="shared" si="263"/>
        <v>9.5411917258628982</v>
      </c>
      <c r="U306" s="9">
        <f t="shared" si="264"/>
        <v>3.938390889820627</v>
      </c>
      <c r="V306" s="9">
        <f t="shared" si="265"/>
        <v>36.624471154929019</v>
      </c>
      <c r="W306" s="9">
        <f t="shared" si="266"/>
        <v>44.026191918416288</v>
      </c>
      <c r="X306" s="28">
        <f t="shared" si="219"/>
        <v>80.650663073345299</v>
      </c>
      <c r="Y306" s="9">
        <f t="shared" si="267"/>
        <v>0.54588753818896696</v>
      </c>
      <c r="Z306" s="9">
        <f t="shared" si="248"/>
        <v>0.04</v>
      </c>
      <c r="AA306" s="29">
        <f t="shared" si="220"/>
        <v>0.58588753818896699</v>
      </c>
      <c r="AB306" s="30">
        <f t="shared" si="249"/>
        <v>0.98</v>
      </c>
      <c r="AC306" s="9">
        <v>0.5</v>
      </c>
      <c r="AD306" s="9">
        <v>0.5</v>
      </c>
      <c r="AE306" s="9">
        <f t="shared" si="221"/>
        <v>62.870572178267196</v>
      </c>
      <c r="AF306" s="9">
        <f>(AC306+AD306)*D306*E306*N306</f>
        <v>24.757380000000005</v>
      </c>
      <c r="AG306" s="28">
        <f t="shared" si="222"/>
        <v>87.627952178267208</v>
      </c>
      <c r="AH306" s="9">
        <f t="shared" si="223"/>
        <v>0.28252834152319872</v>
      </c>
      <c r="AI306" s="9">
        <f t="shared" si="250"/>
        <v>0.09</v>
      </c>
      <c r="AJ306" s="29">
        <f t="shared" si="224"/>
        <v>0.37252834152319869</v>
      </c>
      <c r="AK306" s="30">
        <f t="shared" si="251"/>
        <v>0.9</v>
      </c>
      <c r="AL306" s="9">
        <v>10.854874503509066</v>
      </c>
      <c r="AM306" s="9">
        <v>2.5704864526039084</v>
      </c>
      <c r="AN306" s="9">
        <v>6.8801012443340177</v>
      </c>
      <c r="AO306" s="36">
        <f t="shared" si="225"/>
        <v>82.330885220706662</v>
      </c>
      <c r="AP306" s="36">
        <f t="shared" si="226"/>
        <v>4.4951388032979542</v>
      </c>
      <c r="AQ306" s="36">
        <f t="shared" si="227"/>
        <v>1.0644704729397136</v>
      </c>
      <c r="AR306" s="36">
        <f t="shared" si="228"/>
        <v>2.8491356638003116</v>
      </c>
      <c r="AS306" s="36">
        <f t="shared" si="229"/>
        <v>112.67042539409162</v>
      </c>
      <c r="AT306" s="37">
        <f t="shared" si="230"/>
        <v>86.665007648835697</v>
      </c>
      <c r="AU306" s="37">
        <f t="shared" si="231"/>
        <v>6.8111261072743785</v>
      </c>
      <c r="AV306" s="37">
        <f t="shared" si="232"/>
        <v>1.6129073975075241</v>
      </c>
      <c r="AW306" s="37">
        <f t="shared" si="233"/>
        <v>4.3170685382705702</v>
      </c>
      <c r="AX306" s="37">
        <f t="shared" si="234"/>
        <v>170.72052933190386</v>
      </c>
      <c r="AY306" s="9">
        <f t="shared" si="235"/>
        <v>0.85</v>
      </c>
      <c r="AZ306" s="9">
        <f t="shared" si="236"/>
        <v>0.6</v>
      </c>
      <c r="BA306" s="9">
        <f t="shared" si="237"/>
        <v>0.65</v>
      </c>
      <c r="BB306" s="9">
        <f t="shared" si="252"/>
        <v>21</v>
      </c>
      <c r="BC306" s="9">
        <f t="shared" si="253"/>
        <v>11.2</v>
      </c>
      <c r="BD306" s="9">
        <f t="shared" si="254"/>
        <v>13.65</v>
      </c>
      <c r="BE306" s="9">
        <f t="shared" si="238"/>
        <v>370.08875686546855</v>
      </c>
      <c r="BF306" s="9">
        <f t="shared" si="239"/>
        <v>87.6387963284309</v>
      </c>
      <c r="BG306" s="9">
        <f t="shared" si="240"/>
        <v>234.57186131456533</v>
      </c>
      <c r="BH306" s="9">
        <f t="shared" si="241"/>
        <v>9276.2558608891504</v>
      </c>
      <c r="BI306" s="9">
        <f t="shared" si="242"/>
        <v>590.28629618411856</v>
      </c>
      <c r="BJ306" s="9">
        <f t="shared" si="243"/>
        <v>139.78263194185325</v>
      </c>
      <c r="BK306" s="9">
        <f t="shared" si="244"/>
        <v>374.13877788976691</v>
      </c>
      <c r="BL306" s="9">
        <f t="shared" si="245"/>
        <v>14795.495980362728</v>
      </c>
      <c r="BM306" s="9" t="str">
        <f t="shared" si="246"/>
        <v>M</v>
      </c>
      <c r="BN306" s="9" t="str">
        <f t="shared" si="247"/>
        <v>M</v>
      </c>
      <c r="BO306" s="9">
        <v>1</v>
      </c>
    </row>
    <row r="307" spans="1:67" x14ac:dyDescent="0.3">
      <c r="A307" s="10">
        <v>301</v>
      </c>
      <c r="B307" s="10">
        <f t="shared" si="217"/>
        <v>8</v>
      </c>
      <c r="C307" s="9">
        <f>IF(G307&lt;=$A$3,$A$3,G307)</f>
        <v>2.5</v>
      </c>
      <c r="D307" s="9">
        <f t="shared" si="255"/>
        <v>3</v>
      </c>
      <c r="E307" s="9">
        <f t="shared" si="256"/>
        <v>2.7508200000000005</v>
      </c>
      <c r="F307" s="9">
        <f t="shared" si="257"/>
        <v>2.9000000000000004</v>
      </c>
      <c r="G307" s="9">
        <v>1.4457703027041646</v>
      </c>
      <c r="H307" s="9">
        <f t="shared" si="218"/>
        <v>1.5952310278954929</v>
      </c>
      <c r="I307" s="9">
        <v>65</v>
      </c>
      <c r="J307" s="9">
        <v>78</v>
      </c>
      <c r="K307" s="9">
        <v>0.2</v>
      </c>
      <c r="L307" s="9">
        <v>0.2</v>
      </c>
      <c r="M307" s="1">
        <f t="shared" si="258"/>
        <v>1.3989229744649958</v>
      </c>
      <c r="N307" s="9">
        <v>3</v>
      </c>
      <c r="O307" s="9">
        <v>2.6</v>
      </c>
      <c r="P307" s="9">
        <f t="shared" si="259"/>
        <v>0.20191390965574052</v>
      </c>
      <c r="Q307" s="1">
        <f t="shared" si="260"/>
        <v>9.415400236048832E-2</v>
      </c>
      <c r="R307" s="4">
        <f t="shared" si="261"/>
        <v>15.007922656809424</v>
      </c>
      <c r="S307" s="4">
        <f t="shared" si="262"/>
        <v>13.055701697653429</v>
      </c>
      <c r="T307" s="9">
        <f t="shared" si="263"/>
        <v>7.8443769779514241E-2</v>
      </c>
      <c r="U307" s="9">
        <f t="shared" si="264"/>
        <v>2.9941540023604887</v>
      </c>
      <c r="V307" s="9">
        <f t="shared" si="265"/>
        <v>39.277956054614435</v>
      </c>
      <c r="W307" s="9">
        <f t="shared" si="266"/>
        <v>77.197979146743521</v>
      </c>
      <c r="X307" s="28">
        <f t="shared" si="219"/>
        <v>116.47593520135796</v>
      </c>
      <c r="Y307" s="9">
        <f t="shared" si="267"/>
        <v>0.66278050494539831</v>
      </c>
      <c r="Z307" s="9">
        <f t="shared" si="248"/>
        <v>0.04</v>
      </c>
      <c r="AA307" s="29">
        <f t="shared" si="220"/>
        <v>0.70278050494539834</v>
      </c>
      <c r="AB307" s="30">
        <f t="shared" si="249"/>
        <v>0.98</v>
      </c>
      <c r="AC307" s="9">
        <v>0.5</v>
      </c>
      <c r="AD307" s="9">
        <v>0.5</v>
      </c>
      <c r="AE307" s="9">
        <f t="shared" si="221"/>
        <v>39.493740745399322</v>
      </c>
      <c r="AF307" s="9">
        <f>(AC307+AD307)*D307*E307*N307</f>
        <v>24.757380000000005</v>
      </c>
      <c r="AG307" s="28">
        <f t="shared" si="222"/>
        <v>64.251120745399334</v>
      </c>
      <c r="AH307" s="9">
        <f t="shared" si="223"/>
        <v>0.38532215022525879</v>
      </c>
      <c r="AI307" s="9">
        <f t="shared" si="250"/>
        <v>0.09</v>
      </c>
      <c r="AJ307" s="29">
        <f t="shared" si="224"/>
        <v>0.47532215022525881</v>
      </c>
      <c r="AK307" s="30">
        <f t="shared" si="251"/>
        <v>0.9</v>
      </c>
      <c r="AL307" s="9">
        <v>6.5754540403301283</v>
      </c>
      <c r="AM307" s="9">
        <v>2.9446202708365909</v>
      </c>
      <c r="AN307" s="9">
        <v>5.2404769759249792</v>
      </c>
      <c r="AO307" s="36">
        <f t="shared" si="225"/>
        <v>118.90251718471958</v>
      </c>
      <c r="AP307" s="36">
        <f t="shared" si="226"/>
        <v>1.954353129621661</v>
      </c>
      <c r="AQ307" s="36">
        <f t="shared" si="227"/>
        <v>0.87519855002559599</v>
      </c>
      <c r="AR307" s="36">
        <f t="shared" si="228"/>
        <v>1.5575719206296883</v>
      </c>
      <c r="AS307" s="36">
        <f t="shared" si="229"/>
        <v>54.586094485705559</v>
      </c>
      <c r="AT307" s="37">
        <f t="shared" si="230"/>
        <v>63.545064473471875</v>
      </c>
      <c r="AU307" s="37">
        <f t="shared" si="231"/>
        <v>3.449995087173046</v>
      </c>
      <c r="AV307" s="37">
        <f t="shared" si="232"/>
        <v>1.5449770321056586</v>
      </c>
      <c r="AW307" s="37">
        <f t="shared" si="233"/>
        <v>2.7495621915223563</v>
      </c>
      <c r="AX307" s="37">
        <f t="shared" si="234"/>
        <v>96.360148506070999</v>
      </c>
      <c r="AY307" s="9">
        <f t="shared" si="235"/>
        <v>0.85</v>
      </c>
      <c r="AZ307" s="9">
        <f t="shared" si="236"/>
        <v>0.6</v>
      </c>
      <c r="BA307" s="9">
        <f t="shared" si="237"/>
        <v>0.65</v>
      </c>
      <c r="BB307" s="9">
        <f t="shared" si="252"/>
        <v>21</v>
      </c>
      <c r="BC307" s="9">
        <f t="shared" si="253"/>
        <v>11.2</v>
      </c>
      <c r="BD307" s="9">
        <f t="shared" si="254"/>
        <v>13.65</v>
      </c>
      <c r="BE307" s="9">
        <f t="shared" si="238"/>
        <v>232.37750657985003</v>
      </c>
      <c r="BF307" s="9">
        <f t="shared" si="239"/>
        <v>104.06331063446009</v>
      </c>
      <c r="BG307" s="9">
        <f t="shared" si="240"/>
        <v>185.19922205910819</v>
      </c>
      <c r="BH307" s="9">
        <f t="shared" si="241"/>
        <v>6490.4240376333319</v>
      </c>
      <c r="BI307" s="9">
        <f t="shared" si="242"/>
        <v>219.23016024757243</v>
      </c>
      <c r="BJ307" s="9">
        <f t="shared" si="243"/>
        <v>98.1756651151873</v>
      </c>
      <c r="BK307" s="9">
        <f t="shared" si="244"/>
        <v>174.72110673410876</v>
      </c>
      <c r="BL307" s="9">
        <f t="shared" si="245"/>
        <v>6123.2118494916058</v>
      </c>
      <c r="BM307" s="9" t="str">
        <f t="shared" si="246"/>
        <v>D</v>
      </c>
      <c r="BN307" s="9" t="str">
        <f t="shared" si="247"/>
        <v>M</v>
      </c>
      <c r="BO307" s="9">
        <v>1</v>
      </c>
    </row>
    <row r="308" spans="1:67" x14ac:dyDescent="0.3">
      <c r="A308" s="10">
        <v>302</v>
      </c>
      <c r="B308" s="10">
        <f t="shared" si="217"/>
        <v>8</v>
      </c>
      <c r="C308" s="9">
        <f>IF(G308&lt;=$A$3,$A$3,G308)</f>
        <v>2.7494764247749028</v>
      </c>
      <c r="D308" s="9">
        <f t="shared" si="255"/>
        <v>3</v>
      </c>
      <c r="E308" s="9">
        <f t="shared" si="256"/>
        <v>2.7508200000000005</v>
      </c>
      <c r="F308" s="9">
        <f t="shared" si="257"/>
        <v>3.1494764247749032</v>
      </c>
      <c r="G308" s="9">
        <v>2.7494764247749028</v>
      </c>
      <c r="H308" s="9">
        <f t="shared" si="218"/>
        <v>3.0337115758045643</v>
      </c>
      <c r="I308" s="9">
        <v>65</v>
      </c>
      <c r="J308" s="9">
        <v>78</v>
      </c>
      <c r="K308" s="9">
        <v>0.2</v>
      </c>
      <c r="L308" s="9">
        <v>0.2</v>
      </c>
      <c r="M308" s="1">
        <f t="shared" si="258"/>
        <v>1.3989229744649958</v>
      </c>
      <c r="N308" s="9">
        <v>3</v>
      </c>
      <c r="O308" s="9">
        <v>2.6</v>
      </c>
      <c r="P308" s="9">
        <f t="shared" si="259"/>
        <v>2.751741480231364</v>
      </c>
      <c r="Q308" s="1">
        <f t="shared" si="260"/>
        <v>1.2831581254946567</v>
      </c>
      <c r="R308" s="4">
        <f t="shared" si="261"/>
        <v>15.007922656809424</v>
      </c>
      <c r="S308" s="4">
        <f t="shared" si="262"/>
        <v>0.10277474234096205</v>
      </c>
      <c r="T308" s="9">
        <f t="shared" si="263"/>
        <v>14.569385719341456</v>
      </c>
      <c r="U308" s="9">
        <f t="shared" si="264"/>
        <v>4.4326345502695599</v>
      </c>
      <c r="V308" s="9">
        <f t="shared" si="265"/>
        <v>35.028992668113553</v>
      </c>
      <c r="W308" s="9">
        <f t="shared" si="266"/>
        <v>41.566808619530875</v>
      </c>
      <c r="X308" s="28">
        <f t="shared" si="219"/>
        <v>76.595801287644434</v>
      </c>
      <c r="Y308" s="9">
        <f t="shared" si="267"/>
        <v>0.54267737814286643</v>
      </c>
      <c r="Z308" s="9">
        <f t="shared" si="248"/>
        <v>0.04</v>
      </c>
      <c r="AA308" s="29">
        <f t="shared" si="220"/>
        <v>0.58267737814286646</v>
      </c>
      <c r="AB308" s="30">
        <f t="shared" si="249"/>
        <v>0.98</v>
      </c>
      <c r="AC308" s="9">
        <v>0.5</v>
      </c>
      <c r="AD308" s="9">
        <v>0.5</v>
      </c>
      <c r="AE308" s="9">
        <f t="shared" si="221"/>
        <v>75.106750292592423</v>
      </c>
      <c r="AF308" s="9">
        <f>(AC308+AD308)*D308*E308*N308</f>
        <v>24.757380000000005</v>
      </c>
      <c r="AG308" s="28">
        <f t="shared" si="222"/>
        <v>99.864130292592421</v>
      </c>
      <c r="AH308" s="9">
        <f t="shared" si="223"/>
        <v>0.24791063545502506</v>
      </c>
      <c r="AI308" s="9">
        <f t="shared" si="250"/>
        <v>0.09</v>
      </c>
      <c r="AJ308" s="29">
        <f t="shared" si="224"/>
        <v>0.33791063545502509</v>
      </c>
      <c r="AK308" s="30">
        <f t="shared" si="251"/>
        <v>0.9</v>
      </c>
      <c r="AL308" s="9">
        <v>4.4326260758962492</v>
      </c>
      <c r="AM308" s="9">
        <v>2.6576349036440496</v>
      </c>
      <c r="AN308" s="9">
        <v>4.7549470386701724</v>
      </c>
      <c r="AO308" s="36">
        <f t="shared" si="225"/>
        <v>78.191547147803703</v>
      </c>
      <c r="AP308" s="36">
        <f t="shared" si="226"/>
        <v>1.8498351357053202</v>
      </c>
      <c r="AQ308" s="36">
        <f t="shared" si="227"/>
        <v>1.1090911659277654</v>
      </c>
      <c r="AR308" s="36">
        <f t="shared" si="228"/>
        <v>1.9843469649696492</v>
      </c>
      <c r="AS308" s="36">
        <f t="shared" si="229"/>
        <v>58.078768254067761</v>
      </c>
      <c r="AT308" s="37">
        <f t="shared" si="230"/>
        <v>98.766722267399089</v>
      </c>
      <c r="AU308" s="37">
        <f t="shared" si="231"/>
        <v>2.9347945818556336</v>
      </c>
      <c r="AV308" s="37">
        <f t="shared" si="232"/>
        <v>1.7595918045462344</v>
      </c>
      <c r="AW308" s="37">
        <f t="shared" si="233"/>
        <v>3.1481998632781445</v>
      </c>
      <c r="AX308" s="37">
        <f t="shared" si="234"/>
        <v>92.142943499609089</v>
      </c>
      <c r="AY308" s="9">
        <f t="shared" si="235"/>
        <v>0.85</v>
      </c>
      <c r="AZ308" s="9">
        <f t="shared" si="236"/>
        <v>0.6</v>
      </c>
      <c r="BA308" s="9">
        <f t="shared" si="237"/>
        <v>0.65</v>
      </c>
      <c r="BB308" s="9">
        <f t="shared" si="252"/>
        <v>21</v>
      </c>
      <c r="BC308" s="9">
        <f t="shared" si="253"/>
        <v>11.2</v>
      </c>
      <c r="BD308" s="9">
        <f t="shared" si="254"/>
        <v>13.65</v>
      </c>
      <c r="BE308" s="9">
        <f t="shared" si="238"/>
        <v>144.6414712291664</v>
      </c>
      <c r="BF308" s="9">
        <f t="shared" si="239"/>
        <v>86.721554191853443</v>
      </c>
      <c r="BG308" s="9">
        <f t="shared" si="240"/>
        <v>155.15915926902551</v>
      </c>
      <c r="BH308" s="9">
        <f t="shared" si="241"/>
        <v>4541.2687462243039</v>
      </c>
      <c r="BI308" s="9">
        <f t="shared" si="242"/>
        <v>289.86004137800302</v>
      </c>
      <c r="BJ308" s="9">
        <f t="shared" si="243"/>
        <v>173.78911506360953</v>
      </c>
      <c r="BK308" s="9">
        <f t="shared" si="244"/>
        <v>310.93738153865627</v>
      </c>
      <c r="BL308" s="9">
        <f t="shared" si="245"/>
        <v>9100.6565095265378</v>
      </c>
      <c r="BM308" s="9" t="str">
        <f t="shared" si="246"/>
        <v>D</v>
      </c>
      <c r="BN308" s="9" t="str">
        <f t="shared" si="247"/>
        <v>M</v>
      </c>
      <c r="BO308" s="9">
        <v>1</v>
      </c>
    </row>
    <row r="309" spans="1:67" x14ac:dyDescent="0.3">
      <c r="A309" s="10">
        <v>303</v>
      </c>
      <c r="B309" s="10">
        <f t="shared" si="217"/>
        <v>8</v>
      </c>
      <c r="C309" s="9">
        <f>IF(G309&lt;=$A$3,$A$3,G309)</f>
        <v>2.5</v>
      </c>
      <c r="D309" s="9">
        <f t="shared" si="255"/>
        <v>3</v>
      </c>
      <c r="E309" s="9">
        <f t="shared" si="256"/>
        <v>2.7508200000000005</v>
      </c>
      <c r="F309" s="9">
        <f t="shared" si="257"/>
        <v>2.9000000000000004</v>
      </c>
      <c r="G309" s="9">
        <v>2.4068928912405911</v>
      </c>
      <c r="H309" s="9">
        <f t="shared" si="218"/>
        <v>2.6557124695026584</v>
      </c>
      <c r="I309" s="9">
        <v>65</v>
      </c>
      <c r="J309" s="9">
        <v>78</v>
      </c>
      <c r="K309" s="9">
        <v>0.2</v>
      </c>
      <c r="L309" s="9">
        <v>0.2</v>
      </c>
      <c r="M309" s="1">
        <f t="shared" si="258"/>
        <v>1.3989229744649958</v>
      </c>
      <c r="N309" s="9">
        <v>3</v>
      </c>
      <c r="O309" s="9">
        <v>2.6</v>
      </c>
      <c r="P309" s="9">
        <f t="shared" si="259"/>
        <v>2.4761237002542598</v>
      </c>
      <c r="Q309" s="1">
        <f t="shared" si="260"/>
        <v>1.1546354439676536</v>
      </c>
      <c r="R309" s="4">
        <f t="shared" si="261"/>
        <v>15.007922656809424</v>
      </c>
      <c r="S309" s="4">
        <f t="shared" si="262"/>
        <v>0.45765222288781499</v>
      </c>
      <c r="T309" s="9">
        <f t="shared" si="263"/>
        <v>11.79697487017406</v>
      </c>
      <c r="U309" s="9">
        <f t="shared" si="264"/>
        <v>4.054635443967654</v>
      </c>
      <c r="V309" s="9">
        <f t="shared" si="265"/>
        <v>33.297128365843527</v>
      </c>
      <c r="W309" s="9">
        <f t="shared" si="266"/>
        <v>42.543012690568766</v>
      </c>
      <c r="X309" s="28">
        <f t="shared" si="219"/>
        <v>75.840141056412293</v>
      </c>
      <c r="Y309" s="9">
        <f t="shared" si="267"/>
        <v>0.56095640247984146</v>
      </c>
      <c r="Z309" s="9">
        <f t="shared" si="248"/>
        <v>0.04</v>
      </c>
      <c r="AA309" s="29">
        <f t="shared" si="220"/>
        <v>0.6009564024798415</v>
      </c>
      <c r="AB309" s="30">
        <f t="shared" si="249"/>
        <v>0.98</v>
      </c>
      <c r="AC309" s="9">
        <v>0.5</v>
      </c>
      <c r="AD309" s="9">
        <v>0.5</v>
      </c>
      <c r="AE309" s="9">
        <f t="shared" si="221"/>
        <v>65.748482778215731</v>
      </c>
      <c r="AF309" s="9">
        <f>(AC309+AD309)*D309*E309*N309</f>
        <v>24.757380000000005</v>
      </c>
      <c r="AG309" s="28">
        <f t="shared" si="222"/>
        <v>90.505862778215743</v>
      </c>
      <c r="AH309" s="9">
        <f t="shared" si="223"/>
        <v>0.27354448916384416</v>
      </c>
      <c r="AI309" s="9">
        <f t="shared" si="250"/>
        <v>0.09</v>
      </c>
      <c r="AJ309" s="29">
        <f t="shared" si="224"/>
        <v>0.36354448916384419</v>
      </c>
      <c r="AK309" s="30">
        <f t="shared" si="251"/>
        <v>0.9</v>
      </c>
      <c r="AL309" s="9">
        <v>9.9157811181341202</v>
      </c>
      <c r="AM309" s="9">
        <v>2.1800088009467236</v>
      </c>
      <c r="AN309" s="9">
        <v>5.8117546324714588</v>
      </c>
      <c r="AO309" s="36">
        <f t="shared" si="225"/>
        <v>77.420143995087543</v>
      </c>
      <c r="AP309" s="36">
        <f t="shared" si="226"/>
        <v>3.9568289696026993</v>
      </c>
      <c r="AQ309" s="36">
        <f t="shared" si="227"/>
        <v>0.86991855455538769</v>
      </c>
      <c r="AR309" s="36">
        <f t="shared" si="228"/>
        <v>2.3191434764458574</v>
      </c>
      <c r="AS309" s="36">
        <f t="shared" si="229"/>
        <v>97.051850288786255</v>
      </c>
      <c r="AT309" s="37">
        <f t="shared" si="230"/>
        <v>89.511292857576009</v>
      </c>
      <c r="AU309" s="37">
        <f t="shared" si="231"/>
        <v>6.3109535368815601</v>
      </c>
      <c r="AV309" s="37">
        <f t="shared" si="232"/>
        <v>1.3874786150338625</v>
      </c>
      <c r="AW309" s="37">
        <f t="shared" si="233"/>
        <v>3.6989232634640175</v>
      </c>
      <c r="AX309" s="37">
        <f t="shared" si="234"/>
        <v>154.79307358144791</v>
      </c>
      <c r="AY309" s="9">
        <f t="shared" si="235"/>
        <v>0.85</v>
      </c>
      <c r="AZ309" s="9">
        <f t="shared" si="236"/>
        <v>0.6</v>
      </c>
      <c r="BA309" s="9">
        <f t="shared" si="237"/>
        <v>0.65</v>
      </c>
      <c r="BB309" s="9">
        <f t="shared" si="252"/>
        <v>21</v>
      </c>
      <c r="BC309" s="9">
        <f t="shared" si="253"/>
        <v>11.2</v>
      </c>
      <c r="BD309" s="9">
        <f t="shared" si="254"/>
        <v>13.65</v>
      </c>
      <c r="BE309" s="9">
        <f t="shared" si="238"/>
        <v>306.33826859057484</v>
      </c>
      <c r="BF309" s="9">
        <f t="shared" si="239"/>
        <v>67.349219757676536</v>
      </c>
      <c r="BG309" s="9">
        <f t="shared" si="240"/>
        <v>179.5484218917062</v>
      </c>
      <c r="BH309" s="9">
        <f t="shared" si="241"/>
        <v>7513.7682243475101</v>
      </c>
      <c r="BI309" s="9">
        <f t="shared" si="242"/>
        <v>564.90161025036048</v>
      </c>
      <c r="BJ309" s="9">
        <f t="shared" si="243"/>
        <v>124.19500464392003</v>
      </c>
      <c r="BK309" s="9">
        <f t="shared" si="244"/>
        <v>331.09540349362845</v>
      </c>
      <c r="BL309" s="9">
        <f t="shared" si="245"/>
        <v>13855.728141673297</v>
      </c>
      <c r="BM309" s="9" t="str">
        <f t="shared" si="246"/>
        <v>M</v>
      </c>
      <c r="BN309" s="9" t="str">
        <f t="shared" si="247"/>
        <v>M</v>
      </c>
      <c r="BO309" s="9">
        <v>1</v>
      </c>
    </row>
    <row r="310" spans="1:67" x14ac:dyDescent="0.3">
      <c r="A310" s="10">
        <v>304</v>
      </c>
      <c r="B310" s="10">
        <f t="shared" si="217"/>
        <v>8</v>
      </c>
      <c r="C310" s="9">
        <f>IF(G310&lt;=$A$3,$A$3,G310)</f>
        <v>3.0466126890811371</v>
      </c>
      <c r="D310" s="9">
        <f t="shared" si="255"/>
        <v>3</v>
      </c>
      <c r="E310" s="9">
        <f t="shared" si="256"/>
        <v>2.7508200000000005</v>
      </c>
      <c r="F310" s="9">
        <f t="shared" si="257"/>
        <v>3.4466126890811375</v>
      </c>
      <c r="G310" s="9">
        <v>3.0466126890811371</v>
      </c>
      <c r="H310" s="9">
        <f t="shared" si="218"/>
        <v>3.3615651687630659</v>
      </c>
      <c r="I310" s="9">
        <v>65</v>
      </c>
      <c r="J310" s="9">
        <v>78</v>
      </c>
      <c r="K310" s="9">
        <v>0.2</v>
      </c>
      <c r="L310" s="9">
        <v>0.2</v>
      </c>
      <c r="M310" s="1">
        <f t="shared" si="258"/>
        <v>1.3989229744649958</v>
      </c>
      <c r="N310" s="9">
        <v>3</v>
      </c>
      <c r="O310" s="9">
        <v>2.6</v>
      </c>
      <c r="P310" s="9">
        <f t="shared" si="259"/>
        <v>2.8176150041057189</v>
      </c>
      <c r="Q310" s="1">
        <f t="shared" si="260"/>
        <v>1.3138754541469244</v>
      </c>
      <c r="R310" s="4">
        <f t="shared" si="261"/>
        <v>15.007922656809424</v>
      </c>
      <c r="S310" s="4">
        <f t="shared" si="262"/>
        <v>5.5469760270900809E-2</v>
      </c>
      <c r="T310" s="9">
        <f t="shared" si="263"/>
        <v>15.275283625751236</v>
      </c>
      <c r="U310" s="9">
        <f t="shared" si="264"/>
        <v>4.7604881432280619</v>
      </c>
      <c r="V310" s="9">
        <f t="shared" si="265"/>
        <v>41.203990574442344</v>
      </c>
      <c r="W310" s="9">
        <f t="shared" si="266"/>
        <v>41.436681128752902</v>
      </c>
      <c r="X310" s="28">
        <f t="shared" si="219"/>
        <v>82.640671703195238</v>
      </c>
      <c r="Y310" s="9">
        <f t="shared" si="267"/>
        <v>0.50140784525049764</v>
      </c>
      <c r="Z310" s="9">
        <f t="shared" si="248"/>
        <v>0.04</v>
      </c>
      <c r="AA310" s="29">
        <f t="shared" si="220"/>
        <v>0.54140784525049768</v>
      </c>
      <c r="AB310" s="30">
        <f t="shared" si="249"/>
        <v>0.98</v>
      </c>
      <c r="AC310" s="9">
        <v>0.5</v>
      </c>
      <c r="AD310" s="9">
        <v>0.5</v>
      </c>
      <c r="AE310" s="9">
        <f t="shared" si="221"/>
        <v>83.22354627783136</v>
      </c>
      <c r="AF310" s="9">
        <f>(AC310+AD310)*D310*E310*N310</f>
        <v>24.757380000000005</v>
      </c>
      <c r="AG310" s="28">
        <f t="shared" si="222"/>
        <v>107.98092627783137</v>
      </c>
      <c r="AH310" s="9">
        <f t="shared" si="223"/>
        <v>0.22927549200958028</v>
      </c>
      <c r="AI310" s="9">
        <f t="shared" si="250"/>
        <v>0.09</v>
      </c>
      <c r="AJ310" s="29">
        <f t="shared" si="224"/>
        <v>0.31927549200958028</v>
      </c>
      <c r="AK310" s="30">
        <f t="shared" si="251"/>
        <v>0.9</v>
      </c>
      <c r="AL310" s="9">
        <v>8.7473873725408584</v>
      </c>
      <c r="AM310" s="9">
        <v>2.2152122943004411</v>
      </c>
      <c r="AN310" s="9">
        <v>3.4987603023471681</v>
      </c>
      <c r="AO310" s="36">
        <f t="shared" si="225"/>
        <v>84.362352363678482</v>
      </c>
      <c r="AP310" s="36">
        <f t="shared" si="226"/>
        <v>4.0114832236020996</v>
      </c>
      <c r="AQ310" s="36">
        <f t="shared" si="227"/>
        <v>1.015878979270828</v>
      </c>
      <c r="AR310" s="36">
        <f t="shared" si="228"/>
        <v>1.604504026005408</v>
      </c>
      <c r="AS310" s="36">
        <f t="shared" si="229"/>
        <v>90.477496257233042</v>
      </c>
      <c r="AT310" s="37">
        <f t="shared" si="230"/>
        <v>106.79432269236069</v>
      </c>
      <c r="AU310" s="37">
        <f t="shared" si="231"/>
        <v>5.954560965374486</v>
      </c>
      <c r="AV310" s="37">
        <f t="shared" si="232"/>
        <v>1.5079492991319967</v>
      </c>
      <c r="AW310" s="37">
        <f t="shared" si="233"/>
        <v>2.381691885391688</v>
      </c>
      <c r="AX310" s="37">
        <f t="shared" si="234"/>
        <v>134.30288435167969</v>
      </c>
      <c r="AY310" s="9">
        <f t="shared" si="235"/>
        <v>0.85</v>
      </c>
      <c r="AZ310" s="9">
        <f t="shared" si="236"/>
        <v>0.6</v>
      </c>
      <c r="BA310" s="9">
        <f t="shared" si="237"/>
        <v>0.55000000000000004</v>
      </c>
      <c r="BB310" s="9">
        <f t="shared" si="252"/>
        <v>21</v>
      </c>
      <c r="BC310" s="9">
        <f t="shared" si="253"/>
        <v>11.2</v>
      </c>
      <c r="BD310" s="9">
        <f t="shared" si="254"/>
        <v>13.65</v>
      </c>
      <c r="BE310" s="9">
        <f t="shared" si="238"/>
        <v>338.41816121050516</v>
      </c>
      <c r="BF310" s="9">
        <f t="shared" si="239"/>
        <v>85.701940408099631</v>
      </c>
      <c r="BG310" s="9">
        <f t="shared" si="240"/>
        <v>135.35973401080898</v>
      </c>
      <c r="BH310" s="9">
        <f t="shared" si="241"/>
        <v>7632.8944202360954</v>
      </c>
      <c r="BI310" s="9">
        <f t="shared" si="242"/>
        <v>635.91330522753765</v>
      </c>
      <c r="BJ310" s="9">
        <f t="shared" si="243"/>
        <v>161.04042405522159</v>
      </c>
      <c r="BK310" s="9">
        <f t="shared" si="244"/>
        <v>254.35117176229687</v>
      </c>
      <c r="BL310" s="9">
        <f t="shared" si="245"/>
        <v>14342.78556996808</v>
      </c>
      <c r="BM310" s="9" t="str">
        <f t="shared" si="246"/>
        <v>M</v>
      </c>
      <c r="BN310" s="9" t="str">
        <f t="shared" si="247"/>
        <v>M</v>
      </c>
      <c r="BO310" s="9">
        <v>1</v>
      </c>
    </row>
    <row r="311" spans="1:67" x14ac:dyDescent="0.3">
      <c r="A311" s="10">
        <v>305</v>
      </c>
      <c r="B311" s="10">
        <f t="shared" si="217"/>
        <v>8</v>
      </c>
      <c r="C311" s="9">
        <f>IF(G311&lt;=$A$3,$A$3,G311)</f>
        <v>2.5</v>
      </c>
      <c r="D311" s="9">
        <f t="shared" si="255"/>
        <v>3</v>
      </c>
      <c r="E311" s="9">
        <f t="shared" si="256"/>
        <v>2.7508200000000005</v>
      </c>
      <c r="F311" s="9">
        <f t="shared" si="257"/>
        <v>2.9000000000000004</v>
      </c>
      <c r="G311" s="9">
        <v>2.041244653760979</v>
      </c>
      <c r="H311" s="9">
        <f t="shared" si="218"/>
        <v>2.252264278160101</v>
      </c>
      <c r="I311" s="9">
        <v>65</v>
      </c>
      <c r="J311" s="9">
        <v>78</v>
      </c>
      <c r="K311" s="9">
        <v>0.2</v>
      </c>
      <c r="L311" s="9">
        <v>0.2</v>
      </c>
      <c r="M311" s="1">
        <f t="shared" si="258"/>
        <v>1.3989229744649958</v>
      </c>
      <c r="N311" s="9">
        <v>3</v>
      </c>
      <c r="O311" s="9">
        <v>2.6</v>
      </c>
      <c r="P311" s="9">
        <f t="shared" si="259"/>
        <v>1.610926261853082</v>
      </c>
      <c r="Q311" s="1">
        <f t="shared" si="260"/>
        <v>0.75118725262509667</v>
      </c>
      <c r="R311" s="4">
        <f t="shared" si="261"/>
        <v>15.007922656809424</v>
      </c>
      <c r="S311" s="4">
        <f t="shared" si="262"/>
        <v>3.2175749690284818</v>
      </c>
      <c r="T311" s="9">
        <f t="shared" si="263"/>
        <v>4.9931809323405876</v>
      </c>
      <c r="U311" s="9">
        <f t="shared" si="264"/>
        <v>3.651187252625097</v>
      </c>
      <c r="V311" s="9">
        <f t="shared" si="265"/>
        <v>42.024820622534193</v>
      </c>
      <c r="W311" s="9">
        <f t="shared" si="266"/>
        <v>50.135063379107436</v>
      </c>
      <c r="X311" s="28">
        <f t="shared" si="219"/>
        <v>92.159884001641629</v>
      </c>
      <c r="Y311" s="9">
        <f t="shared" si="267"/>
        <v>0.54400093839326435</v>
      </c>
      <c r="Z311" s="9">
        <f t="shared" si="248"/>
        <v>0.04</v>
      </c>
      <c r="AA311" s="29">
        <f t="shared" si="220"/>
        <v>0.58400093839326439</v>
      </c>
      <c r="AB311" s="30">
        <f t="shared" si="249"/>
        <v>0.98</v>
      </c>
      <c r="AC311" s="9">
        <v>0.5</v>
      </c>
      <c r="AD311" s="9">
        <v>0.5</v>
      </c>
      <c r="AE311" s="9">
        <f t="shared" si="221"/>
        <v>55.760162594835336</v>
      </c>
      <c r="AF311" s="9">
        <f>(AC311+AD311)*D311*E311*N311</f>
        <v>24.757380000000005</v>
      </c>
      <c r="AG311" s="28">
        <f t="shared" si="222"/>
        <v>80.517542594835334</v>
      </c>
      <c r="AH311" s="9">
        <f t="shared" si="223"/>
        <v>0.3074780874098364</v>
      </c>
      <c r="AI311" s="9">
        <f t="shared" si="250"/>
        <v>0.09</v>
      </c>
      <c r="AJ311" s="29">
        <f t="shared" si="224"/>
        <v>0.39747808740983637</v>
      </c>
      <c r="AK311" s="30">
        <f t="shared" si="251"/>
        <v>0.9</v>
      </c>
      <c r="AL311" s="9">
        <v>5.4194707722013478</v>
      </c>
      <c r="AM311" s="9">
        <v>2.0362748381527052</v>
      </c>
      <c r="AN311" s="9">
        <v>3.3612745043820706</v>
      </c>
      <c r="AO311" s="36">
        <f t="shared" si="225"/>
        <v>94.079881585009161</v>
      </c>
      <c r="AP311" s="36">
        <f t="shared" si="226"/>
        <v>2.2544947556408914</v>
      </c>
      <c r="AQ311" s="36">
        <f t="shared" si="227"/>
        <v>0.84708842184493283</v>
      </c>
      <c r="AR311" s="36">
        <f t="shared" si="228"/>
        <v>1.3982870396255866</v>
      </c>
      <c r="AS311" s="36">
        <f t="shared" si="229"/>
        <v>56.43280553297695</v>
      </c>
      <c r="AT311" s="37">
        <f t="shared" si="230"/>
        <v>79.63273443445253</v>
      </c>
      <c r="AU311" s="37">
        <f t="shared" si="231"/>
        <v>3.2653498948932471</v>
      </c>
      <c r="AV311" s="37">
        <f t="shared" si="232"/>
        <v>1.2269002100429938</v>
      </c>
      <c r="AW311" s="37">
        <f t="shared" si="233"/>
        <v>2.0252415431208397</v>
      </c>
      <c r="AX311" s="37">
        <f t="shared" si="234"/>
        <v>81.735765920313085</v>
      </c>
      <c r="AY311" s="9">
        <f t="shared" si="235"/>
        <v>0.85</v>
      </c>
      <c r="AZ311" s="9">
        <f t="shared" si="236"/>
        <v>0.6</v>
      </c>
      <c r="BA311" s="9">
        <f t="shared" si="237"/>
        <v>0.55000000000000004</v>
      </c>
      <c r="BB311" s="9">
        <f t="shared" si="252"/>
        <v>21</v>
      </c>
      <c r="BC311" s="9">
        <f t="shared" si="253"/>
        <v>11.2</v>
      </c>
      <c r="BD311" s="9">
        <f t="shared" si="254"/>
        <v>13.65</v>
      </c>
      <c r="BE311" s="9">
        <f t="shared" si="238"/>
        <v>212.10259964471922</v>
      </c>
      <c r="BF311" s="9">
        <f t="shared" si="239"/>
        <v>79.693978419203575</v>
      </c>
      <c r="BG311" s="9">
        <f t="shared" si="240"/>
        <v>131.5506791098282</v>
      </c>
      <c r="BH311" s="9">
        <f t="shared" si="241"/>
        <v>5309.1916620523216</v>
      </c>
      <c r="BI311" s="9">
        <f t="shared" si="242"/>
        <v>260.02874101560144</v>
      </c>
      <c r="BJ311" s="9">
        <f t="shared" si="243"/>
        <v>97.701418603927749</v>
      </c>
      <c r="BK311" s="9">
        <f t="shared" si="244"/>
        <v>161.27552196896266</v>
      </c>
      <c r="BL311" s="9">
        <f t="shared" si="245"/>
        <v>6508.8425413288678</v>
      </c>
      <c r="BM311" s="9" t="str">
        <f t="shared" si="246"/>
        <v>D</v>
      </c>
      <c r="BN311" s="9" t="str">
        <f t="shared" si="247"/>
        <v>M</v>
      </c>
      <c r="BO311" s="9">
        <v>1</v>
      </c>
    </row>
    <row r="312" spans="1:67" x14ac:dyDescent="0.3">
      <c r="A312" s="10">
        <v>306</v>
      </c>
      <c r="B312" s="10">
        <f t="shared" si="217"/>
        <v>8</v>
      </c>
      <c r="C312" s="9">
        <f>IF(G312&lt;=$A$3,$A$3,G312)</f>
        <v>2.5</v>
      </c>
      <c r="D312" s="9">
        <f t="shared" si="255"/>
        <v>3</v>
      </c>
      <c r="E312" s="9">
        <f t="shared" si="256"/>
        <v>2.7508200000000005</v>
      </c>
      <c r="F312" s="9">
        <f t="shared" si="257"/>
        <v>2.9000000000000004</v>
      </c>
      <c r="G312" s="9">
        <v>1.6077906578571883</v>
      </c>
      <c r="H312" s="9">
        <f t="shared" si="218"/>
        <v>1.7740007101938</v>
      </c>
      <c r="I312" s="9">
        <v>65</v>
      </c>
      <c r="J312" s="9">
        <v>78</v>
      </c>
      <c r="K312" s="9">
        <v>0.2</v>
      </c>
      <c r="L312" s="9">
        <v>0.2</v>
      </c>
      <c r="M312" s="1">
        <f t="shared" si="258"/>
        <v>1.3989229744649958</v>
      </c>
      <c r="N312" s="9">
        <v>3</v>
      </c>
      <c r="O312" s="9">
        <v>2.6</v>
      </c>
      <c r="P312" s="9">
        <f t="shared" si="259"/>
        <v>0.58528673052175528</v>
      </c>
      <c r="Q312" s="1">
        <f t="shared" si="260"/>
        <v>0.27292368465879546</v>
      </c>
      <c r="R312" s="4">
        <f t="shared" si="261"/>
        <v>15.007922656809424</v>
      </c>
      <c r="S312" s="4">
        <f t="shared" si="262"/>
        <v>9.72319981694692</v>
      </c>
      <c r="T312" s="9">
        <f t="shared" si="263"/>
        <v>0.6591182491796983</v>
      </c>
      <c r="U312" s="9">
        <f t="shared" si="264"/>
        <v>3.1729236846587958</v>
      </c>
      <c r="V312" s="9">
        <f t="shared" si="265"/>
        <v>42.106494040329295</v>
      </c>
      <c r="W312" s="9">
        <f t="shared" si="266"/>
        <v>68.030866323258437</v>
      </c>
      <c r="X312" s="28">
        <f t="shared" si="219"/>
        <v>110.13736036358773</v>
      </c>
      <c r="Y312" s="9">
        <f t="shared" si="267"/>
        <v>0.61769109136693978</v>
      </c>
      <c r="Z312" s="9">
        <f t="shared" si="248"/>
        <v>0.04</v>
      </c>
      <c r="AA312" s="29">
        <f t="shared" si="220"/>
        <v>0.65769109136693982</v>
      </c>
      <c r="AB312" s="30">
        <f t="shared" si="249"/>
        <v>0.98</v>
      </c>
      <c r="AC312" s="9">
        <v>0.5</v>
      </c>
      <c r="AD312" s="9">
        <v>0.5</v>
      </c>
      <c r="AE312" s="9">
        <f t="shared" si="221"/>
        <v>43.919609702537791</v>
      </c>
      <c r="AF312" s="9">
        <f>(AC312+AD312)*D312*E312*N312</f>
        <v>24.757380000000005</v>
      </c>
      <c r="AG312" s="28">
        <f t="shared" si="222"/>
        <v>68.676989702537796</v>
      </c>
      <c r="AH312" s="9">
        <f t="shared" si="223"/>
        <v>0.36049017447084108</v>
      </c>
      <c r="AI312" s="9">
        <f t="shared" si="250"/>
        <v>0.09</v>
      </c>
      <c r="AJ312" s="29">
        <f t="shared" si="224"/>
        <v>0.45049017447084105</v>
      </c>
      <c r="AK312" s="30">
        <f t="shared" si="251"/>
        <v>0.9</v>
      </c>
      <c r="AL312" s="9">
        <v>4.4503936837282971</v>
      </c>
      <c r="AM312" s="9">
        <v>2.7448306028162097</v>
      </c>
      <c r="AN312" s="9">
        <v>4.861426558330523</v>
      </c>
      <c r="AO312" s="36">
        <f t="shared" si="225"/>
        <v>112.43188870449582</v>
      </c>
      <c r="AP312" s="36">
        <f t="shared" si="226"/>
        <v>1.5234094048644977</v>
      </c>
      <c r="AQ312" s="36">
        <f t="shared" si="227"/>
        <v>0.93957996803264143</v>
      </c>
      <c r="AR312" s="36">
        <f t="shared" si="228"/>
        <v>1.6641096195818952</v>
      </c>
      <c r="AS312" s="36">
        <f t="shared" si="229"/>
        <v>48.271647861750999</v>
      </c>
      <c r="AT312" s="37">
        <f t="shared" si="230"/>
        <v>67.922297508004419</v>
      </c>
      <c r="AU312" s="37">
        <f t="shared" si="231"/>
        <v>2.4455350566816074</v>
      </c>
      <c r="AV312" s="37">
        <f t="shared" si="232"/>
        <v>1.5083113856606316</v>
      </c>
      <c r="AW312" s="37">
        <f t="shared" si="233"/>
        <v>2.6714016598910253</v>
      </c>
      <c r="AX312" s="37">
        <f t="shared" si="234"/>
        <v>77.490664500789251</v>
      </c>
      <c r="AY312" s="9">
        <f t="shared" si="235"/>
        <v>0.85</v>
      </c>
      <c r="AZ312" s="9">
        <f t="shared" si="236"/>
        <v>0.6</v>
      </c>
      <c r="BA312" s="9">
        <f t="shared" si="237"/>
        <v>0.65</v>
      </c>
      <c r="BB312" s="9">
        <f t="shared" si="252"/>
        <v>21</v>
      </c>
      <c r="BC312" s="9">
        <f t="shared" si="253"/>
        <v>11.2</v>
      </c>
      <c r="BD312" s="9">
        <f t="shared" si="254"/>
        <v>13.65</v>
      </c>
      <c r="BE312" s="9">
        <f t="shared" si="238"/>
        <v>171.27979665910743</v>
      </c>
      <c r="BF312" s="9">
        <f t="shared" si="239"/>
        <v>105.63875039481968</v>
      </c>
      <c r="BG312" s="9">
        <f t="shared" si="240"/>
        <v>187.0989875409125</v>
      </c>
      <c r="BH312" s="9">
        <f t="shared" si="241"/>
        <v>5427.2725399750016</v>
      </c>
      <c r="BI312" s="9">
        <f t="shared" si="242"/>
        <v>166.1063596861826</v>
      </c>
      <c r="BJ312" s="9">
        <f t="shared" si="243"/>
        <v>102.4479746715518</v>
      </c>
      <c r="BK312" s="9">
        <f t="shared" si="244"/>
        <v>181.44773830649507</v>
      </c>
      <c r="BL312" s="9">
        <f t="shared" si="245"/>
        <v>5263.3439683155639</v>
      </c>
      <c r="BM312" s="9" t="str">
        <f t="shared" si="246"/>
        <v>D</v>
      </c>
      <c r="BN312" s="9" t="str">
        <f t="shared" si="247"/>
        <v>M</v>
      </c>
      <c r="BO312" s="9">
        <v>1</v>
      </c>
    </row>
    <row r="313" spans="1:67" x14ac:dyDescent="0.3">
      <c r="A313" s="10">
        <v>307</v>
      </c>
      <c r="B313" s="10">
        <f t="shared" si="217"/>
        <v>8</v>
      </c>
      <c r="C313" s="9">
        <f>IF(G313&lt;=$A$3,$A$3,G313)</f>
        <v>2.7707307749998087</v>
      </c>
      <c r="D313" s="9">
        <f t="shared" si="255"/>
        <v>3</v>
      </c>
      <c r="E313" s="9">
        <f t="shared" si="256"/>
        <v>2.7508200000000005</v>
      </c>
      <c r="F313" s="9">
        <f t="shared" si="257"/>
        <v>3.170730774999809</v>
      </c>
      <c r="G313" s="9">
        <v>2.7707307749998087</v>
      </c>
      <c r="H313" s="9">
        <f t="shared" si="218"/>
        <v>3.0571631565246209</v>
      </c>
      <c r="I313" s="9">
        <v>65</v>
      </c>
      <c r="J313" s="9">
        <v>78</v>
      </c>
      <c r="K313" s="9">
        <v>0.2</v>
      </c>
      <c r="L313" s="9">
        <v>0.2</v>
      </c>
      <c r="M313" s="1">
        <f t="shared" si="258"/>
        <v>1.3989229744649958</v>
      </c>
      <c r="N313" s="9">
        <v>3</v>
      </c>
      <c r="O313" s="9">
        <v>2.6</v>
      </c>
      <c r="P313" s="9">
        <f t="shared" si="259"/>
        <v>2.7564534562341692</v>
      </c>
      <c r="Q313" s="1">
        <f t="shared" si="260"/>
        <v>1.2853553559898074</v>
      </c>
      <c r="R313" s="4">
        <f t="shared" si="261"/>
        <v>15.007922656809424</v>
      </c>
      <c r="S313" s="4">
        <f t="shared" si="262"/>
        <v>9.891041293899816E-2</v>
      </c>
      <c r="T313" s="9">
        <f t="shared" si="263"/>
        <v>14.619324548039838</v>
      </c>
      <c r="U313" s="9">
        <f t="shared" si="264"/>
        <v>4.4560861309896165</v>
      </c>
      <c r="V313" s="9">
        <f t="shared" si="265"/>
        <v>35.472219634840584</v>
      </c>
      <c r="W313" s="9">
        <f t="shared" si="266"/>
        <v>41.556178544925359</v>
      </c>
      <c r="X313" s="28">
        <f t="shared" si="219"/>
        <v>77.028398179765944</v>
      </c>
      <c r="Y313" s="9">
        <f t="shared" si="267"/>
        <v>0.53949166186661612</v>
      </c>
      <c r="Z313" s="9">
        <f t="shared" si="248"/>
        <v>0.04</v>
      </c>
      <c r="AA313" s="29">
        <f t="shared" si="220"/>
        <v>0.57949166186661616</v>
      </c>
      <c r="AB313" s="30">
        <f t="shared" si="249"/>
        <v>0.98</v>
      </c>
      <c r="AC313" s="9">
        <v>0.5</v>
      </c>
      <c r="AD313" s="9">
        <v>0.5</v>
      </c>
      <c r="AE313" s="9">
        <f t="shared" si="221"/>
        <v>75.687349988079546</v>
      </c>
      <c r="AF313" s="9">
        <f>(AC313+AD313)*D313*E313*N313</f>
        <v>24.757380000000005</v>
      </c>
      <c r="AG313" s="28">
        <f t="shared" si="222"/>
        <v>100.44472998807956</v>
      </c>
      <c r="AH313" s="9">
        <f t="shared" si="223"/>
        <v>0.24647764002091624</v>
      </c>
      <c r="AI313" s="9">
        <f t="shared" si="250"/>
        <v>0.09</v>
      </c>
      <c r="AJ313" s="29">
        <f t="shared" si="224"/>
        <v>0.33647764002091624</v>
      </c>
      <c r="AK313" s="30">
        <f t="shared" si="251"/>
        <v>0.9</v>
      </c>
      <c r="AL313" s="9">
        <v>5.3796384213229569</v>
      </c>
      <c r="AM313" s="9">
        <v>2.881061646649052</v>
      </c>
      <c r="AN313" s="9">
        <v>5.062029404896224</v>
      </c>
      <c r="AO313" s="36">
        <f t="shared" si="225"/>
        <v>78.633156475177728</v>
      </c>
      <c r="AP313" s="36">
        <f t="shared" si="226"/>
        <v>2.2621828123090171</v>
      </c>
      <c r="AQ313" s="36">
        <f t="shared" si="227"/>
        <v>1.2115104450922232</v>
      </c>
      <c r="AR313" s="36">
        <f t="shared" si="228"/>
        <v>2.128625572635233</v>
      </c>
      <c r="AS313" s="36">
        <f t="shared" si="229"/>
        <v>67.407543783941804</v>
      </c>
      <c r="AT313" s="37">
        <f t="shared" si="230"/>
        <v>99.340941746452302</v>
      </c>
      <c r="AU313" s="37">
        <f t="shared" si="231"/>
        <v>3.5695103811503612</v>
      </c>
      <c r="AV313" s="37">
        <f t="shared" si="232"/>
        <v>1.9116488230298043</v>
      </c>
      <c r="AW313" s="37">
        <f t="shared" si="233"/>
        <v>3.3587696970202598</v>
      </c>
      <c r="AX313" s="37">
        <f t="shared" si="234"/>
        <v>106.36272453110649</v>
      </c>
      <c r="AY313" s="9">
        <f t="shared" si="235"/>
        <v>0.85</v>
      </c>
      <c r="AZ313" s="9">
        <f t="shared" si="236"/>
        <v>0.6</v>
      </c>
      <c r="BA313" s="9">
        <f t="shared" si="237"/>
        <v>0.65</v>
      </c>
      <c r="BB313" s="9">
        <f t="shared" si="252"/>
        <v>21</v>
      </c>
      <c r="BC313" s="9">
        <f t="shared" si="253"/>
        <v>11.2</v>
      </c>
      <c r="BD313" s="9">
        <f t="shared" si="254"/>
        <v>13.65</v>
      </c>
      <c r="BE313" s="9">
        <f t="shared" si="238"/>
        <v>177.88257505575254</v>
      </c>
      <c r="BF313" s="9">
        <f t="shared" si="239"/>
        <v>95.264890400249001</v>
      </c>
      <c r="BG313" s="9">
        <f t="shared" si="240"/>
        <v>167.38054773009108</v>
      </c>
      <c r="BH313" s="9">
        <f t="shared" si="241"/>
        <v>5300.4679379700901</v>
      </c>
      <c r="BI313" s="9">
        <f t="shared" si="242"/>
        <v>354.59852283721477</v>
      </c>
      <c r="BJ313" s="9">
        <f t="shared" si="243"/>
        <v>189.9049943682779</v>
      </c>
      <c r="BK313" s="9">
        <f t="shared" si="244"/>
        <v>333.66334481143889</v>
      </c>
      <c r="BL313" s="9">
        <f t="shared" si="245"/>
        <v>10566.173221638603</v>
      </c>
      <c r="BM313" s="9" t="str">
        <f t="shared" si="246"/>
        <v>D</v>
      </c>
      <c r="BN313" s="9" t="str">
        <f t="shared" si="247"/>
        <v>M</v>
      </c>
      <c r="BO313" s="9">
        <v>1</v>
      </c>
    </row>
    <row r="314" spans="1:67" x14ac:dyDescent="0.3">
      <c r="A314" s="10">
        <v>308</v>
      </c>
      <c r="B314" s="10">
        <f t="shared" si="217"/>
        <v>8</v>
      </c>
      <c r="C314" s="9">
        <f>IF(G314&lt;=$A$3,$A$3,G314)</f>
        <v>2.5</v>
      </c>
      <c r="D314" s="9">
        <f t="shared" si="255"/>
        <v>3</v>
      </c>
      <c r="E314" s="9">
        <f t="shared" si="256"/>
        <v>2.7508200000000005</v>
      </c>
      <c r="F314" s="9">
        <f t="shared" si="257"/>
        <v>2.9000000000000004</v>
      </c>
      <c r="G314" s="9">
        <v>1.8124617808336292</v>
      </c>
      <c r="H314" s="9">
        <f t="shared" si="218"/>
        <v>1.9998303079352615</v>
      </c>
      <c r="I314" s="9">
        <v>65</v>
      </c>
      <c r="J314" s="9">
        <v>78</v>
      </c>
      <c r="K314" s="9">
        <v>0.2</v>
      </c>
      <c r="L314" s="9">
        <v>0.2</v>
      </c>
      <c r="M314" s="1">
        <f t="shared" si="258"/>
        <v>1.3989229744649958</v>
      </c>
      <c r="N314" s="9">
        <v>3</v>
      </c>
      <c r="O314" s="9">
        <v>2.6</v>
      </c>
      <c r="P314" s="9">
        <f t="shared" si="259"/>
        <v>1.0695798657342088</v>
      </c>
      <c r="Q314" s="1">
        <f t="shared" si="260"/>
        <v>0.49875328240025674</v>
      </c>
      <c r="R314" s="4">
        <f t="shared" si="261"/>
        <v>15.007922656809424</v>
      </c>
      <c r="S314" s="4">
        <f t="shared" si="262"/>
        <v>6.2141502639718276</v>
      </c>
      <c r="T314" s="9">
        <f t="shared" si="263"/>
        <v>2.2011640853563246</v>
      </c>
      <c r="U314" s="9">
        <f t="shared" si="264"/>
        <v>3.3987532824002571</v>
      </c>
      <c r="V314" s="9">
        <f t="shared" si="265"/>
        <v>43.455552679790408</v>
      </c>
      <c r="W314" s="9">
        <f t="shared" si="266"/>
        <v>58.378102631943491</v>
      </c>
      <c r="X314" s="28">
        <f t="shared" si="219"/>
        <v>101.83365531173391</v>
      </c>
      <c r="Y314" s="9">
        <f t="shared" si="267"/>
        <v>0.57326924436951643</v>
      </c>
      <c r="Z314" s="9">
        <f t="shared" si="248"/>
        <v>0.04</v>
      </c>
      <c r="AA314" s="29">
        <f t="shared" si="220"/>
        <v>0.61326924436951646</v>
      </c>
      <c r="AB314" s="30">
        <f t="shared" si="249"/>
        <v>0.98</v>
      </c>
      <c r="AC314" s="9">
        <v>0.5</v>
      </c>
      <c r="AD314" s="9">
        <v>0.5</v>
      </c>
      <c r="AE314" s="9">
        <f t="shared" si="221"/>
        <v>49.510558869070294</v>
      </c>
      <c r="AF314" s="9">
        <f>(AC314+AD314)*D314*E314*N314</f>
        <v>24.757380000000005</v>
      </c>
      <c r="AG314" s="28">
        <f t="shared" si="222"/>
        <v>74.267938869070292</v>
      </c>
      <c r="AH314" s="9">
        <f t="shared" si="223"/>
        <v>0.33335218907374969</v>
      </c>
      <c r="AI314" s="9">
        <f t="shared" si="250"/>
        <v>0.09</v>
      </c>
      <c r="AJ314" s="29">
        <f t="shared" si="224"/>
        <v>0.42335218907374972</v>
      </c>
      <c r="AK314" s="30">
        <f t="shared" si="251"/>
        <v>0.9</v>
      </c>
      <c r="AL314" s="9">
        <v>7.933009212469508</v>
      </c>
      <c r="AM314" s="9">
        <v>2.9394535840640144</v>
      </c>
      <c r="AN314" s="9">
        <v>4.565071498896625</v>
      </c>
      <c r="AO314" s="36">
        <f t="shared" si="225"/>
        <v>103.95518979739502</v>
      </c>
      <c r="AP314" s="36">
        <f t="shared" si="226"/>
        <v>3.0679386471619199</v>
      </c>
      <c r="AQ314" s="36">
        <f t="shared" si="227"/>
        <v>1.1367771057058094</v>
      </c>
      <c r="AR314" s="36">
        <f t="shared" si="228"/>
        <v>1.7654535502754758</v>
      </c>
      <c r="AS314" s="36">
        <f t="shared" si="229"/>
        <v>78.065833627002462</v>
      </c>
      <c r="AT314" s="37">
        <f t="shared" si="230"/>
        <v>73.451807672706892</v>
      </c>
      <c r="AU314" s="37">
        <f t="shared" si="231"/>
        <v>4.5745523964283183</v>
      </c>
      <c r="AV314" s="37">
        <f t="shared" si="232"/>
        <v>1.6950294745698344</v>
      </c>
      <c r="AW314" s="37">
        <f t="shared" si="233"/>
        <v>2.632438486560555</v>
      </c>
      <c r="AX314" s="37">
        <f t="shared" si="234"/>
        <v>116.40266881736329</v>
      </c>
      <c r="AY314" s="9">
        <f t="shared" si="235"/>
        <v>0.85</v>
      </c>
      <c r="AZ314" s="9">
        <f t="shared" si="236"/>
        <v>0.6</v>
      </c>
      <c r="BA314" s="9">
        <f t="shared" si="237"/>
        <v>0.65</v>
      </c>
      <c r="BB314" s="9">
        <f t="shared" si="252"/>
        <v>21</v>
      </c>
      <c r="BC314" s="9">
        <f t="shared" si="253"/>
        <v>11.2</v>
      </c>
      <c r="BD314" s="9">
        <f t="shared" si="254"/>
        <v>13.65</v>
      </c>
      <c r="BE314" s="9">
        <f t="shared" si="238"/>
        <v>318.92814435248067</v>
      </c>
      <c r="BF314" s="9">
        <f t="shared" si="239"/>
        <v>118.1738797809808</v>
      </c>
      <c r="BG314" s="9">
        <f t="shared" si="240"/>
        <v>183.52805889737195</v>
      </c>
      <c r="BH314" s="9">
        <f t="shared" si="241"/>
        <v>8115.3485513869036</v>
      </c>
      <c r="BI314" s="9">
        <f t="shared" si="242"/>
        <v>336.00914281117326</v>
      </c>
      <c r="BJ314" s="9">
        <f t="shared" si="243"/>
        <v>124.5029789656729</v>
      </c>
      <c r="BK314" s="9">
        <f t="shared" si="244"/>
        <v>193.35736542507749</v>
      </c>
      <c r="BL314" s="9">
        <f t="shared" si="245"/>
        <v>8549.9864425627638</v>
      </c>
      <c r="BM314" s="9" t="str">
        <f t="shared" si="246"/>
        <v>M</v>
      </c>
      <c r="BN314" s="9" t="str">
        <f t="shared" si="247"/>
        <v>M</v>
      </c>
      <c r="BO314" s="9">
        <v>1</v>
      </c>
    </row>
    <row r="315" spans="1:67" x14ac:dyDescent="0.3">
      <c r="A315" s="10">
        <v>309</v>
      </c>
      <c r="B315" s="10">
        <f t="shared" si="217"/>
        <v>8</v>
      </c>
      <c r="C315" s="9">
        <f>IF(G315&lt;=$A$3,$A$3,G315)</f>
        <v>2.5</v>
      </c>
      <c r="D315" s="9">
        <f t="shared" si="255"/>
        <v>3</v>
      </c>
      <c r="E315" s="9">
        <f t="shared" si="256"/>
        <v>2.7508200000000005</v>
      </c>
      <c r="F315" s="9">
        <f t="shared" si="257"/>
        <v>2.9000000000000004</v>
      </c>
      <c r="G315" s="9">
        <v>2.3984069546083737</v>
      </c>
      <c r="H315" s="9">
        <f t="shared" si="218"/>
        <v>2.6463492744009547</v>
      </c>
      <c r="I315" s="9">
        <v>65</v>
      </c>
      <c r="J315" s="9">
        <v>78</v>
      </c>
      <c r="K315" s="9">
        <v>0.2</v>
      </c>
      <c r="L315" s="9">
        <v>0.2</v>
      </c>
      <c r="M315" s="1">
        <f t="shared" si="258"/>
        <v>1.3989229744649958</v>
      </c>
      <c r="N315" s="9">
        <v>3</v>
      </c>
      <c r="O315" s="9">
        <v>2.6</v>
      </c>
      <c r="P315" s="9">
        <f t="shared" si="259"/>
        <v>2.4560442635605759</v>
      </c>
      <c r="Q315" s="1">
        <f t="shared" si="260"/>
        <v>1.1452722488659504</v>
      </c>
      <c r="R315" s="4">
        <f t="shared" si="261"/>
        <v>15.007922656809424</v>
      </c>
      <c r="S315" s="4">
        <f t="shared" si="262"/>
        <v>0.49340687399068245</v>
      </c>
      <c r="T315" s="9">
        <f t="shared" si="263"/>
        <v>11.606422057684208</v>
      </c>
      <c r="U315" s="9">
        <f t="shared" si="264"/>
        <v>4.0452722488659507</v>
      </c>
      <c r="V315" s="9">
        <f t="shared" si="265"/>
        <v>33.589496674349853</v>
      </c>
      <c r="W315" s="9">
        <f t="shared" si="266"/>
        <v>42.641367299915558</v>
      </c>
      <c r="X315" s="28">
        <f t="shared" si="219"/>
        <v>76.230863974265418</v>
      </c>
      <c r="Y315" s="9">
        <f t="shared" si="267"/>
        <v>0.55937142879963619</v>
      </c>
      <c r="Z315" s="9">
        <f t="shared" si="248"/>
        <v>0.04</v>
      </c>
      <c r="AA315" s="29">
        <f t="shared" si="220"/>
        <v>0.59937142879963623</v>
      </c>
      <c r="AB315" s="30">
        <f t="shared" si="249"/>
        <v>0.98</v>
      </c>
      <c r="AC315" s="9">
        <v>0.5</v>
      </c>
      <c r="AD315" s="9">
        <v>0.5</v>
      </c>
      <c r="AE315" s="9">
        <f t="shared" si="221"/>
        <v>65.516674599068722</v>
      </c>
      <c r="AF315" s="9">
        <f>(AC315+AD315)*D315*E315*N315</f>
        <v>24.757380000000005</v>
      </c>
      <c r="AG315" s="28">
        <f t="shared" si="222"/>
        <v>90.274054599068734</v>
      </c>
      <c r="AH315" s="9">
        <f t="shared" si="223"/>
        <v>0.27424690416259867</v>
      </c>
      <c r="AI315" s="9">
        <f t="shared" si="250"/>
        <v>0.09</v>
      </c>
      <c r="AJ315" s="29">
        <f t="shared" si="224"/>
        <v>0.36424690416259864</v>
      </c>
      <c r="AK315" s="30">
        <f t="shared" si="251"/>
        <v>0.9</v>
      </c>
      <c r="AL315" s="9">
        <v>7.653853857132229</v>
      </c>
      <c r="AM315" s="9">
        <v>3.4297575512814404</v>
      </c>
      <c r="AN315" s="9">
        <v>4.1394204806962556</v>
      </c>
      <c r="AO315" s="36">
        <f t="shared" si="225"/>
        <v>77.819006973729273</v>
      </c>
      <c r="AP315" s="36">
        <f t="shared" si="226"/>
        <v>3.066352534959278</v>
      </c>
      <c r="AQ315" s="36">
        <f t="shared" si="227"/>
        <v>1.3740588673335419</v>
      </c>
      <c r="AR315" s="36">
        <f t="shared" si="228"/>
        <v>1.6583701127788639</v>
      </c>
      <c r="AS315" s="36">
        <f t="shared" si="229"/>
        <v>78.681957163134982</v>
      </c>
      <c r="AT315" s="37">
        <f t="shared" si="230"/>
        <v>89.282032021056992</v>
      </c>
      <c r="AU315" s="37">
        <f t="shared" si="231"/>
        <v>4.8659612847588498</v>
      </c>
      <c r="AV315" s="37">
        <f t="shared" si="232"/>
        <v>2.1804789811988807</v>
      </c>
      <c r="AW315" s="37">
        <f t="shared" si="233"/>
        <v>2.6316493855753884</v>
      </c>
      <c r="AX315" s="37">
        <f t="shared" si="234"/>
        <v>124.85953686011958</v>
      </c>
      <c r="AY315" s="9">
        <f t="shared" si="235"/>
        <v>0.85</v>
      </c>
      <c r="AZ315" s="9">
        <f t="shared" si="236"/>
        <v>0.6</v>
      </c>
      <c r="BA315" s="9">
        <f t="shared" si="237"/>
        <v>0.65</v>
      </c>
      <c r="BB315" s="9">
        <f t="shared" si="252"/>
        <v>21</v>
      </c>
      <c r="BC315" s="9">
        <f t="shared" si="253"/>
        <v>11.2</v>
      </c>
      <c r="BD315" s="9">
        <f t="shared" si="254"/>
        <v>13.65</v>
      </c>
      <c r="BE315" s="9">
        <f t="shared" si="238"/>
        <v>238.6205093019085</v>
      </c>
      <c r="BF315" s="9">
        <f t="shared" si="239"/>
        <v>106.92789657934344</v>
      </c>
      <c r="BG315" s="9">
        <f t="shared" si="240"/>
        <v>129.05271537136261</v>
      </c>
      <c r="BH315" s="9">
        <f t="shared" si="241"/>
        <v>6122.951773184669</v>
      </c>
      <c r="BI315" s="9">
        <f t="shared" si="242"/>
        <v>434.44291123906322</v>
      </c>
      <c r="BJ315" s="9">
        <f t="shared" si="243"/>
        <v>194.6775942206402</v>
      </c>
      <c r="BK315" s="9">
        <f t="shared" si="244"/>
        <v>234.9590047111368</v>
      </c>
      <c r="BL315" s="9">
        <f t="shared" si="245"/>
        <v>11147.713168079541</v>
      </c>
      <c r="BM315" s="9" t="str">
        <f t="shared" si="246"/>
        <v>M</v>
      </c>
      <c r="BN315" s="9" t="str">
        <f t="shared" si="247"/>
        <v>M</v>
      </c>
      <c r="BO315" s="9">
        <v>1</v>
      </c>
    </row>
    <row r="316" spans="1:67" x14ac:dyDescent="0.3">
      <c r="A316" s="10">
        <v>310</v>
      </c>
      <c r="B316" s="10">
        <f t="shared" si="217"/>
        <v>8</v>
      </c>
      <c r="C316" s="9">
        <f>IF(G316&lt;=$A$3,$A$3,G316)</f>
        <v>2.5</v>
      </c>
      <c r="D316" s="9">
        <f t="shared" si="255"/>
        <v>3</v>
      </c>
      <c r="E316" s="9">
        <f t="shared" si="256"/>
        <v>2.7508200000000005</v>
      </c>
      <c r="F316" s="9">
        <f t="shared" si="257"/>
        <v>2.9000000000000004</v>
      </c>
      <c r="G316" s="9">
        <v>1.6410663574806339</v>
      </c>
      <c r="H316" s="9">
        <f t="shared" si="218"/>
        <v>1.8107163823963384</v>
      </c>
      <c r="I316" s="9">
        <v>65</v>
      </c>
      <c r="J316" s="9">
        <v>78</v>
      </c>
      <c r="K316" s="9">
        <v>0.2</v>
      </c>
      <c r="L316" s="9">
        <v>0.2</v>
      </c>
      <c r="M316" s="1">
        <f t="shared" si="258"/>
        <v>1.3989229744649958</v>
      </c>
      <c r="N316" s="9">
        <v>3</v>
      </c>
      <c r="O316" s="9">
        <v>2.6</v>
      </c>
      <c r="P316" s="9">
        <f t="shared" si="259"/>
        <v>0.66402374365125971</v>
      </c>
      <c r="Q316" s="1">
        <f t="shared" si="260"/>
        <v>0.30963935686133404</v>
      </c>
      <c r="R316" s="4">
        <f t="shared" si="261"/>
        <v>15.007922656809424</v>
      </c>
      <c r="S316" s="4">
        <f t="shared" si="262"/>
        <v>9.0994453654189229</v>
      </c>
      <c r="T316" s="9">
        <f t="shared" si="263"/>
        <v>0.84838542301338715</v>
      </c>
      <c r="U316" s="9">
        <f t="shared" si="264"/>
        <v>3.2096393568613344</v>
      </c>
      <c r="V316" s="9">
        <f t="shared" si="265"/>
        <v>42.494837961877785</v>
      </c>
      <c r="W316" s="9">
        <f t="shared" si="266"/>
        <v>66.315030102906192</v>
      </c>
      <c r="X316" s="28">
        <f t="shared" si="219"/>
        <v>108.80986806478398</v>
      </c>
      <c r="Y316" s="9">
        <f t="shared" si="267"/>
        <v>0.60945786703300742</v>
      </c>
      <c r="Z316" s="9">
        <f t="shared" si="248"/>
        <v>0.04</v>
      </c>
      <c r="AA316" s="29">
        <f t="shared" si="220"/>
        <v>0.64945786703300745</v>
      </c>
      <c r="AB316" s="30">
        <f t="shared" si="249"/>
        <v>0.98</v>
      </c>
      <c r="AC316" s="9">
        <v>0.5</v>
      </c>
      <c r="AD316" s="9">
        <v>0.5</v>
      </c>
      <c r="AE316" s="9">
        <f t="shared" si="221"/>
        <v>44.828593551211469</v>
      </c>
      <c r="AF316" s="9">
        <f>(AC316+AD316)*D316*E316*N316</f>
        <v>24.757380000000005</v>
      </c>
      <c r="AG316" s="28">
        <f t="shared" si="222"/>
        <v>69.585973551211481</v>
      </c>
      <c r="AH316" s="9">
        <f t="shared" si="223"/>
        <v>0.35578118314001778</v>
      </c>
      <c r="AI316" s="9">
        <f t="shared" si="250"/>
        <v>0.09</v>
      </c>
      <c r="AJ316" s="29">
        <f t="shared" si="224"/>
        <v>0.4457811831400178</v>
      </c>
      <c r="AK316" s="30">
        <f t="shared" si="251"/>
        <v>0.9</v>
      </c>
      <c r="AL316" s="9">
        <v>4.1949259234176557</v>
      </c>
      <c r="AM316" s="9">
        <v>2.1115953742235565</v>
      </c>
      <c r="AN316" s="9">
        <v>6.2318548895842243</v>
      </c>
      <c r="AO316" s="36">
        <f t="shared" si="225"/>
        <v>111.07674031613365</v>
      </c>
      <c r="AP316" s="36">
        <f t="shared" si="226"/>
        <v>1.4704982808333558</v>
      </c>
      <c r="AQ316" s="36">
        <f t="shared" si="227"/>
        <v>0.74020314644356033</v>
      </c>
      <c r="AR316" s="36">
        <f t="shared" si="228"/>
        <v>2.1845277053356358</v>
      </c>
      <c r="AS316" s="36">
        <f t="shared" si="229"/>
        <v>50.604781522566554</v>
      </c>
      <c r="AT316" s="37">
        <f t="shared" si="230"/>
        <v>68.821292523176183</v>
      </c>
      <c r="AU316" s="37">
        <f t="shared" si="231"/>
        <v>2.3249068820918013</v>
      </c>
      <c r="AV316" s="37">
        <f t="shared" si="232"/>
        <v>1.1702858899891908</v>
      </c>
      <c r="AW316" s="37">
        <f t="shared" si="233"/>
        <v>3.4538112437484636</v>
      </c>
      <c r="AX316" s="37">
        <f t="shared" si="234"/>
        <v>80.007849286224257</v>
      </c>
      <c r="AY316" s="9">
        <f t="shared" si="235"/>
        <v>0.85</v>
      </c>
      <c r="AZ316" s="9">
        <f t="shared" si="236"/>
        <v>0.6</v>
      </c>
      <c r="BA316" s="9">
        <f t="shared" si="237"/>
        <v>0.65</v>
      </c>
      <c r="BB316" s="9">
        <f t="shared" si="252"/>
        <v>21</v>
      </c>
      <c r="BC316" s="9">
        <f t="shared" si="253"/>
        <v>11.2</v>
      </c>
      <c r="BD316" s="9">
        <f t="shared" si="254"/>
        <v>13.65</v>
      </c>
      <c r="BE316" s="9">
        <f t="shared" si="238"/>
        <v>163.33815567544764</v>
      </c>
      <c r="BF316" s="9">
        <f t="shared" si="239"/>
        <v>82.219352678696396</v>
      </c>
      <c r="BG316" s="9">
        <f t="shared" si="240"/>
        <v>242.65021663896576</v>
      </c>
      <c r="BH316" s="9">
        <f t="shared" si="241"/>
        <v>5621.0141759368034</v>
      </c>
      <c r="BI316" s="9">
        <f t="shared" si="242"/>
        <v>160.00309662158534</v>
      </c>
      <c r="BJ316" s="9">
        <f t="shared" si="243"/>
        <v>80.540587570691685</v>
      </c>
      <c r="BK316" s="9">
        <f t="shared" si="244"/>
        <v>237.69575392584798</v>
      </c>
      <c r="BL316" s="9">
        <f t="shared" si="245"/>
        <v>5506.2435998774326</v>
      </c>
      <c r="BM316" s="9" t="str">
        <f t="shared" si="246"/>
        <v>D</v>
      </c>
      <c r="BN316" s="9" t="str">
        <f t="shared" si="247"/>
        <v>M</v>
      </c>
      <c r="BO316" s="9">
        <v>1</v>
      </c>
    </row>
    <row r="317" spans="1:67" x14ac:dyDescent="0.3">
      <c r="A317" s="10">
        <v>311</v>
      </c>
      <c r="B317" s="10">
        <f t="shared" si="217"/>
        <v>8</v>
      </c>
      <c r="C317" s="9">
        <f>IF(G317&lt;=$A$3,$A$3,G317)</f>
        <v>2.5448257862823223</v>
      </c>
      <c r="D317" s="9">
        <f t="shared" si="255"/>
        <v>3</v>
      </c>
      <c r="E317" s="9">
        <f t="shared" si="256"/>
        <v>2.7508200000000005</v>
      </c>
      <c r="F317" s="9">
        <f t="shared" si="257"/>
        <v>2.9448257862823226</v>
      </c>
      <c r="G317" s="9">
        <v>2.5448257862823223</v>
      </c>
      <c r="H317" s="9">
        <f t="shared" si="218"/>
        <v>2.8079045801902756</v>
      </c>
      <c r="I317" s="9">
        <v>65</v>
      </c>
      <c r="J317" s="9">
        <v>78</v>
      </c>
      <c r="K317" s="9">
        <v>0.2</v>
      </c>
      <c r="L317" s="9">
        <v>0.2</v>
      </c>
      <c r="M317" s="1">
        <f t="shared" si="258"/>
        <v>1.3989229744649958</v>
      </c>
      <c r="N317" s="9">
        <v>3</v>
      </c>
      <c r="O317" s="9">
        <v>2.6</v>
      </c>
      <c r="P317" s="9">
        <f t="shared" si="259"/>
        <v>2.7063715259710901</v>
      </c>
      <c r="Q317" s="1">
        <f t="shared" si="260"/>
        <v>1.262001768372949</v>
      </c>
      <c r="R317" s="4">
        <f t="shared" si="261"/>
        <v>15.007922656809424</v>
      </c>
      <c r="S317" s="4">
        <f t="shared" si="262"/>
        <v>0.14377203161152954</v>
      </c>
      <c r="T317" s="9">
        <f t="shared" si="263"/>
        <v>14.092914311206593</v>
      </c>
      <c r="U317" s="9">
        <f t="shared" si="264"/>
        <v>4.2068275546552716</v>
      </c>
      <c r="V317" s="9">
        <f t="shared" si="265"/>
        <v>30.749290149957819</v>
      </c>
      <c r="W317" s="9">
        <f t="shared" si="266"/>
        <v>41.679584782802131</v>
      </c>
      <c r="X317" s="28">
        <f t="shared" si="219"/>
        <v>72.428874932759953</v>
      </c>
      <c r="Y317" s="9">
        <f t="shared" si="267"/>
        <v>0.5754553666820833</v>
      </c>
      <c r="Z317" s="9">
        <f t="shared" si="248"/>
        <v>0.04</v>
      </c>
      <c r="AA317" s="29">
        <f t="shared" si="220"/>
        <v>0.61545536668208334</v>
      </c>
      <c r="AB317" s="30">
        <f t="shared" si="249"/>
        <v>0.98</v>
      </c>
      <c r="AC317" s="9">
        <v>0.5</v>
      </c>
      <c r="AD317" s="9">
        <v>0.5</v>
      </c>
      <c r="AE317" s="9">
        <f t="shared" si="221"/>
        <v>69.516360695511139</v>
      </c>
      <c r="AF317" s="9">
        <f>(AC317+AD317)*D317*E317*N317</f>
        <v>24.757380000000005</v>
      </c>
      <c r="AG317" s="28">
        <f t="shared" si="222"/>
        <v>94.273740695511151</v>
      </c>
      <c r="AH317" s="9">
        <f t="shared" si="223"/>
        <v>0.26261162246613629</v>
      </c>
      <c r="AI317" s="9">
        <f t="shared" si="250"/>
        <v>0.09</v>
      </c>
      <c r="AJ317" s="29">
        <f t="shared" si="224"/>
        <v>0.35261162246613631</v>
      </c>
      <c r="AK317" s="30">
        <f t="shared" si="251"/>
        <v>0.9</v>
      </c>
      <c r="AL317" s="9">
        <v>7.8393718541485518</v>
      </c>
      <c r="AM317" s="9">
        <v>2.2840319047201403</v>
      </c>
      <c r="AN317" s="9">
        <v>6.6067374245938684</v>
      </c>
      <c r="AO317" s="36">
        <f t="shared" si="225"/>
        <v>73.937809827192453</v>
      </c>
      <c r="AP317" s="36">
        <f t="shared" si="226"/>
        <v>3.0145883750963511</v>
      </c>
      <c r="AQ317" s="36">
        <f t="shared" si="227"/>
        <v>0.87831221128702908</v>
      </c>
      <c r="AR317" s="36">
        <f t="shared" si="228"/>
        <v>2.5405854203682061</v>
      </c>
      <c r="AS317" s="36">
        <f t="shared" si="229"/>
        <v>82.254004697535606</v>
      </c>
      <c r="AT317" s="37">
        <f t="shared" si="230"/>
        <v>93.237765523033005</v>
      </c>
      <c r="AU317" s="37">
        <f t="shared" si="231"/>
        <v>5.0751182255418676</v>
      </c>
      <c r="AV317" s="37">
        <f t="shared" si="232"/>
        <v>1.478655709032352</v>
      </c>
      <c r="AW317" s="37">
        <f t="shared" si="233"/>
        <v>4.2771250221000816</v>
      </c>
      <c r="AX317" s="37">
        <f t="shared" si="234"/>
        <v>138.47621844920272</v>
      </c>
      <c r="AY317" s="9">
        <f t="shared" si="235"/>
        <v>0.85</v>
      </c>
      <c r="AZ317" s="9">
        <f t="shared" si="236"/>
        <v>0.6</v>
      </c>
      <c r="BA317" s="9">
        <f t="shared" si="237"/>
        <v>0.65</v>
      </c>
      <c r="BB317" s="9">
        <f t="shared" si="252"/>
        <v>21</v>
      </c>
      <c r="BC317" s="9">
        <f t="shared" si="253"/>
        <v>11.2</v>
      </c>
      <c r="BD317" s="9">
        <f t="shared" si="254"/>
        <v>13.65</v>
      </c>
      <c r="BE317" s="9">
        <f t="shared" si="238"/>
        <v>222.89206198513912</v>
      </c>
      <c r="BF317" s="9">
        <f t="shared" si="239"/>
        <v>64.940481247041234</v>
      </c>
      <c r="BG317" s="9">
        <f t="shared" si="240"/>
        <v>187.84532166092222</v>
      </c>
      <c r="BH317" s="9">
        <f t="shared" si="241"/>
        <v>6081.6809568513827</v>
      </c>
      <c r="BI317" s="9">
        <f t="shared" si="242"/>
        <v>473.192683114744</v>
      </c>
      <c r="BJ317" s="9">
        <f t="shared" si="243"/>
        <v>137.86655428805255</v>
      </c>
      <c r="BK317" s="9">
        <f t="shared" si="244"/>
        <v>398.7895799232648</v>
      </c>
      <c r="BL317" s="9">
        <f t="shared" si="245"/>
        <v>12911.213186283061</v>
      </c>
      <c r="BM317" s="9" t="str">
        <f t="shared" si="246"/>
        <v>M</v>
      </c>
      <c r="BN317" s="9" t="str">
        <f t="shared" si="247"/>
        <v>M</v>
      </c>
      <c r="BO317" s="9">
        <v>1</v>
      </c>
    </row>
    <row r="318" spans="1:67" x14ac:dyDescent="0.3">
      <c r="A318" s="10">
        <v>312</v>
      </c>
      <c r="B318" s="10">
        <f t="shared" si="217"/>
        <v>8</v>
      </c>
      <c r="C318" s="9">
        <f>IF(G318&lt;=$A$3,$A$3,G318)</f>
        <v>2.9298891274689054</v>
      </c>
      <c r="D318" s="9">
        <f t="shared" si="255"/>
        <v>3</v>
      </c>
      <c r="E318" s="9">
        <f t="shared" si="256"/>
        <v>2.7508200000000005</v>
      </c>
      <c r="F318" s="9">
        <f t="shared" si="257"/>
        <v>3.3298891274689058</v>
      </c>
      <c r="G318" s="9">
        <v>2.9298891274689054</v>
      </c>
      <c r="H318" s="9">
        <f t="shared" si="218"/>
        <v>3.2327749682574716</v>
      </c>
      <c r="I318" s="9">
        <v>65</v>
      </c>
      <c r="J318" s="9">
        <v>78</v>
      </c>
      <c r="K318" s="9">
        <v>0.2</v>
      </c>
      <c r="L318" s="9">
        <v>0.2</v>
      </c>
      <c r="M318" s="1">
        <f t="shared" si="258"/>
        <v>1.3989229744649958</v>
      </c>
      <c r="N318" s="9">
        <v>3</v>
      </c>
      <c r="O318" s="9">
        <v>2.6</v>
      </c>
      <c r="P318" s="9">
        <f t="shared" si="259"/>
        <v>2.7917380134916119</v>
      </c>
      <c r="Q318" s="1">
        <f t="shared" si="260"/>
        <v>1.3018088152535614</v>
      </c>
      <c r="R318" s="4">
        <f t="shared" si="261"/>
        <v>15.007922656809424</v>
      </c>
      <c r="S318" s="4">
        <f t="shared" si="262"/>
        <v>7.2326606132892657E-2</v>
      </c>
      <c r="T318" s="9">
        <f t="shared" si="263"/>
        <v>14.995995468109303</v>
      </c>
      <c r="U318" s="9">
        <f t="shared" si="264"/>
        <v>4.6316979427224672</v>
      </c>
      <c r="V318" s="9">
        <f t="shared" si="265"/>
        <v>38.783754090053741</v>
      </c>
      <c r="W318" s="9">
        <f t="shared" si="266"/>
        <v>41.483051277486993</v>
      </c>
      <c r="X318" s="28">
        <f t="shared" si="219"/>
        <v>80.266805367540741</v>
      </c>
      <c r="Y318" s="9">
        <f t="shared" si="267"/>
        <v>0.51681452983629528</v>
      </c>
      <c r="Z318" s="9">
        <f t="shared" si="248"/>
        <v>0.04</v>
      </c>
      <c r="AA318" s="29">
        <f t="shared" si="220"/>
        <v>0.55681452983629531</v>
      </c>
      <c r="AB318" s="30">
        <f t="shared" si="249"/>
        <v>0.98</v>
      </c>
      <c r="AC318" s="9">
        <v>0.5</v>
      </c>
      <c r="AD318" s="9">
        <v>0.5</v>
      </c>
      <c r="AE318" s="9">
        <f t="shared" si="221"/>
        <v>80.035038343638178</v>
      </c>
      <c r="AF318" s="9">
        <f>(AC318+AD318)*D318*E318*N318</f>
        <v>24.757380000000005</v>
      </c>
      <c r="AG318" s="28">
        <f t="shared" si="222"/>
        <v>104.79241834363819</v>
      </c>
      <c r="AH318" s="9">
        <f t="shared" si="223"/>
        <v>0.23625163338453475</v>
      </c>
      <c r="AI318" s="9">
        <f t="shared" si="250"/>
        <v>0.09</v>
      </c>
      <c r="AJ318" s="29">
        <f t="shared" si="224"/>
        <v>0.32625163338453478</v>
      </c>
      <c r="AK318" s="30">
        <f t="shared" si="251"/>
        <v>0.9</v>
      </c>
      <c r="AL318" s="9">
        <v>5.3056660183223308</v>
      </c>
      <c r="AM318" s="9">
        <v>2.1363193682056147</v>
      </c>
      <c r="AN318" s="9">
        <v>6.7870962628517377</v>
      </c>
      <c r="AO318" s="36">
        <f t="shared" si="225"/>
        <v>81.939030479364504</v>
      </c>
      <c r="AP318" s="36">
        <f t="shared" si="226"/>
        <v>2.351394088861773</v>
      </c>
      <c r="AQ318" s="36">
        <f t="shared" si="227"/>
        <v>0.94678570361803394</v>
      </c>
      <c r="AR318" s="36">
        <f t="shared" si="228"/>
        <v>3.0079424482982704</v>
      </c>
      <c r="AS318" s="36">
        <f t="shared" si="229"/>
        <v>75.022753787022239</v>
      </c>
      <c r="AT318" s="37">
        <f t="shared" si="230"/>
        <v>103.64085330689491</v>
      </c>
      <c r="AU318" s="37">
        <f t="shared" si="231"/>
        <v>3.5746838136518493</v>
      </c>
      <c r="AV318" s="37">
        <f t="shared" si="232"/>
        <v>1.4393416848975156</v>
      </c>
      <c r="AW318" s="37">
        <f t="shared" si="233"/>
        <v>4.5727950211582868</v>
      </c>
      <c r="AX318" s="37">
        <f t="shared" si="234"/>
        <v>114.05260602142371</v>
      </c>
      <c r="AY318" s="9">
        <f t="shared" si="235"/>
        <v>0.85</v>
      </c>
      <c r="AZ318" s="9">
        <f t="shared" si="236"/>
        <v>0.6</v>
      </c>
      <c r="BA318" s="9">
        <f t="shared" si="237"/>
        <v>0.65</v>
      </c>
      <c r="BB318" s="9">
        <f t="shared" si="252"/>
        <v>21</v>
      </c>
      <c r="BC318" s="9">
        <f t="shared" si="253"/>
        <v>11.2</v>
      </c>
      <c r="BD318" s="9">
        <f t="shared" si="254"/>
        <v>13.65</v>
      </c>
      <c r="BE318" s="9">
        <f t="shared" si="238"/>
        <v>192.67095191624236</v>
      </c>
      <c r="BF318" s="9">
        <f t="shared" si="239"/>
        <v>77.578702626184651</v>
      </c>
      <c r="BG318" s="9">
        <f t="shared" si="240"/>
        <v>246.46788795128626</v>
      </c>
      <c r="BH318" s="9">
        <f t="shared" si="241"/>
        <v>6147.2917092006737</v>
      </c>
      <c r="BI318" s="9">
        <f t="shared" si="242"/>
        <v>370.48328074922296</v>
      </c>
      <c r="BJ318" s="9">
        <f t="shared" si="243"/>
        <v>149.17460042296236</v>
      </c>
      <c r="BK318" s="9">
        <f t="shared" si="244"/>
        <v>473.92837799036539</v>
      </c>
      <c r="BL318" s="9">
        <f t="shared" si="245"/>
        <v>11820.509409935454</v>
      </c>
      <c r="BM318" s="9" t="str">
        <f t="shared" si="246"/>
        <v>D</v>
      </c>
      <c r="BN318" s="9" t="str">
        <f t="shared" si="247"/>
        <v>M</v>
      </c>
      <c r="BO318" s="9">
        <v>1</v>
      </c>
    </row>
    <row r="319" spans="1:67" x14ac:dyDescent="0.3">
      <c r="A319" s="10">
        <v>313</v>
      </c>
      <c r="B319" s="10">
        <f t="shared" si="217"/>
        <v>8</v>
      </c>
      <c r="C319" s="9">
        <f>IF(G319&lt;=$A$3,$A$3,G319)</f>
        <v>2.827577856940426</v>
      </c>
      <c r="D319" s="9">
        <f t="shared" si="255"/>
        <v>3</v>
      </c>
      <c r="E319" s="9">
        <f t="shared" si="256"/>
        <v>2.7508200000000005</v>
      </c>
      <c r="F319" s="9">
        <f t="shared" si="257"/>
        <v>3.2275778569404263</v>
      </c>
      <c r="G319" s="9">
        <v>2.827577856940426</v>
      </c>
      <c r="H319" s="9">
        <f t="shared" si="218"/>
        <v>3.1198869714953492</v>
      </c>
      <c r="I319" s="9">
        <v>65</v>
      </c>
      <c r="J319" s="9">
        <v>78</v>
      </c>
      <c r="K319" s="9">
        <v>0.2</v>
      </c>
      <c r="L319" s="9">
        <v>0.2</v>
      </c>
      <c r="M319" s="1">
        <f t="shared" si="258"/>
        <v>1.3989229744649958</v>
      </c>
      <c r="N319" s="9">
        <v>3</v>
      </c>
      <c r="O319" s="9">
        <v>2.6</v>
      </c>
      <c r="P319" s="9">
        <f t="shared" si="259"/>
        <v>2.7690561508872298</v>
      </c>
      <c r="Q319" s="1">
        <f t="shared" si="260"/>
        <v>1.2912320890199185</v>
      </c>
      <c r="R319" s="4">
        <f t="shared" si="261"/>
        <v>15.007922656809424</v>
      </c>
      <c r="S319" s="4">
        <f t="shared" si="262"/>
        <v>8.893871967033902E-2</v>
      </c>
      <c r="T319" s="9">
        <f t="shared" si="263"/>
        <v>14.753311260899478</v>
      </c>
      <c r="U319" s="9">
        <f t="shared" si="264"/>
        <v>4.5188099459603448</v>
      </c>
      <c r="V319" s="9">
        <f t="shared" si="265"/>
        <v>36.656523627652028</v>
      </c>
      <c r="W319" s="9">
        <f t="shared" si="266"/>
        <v>41.528748211648065</v>
      </c>
      <c r="X319" s="28">
        <f t="shared" si="219"/>
        <v>78.1852718393001</v>
      </c>
      <c r="Y319" s="9">
        <f t="shared" si="267"/>
        <v>0.5311581994241209</v>
      </c>
      <c r="Z319" s="9">
        <f t="shared" si="248"/>
        <v>0.04</v>
      </c>
      <c r="AA319" s="29">
        <f t="shared" si="220"/>
        <v>0.57115819942412094</v>
      </c>
      <c r="AB319" s="30">
        <f t="shared" si="249"/>
        <v>0.98</v>
      </c>
      <c r="AC319" s="9">
        <v>0.5</v>
      </c>
      <c r="AD319" s="9">
        <v>0.5</v>
      </c>
      <c r="AE319" s="9">
        <f t="shared" si="221"/>
        <v>77.240227310359543</v>
      </c>
      <c r="AF319" s="9">
        <f>(AC319+AD319)*D319*E319*N319</f>
        <v>24.757380000000005</v>
      </c>
      <c r="AG319" s="28">
        <f t="shared" si="222"/>
        <v>101.99760731035954</v>
      </c>
      <c r="AH319" s="9">
        <f t="shared" si="223"/>
        <v>0.24272510554750518</v>
      </c>
      <c r="AI319" s="9">
        <f t="shared" si="250"/>
        <v>0.09</v>
      </c>
      <c r="AJ319" s="29">
        <f t="shared" si="224"/>
        <v>0.33272510554750517</v>
      </c>
      <c r="AK319" s="30">
        <f t="shared" si="251"/>
        <v>0.9</v>
      </c>
      <c r="AL319" s="9">
        <v>8.221618511988467</v>
      </c>
      <c r="AM319" s="9">
        <v>2.807500114140232</v>
      </c>
      <c r="AN319" s="9">
        <v>5.9927875450900725</v>
      </c>
      <c r="AO319" s="36">
        <f t="shared" si="225"/>
        <v>79.81413166928553</v>
      </c>
      <c r="AP319" s="36">
        <f t="shared" si="226"/>
        <v>3.5257736863291136</v>
      </c>
      <c r="AQ319" s="36">
        <f t="shared" si="227"/>
        <v>1.2039734040648831</v>
      </c>
      <c r="AR319" s="36">
        <f t="shared" si="228"/>
        <v>2.5699578013051285</v>
      </c>
      <c r="AS319" s="36">
        <f t="shared" si="229"/>
        <v>93.827712168370454</v>
      </c>
      <c r="AT319" s="37">
        <f t="shared" si="230"/>
        <v>100.87675448277317</v>
      </c>
      <c r="AU319" s="37">
        <f t="shared" si="231"/>
        <v>5.4860796248157824</v>
      </c>
      <c r="AV319" s="37">
        <f t="shared" si="232"/>
        <v>1.8733743423382907</v>
      </c>
      <c r="AW319" s="37">
        <f t="shared" si="233"/>
        <v>3.9988366766262042</v>
      </c>
      <c r="AX319" s="37">
        <f t="shared" si="234"/>
        <v>145.99527529684102</v>
      </c>
      <c r="AY319" s="9">
        <f t="shared" si="235"/>
        <v>0.85</v>
      </c>
      <c r="AZ319" s="9">
        <f t="shared" si="236"/>
        <v>0.6</v>
      </c>
      <c r="BA319" s="9">
        <f t="shared" si="237"/>
        <v>0.65</v>
      </c>
      <c r="BB319" s="9">
        <f t="shared" si="252"/>
        <v>21</v>
      </c>
      <c r="BC319" s="9">
        <f t="shared" si="253"/>
        <v>11.2</v>
      </c>
      <c r="BD319" s="9">
        <f t="shared" si="254"/>
        <v>13.65</v>
      </c>
      <c r="BE319" s="9">
        <f t="shared" si="238"/>
        <v>281.4065652367741</v>
      </c>
      <c r="BF319" s="9">
        <f t="shared" si="239"/>
        <v>96.094091798352494</v>
      </c>
      <c r="BG319" s="9">
        <f t="shared" si="240"/>
        <v>205.11895033787508</v>
      </c>
      <c r="BH319" s="9">
        <f t="shared" si="241"/>
        <v>7488.7773732341439</v>
      </c>
      <c r="BI319" s="9">
        <f t="shared" si="242"/>
        <v>553.41790738548605</v>
      </c>
      <c r="BJ319" s="9">
        <f t="shared" si="243"/>
        <v>188.97992358638641</v>
      </c>
      <c r="BK319" s="9">
        <f t="shared" si="244"/>
        <v>403.3896656447302</v>
      </c>
      <c r="BL319" s="9">
        <f t="shared" si="245"/>
        <v>14727.52954176431</v>
      </c>
      <c r="BM319" s="9" t="str">
        <f t="shared" si="246"/>
        <v>M</v>
      </c>
      <c r="BN319" s="9" t="str">
        <f t="shared" si="247"/>
        <v>M</v>
      </c>
      <c r="BO319" s="9">
        <v>1</v>
      </c>
    </row>
    <row r="320" spans="1:67" x14ac:dyDescent="0.3">
      <c r="A320" s="10">
        <v>314</v>
      </c>
      <c r="B320" s="10">
        <f t="shared" si="217"/>
        <v>8</v>
      </c>
      <c r="C320" s="9">
        <f>IF(G320&lt;=$A$3,$A$3,G320)</f>
        <v>2.5</v>
      </c>
      <c r="D320" s="9">
        <f t="shared" si="255"/>
        <v>3</v>
      </c>
      <c r="E320" s="9">
        <f t="shared" si="256"/>
        <v>2.7508200000000005</v>
      </c>
      <c r="F320" s="9">
        <f t="shared" si="257"/>
        <v>2.9000000000000004</v>
      </c>
      <c r="G320" s="9">
        <v>1.7018226022877414</v>
      </c>
      <c r="H320" s="9">
        <f t="shared" si="218"/>
        <v>1.8777534813555803</v>
      </c>
      <c r="I320" s="9">
        <v>65</v>
      </c>
      <c r="J320" s="9">
        <v>78</v>
      </c>
      <c r="K320" s="9">
        <v>0.2</v>
      </c>
      <c r="L320" s="9">
        <v>0.2</v>
      </c>
      <c r="M320" s="1">
        <f t="shared" si="258"/>
        <v>1.3989229744649958</v>
      </c>
      <c r="N320" s="9">
        <v>3</v>
      </c>
      <c r="O320" s="9">
        <v>2.6</v>
      </c>
      <c r="P320" s="9">
        <f t="shared" si="259"/>
        <v>0.80778526630023773</v>
      </c>
      <c r="Q320" s="1">
        <f t="shared" si="260"/>
        <v>0.37667645582057574</v>
      </c>
      <c r="R320" s="4">
        <f t="shared" si="261"/>
        <v>15.007922656809424</v>
      </c>
      <c r="S320" s="4">
        <f t="shared" si="262"/>
        <v>8.0139062585486744</v>
      </c>
      <c r="T320" s="9">
        <f t="shared" si="263"/>
        <v>1.255503232733115</v>
      </c>
      <c r="U320" s="9">
        <f t="shared" si="264"/>
        <v>3.2766764558205761</v>
      </c>
      <c r="V320" s="9">
        <f t="shared" si="265"/>
        <v>43.034593081576105</v>
      </c>
      <c r="W320" s="9">
        <f t="shared" si="266"/>
        <v>63.328907416945377</v>
      </c>
      <c r="X320" s="28">
        <f t="shared" si="219"/>
        <v>106.36350049852149</v>
      </c>
      <c r="Y320" s="9">
        <f t="shared" si="267"/>
        <v>0.59540074480555183</v>
      </c>
      <c r="Z320" s="9">
        <f t="shared" si="248"/>
        <v>0.04</v>
      </c>
      <c r="AA320" s="29">
        <f t="shared" si="220"/>
        <v>0.63540074480555186</v>
      </c>
      <c r="AB320" s="30">
        <f t="shared" si="249"/>
        <v>0.98</v>
      </c>
      <c r="AC320" s="9">
        <v>0.5</v>
      </c>
      <c r="AD320" s="9">
        <v>0.5</v>
      </c>
      <c r="AE320" s="9">
        <f t="shared" si="221"/>
        <v>46.488256484243024</v>
      </c>
      <c r="AF320" s="9">
        <f>(AC320+AD320)*D320*E320*N320</f>
        <v>24.757380000000005</v>
      </c>
      <c r="AG320" s="28">
        <f t="shared" si="222"/>
        <v>71.245636484243022</v>
      </c>
      <c r="AH320" s="9">
        <f t="shared" si="223"/>
        <v>0.34749328129695983</v>
      </c>
      <c r="AI320" s="9">
        <f t="shared" si="250"/>
        <v>0.09</v>
      </c>
      <c r="AJ320" s="29">
        <f t="shared" si="224"/>
        <v>0.43749328129695986</v>
      </c>
      <c r="AK320" s="30">
        <f t="shared" si="251"/>
        <v>0.9</v>
      </c>
      <c r="AL320" s="9">
        <v>11.605768958151199</v>
      </c>
      <c r="AM320" s="9">
        <v>2.1929725207499682</v>
      </c>
      <c r="AN320" s="9">
        <v>3.2703942279793705</v>
      </c>
      <c r="AO320" s="36">
        <f t="shared" si="225"/>
        <v>108.57940675890735</v>
      </c>
      <c r="AP320" s="36">
        <f t="shared" si="226"/>
        <v>4.2314547181007738</v>
      </c>
      <c r="AQ320" s="36">
        <f t="shared" si="227"/>
        <v>0.79955614772732986</v>
      </c>
      <c r="AR320" s="36">
        <f t="shared" si="228"/>
        <v>1.1923832997135007</v>
      </c>
      <c r="AS320" s="36">
        <f t="shared" si="229"/>
        <v>89.856301653425575</v>
      </c>
      <c r="AT320" s="37">
        <f t="shared" si="230"/>
        <v>70.462717401998589</v>
      </c>
      <c r="AU320" s="37">
        <f t="shared" si="231"/>
        <v>6.528323014675232</v>
      </c>
      <c r="AV320" s="37">
        <f t="shared" si="232"/>
        <v>1.2335617768529992</v>
      </c>
      <c r="AW320" s="37">
        <f t="shared" si="233"/>
        <v>1.8396187260460379</v>
      </c>
      <c r="AX320" s="37">
        <f t="shared" si="234"/>
        <v>138.6310385381957</v>
      </c>
      <c r="AY320" s="9">
        <f t="shared" si="235"/>
        <v>0.85</v>
      </c>
      <c r="AZ320" s="9">
        <f t="shared" si="236"/>
        <v>0.6</v>
      </c>
      <c r="BA320" s="9">
        <f t="shared" si="237"/>
        <v>0.55000000000000004</v>
      </c>
      <c r="BB320" s="9">
        <f t="shared" si="252"/>
        <v>21</v>
      </c>
      <c r="BC320" s="9">
        <f t="shared" si="253"/>
        <v>11.2</v>
      </c>
      <c r="BD320" s="9">
        <f t="shared" si="254"/>
        <v>13.65</v>
      </c>
      <c r="BE320" s="9">
        <f t="shared" si="238"/>
        <v>459.44884301856155</v>
      </c>
      <c r="BF320" s="9">
        <f t="shared" si="239"/>
        <v>86.815332190670759</v>
      </c>
      <c r="BG320" s="9">
        <f t="shared" si="240"/>
        <v>129.46827131212032</v>
      </c>
      <c r="BH320" s="9">
        <f t="shared" si="241"/>
        <v>9756.5439270783754</v>
      </c>
      <c r="BI320" s="9">
        <f t="shared" si="242"/>
        <v>460.00337969202434</v>
      </c>
      <c r="BJ320" s="9">
        <f t="shared" si="243"/>
        <v>86.920114880300119</v>
      </c>
      <c r="BK320" s="9">
        <f t="shared" si="244"/>
        <v>129.62453442080664</v>
      </c>
      <c r="BL320" s="9">
        <f t="shared" si="245"/>
        <v>9768.3196916624584</v>
      </c>
      <c r="BM320" s="9" t="str">
        <f t="shared" si="246"/>
        <v>M</v>
      </c>
      <c r="BN320" s="9" t="str">
        <f t="shared" si="247"/>
        <v>M</v>
      </c>
      <c r="BO320" s="9">
        <v>1</v>
      </c>
    </row>
    <row r="321" spans="1:67" x14ac:dyDescent="0.3">
      <c r="A321" s="10">
        <v>315</v>
      </c>
      <c r="B321" s="10">
        <f t="shared" si="217"/>
        <v>8</v>
      </c>
      <c r="C321" s="9">
        <f>IF(G321&lt;=$A$3,$A$3,G321)</f>
        <v>2.5</v>
      </c>
      <c r="D321" s="9">
        <f t="shared" si="255"/>
        <v>3</v>
      </c>
      <c r="E321" s="9">
        <f t="shared" si="256"/>
        <v>2.7508200000000005</v>
      </c>
      <c r="F321" s="9">
        <f t="shared" si="257"/>
        <v>2.9000000000000004</v>
      </c>
      <c r="G321" s="9">
        <v>1.8217563705514117</v>
      </c>
      <c r="H321" s="9">
        <f t="shared" si="218"/>
        <v>2.0100857529956784</v>
      </c>
      <c r="I321" s="9">
        <v>65</v>
      </c>
      <c r="J321" s="9">
        <v>78</v>
      </c>
      <c r="K321" s="9">
        <v>0.2</v>
      </c>
      <c r="L321" s="9">
        <v>0.2</v>
      </c>
      <c r="M321" s="1">
        <f t="shared" si="258"/>
        <v>1.3989229744649958</v>
      </c>
      <c r="N321" s="9">
        <v>3</v>
      </c>
      <c r="O321" s="9">
        <v>2.6</v>
      </c>
      <c r="P321" s="9">
        <f t="shared" si="259"/>
        <v>1.0915727386391783</v>
      </c>
      <c r="Q321" s="1">
        <f t="shared" si="260"/>
        <v>0.5090087274606736</v>
      </c>
      <c r="R321" s="4">
        <f t="shared" si="261"/>
        <v>15.007922656809424</v>
      </c>
      <c r="S321" s="4">
        <f t="shared" si="262"/>
        <v>6.0733638049172276</v>
      </c>
      <c r="T321" s="9">
        <f t="shared" si="263"/>
        <v>2.2926161214924181</v>
      </c>
      <c r="U321" s="9">
        <f t="shared" si="264"/>
        <v>3.409008727460674</v>
      </c>
      <c r="V321" s="9">
        <f t="shared" si="265"/>
        <v>43.457882540176378</v>
      </c>
      <c r="W321" s="9">
        <f t="shared" si="266"/>
        <v>57.990824424646917</v>
      </c>
      <c r="X321" s="28">
        <f t="shared" si="219"/>
        <v>101.44870696482329</v>
      </c>
      <c r="Y321" s="9">
        <f t="shared" si="267"/>
        <v>0.57162704345512139</v>
      </c>
      <c r="Z321" s="9">
        <f t="shared" si="248"/>
        <v>0.04</v>
      </c>
      <c r="AA321" s="29">
        <f t="shared" si="220"/>
        <v>0.61162704345512142</v>
      </c>
      <c r="AB321" s="30">
        <f t="shared" si="249"/>
        <v>0.98</v>
      </c>
      <c r="AC321" s="9">
        <v>0.5</v>
      </c>
      <c r="AD321" s="9">
        <v>0.5</v>
      </c>
      <c r="AE321" s="9">
        <f t="shared" si="221"/>
        <v>49.764456819500161</v>
      </c>
      <c r="AF321" s="9">
        <f>(AC321+AD321)*D321*E321*N321</f>
        <v>24.757380000000005</v>
      </c>
      <c r="AG321" s="28">
        <f t="shared" si="222"/>
        <v>74.521836819500166</v>
      </c>
      <c r="AH321" s="9">
        <f t="shared" si="223"/>
        <v>0.33221644898481256</v>
      </c>
      <c r="AI321" s="9">
        <f t="shared" si="250"/>
        <v>0.09</v>
      </c>
      <c r="AJ321" s="29">
        <f t="shared" si="224"/>
        <v>0.42221644898481259</v>
      </c>
      <c r="AK321" s="30">
        <f t="shared" si="251"/>
        <v>0.9</v>
      </c>
      <c r="AL321" s="9">
        <v>8.4117458450703495</v>
      </c>
      <c r="AM321" s="9">
        <v>2.6935831502203991</v>
      </c>
      <c r="AN321" s="9">
        <v>4.6955090294556925</v>
      </c>
      <c r="AO321" s="36">
        <f t="shared" si="225"/>
        <v>103.5622216932571</v>
      </c>
      <c r="AP321" s="36">
        <f t="shared" si="226"/>
        <v>3.2668946035540696</v>
      </c>
      <c r="AQ321" s="36">
        <f t="shared" si="227"/>
        <v>1.0461148517505643</v>
      </c>
      <c r="AR321" s="36">
        <f t="shared" si="228"/>
        <v>1.8236087242528807</v>
      </c>
      <c r="AS321" s="36">
        <f t="shared" si="229"/>
        <v>81.523928883137614</v>
      </c>
      <c r="AT321" s="37">
        <f t="shared" si="230"/>
        <v>73.702915535769392</v>
      </c>
      <c r="AU321" s="37">
        <f t="shared" si="231"/>
        <v>4.8601683846019954</v>
      </c>
      <c r="AV321" s="37">
        <f t="shared" si="232"/>
        <v>1.5563080374890172</v>
      </c>
      <c r="AW321" s="37">
        <f t="shared" si="233"/>
        <v>2.7129878808627863</v>
      </c>
      <c r="AX321" s="37">
        <f t="shared" si="234"/>
        <v>121.28338065002688</v>
      </c>
      <c r="AY321" s="9">
        <f t="shared" si="235"/>
        <v>0.85</v>
      </c>
      <c r="AZ321" s="9">
        <f t="shared" si="236"/>
        <v>0.6</v>
      </c>
      <c r="BA321" s="9">
        <f t="shared" si="237"/>
        <v>0.65</v>
      </c>
      <c r="BB321" s="9">
        <f t="shared" si="252"/>
        <v>21</v>
      </c>
      <c r="BC321" s="9">
        <f t="shared" si="253"/>
        <v>11.2</v>
      </c>
      <c r="BD321" s="9">
        <f t="shared" si="254"/>
        <v>13.65</v>
      </c>
      <c r="BE321" s="9">
        <f t="shared" si="238"/>
        <v>338.32686318177184</v>
      </c>
      <c r="BF321" s="9">
        <f t="shared" si="239"/>
        <v>108.33797819360072</v>
      </c>
      <c r="BG321" s="9">
        <f t="shared" si="240"/>
        <v>188.85697098283458</v>
      </c>
      <c r="BH321" s="9">
        <f t="shared" si="241"/>
        <v>8442.7991963008226</v>
      </c>
      <c r="BI321" s="9">
        <f t="shared" si="242"/>
        <v>358.20857993993764</v>
      </c>
      <c r="BJ321" s="9">
        <f t="shared" si="243"/>
        <v>114.70443983469207</v>
      </c>
      <c r="BK321" s="9">
        <f t="shared" si="244"/>
        <v>199.95511663279592</v>
      </c>
      <c r="BL321" s="9">
        <f t="shared" si="245"/>
        <v>8938.9387599414986</v>
      </c>
      <c r="BM321" s="9" t="str">
        <f t="shared" si="246"/>
        <v>M</v>
      </c>
      <c r="BN321" s="9" t="str">
        <f t="shared" si="247"/>
        <v>M</v>
      </c>
      <c r="BO321" s="9">
        <v>1</v>
      </c>
    </row>
    <row r="322" spans="1:67" x14ac:dyDescent="0.3">
      <c r="A322" s="10">
        <v>316</v>
      </c>
      <c r="B322" s="10">
        <f t="shared" si="217"/>
        <v>8</v>
      </c>
      <c r="C322" s="9">
        <f>IF(G322&lt;=$A$3,$A$3,G322)</f>
        <v>2.5</v>
      </c>
      <c r="D322" s="9">
        <f t="shared" si="255"/>
        <v>3</v>
      </c>
      <c r="E322" s="9">
        <f t="shared" si="256"/>
        <v>2.7508200000000005</v>
      </c>
      <c r="F322" s="9">
        <f t="shared" si="257"/>
        <v>2.9000000000000004</v>
      </c>
      <c r="G322" s="9">
        <v>2.349205764380371</v>
      </c>
      <c r="H322" s="9">
        <f t="shared" si="218"/>
        <v>2.5920617675167033</v>
      </c>
      <c r="I322" s="9">
        <v>65</v>
      </c>
      <c r="J322" s="9">
        <v>78</v>
      </c>
      <c r="K322" s="9">
        <v>0.2</v>
      </c>
      <c r="L322" s="9">
        <v>0.2</v>
      </c>
      <c r="M322" s="1">
        <f t="shared" si="258"/>
        <v>1.3989229744649958</v>
      </c>
      <c r="N322" s="9">
        <v>3</v>
      </c>
      <c r="O322" s="9">
        <v>2.6</v>
      </c>
      <c r="P322" s="9">
        <f t="shared" si="259"/>
        <v>2.3396243293500887</v>
      </c>
      <c r="Q322" s="1">
        <f t="shared" si="260"/>
        <v>1.0909847419816989</v>
      </c>
      <c r="R322" s="4">
        <f t="shared" si="261"/>
        <v>15.007922656809424</v>
      </c>
      <c r="S322" s="4">
        <f t="shared" si="262"/>
        <v>0.72721060388309111</v>
      </c>
      <c r="T322" s="9">
        <f t="shared" si="263"/>
        <v>10.53217915498942</v>
      </c>
      <c r="U322" s="9">
        <f t="shared" si="264"/>
        <v>3.9909847419816993</v>
      </c>
      <c r="V322" s="9">
        <f t="shared" si="265"/>
        <v>35.200529098754679</v>
      </c>
      <c r="W322" s="9">
        <f t="shared" si="266"/>
        <v>43.284519276178187</v>
      </c>
      <c r="X322" s="28">
        <f t="shared" si="219"/>
        <v>78.485048374932859</v>
      </c>
      <c r="Y322" s="9">
        <f t="shared" si="267"/>
        <v>0.55150019236023962</v>
      </c>
      <c r="Z322" s="9">
        <f t="shared" si="248"/>
        <v>0.04</v>
      </c>
      <c r="AA322" s="29">
        <f t="shared" si="220"/>
        <v>0.59150019236023965</v>
      </c>
      <c r="AB322" s="30">
        <f t="shared" si="249"/>
        <v>0.98</v>
      </c>
      <c r="AC322" s="9">
        <v>0.5</v>
      </c>
      <c r="AD322" s="9">
        <v>0.5</v>
      </c>
      <c r="AE322" s="9">
        <f t="shared" si="221"/>
        <v>64.17265816188268</v>
      </c>
      <c r="AF322" s="9">
        <f>(AC322+AD322)*D322*E322*N322</f>
        <v>24.757380000000005</v>
      </c>
      <c r="AG322" s="28">
        <f t="shared" si="222"/>
        <v>88.930038161882692</v>
      </c>
      <c r="AH322" s="9">
        <f t="shared" si="223"/>
        <v>0.27839164934274757</v>
      </c>
      <c r="AI322" s="9">
        <f t="shared" si="250"/>
        <v>0.09</v>
      </c>
      <c r="AJ322" s="29">
        <f t="shared" si="224"/>
        <v>0.3683916493427476</v>
      </c>
      <c r="AK322" s="30">
        <f t="shared" si="251"/>
        <v>0.9</v>
      </c>
      <c r="AL322" s="9">
        <v>9.3272616580873979</v>
      </c>
      <c r="AM322" s="9">
        <v>2.6295751188274479</v>
      </c>
      <c r="AN322" s="9">
        <v>4.7390223236092446</v>
      </c>
      <c r="AO322" s="36">
        <f t="shared" si="225"/>
        <v>80.120153549410631</v>
      </c>
      <c r="AP322" s="36">
        <f t="shared" si="226"/>
        <v>3.810184593134414</v>
      </c>
      <c r="AQ322" s="36">
        <f t="shared" si="227"/>
        <v>1.0741809302153125</v>
      </c>
      <c r="AR322" s="36">
        <f t="shared" si="228"/>
        <v>1.9358897075949064</v>
      </c>
      <c r="AS322" s="36">
        <f t="shared" si="229"/>
        <v>92.406472269131996</v>
      </c>
      <c r="AT322" s="37">
        <f t="shared" si="230"/>
        <v>87.952784995268601</v>
      </c>
      <c r="AU322" s="37">
        <f t="shared" si="231"/>
        <v>5.8911763520132103</v>
      </c>
      <c r="AV322" s="37">
        <f t="shared" si="232"/>
        <v>1.6608616037319528</v>
      </c>
      <c r="AW322" s="37">
        <f t="shared" si="233"/>
        <v>2.9932060735427348</v>
      </c>
      <c r="AX322" s="37">
        <f t="shared" si="234"/>
        <v>142.87570874802245</v>
      </c>
      <c r="AY322" s="9">
        <f t="shared" si="235"/>
        <v>0.85</v>
      </c>
      <c r="AZ322" s="9">
        <f t="shared" si="236"/>
        <v>0.6</v>
      </c>
      <c r="BA322" s="9">
        <f t="shared" si="237"/>
        <v>0.65</v>
      </c>
      <c r="BB322" s="9">
        <f t="shared" si="252"/>
        <v>21</v>
      </c>
      <c r="BC322" s="9">
        <f t="shared" si="253"/>
        <v>11.2</v>
      </c>
      <c r="BD322" s="9">
        <f t="shared" si="254"/>
        <v>13.65</v>
      </c>
      <c r="BE322" s="9">
        <f t="shared" si="238"/>
        <v>305.2725746535279</v>
      </c>
      <c r="BF322" s="9">
        <f t="shared" si="239"/>
        <v>86.063541068699578</v>
      </c>
      <c r="BG322" s="9">
        <f t="shared" si="240"/>
        <v>155.10378062722754</v>
      </c>
      <c r="BH322" s="9">
        <f t="shared" si="241"/>
        <v>7403.620747162211</v>
      </c>
      <c r="BI322" s="9">
        <f t="shared" si="242"/>
        <v>518.14536705782871</v>
      </c>
      <c r="BJ322" s="9">
        <f t="shared" si="243"/>
        <v>146.07740353993344</v>
      </c>
      <c r="BK322" s="9">
        <f t="shared" si="244"/>
        <v>263.26081023283632</v>
      </c>
      <c r="BL322" s="9">
        <f t="shared" si="245"/>
        <v>12566.316492561435</v>
      </c>
      <c r="BM322" s="9" t="str">
        <f t="shared" si="246"/>
        <v>M</v>
      </c>
      <c r="BN322" s="9" t="str">
        <f t="shared" si="247"/>
        <v>M</v>
      </c>
      <c r="BO322" s="9">
        <v>1</v>
      </c>
    </row>
    <row r="323" spans="1:67" x14ac:dyDescent="0.3">
      <c r="A323" s="10">
        <v>317</v>
      </c>
      <c r="B323" s="10">
        <f t="shared" si="217"/>
        <v>8</v>
      </c>
      <c r="C323" s="9">
        <f>IF(G323&lt;=$A$3,$A$3,G323)</f>
        <v>2.5</v>
      </c>
      <c r="D323" s="9">
        <f t="shared" si="255"/>
        <v>3</v>
      </c>
      <c r="E323" s="9">
        <f t="shared" si="256"/>
        <v>2.7508200000000005</v>
      </c>
      <c r="F323" s="9">
        <f t="shared" si="257"/>
        <v>2.9000000000000004</v>
      </c>
      <c r="G323" s="9">
        <v>1.1640687639504241</v>
      </c>
      <c r="H323" s="9">
        <f t="shared" si="218"/>
        <v>1.284407770296859</v>
      </c>
      <c r="I323" s="9">
        <v>65</v>
      </c>
      <c r="J323" s="9">
        <v>78</v>
      </c>
      <c r="K323" s="9">
        <v>0.2</v>
      </c>
      <c r="L323" s="9">
        <v>0.2</v>
      </c>
      <c r="M323" s="1">
        <f t="shared" si="258"/>
        <v>1.3989229744649958</v>
      </c>
      <c r="N323" s="9">
        <v>3</v>
      </c>
      <c r="O323" s="9">
        <v>2.6</v>
      </c>
      <c r="P323" s="9">
        <f t="shared" si="259"/>
        <v>0</v>
      </c>
      <c r="Q323" s="1">
        <f t="shared" si="260"/>
        <v>0</v>
      </c>
      <c r="R323" s="4">
        <f t="shared" si="261"/>
        <v>15.007922656809424</v>
      </c>
      <c r="S323" s="4">
        <f t="shared" si="262"/>
        <v>17.332393327516787</v>
      </c>
      <c r="T323" s="9">
        <f t="shared" si="263"/>
        <v>0</v>
      </c>
      <c r="U323" s="9">
        <f t="shared" si="264"/>
        <v>2.6833307447618546</v>
      </c>
      <c r="V323" s="9">
        <f t="shared" si="265"/>
        <v>31.798571244192058</v>
      </c>
      <c r="W323" s="9">
        <f t="shared" si="266"/>
        <v>34.664786655033573</v>
      </c>
      <c r="X323" s="28">
        <f t="shared" si="219"/>
        <v>66.463357899225628</v>
      </c>
      <c r="Y323" s="9">
        <f t="shared" si="267"/>
        <v>0.52156237287309037</v>
      </c>
      <c r="Z323" s="9">
        <f t="shared" si="248"/>
        <v>0.04</v>
      </c>
      <c r="AA323" s="29">
        <f t="shared" si="220"/>
        <v>0.56156237287309041</v>
      </c>
      <c r="AB323" s="30">
        <f t="shared" si="249"/>
        <v>0.98</v>
      </c>
      <c r="AC323" s="9">
        <v>0.5</v>
      </c>
      <c r="AD323" s="9">
        <v>0.5</v>
      </c>
      <c r="AE323" s="9">
        <f t="shared" si="221"/>
        <v>31.798571244192058</v>
      </c>
      <c r="AF323" s="9">
        <f>(AC323+AD323)*D323*E323*N323</f>
        <v>24.757380000000005</v>
      </c>
      <c r="AG323" s="28">
        <f t="shared" si="222"/>
        <v>56.555951244192059</v>
      </c>
      <c r="AH323" s="9">
        <f t="shared" si="223"/>
        <v>0.43775021824148758</v>
      </c>
      <c r="AI323" s="9">
        <f t="shared" si="250"/>
        <v>0.09</v>
      </c>
      <c r="AJ323" s="29">
        <f t="shared" si="224"/>
        <v>0.5277502182414876</v>
      </c>
      <c r="AK323" s="30">
        <f t="shared" si="251"/>
        <v>0.9</v>
      </c>
      <c r="AL323" s="9">
        <v>5.3946411048593887</v>
      </c>
      <c r="AM323" s="9">
        <v>2.7516167247757704</v>
      </c>
      <c r="AN323" s="9">
        <v>3.7042996384184859</v>
      </c>
      <c r="AO323" s="36">
        <f t="shared" si="225"/>
        <v>67.848011188792839</v>
      </c>
      <c r="AP323" s="36">
        <f t="shared" si="226"/>
        <v>2.3652136452158401</v>
      </c>
      <c r="AQ323" s="36">
        <f t="shared" si="227"/>
        <v>1.2064123075734074</v>
      </c>
      <c r="AR323" s="36">
        <f t="shared" si="228"/>
        <v>1.6241043436352702</v>
      </c>
      <c r="AS323" s="36">
        <f t="shared" si="229"/>
        <v>64.736020062899982</v>
      </c>
      <c r="AT323" s="37">
        <f t="shared" si="230"/>
        <v>55.934457274475662</v>
      </c>
      <c r="AU323" s="37">
        <f t="shared" si="231"/>
        <v>2.5476180844353467</v>
      </c>
      <c r="AV323" s="37">
        <f t="shared" si="232"/>
        <v>1.2994503977584302</v>
      </c>
      <c r="AW323" s="37">
        <f t="shared" si="233"/>
        <v>1.7493546958112662</v>
      </c>
      <c r="AX323" s="37">
        <f t="shared" si="234"/>
        <v>69.728439018693052</v>
      </c>
      <c r="AY323" s="9">
        <f t="shared" si="235"/>
        <v>0.85</v>
      </c>
      <c r="AZ323" s="9">
        <f t="shared" si="236"/>
        <v>0.6</v>
      </c>
      <c r="BA323" s="9">
        <f t="shared" si="237"/>
        <v>0.65</v>
      </c>
      <c r="BB323" s="9">
        <f t="shared" si="252"/>
        <v>21</v>
      </c>
      <c r="BC323" s="9">
        <f t="shared" si="253"/>
        <v>11.2</v>
      </c>
      <c r="BD323" s="9">
        <f t="shared" si="254"/>
        <v>13.65</v>
      </c>
      <c r="BE323" s="9">
        <f t="shared" si="238"/>
        <v>160.47504186448981</v>
      </c>
      <c r="BF323" s="9">
        <f t="shared" si="239"/>
        <v>81.85267574253794</v>
      </c>
      <c r="BG323" s="9">
        <f t="shared" si="240"/>
        <v>110.19224967873286</v>
      </c>
      <c r="BH323" s="9">
        <f t="shared" si="241"/>
        <v>4392.2102135455552</v>
      </c>
      <c r="BI323" s="9">
        <f t="shared" si="242"/>
        <v>142.49963489553042</v>
      </c>
      <c r="BJ323" s="9">
        <f t="shared" si="243"/>
        <v>72.684052753719314</v>
      </c>
      <c r="BK323" s="9">
        <f t="shared" si="244"/>
        <v>97.849205490758635</v>
      </c>
      <c r="BL323" s="9">
        <f t="shared" si="245"/>
        <v>3900.222393106968</v>
      </c>
      <c r="BM323" s="9" t="str">
        <f t="shared" si="246"/>
        <v>D</v>
      </c>
      <c r="BN323" s="9" t="str">
        <f t="shared" si="247"/>
        <v>D</v>
      </c>
      <c r="BO323" s="9">
        <v>1</v>
      </c>
    </row>
    <row r="324" spans="1:67" x14ac:dyDescent="0.3">
      <c r="A324" s="10">
        <v>318</v>
      </c>
      <c r="B324" s="10">
        <f t="shared" si="217"/>
        <v>8</v>
      </c>
      <c r="C324" s="9">
        <f>IF(G324&lt;=$A$3,$A$3,G324)</f>
        <v>2.5</v>
      </c>
      <c r="D324" s="9">
        <f t="shared" si="255"/>
        <v>3</v>
      </c>
      <c r="E324" s="9">
        <f t="shared" si="256"/>
        <v>2.7508200000000005</v>
      </c>
      <c r="F324" s="9">
        <f t="shared" si="257"/>
        <v>2.9000000000000004</v>
      </c>
      <c r="G324" s="9">
        <v>1.1944459861290095</v>
      </c>
      <c r="H324" s="9">
        <f t="shared" si="218"/>
        <v>1.3179253264881279</v>
      </c>
      <c r="I324" s="9">
        <v>65</v>
      </c>
      <c r="J324" s="9">
        <v>78</v>
      </c>
      <c r="K324" s="9">
        <v>0.2</v>
      </c>
      <c r="L324" s="9">
        <v>0.2</v>
      </c>
      <c r="M324" s="1">
        <f t="shared" si="258"/>
        <v>1.3989229744649958</v>
      </c>
      <c r="N324" s="9">
        <v>3</v>
      </c>
      <c r="O324" s="9">
        <v>2.6</v>
      </c>
      <c r="P324" s="9">
        <f t="shared" si="259"/>
        <v>0</v>
      </c>
      <c r="Q324" s="1">
        <f t="shared" si="260"/>
        <v>0</v>
      </c>
      <c r="R324" s="4">
        <f t="shared" si="261"/>
        <v>15.007922656809424</v>
      </c>
      <c r="S324" s="4">
        <f t="shared" si="262"/>
        <v>16.972810348220726</v>
      </c>
      <c r="T324" s="9">
        <f t="shared" si="263"/>
        <v>0</v>
      </c>
      <c r="U324" s="9">
        <f t="shared" si="264"/>
        <v>2.7168483009531235</v>
      </c>
      <c r="V324" s="9">
        <f t="shared" si="265"/>
        <v>32.628378119490655</v>
      </c>
      <c r="W324" s="9">
        <f t="shared" si="266"/>
        <v>33.945620696441452</v>
      </c>
      <c r="X324" s="28">
        <f t="shared" si="219"/>
        <v>66.5739988159321</v>
      </c>
      <c r="Y324" s="9">
        <f t="shared" si="267"/>
        <v>0.50989307087135327</v>
      </c>
      <c r="Z324" s="9">
        <f t="shared" si="248"/>
        <v>0.04</v>
      </c>
      <c r="AA324" s="29">
        <f t="shared" si="220"/>
        <v>0.54989307087135331</v>
      </c>
      <c r="AB324" s="30">
        <f t="shared" si="249"/>
        <v>0.98</v>
      </c>
      <c r="AC324" s="9">
        <v>0.5</v>
      </c>
      <c r="AD324" s="9">
        <v>0.5</v>
      </c>
      <c r="AE324" s="9">
        <f t="shared" si="221"/>
        <v>32.628378119490655</v>
      </c>
      <c r="AF324" s="9">
        <f>(AC324+AD324)*D324*E324*N324</f>
        <v>24.757380000000005</v>
      </c>
      <c r="AG324" s="28">
        <f t="shared" si="222"/>
        <v>57.38575811949066</v>
      </c>
      <c r="AH324" s="9">
        <f t="shared" si="223"/>
        <v>0.43142028285919498</v>
      </c>
      <c r="AI324" s="9">
        <f t="shared" si="250"/>
        <v>0.09</v>
      </c>
      <c r="AJ324" s="29">
        <f t="shared" si="224"/>
        <v>0.52142028285919495</v>
      </c>
      <c r="AK324" s="30">
        <f t="shared" si="251"/>
        <v>0.9</v>
      </c>
      <c r="AL324" s="9">
        <v>9.1680138631826757</v>
      </c>
      <c r="AM324" s="9">
        <v>3.1594875649596057</v>
      </c>
      <c r="AN324" s="9">
        <v>4.0172833601078075</v>
      </c>
      <c r="AO324" s="36">
        <f t="shared" si="225"/>
        <v>67.960957124597357</v>
      </c>
      <c r="AP324" s="36">
        <f t="shared" si="226"/>
        <v>4.126586566166015</v>
      </c>
      <c r="AQ324" s="36">
        <f t="shared" si="227"/>
        <v>1.4221072454841137</v>
      </c>
      <c r="AR324" s="36">
        <f t="shared" si="228"/>
        <v>1.8082070766577365</v>
      </c>
      <c r="AS324" s="36">
        <f t="shared" si="229"/>
        <v>99.259448183362366</v>
      </c>
      <c r="AT324" s="37">
        <f t="shared" si="230"/>
        <v>56.755145392902847</v>
      </c>
      <c r="AU324" s="37">
        <f t="shared" si="231"/>
        <v>4.3876254813849442</v>
      </c>
      <c r="AV324" s="37">
        <f t="shared" si="232"/>
        <v>1.512066665148259</v>
      </c>
      <c r="AW324" s="37">
        <f t="shared" si="233"/>
        <v>1.9225903341548574</v>
      </c>
      <c r="AX324" s="37">
        <f t="shared" si="234"/>
        <v>105.53838557230652</v>
      </c>
      <c r="AY324" s="9">
        <f t="shared" si="235"/>
        <v>0.85</v>
      </c>
      <c r="AZ324" s="9">
        <f t="shared" si="236"/>
        <v>0.6</v>
      </c>
      <c r="BA324" s="9">
        <f t="shared" si="237"/>
        <v>0.65</v>
      </c>
      <c r="BB324" s="9">
        <f t="shared" si="252"/>
        <v>21</v>
      </c>
      <c r="BC324" s="9">
        <f t="shared" si="253"/>
        <v>11.2</v>
      </c>
      <c r="BD324" s="9">
        <f t="shared" si="254"/>
        <v>13.65</v>
      </c>
      <c r="BE324" s="9">
        <f t="shared" si="238"/>
        <v>280.44677269414797</v>
      </c>
      <c r="BF324" s="9">
        <f t="shared" si="239"/>
        <v>96.647769536925097</v>
      </c>
      <c r="BG324" s="9">
        <f t="shared" si="240"/>
        <v>122.88748360912996</v>
      </c>
      <c r="BH324" s="9">
        <f t="shared" si="241"/>
        <v>6745.7671022006825</v>
      </c>
      <c r="BI324" s="9">
        <f t="shared" si="242"/>
        <v>249.02032212560786</v>
      </c>
      <c r="BJ324" s="9">
        <f t="shared" si="243"/>
        <v>85.81756342425119</v>
      </c>
      <c r="BK324" s="9">
        <f t="shared" si="244"/>
        <v>109.1168939459486</v>
      </c>
      <c r="BL324" s="9">
        <f t="shared" si="245"/>
        <v>5989.8464176884972</v>
      </c>
      <c r="BM324" s="9" t="str">
        <f t="shared" si="246"/>
        <v>M</v>
      </c>
      <c r="BN324" s="9" t="str">
        <f t="shared" si="247"/>
        <v>M</v>
      </c>
      <c r="BO324" s="9">
        <v>1</v>
      </c>
    </row>
    <row r="325" spans="1:67" x14ac:dyDescent="0.3">
      <c r="A325" s="10">
        <v>319</v>
      </c>
      <c r="B325" s="10">
        <f t="shared" si="217"/>
        <v>8</v>
      </c>
      <c r="C325" s="9">
        <f>IF(G325&lt;=$A$3,$A$3,G325)</f>
        <v>2.5</v>
      </c>
      <c r="D325" s="9">
        <f t="shared" si="255"/>
        <v>3</v>
      </c>
      <c r="E325" s="9">
        <f t="shared" si="256"/>
        <v>2.7508200000000005</v>
      </c>
      <c r="F325" s="9">
        <f t="shared" si="257"/>
        <v>2.9000000000000004</v>
      </c>
      <c r="G325" s="9">
        <v>1.4442762417030588</v>
      </c>
      <c r="H325" s="9">
        <f t="shared" si="218"/>
        <v>1.5935825139772897</v>
      </c>
      <c r="I325" s="9">
        <v>65</v>
      </c>
      <c r="J325" s="9">
        <v>78</v>
      </c>
      <c r="K325" s="9">
        <v>0.2</v>
      </c>
      <c r="L325" s="9">
        <v>0.2</v>
      </c>
      <c r="M325" s="1">
        <f t="shared" si="258"/>
        <v>1.3989229744649958</v>
      </c>
      <c r="N325" s="9">
        <v>3</v>
      </c>
      <c r="O325" s="9">
        <v>2.6</v>
      </c>
      <c r="P325" s="9">
        <f t="shared" si="259"/>
        <v>0.19837866014959696</v>
      </c>
      <c r="Q325" s="1">
        <f t="shared" si="260"/>
        <v>9.25054884422849E-2</v>
      </c>
      <c r="R325" s="4">
        <f t="shared" si="261"/>
        <v>15.007922656809424</v>
      </c>
      <c r="S325" s="4">
        <f t="shared" si="262"/>
        <v>13.088713062508615</v>
      </c>
      <c r="T325" s="9">
        <f t="shared" si="263"/>
        <v>7.5720920642636108E-2</v>
      </c>
      <c r="U325" s="9">
        <f t="shared" si="264"/>
        <v>2.9925054884422853</v>
      </c>
      <c r="V325" s="9">
        <f t="shared" si="265"/>
        <v>39.244633236968902</v>
      </c>
      <c r="W325" s="9">
        <f t="shared" si="266"/>
        <v>77.288787469414459</v>
      </c>
      <c r="X325" s="28">
        <f t="shared" si="219"/>
        <v>116.53342070638337</v>
      </c>
      <c r="Y325" s="9">
        <f t="shared" si="267"/>
        <v>0.66323280481185432</v>
      </c>
      <c r="Z325" s="9">
        <f t="shared" si="248"/>
        <v>0.04</v>
      </c>
      <c r="AA325" s="29">
        <f t="shared" si="220"/>
        <v>0.70323280481185435</v>
      </c>
      <c r="AB325" s="30">
        <f t="shared" si="249"/>
        <v>0.98</v>
      </c>
      <c r="AC325" s="9">
        <v>0.5</v>
      </c>
      <c r="AD325" s="9">
        <v>0.5</v>
      </c>
      <c r="AE325" s="9">
        <f t="shared" si="221"/>
        <v>39.452927859891076</v>
      </c>
      <c r="AF325" s="9">
        <f>(AC325+AD325)*D325*E325*N325</f>
        <v>24.757380000000005</v>
      </c>
      <c r="AG325" s="28">
        <f t="shared" si="222"/>
        <v>64.210307859891088</v>
      </c>
      <c r="AH325" s="9">
        <f t="shared" si="223"/>
        <v>0.38556706586770129</v>
      </c>
      <c r="AI325" s="9">
        <f t="shared" si="250"/>
        <v>0.09</v>
      </c>
      <c r="AJ325" s="29">
        <f t="shared" si="224"/>
        <v>0.47556706586770126</v>
      </c>
      <c r="AK325" s="30">
        <f t="shared" si="251"/>
        <v>0.9</v>
      </c>
      <c r="AL325" s="9">
        <v>6.909124134737926</v>
      </c>
      <c r="AM325" s="9">
        <v>2.1015710160142524</v>
      </c>
      <c r="AN325" s="9">
        <v>4.7950134251964123</v>
      </c>
      <c r="AO325" s="36">
        <f t="shared" si="225"/>
        <v>118.96120030443302</v>
      </c>
      <c r="AP325" s="36">
        <f t="shared" si="226"/>
        <v>2.0504013906728979</v>
      </c>
      <c r="AQ325" s="36">
        <f t="shared" si="227"/>
        <v>0.62367733591125118</v>
      </c>
      <c r="AR325" s="36">
        <f t="shared" si="228"/>
        <v>1.4230026850850426</v>
      </c>
      <c r="AS325" s="36">
        <f t="shared" si="229"/>
        <v>53.416367844251873</v>
      </c>
      <c r="AT325" s="37">
        <f t="shared" si="230"/>
        <v>63.504700081210963</v>
      </c>
      <c r="AU325" s="37">
        <f t="shared" si="231"/>
        <v>3.6233722422648902</v>
      </c>
      <c r="AV325" s="37">
        <f t="shared" si="232"/>
        <v>1.1021330542157506</v>
      </c>
      <c r="AW325" s="37">
        <f t="shared" si="233"/>
        <v>2.5146629597795185</v>
      </c>
      <c r="AX325" s="37">
        <f t="shared" si="234"/>
        <v>94.394875759401913</v>
      </c>
      <c r="AY325" s="9">
        <f t="shared" si="235"/>
        <v>0.85</v>
      </c>
      <c r="AZ325" s="9">
        <f t="shared" si="236"/>
        <v>0.6</v>
      </c>
      <c r="BA325" s="9">
        <f t="shared" si="237"/>
        <v>0.65</v>
      </c>
      <c r="BB325" s="9">
        <f t="shared" si="252"/>
        <v>21</v>
      </c>
      <c r="BC325" s="9">
        <f t="shared" si="253"/>
        <v>11.2</v>
      </c>
      <c r="BD325" s="9">
        <f t="shared" si="254"/>
        <v>13.65</v>
      </c>
      <c r="BE325" s="9">
        <f t="shared" si="238"/>
        <v>243.91821054032664</v>
      </c>
      <c r="BF325" s="9">
        <f t="shared" si="239"/>
        <v>74.193404482673515</v>
      </c>
      <c r="BG325" s="9">
        <f t="shared" si="240"/>
        <v>169.28210745414776</v>
      </c>
      <c r="BH325" s="9">
        <f t="shared" si="241"/>
        <v>6354.4752346553223</v>
      </c>
      <c r="BI325" s="9">
        <f t="shared" si="242"/>
        <v>230.10116752761672</v>
      </c>
      <c r="BJ325" s="9">
        <f t="shared" si="243"/>
        <v>69.99062905756027</v>
      </c>
      <c r="BK325" s="9">
        <f t="shared" si="244"/>
        <v>159.69291706612859</v>
      </c>
      <c r="BL325" s="9">
        <f t="shared" si="245"/>
        <v>5994.5182743039895</v>
      </c>
      <c r="BM325" s="9" t="str">
        <f t="shared" si="246"/>
        <v>D</v>
      </c>
      <c r="BN325" s="9" t="str">
        <f t="shared" si="247"/>
        <v>M</v>
      </c>
      <c r="BO325" s="9">
        <v>1</v>
      </c>
    </row>
    <row r="326" spans="1:67" x14ac:dyDescent="0.3">
      <c r="A326" s="10">
        <v>320</v>
      </c>
      <c r="B326" s="10">
        <f t="shared" si="217"/>
        <v>9</v>
      </c>
      <c r="C326" s="9">
        <f>IF(G326&lt;=$A$3,$A$3,G326)</f>
        <v>2.5</v>
      </c>
      <c r="D326" s="9">
        <f t="shared" si="255"/>
        <v>3</v>
      </c>
      <c r="E326" s="9">
        <f t="shared" si="256"/>
        <v>2.7508200000000005</v>
      </c>
      <c r="F326" s="9">
        <f t="shared" si="257"/>
        <v>2.9000000000000004</v>
      </c>
      <c r="G326" s="9">
        <v>1.6379315243509978</v>
      </c>
      <c r="H326" s="9">
        <f t="shared" si="218"/>
        <v>1.8072574767414658</v>
      </c>
      <c r="I326" s="9">
        <v>65</v>
      </c>
      <c r="J326" s="9">
        <v>78</v>
      </c>
      <c r="K326" s="9">
        <v>0.2</v>
      </c>
      <c r="L326" s="9">
        <v>0.2</v>
      </c>
      <c r="M326" s="1">
        <f t="shared" si="258"/>
        <v>1.3989229744649958</v>
      </c>
      <c r="N326" s="9">
        <v>3</v>
      </c>
      <c r="O326" s="9">
        <v>2.6</v>
      </c>
      <c r="P326" s="9">
        <f t="shared" si="259"/>
        <v>0.65660609653699475</v>
      </c>
      <c r="Q326" s="1">
        <f t="shared" si="260"/>
        <v>0.30618045120646098</v>
      </c>
      <c r="R326" s="4">
        <f t="shared" si="261"/>
        <v>15.007922656809424</v>
      </c>
      <c r="S326" s="4">
        <f t="shared" si="262"/>
        <v>9.1573257813294084</v>
      </c>
      <c r="T326" s="9">
        <f t="shared" si="263"/>
        <v>0.82953707661287701</v>
      </c>
      <c r="U326" s="9">
        <f t="shared" si="264"/>
        <v>3.2061804512064613</v>
      </c>
      <c r="V326" s="9">
        <f t="shared" si="265"/>
        <v>42.461052928441404</v>
      </c>
      <c r="W326" s="9">
        <f t="shared" si="266"/>
        <v>66.474248708601067</v>
      </c>
      <c r="X326" s="28">
        <f t="shared" si="219"/>
        <v>108.93530163704247</v>
      </c>
      <c r="Y326" s="9">
        <f t="shared" si="267"/>
        <v>0.61021769536274084</v>
      </c>
      <c r="Z326" s="9">
        <f t="shared" si="248"/>
        <v>0.04</v>
      </c>
      <c r="AA326" s="29">
        <f t="shared" si="220"/>
        <v>0.65021769536274088</v>
      </c>
      <c r="AB326" s="30">
        <f t="shared" si="249"/>
        <v>0.98</v>
      </c>
      <c r="AC326" s="9">
        <v>0.5</v>
      </c>
      <c r="AD326" s="9">
        <v>0.5</v>
      </c>
      <c r="AE326" s="9">
        <f t="shared" si="221"/>
        <v>44.742960109529641</v>
      </c>
      <c r="AF326" s="9">
        <f>(AC326+AD326)*D326*E326*N326</f>
        <v>24.757380000000005</v>
      </c>
      <c r="AG326" s="28">
        <f t="shared" si="222"/>
        <v>69.500340109529645</v>
      </c>
      <c r="AH326" s="9">
        <f t="shared" si="223"/>
        <v>0.35621955174583897</v>
      </c>
      <c r="AI326" s="9">
        <f t="shared" si="250"/>
        <v>0.09</v>
      </c>
      <c r="AJ326" s="29">
        <f t="shared" si="224"/>
        <v>0.44621955174583894</v>
      </c>
      <c r="AK326" s="30">
        <f t="shared" si="251"/>
        <v>0.9</v>
      </c>
      <c r="AL326" s="9">
        <v>10.990834252220999</v>
      </c>
      <c r="AM326" s="9">
        <v>3.1520452412150424</v>
      </c>
      <c r="AN326" s="9">
        <v>4.7909917644831559</v>
      </c>
      <c r="AO326" s="36">
        <f t="shared" si="225"/>
        <v>111.20478708781418</v>
      </c>
      <c r="AP326" s="36">
        <f t="shared" si="226"/>
        <v>3.8443993346279877</v>
      </c>
      <c r="AQ326" s="36">
        <f t="shared" si="227"/>
        <v>1.1025296487931029</v>
      </c>
      <c r="AR326" s="36">
        <f t="shared" si="228"/>
        <v>1.6758041408790469</v>
      </c>
      <c r="AS326" s="36">
        <f t="shared" si="229"/>
        <v>90.900099602948572</v>
      </c>
      <c r="AT326" s="37">
        <f t="shared" si="230"/>
        <v>68.736600108326016</v>
      </c>
      <c r="AU326" s="37">
        <f t="shared" si="231"/>
        <v>6.0865091188821321</v>
      </c>
      <c r="AV326" s="37">
        <f t="shared" si="232"/>
        <v>1.7455410265974614</v>
      </c>
      <c r="AW326" s="37">
        <f t="shared" si="233"/>
        <v>2.6531575669174763</v>
      </c>
      <c r="AX326" s="37">
        <f t="shared" si="234"/>
        <v>143.91436398325629</v>
      </c>
      <c r="AY326" s="9">
        <f t="shared" si="235"/>
        <v>0.85</v>
      </c>
      <c r="AZ326" s="9">
        <f t="shared" si="236"/>
        <v>0.6</v>
      </c>
      <c r="BA326" s="9">
        <f t="shared" si="237"/>
        <v>0.65</v>
      </c>
      <c r="BB326" s="9">
        <f t="shared" si="252"/>
        <v>21</v>
      </c>
      <c r="BC326" s="9">
        <f t="shared" si="253"/>
        <v>11.2</v>
      </c>
      <c r="BD326" s="9">
        <f t="shared" si="254"/>
        <v>13.65</v>
      </c>
      <c r="BE326" s="9">
        <f t="shared" si="238"/>
        <v>427.51560948783987</v>
      </c>
      <c r="BF326" s="9">
        <f t="shared" si="239"/>
        <v>122.60657485203956</v>
      </c>
      <c r="BG326" s="9">
        <f t="shared" si="240"/>
        <v>186.35744268733177</v>
      </c>
      <c r="BH326" s="9">
        <f t="shared" si="241"/>
        <v>10108.526222606999</v>
      </c>
      <c r="BI326" s="9">
        <f t="shared" si="242"/>
        <v>418.36594336028082</v>
      </c>
      <c r="BJ326" s="9">
        <f t="shared" si="243"/>
        <v>119.98255551790656</v>
      </c>
      <c r="BK326" s="9">
        <f t="shared" si="244"/>
        <v>182.36903070158579</v>
      </c>
      <c r="BL326" s="9">
        <f t="shared" si="245"/>
        <v>9892.1840869611642</v>
      </c>
      <c r="BM326" s="9" t="str">
        <f t="shared" si="246"/>
        <v>M</v>
      </c>
      <c r="BN326" s="9" t="str">
        <f t="shared" si="247"/>
        <v>M</v>
      </c>
      <c r="BO326" s="9">
        <v>1</v>
      </c>
    </row>
    <row r="327" spans="1:67" x14ac:dyDescent="0.3">
      <c r="A327" s="10">
        <v>321</v>
      </c>
      <c r="B327" s="10">
        <f t="shared" si="217"/>
        <v>9</v>
      </c>
      <c r="C327" s="9">
        <f>IF(G327&lt;=$A$3,$A$3,G327)</f>
        <v>2.5779569203441906</v>
      </c>
      <c r="D327" s="9">
        <f t="shared" si="255"/>
        <v>3</v>
      </c>
      <c r="E327" s="9">
        <f t="shared" si="256"/>
        <v>2.7508200000000005</v>
      </c>
      <c r="F327" s="9">
        <f t="shared" si="257"/>
        <v>2.9779569203441909</v>
      </c>
      <c r="G327" s="9">
        <v>2.5779569203441906</v>
      </c>
      <c r="H327" s="9">
        <f t="shared" si="218"/>
        <v>2.8444607419443271</v>
      </c>
      <c r="I327" s="9">
        <v>65</v>
      </c>
      <c r="J327" s="9">
        <v>78</v>
      </c>
      <c r="K327" s="9">
        <v>0.2</v>
      </c>
      <c r="L327" s="9">
        <v>0.2</v>
      </c>
      <c r="M327" s="1">
        <f t="shared" si="258"/>
        <v>1.3989229744649958</v>
      </c>
      <c r="N327" s="9">
        <v>3</v>
      </c>
      <c r="O327" s="9">
        <v>2.6</v>
      </c>
      <c r="P327" s="9">
        <f t="shared" si="259"/>
        <v>2.7137165215599128</v>
      </c>
      <c r="Q327" s="1">
        <f t="shared" si="260"/>
        <v>1.2654267960651318</v>
      </c>
      <c r="R327" s="4">
        <f t="shared" si="261"/>
        <v>15.007922656809424</v>
      </c>
      <c r="S327" s="4">
        <f t="shared" si="262"/>
        <v>0.13666919748283923</v>
      </c>
      <c r="T327" s="9">
        <f t="shared" si="263"/>
        <v>14.16951344545169</v>
      </c>
      <c r="U327" s="9">
        <f t="shared" si="264"/>
        <v>4.2433837164093227</v>
      </c>
      <c r="V327" s="9">
        <f t="shared" si="265"/>
        <v>31.443614507380225</v>
      </c>
      <c r="W327" s="9">
        <f t="shared" si="266"/>
        <v>41.660046164624248</v>
      </c>
      <c r="X327" s="28">
        <f t="shared" si="219"/>
        <v>73.10366067200448</v>
      </c>
      <c r="Y327" s="9">
        <f t="shared" si="267"/>
        <v>0.56987633425829565</v>
      </c>
      <c r="Z327" s="9">
        <f t="shared" si="248"/>
        <v>0.04</v>
      </c>
      <c r="AA327" s="29">
        <f t="shared" si="220"/>
        <v>0.60987633425829568</v>
      </c>
      <c r="AB327" s="30">
        <f t="shared" si="249"/>
        <v>0.98</v>
      </c>
      <c r="AC327" s="9">
        <v>0.5</v>
      </c>
      <c r="AD327" s="9">
        <v>0.5</v>
      </c>
      <c r="AE327" s="9">
        <f t="shared" si="221"/>
        <v>70.421395483397646</v>
      </c>
      <c r="AF327" s="9">
        <f>(AC327+AD327)*D327*E327*N327</f>
        <v>24.757380000000005</v>
      </c>
      <c r="AG327" s="28">
        <f t="shared" si="222"/>
        <v>95.178775483397658</v>
      </c>
      <c r="AH327" s="9">
        <f t="shared" si="223"/>
        <v>0.26011450425014676</v>
      </c>
      <c r="AI327" s="9">
        <f t="shared" si="250"/>
        <v>0.09</v>
      </c>
      <c r="AJ327" s="29">
        <f t="shared" si="224"/>
        <v>0.35011450425014679</v>
      </c>
      <c r="AK327" s="30">
        <f t="shared" si="251"/>
        <v>0.9</v>
      </c>
      <c r="AL327" s="9">
        <v>11.651329255415405</v>
      </c>
      <c r="AM327" s="9">
        <v>2.3153310865030199</v>
      </c>
      <c r="AN327" s="9">
        <v>3.3943563657252236</v>
      </c>
      <c r="AO327" s="36">
        <f t="shared" si="225"/>
        <v>74.62665360267124</v>
      </c>
      <c r="AP327" s="36">
        <f t="shared" si="226"/>
        <v>4.5454592798862201</v>
      </c>
      <c r="AQ327" s="36">
        <f t="shared" si="227"/>
        <v>0.90326545087228116</v>
      </c>
      <c r="AR327" s="36">
        <f t="shared" si="228"/>
        <v>1.3242187482304133</v>
      </c>
      <c r="AS327" s="36">
        <f t="shared" si="229"/>
        <v>97.147964228170579</v>
      </c>
      <c r="AT327" s="37">
        <f t="shared" si="230"/>
        <v>94.132854873689993</v>
      </c>
      <c r="AU327" s="37">
        <f t="shared" si="231"/>
        <v>7.5720298893004081</v>
      </c>
      <c r="AV327" s="37">
        <f t="shared" si="232"/>
        <v>1.5047000909770614</v>
      </c>
      <c r="AW327" s="37">
        <f t="shared" si="233"/>
        <v>2.2059429694910069</v>
      </c>
      <c r="AX327" s="37">
        <f t="shared" si="234"/>
        <v>161.83343497883189</v>
      </c>
      <c r="AY327" s="9">
        <f t="shared" si="235"/>
        <v>0.85</v>
      </c>
      <c r="AZ327" s="9">
        <f t="shared" si="236"/>
        <v>0.6</v>
      </c>
      <c r="BA327" s="9">
        <f t="shared" si="237"/>
        <v>0.55000000000000004</v>
      </c>
      <c r="BB327" s="9">
        <f t="shared" si="252"/>
        <v>21</v>
      </c>
      <c r="BC327" s="9">
        <f t="shared" si="253"/>
        <v>11.2</v>
      </c>
      <c r="BD327" s="9">
        <f t="shared" si="254"/>
        <v>13.65</v>
      </c>
      <c r="BE327" s="9">
        <f t="shared" si="238"/>
        <v>339.21241514511638</v>
      </c>
      <c r="BF327" s="9">
        <f t="shared" si="239"/>
        <v>67.407677913506376</v>
      </c>
      <c r="BG327" s="9">
        <f t="shared" si="240"/>
        <v>98.822013818353966</v>
      </c>
      <c r="BH327" s="9">
        <f t="shared" si="241"/>
        <v>7249.8274746603829</v>
      </c>
      <c r="BI327" s="9">
        <f t="shared" si="242"/>
        <v>712.77679066875817</v>
      </c>
      <c r="BJ327" s="9">
        <f t="shared" si="243"/>
        <v>141.64171529237186</v>
      </c>
      <c r="BK327" s="9">
        <f t="shared" si="244"/>
        <v>207.65170940673372</v>
      </c>
      <c r="BL327" s="9">
        <f t="shared" si="245"/>
        <v>15233.843248573128</v>
      </c>
      <c r="BM327" s="9" t="str">
        <f t="shared" si="246"/>
        <v>M</v>
      </c>
      <c r="BN327" s="9" t="str">
        <f t="shared" si="247"/>
        <v>M</v>
      </c>
      <c r="BO327" s="9">
        <v>1</v>
      </c>
    </row>
    <row r="328" spans="1:67" x14ac:dyDescent="0.3">
      <c r="A328" s="10">
        <v>322</v>
      </c>
      <c r="B328" s="10">
        <f t="shared" ref="B328:B391" si="268">IF(A328&lt;40,1,IF(A328&lt;80,2,IF(A328&lt;120,3,IF(A328&lt;160,4,IF(A328&lt;200,5,IF(A328&lt;240,6,IF(A328&lt;280,7,IF(A328&lt;320,8,IF(A328&lt;360,9,IF(A328&lt;400,10,IF(A328&lt;440,11,IF(A328&lt;480,12,IF(A328&lt;520,13,IF(A328&lt;560,14,IF(A328&lt;600,15,IF(A328&lt;640,16,IF(A328&lt;680,17,IF(A328&lt;720,18,IF(A328&lt;760,19,IF(A328&lt;800,20,IF(A328&lt;840,21,IF(A328&lt;880,22,IF(A328&lt;920,23,IF(A328&lt;960,24,25))))))))))))))))))))))))</f>
        <v>9</v>
      </c>
      <c r="C328" s="9">
        <f>IF(G328&lt;=$A$3,$A$3,G328)</f>
        <v>2.5</v>
      </c>
      <c r="D328" s="9">
        <f t="shared" si="255"/>
        <v>3</v>
      </c>
      <c r="E328" s="9">
        <f t="shared" si="256"/>
        <v>2.7508200000000005</v>
      </c>
      <c r="F328" s="9">
        <f t="shared" si="257"/>
        <v>2.9000000000000004</v>
      </c>
      <c r="G328" s="9">
        <v>1.5802266154972169</v>
      </c>
      <c r="H328" s="9">
        <f t="shared" ref="H328:H391" si="269">G328*_xlfn.CSC(I328*PI()/180)</f>
        <v>1.7435871544964607</v>
      </c>
      <c r="I328" s="9">
        <v>65</v>
      </c>
      <c r="J328" s="9">
        <v>78</v>
      </c>
      <c r="K328" s="9">
        <v>0.2</v>
      </c>
      <c r="L328" s="9">
        <v>0.2</v>
      </c>
      <c r="M328" s="1">
        <f t="shared" si="258"/>
        <v>1.3989229744649958</v>
      </c>
      <c r="N328" s="9">
        <v>3</v>
      </c>
      <c r="O328" s="9">
        <v>2.6</v>
      </c>
      <c r="P328" s="9">
        <f t="shared" si="259"/>
        <v>0.5200646498515078</v>
      </c>
      <c r="Q328" s="1">
        <f t="shared" si="260"/>
        <v>0.24251012896145596</v>
      </c>
      <c r="R328" s="4">
        <f t="shared" si="261"/>
        <v>15.007922656809424</v>
      </c>
      <c r="S328" s="4">
        <f t="shared" si="262"/>
        <v>10.255546120190072</v>
      </c>
      <c r="T328" s="9">
        <f t="shared" si="263"/>
        <v>0.52040402814083109</v>
      </c>
      <c r="U328" s="9">
        <f t="shared" si="264"/>
        <v>3.1425101289614563</v>
      </c>
      <c r="V328" s="9">
        <f t="shared" si="265"/>
        <v>41.73511193829723</v>
      </c>
      <c r="W328" s="9">
        <f t="shared" si="266"/>
        <v>69.495255181145765</v>
      </c>
      <c r="X328" s="28">
        <f t="shared" ref="X328:X391" si="270">V328+W328</f>
        <v>111.230367119443</v>
      </c>
      <c r="Y328" s="9">
        <f t="shared" si="267"/>
        <v>0.624786710507926</v>
      </c>
      <c r="Z328" s="9">
        <f t="shared" si="248"/>
        <v>0.04</v>
      </c>
      <c r="AA328" s="29">
        <f t="shared" ref="AA328:AA391" si="271">Y328+Z328</f>
        <v>0.66478671050792604</v>
      </c>
      <c r="AB328" s="30">
        <f t="shared" si="249"/>
        <v>0.98</v>
      </c>
      <c r="AC328" s="9">
        <v>0.5</v>
      </c>
      <c r="AD328" s="9">
        <v>0.5</v>
      </c>
      <c r="AE328" s="9">
        <f t="shared" ref="AE328:AE391" si="272">H328*D328*E328*N328</f>
        <v>43.166649746987595</v>
      </c>
      <c r="AF328" s="9">
        <f>(AC328+AD328)*D328*E328*N328</f>
        <v>24.757380000000005</v>
      </c>
      <c r="AG328" s="28">
        <f t="shared" ref="AG328:AG391" si="273">AE328+AF328</f>
        <v>67.9240297469876</v>
      </c>
      <c r="AH328" s="9">
        <f t="shared" ref="AH328:AH391" si="274">AF328/(AF328+AE328)</f>
        <v>0.36448632526985758</v>
      </c>
      <c r="AI328" s="9">
        <f t="shared" si="250"/>
        <v>0.09</v>
      </c>
      <c r="AJ328" s="29">
        <f t="shared" ref="AJ328:AJ391" si="275">AH328+AI328</f>
        <v>0.45448632526985755</v>
      </c>
      <c r="AK328" s="30">
        <f t="shared" si="251"/>
        <v>0.9</v>
      </c>
      <c r="AL328" s="9">
        <v>6.4226248614717747</v>
      </c>
      <c r="AM328" s="9">
        <v>3.0008623005538491</v>
      </c>
      <c r="AN328" s="9">
        <v>3.3409946492214702</v>
      </c>
      <c r="AO328" s="36">
        <f t="shared" ref="AO328:AO391" si="276">X328/(1-Z328)*AB328</f>
        <v>113.54766643443139</v>
      </c>
      <c r="AP328" s="36">
        <f t="shared" ref="AP328:AP391" si="277">AL328*(1-AA328)</f>
        <v>2.1529492069875293</v>
      </c>
      <c r="AQ328" s="36">
        <f t="shared" ref="AQ328:AQ391" si="278">AM328*(1-AA328)</f>
        <v>1.0059289230814086</v>
      </c>
      <c r="AR328" s="36">
        <f t="shared" ref="AR328:AR391" si="279">AN328*(1-AA328)</f>
        <v>1.1199458065409469</v>
      </c>
      <c r="AS328" s="36">
        <f t="shared" ref="AS328:AS391" si="280">AP328*AY328*BB328+AQ328*AZ328*BC328+AR328*BA328*BD328</f>
        <v>53.597978850440626</v>
      </c>
      <c r="AT328" s="37">
        <f t="shared" ref="AT328:AT391" si="281">AG328/(1-AI328)*AK328</f>
        <v>67.177611837680047</v>
      </c>
      <c r="AU328" s="37">
        <f t="shared" ref="AU328:AU391" si="282">AL328*(1-AJ328)</f>
        <v>3.5036296895946397</v>
      </c>
      <c r="AV328" s="37">
        <f t="shared" ref="AV328:AV391" si="283">AM328*(1-AJ328)</f>
        <v>1.6370114209342794</v>
      </c>
      <c r="AW328" s="37">
        <f t="shared" ref="AW328:AW391" si="284">AN328*(1-AJ328)</f>
        <v>1.8225582683505475</v>
      </c>
      <c r="AX328" s="37">
        <f t="shared" ref="AX328:AX391" si="285">AU328*AY328*BB328+AV328*AZ328*BC328+AW328*BA328*BD328</f>
        <v>87.223362907584416</v>
      </c>
      <c r="AY328" s="9">
        <f t="shared" ref="AY328:AY391" si="286">IF(AL328&lt;3,0.7,0.85)</f>
        <v>0.85</v>
      </c>
      <c r="AZ328" s="9">
        <f t="shared" ref="AZ328:AZ391" si="287">IF(AM328&lt;1.5,0.4,0.6)</f>
        <v>0.6</v>
      </c>
      <c r="BA328" s="9">
        <f t="shared" ref="BA328:BA391" si="288">IF(AN328&lt;2.5,0.45,IF(AN328&lt;3.5,0.55,0.65))</f>
        <v>0.55000000000000004</v>
      </c>
      <c r="BB328" s="9">
        <f t="shared" si="252"/>
        <v>21</v>
      </c>
      <c r="BC328" s="9">
        <f t="shared" si="253"/>
        <v>11.2</v>
      </c>
      <c r="BD328" s="9">
        <f t="shared" si="254"/>
        <v>13.65</v>
      </c>
      <c r="BE328" s="9">
        <f t="shared" ref="BE328:BE391" si="289">AO328*AP328</f>
        <v>244.46235840529357</v>
      </c>
      <c r="BF328" s="9">
        <f t="shared" ref="BF328:BF391" si="290">AO328*AQ328</f>
        <v>114.22088181479458</v>
      </c>
      <c r="BG328" s="9">
        <f t="shared" ref="BG328:BG391" si="291">AO328*AR328</f>
        <v>127.16723286575167</v>
      </c>
      <c r="BH328" s="9">
        <f t="shared" ref="BH328:BH391" si="292">AO328*AS328</f>
        <v>6085.9254240695409</v>
      </c>
      <c r="BI328" s="9">
        <f t="shared" ref="BI328:BI391" si="293">AT328*AU328</f>
        <v>235.36547531056013</v>
      </c>
      <c r="BJ328" s="9">
        <f t="shared" ref="BJ328:BJ391" si="294">AT328*AV328</f>
        <v>109.97051780937208</v>
      </c>
      <c r="BK328" s="9">
        <f t="shared" ref="BK328:BK391" si="295">AT328*AW328</f>
        <v>122.43511190280738</v>
      </c>
      <c r="BL328" s="9">
        <f t="shared" ref="BL328:BL391" si="296">AT328*AX328</f>
        <v>5859.4572165828058</v>
      </c>
      <c r="BM328" s="9" t="str">
        <f t="shared" ref="BM328:BM391" si="297">IF(AS328&gt;=78,"M","D")</f>
        <v>D</v>
      </c>
      <c r="BN328" s="9" t="str">
        <f t="shared" ref="BN328:BN391" si="298">IF(AX328&gt;=70,"M","D")</f>
        <v>M</v>
      </c>
      <c r="BO328" s="9">
        <v>1</v>
      </c>
    </row>
    <row r="329" spans="1:67" x14ac:dyDescent="0.3">
      <c r="A329" s="10">
        <v>323</v>
      </c>
      <c r="B329" s="10">
        <f t="shared" si="268"/>
        <v>9</v>
      </c>
      <c r="C329" s="9">
        <f>IF(G329&lt;=$A$3,$A$3,G329)</f>
        <v>2.5</v>
      </c>
      <c r="D329" s="9">
        <f t="shared" si="255"/>
        <v>3</v>
      </c>
      <c r="E329" s="9">
        <f t="shared" si="256"/>
        <v>2.7508200000000005</v>
      </c>
      <c r="F329" s="9">
        <f t="shared" si="257"/>
        <v>2.9000000000000004</v>
      </c>
      <c r="G329" s="9">
        <v>2.4844205778888848</v>
      </c>
      <c r="H329" s="9">
        <f t="shared" si="269"/>
        <v>2.7412548070586289</v>
      </c>
      <c r="I329" s="9">
        <v>65</v>
      </c>
      <c r="J329" s="9">
        <v>78</v>
      </c>
      <c r="K329" s="9">
        <v>0.2</v>
      </c>
      <c r="L329" s="9">
        <v>0.2</v>
      </c>
      <c r="M329" s="1">
        <f t="shared" si="258"/>
        <v>1.3989229744649958</v>
      </c>
      <c r="N329" s="9">
        <v>3</v>
      </c>
      <c r="O329" s="9">
        <v>2.6</v>
      </c>
      <c r="P329" s="9">
        <f t="shared" si="259"/>
        <v>2.6595698351396044</v>
      </c>
      <c r="Q329" s="1">
        <f t="shared" si="260"/>
        <v>1.2401777815236246</v>
      </c>
      <c r="R329" s="4">
        <f t="shared" si="261"/>
        <v>15.007922656809424</v>
      </c>
      <c r="S329" s="4">
        <f t="shared" si="262"/>
        <v>0.19325651502992866</v>
      </c>
      <c r="T329" s="9">
        <f t="shared" si="263"/>
        <v>13.609707056530251</v>
      </c>
      <c r="U329" s="9">
        <f t="shared" si="264"/>
        <v>4.1401777815236249</v>
      </c>
      <c r="V329" s="9">
        <f t="shared" si="265"/>
        <v>30.428432569932614</v>
      </c>
      <c r="W329" s="9">
        <f t="shared" si="266"/>
        <v>41.815707689479133</v>
      </c>
      <c r="X329" s="28">
        <f t="shared" si="270"/>
        <v>72.244140259411751</v>
      </c>
      <c r="Y329" s="9">
        <f t="shared" si="267"/>
        <v>0.57881106397458315</v>
      </c>
      <c r="Z329" s="9">
        <f t="shared" ref="Z329:Z392" si="299">Z328</f>
        <v>0.04</v>
      </c>
      <c r="AA329" s="29">
        <f t="shared" si="271"/>
        <v>0.61881106397458319</v>
      </c>
      <c r="AB329" s="30">
        <f t="shared" ref="AB329:AB392" si="300">AB328</f>
        <v>0.98</v>
      </c>
      <c r="AC329" s="9">
        <v>0.5</v>
      </c>
      <c r="AD329" s="9">
        <v>0.5</v>
      </c>
      <c r="AE329" s="9">
        <f t="shared" si="272"/>
        <v>67.866286935177158</v>
      </c>
      <c r="AF329" s="9">
        <f>(AC329+AD329)*D329*E329*N329</f>
        <v>24.757380000000005</v>
      </c>
      <c r="AG329" s="28">
        <f t="shared" si="273"/>
        <v>92.62366693517717</v>
      </c>
      <c r="AH329" s="9">
        <f t="shared" si="274"/>
        <v>0.26729000070064707</v>
      </c>
      <c r="AI329" s="9">
        <f t="shared" ref="AI329:AI392" si="301">AI328</f>
        <v>0.09</v>
      </c>
      <c r="AJ329" s="29">
        <f t="shared" si="275"/>
        <v>0.35729000070064709</v>
      </c>
      <c r="AK329" s="30">
        <f t="shared" ref="AK329:AK392" si="302">AK328</f>
        <v>0.9</v>
      </c>
      <c r="AL329" s="9">
        <v>10.385406597544241</v>
      </c>
      <c r="AM329" s="9">
        <v>2.3148277177646381</v>
      </c>
      <c r="AN329" s="9">
        <v>3.8919602115666674</v>
      </c>
      <c r="AO329" s="36">
        <f t="shared" si="276"/>
        <v>73.749226514816172</v>
      </c>
      <c r="AP329" s="36">
        <f t="shared" si="277"/>
        <v>3.9588020911092334</v>
      </c>
      <c r="AQ329" s="36">
        <f t="shared" si="278"/>
        <v>0.88238671481684627</v>
      </c>
      <c r="AR329" s="36">
        <f t="shared" si="279"/>
        <v>1.4835721721003541</v>
      </c>
      <c r="AS329" s="36">
        <f t="shared" si="280"/>
        <v>89.757250146829421</v>
      </c>
      <c r="AT329" s="37">
        <f t="shared" si="281"/>
        <v>91.605824441384016</v>
      </c>
      <c r="AU329" s="37">
        <f t="shared" si="282"/>
        <v>6.6748046670311547</v>
      </c>
      <c r="AV329" s="37">
        <f t="shared" si="283"/>
        <v>1.4877629208626333</v>
      </c>
      <c r="AW329" s="37">
        <f t="shared" si="284"/>
        <v>2.5014017448491224</v>
      </c>
      <c r="AX329" s="37">
        <f t="shared" si="285"/>
        <v>151.33671711587684</v>
      </c>
      <c r="AY329" s="9">
        <f t="shared" si="286"/>
        <v>0.85</v>
      </c>
      <c r="AZ329" s="9">
        <f t="shared" si="287"/>
        <v>0.6</v>
      </c>
      <c r="BA329" s="9">
        <f t="shared" si="288"/>
        <v>0.65</v>
      </c>
      <c r="BB329" s="9">
        <f t="shared" ref="BB329:BB392" si="303">BB328</f>
        <v>21</v>
      </c>
      <c r="BC329" s="9">
        <f t="shared" ref="BC329:BC392" si="304">BC328</f>
        <v>11.2</v>
      </c>
      <c r="BD329" s="9">
        <f t="shared" ref="BD329:BD392" si="305">BD328</f>
        <v>13.65</v>
      </c>
      <c r="BE329" s="9">
        <f t="shared" si="289"/>
        <v>291.95859214454276</v>
      </c>
      <c r="BF329" s="9">
        <f t="shared" si="290"/>
        <v>65.075337704692089</v>
      </c>
      <c r="BG329" s="9">
        <f t="shared" si="291"/>
        <v>109.41230017130685</v>
      </c>
      <c r="BH329" s="9">
        <f t="shared" si="292"/>
        <v>6619.5277724255402</v>
      </c>
      <c r="BI329" s="9">
        <f t="shared" si="293"/>
        <v>611.45098450858666</v>
      </c>
      <c r="BJ329" s="9">
        <f t="shared" si="294"/>
        <v>136.28774893894308</v>
      </c>
      <c r="BK329" s="9">
        <f t="shared" si="295"/>
        <v>229.14296909602035</v>
      </c>
      <c r="BL329" s="9">
        <f t="shared" si="296"/>
        <v>13863.324739652409</v>
      </c>
      <c r="BM329" s="9" t="str">
        <f t="shared" si="297"/>
        <v>M</v>
      </c>
      <c r="BN329" s="9" t="str">
        <f t="shared" si="298"/>
        <v>M</v>
      </c>
      <c r="BO329" s="9">
        <v>1</v>
      </c>
    </row>
    <row r="330" spans="1:67" x14ac:dyDescent="0.3">
      <c r="A330" s="10">
        <v>324</v>
      </c>
      <c r="B330" s="10">
        <f t="shared" si="268"/>
        <v>9</v>
      </c>
      <c r="C330" s="9">
        <f>IF(G330&lt;=$A$3,$A$3,G330)</f>
        <v>3.023517196841607</v>
      </c>
      <c r="D330" s="9">
        <f t="shared" si="255"/>
        <v>3</v>
      </c>
      <c r="E330" s="9">
        <f t="shared" si="256"/>
        <v>2.7508200000000005</v>
      </c>
      <c r="F330" s="9">
        <f t="shared" si="257"/>
        <v>3.4235171968416074</v>
      </c>
      <c r="G330" s="9">
        <v>3.023517196841607</v>
      </c>
      <c r="H330" s="9">
        <f t="shared" si="269"/>
        <v>3.3360821125983988</v>
      </c>
      <c r="I330" s="9">
        <v>65</v>
      </c>
      <c r="J330" s="9">
        <v>78</v>
      </c>
      <c r="K330" s="9">
        <v>0.2</v>
      </c>
      <c r="L330" s="9">
        <v>0.2</v>
      </c>
      <c r="M330" s="1">
        <f t="shared" si="258"/>
        <v>1.3989229744649958</v>
      </c>
      <c r="N330" s="9">
        <v>3</v>
      </c>
      <c r="O330" s="9">
        <v>2.6</v>
      </c>
      <c r="P330" s="9">
        <f t="shared" si="259"/>
        <v>2.8124948567451034</v>
      </c>
      <c r="Q330" s="1">
        <f t="shared" si="260"/>
        <v>1.3114878902217875</v>
      </c>
      <c r="R330" s="4">
        <f t="shared" si="261"/>
        <v>15.007922656809424</v>
      </c>
      <c r="S330" s="4">
        <f t="shared" si="262"/>
        <v>5.8627914154427536E-2</v>
      </c>
      <c r="T330" s="9">
        <f t="shared" si="263"/>
        <v>15.21981782209409</v>
      </c>
      <c r="U330" s="9">
        <f t="shared" si="264"/>
        <v>4.7350050870633948</v>
      </c>
      <c r="V330" s="9">
        <f t="shared" si="265"/>
        <v>40.725673311428487</v>
      </c>
      <c r="W330" s="9">
        <f t="shared" si="266"/>
        <v>41.445368641618792</v>
      </c>
      <c r="X330" s="28">
        <f t="shared" si="270"/>
        <v>82.171041953047279</v>
      </c>
      <c r="Y330" s="9">
        <f t="shared" si="267"/>
        <v>0.50437925157746899</v>
      </c>
      <c r="Z330" s="9">
        <f t="shared" si="299"/>
        <v>0.04</v>
      </c>
      <c r="AA330" s="29">
        <f t="shared" si="271"/>
        <v>0.54437925157746903</v>
      </c>
      <c r="AB330" s="30">
        <f t="shared" si="300"/>
        <v>0.98</v>
      </c>
      <c r="AC330" s="9">
        <v>0.5</v>
      </c>
      <c r="AD330" s="9">
        <v>0.5</v>
      </c>
      <c r="AE330" s="9">
        <f t="shared" si="272"/>
        <v>82.592652572801356</v>
      </c>
      <c r="AF330" s="9">
        <f>(AC330+AD330)*D330*E330*N330</f>
        <v>24.757380000000005</v>
      </c>
      <c r="AG330" s="28">
        <f t="shared" si="273"/>
        <v>107.35003257280135</v>
      </c>
      <c r="AH330" s="9">
        <f t="shared" si="274"/>
        <v>0.2306229388725182</v>
      </c>
      <c r="AI330" s="9">
        <f t="shared" si="301"/>
        <v>0.09</v>
      </c>
      <c r="AJ330" s="29">
        <f t="shared" si="275"/>
        <v>0.32062293887251819</v>
      </c>
      <c r="AK330" s="30">
        <f t="shared" si="302"/>
        <v>0.9</v>
      </c>
      <c r="AL330" s="9">
        <v>4.0015150394735306</v>
      </c>
      <c r="AM330" s="9">
        <v>3.0019649759917852</v>
      </c>
      <c r="AN330" s="9">
        <v>3.0850080824169979</v>
      </c>
      <c r="AO330" s="36">
        <f t="shared" si="276"/>
        <v>83.882938660402431</v>
      </c>
      <c r="AP330" s="36">
        <f t="shared" si="277"/>
        <v>1.8231732771089435</v>
      </c>
      <c r="AQ330" s="36">
        <f t="shared" si="278"/>
        <v>1.3677575290996025</v>
      </c>
      <c r="AR330" s="36">
        <f t="shared" si="279"/>
        <v>1.4055936914003897</v>
      </c>
      <c r="AS330" s="36">
        <f t="shared" si="280"/>
        <v>52.287468230132397</v>
      </c>
      <c r="AT330" s="37">
        <f t="shared" si="281"/>
        <v>106.17036188518814</v>
      </c>
      <c r="AU330" s="37">
        <f t="shared" si="282"/>
        <v>2.7185375275749468</v>
      </c>
      <c r="AV330" s="37">
        <f t="shared" si="283"/>
        <v>2.0394661429969307</v>
      </c>
      <c r="AW330" s="37">
        <f t="shared" si="284"/>
        <v>2.0958837245869884</v>
      </c>
      <c r="AX330" s="37">
        <f t="shared" si="285"/>
        <v>77.96595441048899</v>
      </c>
      <c r="AY330" s="9">
        <f t="shared" si="286"/>
        <v>0.85</v>
      </c>
      <c r="AZ330" s="9">
        <f t="shared" si="287"/>
        <v>0.6</v>
      </c>
      <c r="BA330" s="9">
        <f t="shared" si="288"/>
        <v>0.55000000000000004</v>
      </c>
      <c r="BB330" s="9">
        <f t="shared" si="303"/>
        <v>21</v>
      </c>
      <c r="BC330" s="9">
        <f t="shared" si="304"/>
        <v>11.2</v>
      </c>
      <c r="BD330" s="9">
        <f t="shared" si="305"/>
        <v>13.65</v>
      </c>
      <c r="BE330" s="9">
        <f t="shared" si="289"/>
        <v>152.93313217101439</v>
      </c>
      <c r="BF330" s="9">
        <f t="shared" si="290"/>
        <v>114.73152091576554</v>
      </c>
      <c r="BG330" s="9">
        <f t="shared" si="291"/>
        <v>117.90532939718751</v>
      </c>
      <c r="BH330" s="9">
        <f t="shared" si="292"/>
        <v>4386.0264902559366</v>
      </c>
      <c r="BI330" s="9">
        <f t="shared" si="293"/>
        <v>288.62811310109674</v>
      </c>
      <c r="BJ330" s="9">
        <f t="shared" si="294"/>
        <v>216.53085845457301</v>
      </c>
      <c r="BK330" s="9">
        <f t="shared" si="295"/>
        <v>222.52073350867656</v>
      </c>
      <c r="BL330" s="9">
        <f t="shared" si="296"/>
        <v>8277.6735944856973</v>
      </c>
      <c r="BM330" s="9" t="str">
        <f t="shared" si="297"/>
        <v>D</v>
      </c>
      <c r="BN330" s="9" t="str">
        <f t="shared" si="298"/>
        <v>M</v>
      </c>
      <c r="BO330" s="9">
        <v>1</v>
      </c>
    </row>
    <row r="331" spans="1:67" x14ac:dyDescent="0.3">
      <c r="A331" s="10">
        <v>325</v>
      </c>
      <c r="B331" s="10">
        <f t="shared" si="268"/>
        <v>9</v>
      </c>
      <c r="C331" s="9">
        <f>IF(G331&lt;=$A$3,$A$3,G331)</f>
        <v>2.5</v>
      </c>
      <c r="D331" s="9">
        <f t="shared" si="255"/>
        <v>3</v>
      </c>
      <c r="E331" s="9">
        <f t="shared" si="256"/>
        <v>2.7508200000000005</v>
      </c>
      <c r="F331" s="9">
        <f t="shared" si="257"/>
        <v>2.9000000000000004</v>
      </c>
      <c r="G331" s="9">
        <v>1.3267656817152376</v>
      </c>
      <c r="H331" s="9">
        <f t="shared" si="269"/>
        <v>1.4639239568418105</v>
      </c>
      <c r="I331" s="9">
        <v>65</v>
      </c>
      <c r="J331" s="9">
        <v>78</v>
      </c>
      <c r="K331" s="9">
        <v>0.2</v>
      </c>
      <c r="L331" s="9">
        <v>0.2</v>
      </c>
      <c r="M331" s="1">
        <f t="shared" si="258"/>
        <v>1.3989229744649958</v>
      </c>
      <c r="N331" s="9">
        <v>3</v>
      </c>
      <c r="O331" s="9">
        <v>2.6</v>
      </c>
      <c r="P331" s="9">
        <f t="shared" si="259"/>
        <v>0</v>
      </c>
      <c r="Q331" s="1">
        <f t="shared" si="260"/>
        <v>0</v>
      </c>
      <c r="R331" s="4">
        <f t="shared" si="261"/>
        <v>15.007922656809424</v>
      </c>
      <c r="S331" s="4">
        <f t="shared" si="262"/>
        <v>15.406508134057608</v>
      </c>
      <c r="T331" s="9">
        <f t="shared" si="263"/>
        <v>0</v>
      </c>
      <c r="U331" s="9">
        <f t="shared" si="264"/>
        <v>2.8628469313068061</v>
      </c>
      <c r="V331" s="9">
        <f t="shared" si="265"/>
        <v>36.242921690636308</v>
      </c>
      <c r="W331" s="9">
        <f t="shared" si="266"/>
        <v>30.813016268115216</v>
      </c>
      <c r="X331" s="28">
        <f t="shared" si="270"/>
        <v>67.055937958751528</v>
      </c>
      <c r="Y331" s="9">
        <f t="shared" si="267"/>
        <v>0.45951212086645316</v>
      </c>
      <c r="Z331" s="9">
        <f t="shared" si="299"/>
        <v>0.04</v>
      </c>
      <c r="AA331" s="29">
        <f t="shared" si="271"/>
        <v>0.49951212086645314</v>
      </c>
      <c r="AB331" s="30">
        <f t="shared" si="300"/>
        <v>0.98</v>
      </c>
      <c r="AC331" s="9">
        <v>0.5</v>
      </c>
      <c r="AD331" s="9">
        <v>0.5</v>
      </c>
      <c r="AE331" s="9">
        <f t="shared" si="272"/>
        <v>36.242921690636308</v>
      </c>
      <c r="AF331" s="9">
        <f>(AC331+AD331)*D331*E331*N331</f>
        <v>24.757380000000005</v>
      </c>
      <c r="AG331" s="28">
        <f t="shared" si="273"/>
        <v>61.000301690636313</v>
      </c>
      <c r="AH331" s="9">
        <f t="shared" si="274"/>
        <v>0.40585668125966529</v>
      </c>
      <c r="AI331" s="9">
        <f t="shared" si="301"/>
        <v>0.09</v>
      </c>
      <c r="AJ331" s="29">
        <f t="shared" si="275"/>
        <v>0.49585668125966531</v>
      </c>
      <c r="AK331" s="30">
        <f t="shared" si="302"/>
        <v>0.9</v>
      </c>
      <c r="AL331" s="9">
        <v>5.4985216717279606</v>
      </c>
      <c r="AM331" s="9">
        <v>2.766382271575643</v>
      </c>
      <c r="AN331" s="9">
        <v>5.3333382348625467</v>
      </c>
      <c r="AO331" s="36">
        <f t="shared" si="276"/>
        <v>68.452936666225511</v>
      </c>
      <c r="AP331" s="36">
        <f t="shared" si="277"/>
        <v>2.7519434498529716</v>
      </c>
      <c r="AQ331" s="36">
        <f t="shared" si="278"/>
        <v>1.3845407959735372</v>
      </c>
      <c r="AR331" s="36">
        <f t="shared" si="279"/>
        <v>2.6692711418682102</v>
      </c>
      <c r="AS331" s="36">
        <f t="shared" si="280"/>
        <v>82.109412935043409</v>
      </c>
      <c r="AT331" s="37">
        <f t="shared" si="281"/>
        <v>60.329968705024925</v>
      </c>
      <c r="AU331" s="37">
        <f t="shared" si="282"/>
        <v>2.7720429637505872</v>
      </c>
      <c r="AV331" s="37">
        <f t="shared" si="283"/>
        <v>1.3946531392965704</v>
      </c>
      <c r="AW331" s="37">
        <f t="shared" si="284"/>
        <v>2.6887668376883229</v>
      </c>
      <c r="AX331" s="37">
        <f t="shared" si="285"/>
        <v>82.709119766410581</v>
      </c>
      <c r="AY331" s="9">
        <f t="shared" si="286"/>
        <v>0.85</v>
      </c>
      <c r="AZ331" s="9">
        <f t="shared" si="287"/>
        <v>0.6</v>
      </c>
      <c r="BA331" s="9">
        <f t="shared" si="288"/>
        <v>0.65</v>
      </c>
      <c r="BB331" s="9">
        <f t="shared" si="303"/>
        <v>21</v>
      </c>
      <c r="BC331" s="9">
        <f t="shared" si="304"/>
        <v>11.2</v>
      </c>
      <c r="BD331" s="9">
        <f t="shared" si="305"/>
        <v>13.65</v>
      </c>
      <c r="BE331" s="9">
        <f t="shared" si="289"/>
        <v>188.37861068181959</v>
      </c>
      <c r="BF331" s="9">
        <f t="shared" si="290"/>
        <v>94.775883418581998</v>
      </c>
      <c r="BG331" s="9">
        <f t="shared" si="291"/>
        <v>182.71944841928806</v>
      </c>
      <c r="BH331" s="9">
        <f t="shared" si="292"/>
        <v>5620.6304433434843</v>
      </c>
      <c r="BI331" s="9">
        <f t="shared" si="293"/>
        <v>167.23726525205748</v>
      </c>
      <c r="BJ331" s="9">
        <f t="shared" si="294"/>
        <v>84.139380248126855</v>
      </c>
      <c r="BK331" s="9">
        <f t="shared" si="295"/>
        <v>162.21321917284536</v>
      </c>
      <c r="BL331" s="9">
        <f t="shared" si="296"/>
        <v>4989.8386071277091</v>
      </c>
      <c r="BM331" s="9" t="str">
        <f t="shared" si="297"/>
        <v>M</v>
      </c>
      <c r="BN331" s="9" t="str">
        <f t="shared" si="298"/>
        <v>M</v>
      </c>
      <c r="BO331" s="9">
        <v>1</v>
      </c>
    </row>
    <row r="332" spans="1:67" x14ac:dyDescent="0.3">
      <c r="A332" s="10">
        <v>326</v>
      </c>
      <c r="B332" s="10">
        <f t="shared" si="268"/>
        <v>9</v>
      </c>
      <c r="C332" s="9">
        <f>IF(G332&lt;=$A$3,$A$3,G332)</f>
        <v>2.5</v>
      </c>
      <c r="D332" s="9">
        <f t="shared" si="255"/>
        <v>3</v>
      </c>
      <c r="E332" s="9">
        <f t="shared" si="256"/>
        <v>2.7508200000000005</v>
      </c>
      <c r="F332" s="9">
        <f t="shared" si="257"/>
        <v>2.9000000000000004</v>
      </c>
      <c r="G332" s="9">
        <v>2.1390792639028353</v>
      </c>
      <c r="H332" s="9">
        <f t="shared" si="269"/>
        <v>2.3602128267009292</v>
      </c>
      <c r="I332" s="9">
        <v>65</v>
      </c>
      <c r="J332" s="9">
        <v>78</v>
      </c>
      <c r="K332" s="9">
        <v>0.2</v>
      </c>
      <c r="L332" s="9">
        <v>0.2</v>
      </c>
      <c r="M332" s="1">
        <f t="shared" si="258"/>
        <v>1.3989229744649958</v>
      </c>
      <c r="N332" s="9">
        <v>3</v>
      </c>
      <c r="O332" s="9">
        <v>2.6</v>
      </c>
      <c r="P332" s="9">
        <f t="shared" si="259"/>
        <v>1.8424226712578502</v>
      </c>
      <c r="Q332" s="1">
        <f t="shared" si="260"/>
        <v>0.85913580116592492</v>
      </c>
      <c r="R332" s="4">
        <f t="shared" si="261"/>
        <v>15.007922656809424</v>
      </c>
      <c r="S332" s="4">
        <f t="shared" si="262"/>
        <v>2.234488369300784</v>
      </c>
      <c r="T332" s="9">
        <f t="shared" si="263"/>
        <v>6.5313734770208223</v>
      </c>
      <c r="U332" s="9">
        <f t="shared" si="264"/>
        <v>3.7591358011659253</v>
      </c>
      <c r="V332" s="9">
        <f t="shared" si="265"/>
        <v>40.46605304345065</v>
      </c>
      <c r="W332" s="9">
        <f t="shared" si="266"/>
        <v>47.430769098844493</v>
      </c>
      <c r="X332" s="28">
        <f t="shared" si="270"/>
        <v>87.89682214229515</v>
      </c>
      <c r="Y332" s="9">
        <f t="shared" si="267"/>
        <v>0.53961870227867137</v>
      </c>
      <c r="Z332" s="9">
        <f t="shared" si="299"/>
        <v>0.04</v>
      </c>
      <c r="AA332" s="29">
        <f t="shared" si="271"/>
        <v>0.5796187022786714</v>
      </c>
      <c r="AB332" s="30">
        <f t="shared" si="300"/>
        <v>0.98</v>
      </c>
      <c r="AC332" s="9">
        <v>0.5</v>
      </c>
      <c r="AD332" s="9">
        <v>0.5</v>
      </c>
      <c r="AE332" s="9">
        <f t="shared" si="272"/>
        <v>58.432685831509069</v>
      </c>
      <c r="AF332" s="9">
        <f>(AC332+AD332)*D332*E332*N332</f>
        <v>24.757380000000005</v>
      </c>
      <c r="AG332" s="28">
        <f t="shared" si="273"/>
        <v>83.190065831509074</v>
      </c>
      <c r="AH332" s="9">
        <f t="shared" si="274"/>
        <v>0.29760019724161463</v>
      </c>
      <c r="AI332" s="9">
        <f t="shared" si="301"/>
        <v>0.09</v>
      </c>
      <c r="AJ332" s="29">
        <f t="shared" si="275"/>
        <v>0.38760019724161465</v>
      </c>
      <c r="AK332" s="30">
        <f t="shared" si="302"/>
        <v>0.9</v>
      </c>
      <c r="AL332" s="9">
        <v>6.4479875355723744</v>
      </c>
      <c r="AM332" s="9">
        <v>2.2505426420935679</v>
      </c>
      <c r="AN332" s="9">
        <v>6.255689024274691</v>
      </c>
      <c r="AO332" s="36">
        <f t="shared" si="276"/>
        <v>89.728005936926309</v>
      </c>
      <c r="AP332" s="36">
        <f t="shared" si="277"/>
        <v>2.7106133678948661</v>
      </c>
      <c r="AQ332" s="36">
        <f t="shared" si="278"/>
        <v>0.94608603646048162</v>
      </c>
      <c r="AR332" s="36">
        <f t="shared" si="279"/>
        <v>2.6297746701656664</v>
      </c>
      <c r="AS332" s="36">
        <f t="shared" si="280"/>
        <v>78.074822542982673</v>
      </c>
      <c r="AT332" s="37">
        <f t="shared" si="281"/>
        <v>82.275889283910075</v>
      </c>
      <c r="AU332" s="37">
        <f t="shared" si="282"/>
        <v>3.9487462949730494</v>
      </c>
      <c r="AV332" s="37">
        <f t="shared" si="283"/>
        <v>1.3782318701174363</v>
      </c>
      <c r="AW332" s="37">
        <f t="shared" si="284"/>
        <v>3.8309827245836168</v>
      </c>
      <c r="AX332" s="37">
        <f t="shared" si="285"/>
        <v>113.73723375632625</v>
      </c>
      <c r="AY332" s="9">
        <f t="shared" si="286"/>
        <v>0.85</v>
      </c>
      <c r="AZ332" s="9">
        <f t="shared" si="287"/>
        <v>0.6</v>
      </c>
      <c r="BA332" s="9">
        <f t="shared" si="288"/>
        <v>0.65</v>
      </c>
      <c r="BB332" s="9">
        <f t="shared" si="303"/>
        <v>21</v>
      </c>
      <c r="BC332" s="9">
        <f t="shared" si="304"/>
        <v>11.2</v>
      </c>
      <c r="BD332" s="9">
        <f t="shared" si="305"/>
        <v>13.65</v>
      </c>
      <c r="BE332" s="9">
        <f t="shared" si="289"/>
        <v>243.21793236718236</v>
      </c>
      <c r="BF332" s="9">
        <f t="shared" si="290"/>
        <v>84.890413496369177</v>
      </c>
      <c r="BG332" s="9">
        <f t="shared" si="291"/>
        <v>235.96443721740334</v>
      </c>
      <c r="BH332" s="9">
        <f t="shared" si="292"/>
        <v>7005.4981406612169</v>
      </c>
      <c r="BI332" s="9">
        <f t="shared" si="293"/>
        <v>324.88661297545275</v>
      </c>
      <c r="BJ332" s="9">
        <f t="shared" si="294"/>
        <v>113.39525275333853</v>
      </c>
      <c r="BK332" s="9">
        <f t="shared" si="295"/>
        <v>315.19751049641383</v>
      </c>
      <c r="BL332" s="9">
        <f t="shared" si="296"/>
        <v>9357.8320519936988</v>
      </c>
      <c r="BM332" s="9" t="str">
        <f t="shared" si="297"/>
        <v>M</v>
      </c>
      <c r="BN332" s="9" t="str">
        <f t="shared" si="298"/>
        <v>M</v>
      </c>
      <c r="BO332" s="9">
        <v>1</v>
      </c>
    </row>
    <row r="333" spans="1:67" x14ac:dyDescent="0.3">
      <c r="A333" s="10">
        <v>327</v>
      </c>
      <c r="B333" s="10">
        <f t="shared" si="268"/>
        <v>9</v>
      </c>
      <c r="C333" s="9">
        <f>IF(G333&lt;=$A$3,$A$3,G333)</f>
        <v>2.7651058143818199</v>
      </c>
      <c r="D333" s="9">
        <f t="shared" si="255"/>
        <v>3</v>
      </c>
      <c r="E333" s="9">
        <f t="shared" si="256"/>
        <v>2.7508200000000005</v>
      </c>
      <c r="F333" s="9">
        <f t="shared" si="257"/>
        <v>3.1651058143818203</v>
      </c>
      <c r="G333" s="9">
        <v>2.7651058143818199</v>
      </c>
      <c r="H333" s="9">
        <f t="shared" si="269"/>
        <v>3.0509566991836983</v>
      </c>
      <c r="I333" s="9">
        <v>65</v>
      </c>
      <c r="J333" s="9">
        <v>78</v>
      </c>
      <c r="K333" s="9">
        <v>0.2</v>
      </c>
      <c r="L333" s="9">
        <v>0.2</v>
      </c>
      <c r="M333" s="1">
        <f t="shared" si="258"/>
        <v>1.3989229744649958</v>
      </c>
      <c r="N333" s="9">
        <v>3</v>
      </c>
      <c r="O333" s="9">
        <v>2.6</v>
      </c>
      <c r="P333" s="9">
        <f t="shared" si="259"/>
        <v>2.7552064324875851</v>
      </c>
      <c r="Q333" s="1">
        <f t="shared" si="260"/>
        <v>1.284773859266874</v>
      </c>
      <c r="R333" s="4">
        <f t="shared" si="261"/>
        <v>15.007922656809424</v>
      </c>
      <c r="S333" s="4">
        <f t="shared" si="262"/>
        <v>9.9925901872499528E-2</v>
      </c>
      <c r="T333" s="9">
        <f t="shared" si="263"/>
        <v>14.606099930701617</v>
      </c>
      <c r="U333" s="9">
        <f t="shared" si="264"/>
        <v>4.4498796736486943</v>
      </c>
      <c r="V333" s="9">
        <f t="shared" si="265"/>
        <v>35.354942553863886</v>
      </c>
      <c r="W333" s="9">
        <f t="shared" si="266"/>
        <v>41.558971972193412</v>
      </c>
      <c r="X333" s="28">
        <f t="shared" si="270"/>
        <v>76.913914526057297</v>
      </c>
      <c r="Y333" s="9">
        <f t="shared" si="267"/>
        <v>0.54033099509080174</v>
      </c>
      <c r="Z333" s="9">
        <f t="shared" si="299"/>
        <v>0.04</v>
      </c>
      <c r="AA333" s="29">
        <f t="shared" si="271"/>
        <v>0.58033099509080177</v>
      </c>
      <c r="AB333" s="30">
        <f t="shared" si="300"/>
        <v>0.98</v>
      </c>
      <c r="AC333" s="9">
        <v>0.5</v>
      </c>
      <c r="AD333" s="9">
        <v>0.5</v>
      </c>
      <c r="AE333" s="9">
        <f t="shared" si="272"/>
        <v>75.533694365236528</v>
      </c>
      <c r="AF333" s="9">
        <f>(AC333+AD333)*D333*E333*N333</f>
        <v>24.757380000000005</v>
      </c>
      <c r="AG333" s="28">
        <f t="shared" si="273"/>
        <v>100.29107436523654</v>
      </c>
      <c r="AH333" s="9">
        <f t="shared" si="274"/>
        <v>0.24685526759678972</v>
      </c>
      <c r="AI333" s="9">
        <f t="shared" si="301"/>
        <v>0.09</v>
      </c>
      <c r="AJ333" s="29">
        <f t="shared" si="275"/>
        <v>0.33685526759678974</v>
      </c>
      <c r="AK333" s="30">
        <f t="shared" si="302"/>
        <v>0.9</v>
      </c>
      <c r="AL333" s="9">
        <v>11.690391036386931</v>
      </c>
      <c r="AM333" s="9">
        <v>2.7834406580428768</v>
      </c>
      <c r="AN333" s="9">
        <v>4.5932106825693735</v>
      </c>
      <c r="AO333" s="36">
        <f t="shared" si="276"/>
        <v>78.516287745350169</v>
      </c>
      <c r="AP333" s="36">
        <f t="shared" si="277"/>
        <v>4.9060947732399134</v>
      </c>
      <c r="AQ333" s="36">
        <f t="shared" si="278"/>
        <v>1.1681237711846579</v>
      </c>
      <c r="AR333" s="36">
        <f t="shared" si="279"/>
        <v>1.9276281564921882</v>
      </c>
      <c r="AS333" s="36">
        <f t="shared" si="280"/>
        <v>112.52646426317028</v>
      </c>
      <c r="AT333" s="37">
        <f t="shared" si="281"/>
        <v>99.188974646937226</v>
      </c>
      <c r="AU333" s="37">
        <f t="shared" si="282"/>
        <v>7.7524212355136992</v>
      </c>
      <c r="AV333" s="37">
        <f t="shared" si="283"/>
        <v>1.845824010338059</v>
      </c>
      <c r="AW333" s="37">
        <f t="shared" si="284"/>
        <v>3.0459634689640338</v>
      </c>
      <c r="AX333" s="37">
        <f t="shared" si="285"/>
        <v>177.80996728177468</v>
      </c>
      <c r="AY333" s="9">
        <f t="shared" si="286"/>
        <v>0.85</v>
      </c>
      <c r="AZ333" s="9">
        <f t="shared" si="287"/>
        <v>0.6</v>
      </c>
      <c r="BA333" s="9">
        <f t="shared" si="288"/>
        <v>0.65</v>
      </c>
      <c r="BB333" s="9">
        <f t="shared" si="303"/>
        <v>21</v>
      </c>
      <c r="BC333" s="9">
        <f t="shared" si="304"/>
        <v>11.2</v>
      </c>
      <c r="BD333" s="9">
        <f t="shared" si="305"/>
        <v>13.65</v>
      </c>
      <c r="BE333" s="9">
        <f t="shared" si="289"/>
        <v>385.20834892166351</v>
      </c>
      <c r="BF333" s="9">
        <f t="shared" si="290"/>
        <v>91.716742140518178</v>
      </c>
      <c r="BG333" s="9">
        <f t="shared" si="291"/>
        <v>151.35020700117954</v>
      </c>
      <c r="BH333" s="9">
        <f t="shared" si="292"/>
        <v>8835.1602470539401</v>
      </c>
      <c r="BI333" s="9">
        <f t="shared" si="293"/>
        <v>768.95471338174605</v>
      </c>
      <c r="BJ333" s="9">
        <f t="shared" si="294"/>
        <v>183.08539096412972</v>
      </c>
      <c r="BK333" s="9">
        <f t="shared" si="295"/>
        <v>302.12599329857051</v>
      </c>
      <c r="BL333" s="9">
        <f t="shared" si="296"/>
        <v>17636.788336684687</v>
      </c>
      <c r="BM333" s="9" t="str">
        <f t="shared" si="297"/>
        <v>M</v>
      </c>
      <c r="BN333" s="9" t="str">
        <f t="shared" si="298"/>
        <v>M</v>
      </c>
      <c r="BO333" s="9">
        <v>1</v>
      </c>
    </row>
    <row r="334" spans="1:67" x14ac:dyDescent="0.3">
      <c r="A334" s="10">
        <v>328</v>
      </c>
      <c r="B334" s="10">
        <f t="shared" si="268"/>
        <v>9</v>
      </c>
      <c r="C334" s="9">
        <f>IF(G334&lt;=$A$3,$A$3,G334)</f>
        <v>2.5</v>
      </c>
      <c r="D334" s="9">
        <f t="shared" si="255"/>
        <v>3</v>
      </c>
      <c r="E334" s="9">
        <f t="shared" si="256"/>
        <v>2.7508200000000005</v>
      </c>
      <c r="F334" s="9">
        <f t="shared" si="257"/>
        <v>2.9000000000000004</v>
      </c>
      <c r="G334" s="9">
        <v>1.023670948880766</v>
      </c>
      <c r="H334" s="9">
        <f t="shared" si="269"/>
        <v>1.1294959212784188</v>
      </c>
      <c r="I334" s="9">
        <v>65</v>
      </c>
      <c r="J334" s="9">
        <v>78</v>
      </c>
      <c r="K334" s="9">
        <v>0.2</v>
      </c>
      <c r="L334" s="9">
        <v>0.2</v>
      </c>
      <c r="M334" s="1">
        <f t="shared" si="258"/>
        <v>1.3989229744649958</v>
      </c>
      <c r="N334" s="9">
        <v>3</v>
      </c>
      <c r="O334" s="9">
        <v>2.6</v>
      </c>
      <c r="P334" s="9">
        <f t="shared" si="259"/>
        <v>0</v>
      </c>
      <c r="Q334" s="1">
        <f t="shared" si="260"/>
        <v>0</v>
      </c>
      <c r="R334" s="4">
        <f t="shared" si="261"/>
        <v>15.007922656809424</v>
      </c>
      <c r="S334" s="4">
        <f t="shared" si="262"/>
        <v>18.99431831633272</v>
      </c>
      <c r="T334" s="9">
        <f t="shared" si="263"/>
        <v>0</v>
      </c>
      <c r="U334" s="9">
        <f t="shared" si="264"/>
        <v>2.5284188957434148</v>
      </c>
      <c r="V334" s="9">
        <f t="shared" si="265"/>
        <v>27.963359731539907</v>
      </c>
      <c r="W334" s="9">
        <f t="shared" si="266"/>
        <v>37.98863663266544</v>
      </c>
      <c r="X334" s="28">
        <f t="shared" si="270"/>
        <v>65.951996364205343</v>
      </c>
      <c r="Y334" s="9">
        <f t="shared" si="267"/>
        <v>0.5760043475087786</v>
      </c>
      <c r="Z334" s="9">
        <f t="shared" si="299"/>
        <v>0.04</v>
      </c>
      <c r="AA334" s="29">
        <f t="shared" si="271"/>
        <v>0.61600434750877864</v>
      </c>
      <c r="AB334" s="30">
        <f t="shared" si="300"/>
        <v>0.98</v>
      </c>
      <c r="AC334" s="9">
        <v>0.5</v>
      </c>
      <c r="AD334" s="9">
        <v>0.5</v>
      </c>
      <c r="AE334" s="9">
        <f t="shared" si="272"/>
        <v>27.963359731539903</v>
      </c>
      <c r="AF334" s="9">
        <f>(AC334+AD334)*D334*E334*N334</f>
        <v>24.757380000000005</v>
      </c>
      <c r="AG334" s="28">
        <f t="shared" si="273"/>
        <v>52.720739731539908</v>
      </c>
      <c r="AH334" s="9">
        <f t="shared" si="274"/>
        <v>0.46959470079645016</v>
      </c>
      <c r="AI334" s="9">
        <f t="shared" si="301"/>
        <v>0.09</v>
      </c>
      <c r="AJ334" s="29">
        <f t="shared" si="275"/>
        <v>0.55959470079645013</v>
      </c>
      <c r="AK334" s="30">
        <f t="shared" si="302"/>
        <v>0.9</v>
      </c>
      <c r="AL334" s="9">
        <v>9.2579258489125618</v>
      </c>
      <c r="AM334" s="9">
        <v>2.4042765695500719</v>
      </c>
      <c r="AN334" s="9">
        <v>4.456756812005036</v>
      </c>
      <c r="AO334" s="36">
        <f t="shared" si="276"/>
        <v>67.325996288459621</v>
      </c>
      <c r="AP334" s="36">
        <f t="shared" si="277"/>
        <v>3.5550032770685234</v>
      </c>
      <c r="AQ334" s="36">
        <f t="shared" si="278"/>
        <v>0.92323175009373515</v>
      </c>
      <c r="AR334" s="36">
        <f t="shared" si="279"/>
        <v>1.7113752400205693</v>
      </c>
      <c r="AS334" s="36">
        <f t="shared" si="280"/>
        <v>84.84510267338554</v>
      </c>
      <c r="AT334" s="37">
        <f t="shared" si="281"/>
        <v>52.141390943281223</v>
      </c>
      <c r="AU334" s="37">
        <f t="shared" si="282"/>
        <v>4.0772396034946148</v>
      </c>
      <c r="AV334" s="37">
        <f t="shared" si="283"/>
        <v>1.0588561419807838</v>
      </c>
      <c r="AW334" s="37">
        <f t="shared" si="284"/>
        <v>1.962779317268537</v>
      </c>
      <c r="AX334" s="37">
        <f t="shared" si="285"/>
        <v>97.308999688954842</v>
      </c>
      <c r="AY334" s="9">
        <f t="shared" si="286"/>
        <v>0.85</v>
      </c>
      <c r="AZ334" s="9">
        <f t="shared" si="287"/>
        <v>0.6</v>
      </c>
      <c r="BA334" s="9">
        <f t="shared" si="288"/>
        <v>0.65</v>
      </c>
      <c r="BB334" s="9">
        <f t="shared" si="303"/>
        <v>21</v>
      </c>
      <c r="BC334" s="9">
        <f t="shared" si="304"/>
        <v>11.2</v>
      </c>
      <c r="BD334" s="9">
        <f t="shared" si="305"/>
        <v>13.65</v>
      </c>
      <c r="BE334" s="9">
        <f t="shared" si="289"/>
        <v>239.34413743737719</v>
      </c>
      <c r="BF334" s="9">
        <f t="shared" si="290"/>
        <v>62.15749738019889</v>
      </c>
      <c r="BG334" s="9">
        <f t="shared" si="291"/>
        <v>115.22004305778654</v>
      </c>
      <c r="BH334" s="9">
        <f t="shared" si="292"/>
        <v>5712.2810676823301</v>
      </c>
      <c r="BI334" s="9">
        <f t="shared" si="293"/>
        <v>212.59294413524162</v>
      </c>
      <c r="BJ334" s="9">
        <f t="shared" si="294"/>
        <v>55.210232051714542</v>
      </c>
      <c r="BK334" s="9">
        <f t="shared" si="295"/>
        <v>102.3420437170854</v>
      </c>
      <c r="BL334" s="9">
        <f t="shared" si="296"/>
        <v>5073.8265950814257</v>
      </c>
      <c r="BM334" s="9" t="str">
        <f t="shared" si="297"/>
        <v>M</v>
      </c>
      <c r="BN334" s="9" t="str">
        <f t="shared" si="298"/>
        <v>M</v>
      </c>
      <c r="BO334" s="9">
        <v>1</v>
      </c>
    </row>
    <row r="335" spans="1:67" x14ac:dyDescent="0.3">
      <c r="A335" s="10">
        <v>329</v>
      </c>
      <c r="B335" s="10">
        <f t="shared" si="268"/>
        <v>9</v>
      </c>
      <c r="C335" s="9">
        <f>IF(G335&lt;=$A$3,$A$3,G335)</f>
        <v>2.8224881503714401</v>
      </c>
      <c r="D335" s="9">
        <f t="shared" si="255"/>
        <v>3</v>
      </c>
      <c r="E335" s="9">
        <f t="shared" si="256"/>
        <v>2.7508200000000005</v>
      </c>
      <c r="F335" s="9">
        <f t="shared" si="257"/>
        <v>3.2224881503714404</v>
      </c>
      <c r="G335" s="9">
        <v>2.8224881503714401</v>
      </c>
      <c r="H335" s="9">
        <f t="shared" si="269"/>
        <v>3.1142711016531321</v>
      </c>
      <c r="I335" s="9">
        <v>65</v>
      </c>
      <c r="J335" s="9">
        <v>78</v>
      </c>
      <c r="K335" s="9">
        <v>0.2</v>
      </c>
      <c r="L335" s="9">
        <v>0.2</v>
      </c>
      <c r="M335" s="1">
        <f t="shared" si="258"/>
        <v>1.3989229744649958</v>
      </c>
      <c r="N335" s="9">
        <v>3</v>
      </c>
      <c r="O335" s="9">
        <v>2.6</v>
      </c>
      <c r="P335" s="9">
        <f t="shared" si="259"/>
        <v>2.7679277901064685</v>
      </c>
      <c r="Q335" s="1">
        <f t="shared" si="260"/>
        <v>1.2907059257466877</v>
      </c>
      <c r="R335" s="4">
        <f t="shared" si="261"/>
        <v>15.007922656809424</v>
      </c>
      <c r="S335" s="4">
        <f t="shared" si="262"/>
        <v>8.9809928182904952E-2</v>
      </c>
      <c r="T335" s="9">
        <f t="shared" si="263"/>
        <v>14.741290077393479</v>
      </c>
      <c r="U335" s="9">
        <f t="shared" si="264"/>
        <v>4.5131940761181282</v>
      </c>
      <c r="V335" s="9">
        <f t="shared" si="265"/>
        <v>36.550557515949691</v>
      </c>
      <c r="W335" s="9">
        <f t="shared" si="266"/>
        <v>41.531144749448607</v>
      </c>
      <c r="X335" s="28">
        <f t="shared" si="270"/>
        <v>78.081702265398292</v>
      </c>
      <c r="Y335" s="9">
        <f t="shared" si="267"/>
        <v>0.53189343398642874</v>
      </c>
      <c r="Z335" s="9">
        <f t="shared" si="299"/>
        <v>0.04</v>
      </c>
      <c r="AA335" s="29">
        <f t="shared" si="271"/>
        <v>0.57189343398642878</v>
      </c>
      <c r="AB335" s="30">
        <f t="shared" si="300"/>
        <v>0.98</v>
      </c>
      <c r="AC335" s="9">
        <v>0.5</v>
      </c>
      <c r="AD335" s="9">
        <v>0.5</v>
      </c>
      <c r="AE335" s="9">
        <f t="shared" si="272"/>
        <v>77.101193086645225</v>
      </c>
      <c r="AF335" s="9">
        <f>(AC335+AD335)*D335*E335*N335</f>
        <v>24.757380000000005</v>
      </c>
      <c r="AG335" s="28">
        <f t="shared" si="273"/>
        <v>101.85857308664524</v>
      </c>
      <c r="AH335" s="9">
        <f t="shared" si="274"/>
        <v>0.24305641881454912</v>
      </c>
      <c r="AI335" s="9">
        <f t="shared" si="301"/>
        <v>0.09</v>
      </c>
      <c r="AJ335" s="29">
        <f t="shared" si="275"/>
        <v>0.33305641881454912</v>
      </c>
      <c r="AK335" s="30">
        <f t="shared" si="302"/>
        <v>0.9</v>
      </c>
      <c r="AL335" s="9">
        <v>7.2981637535018891</v>
      </c>
      <c r="AM335" s="9">
        <v>2.2917296829838798</v>
      </c>
      <c r="AN335" s="9">
        <v>4.204230849907109</v>
      </c>
      <c r="AO335" s="36">
        <f t="shared" si="276"/>
        <v>79.708404395927417</v>
      </c>
      <c r="AP335" s="36">
        <f t="shared" si="277"/>
        <v>3.1243918227164094</v>
      </c>
      <c r="AQ335" s="36">
        <f t="shared" si="278"/>
        <v>0.981104524813599</v>
      </c>
      <c r="AR335" s="36">
        <f t="shared" si="279"/>
        <v>1.7998588318820503</v>
      </c>
      <c r="AS335" s="36">
        <f t="shared" si="280"/>
        <v>78.332663928108786</v>
      </c>
      <c r="AT335" s="37">
        <f t="shared" si="281"/>
        <v>100.73924810767112</v>
      </c>
      <c r="AU335" s="37">
        <f t="shared" si="282"/>
        <v>4.8674634698384027</v>
      </c>
      <c r="AV335" s="37">
        <f t="shared" si="283"/>
        <v>1.5284544018782671</v>
      </c>
      <c r="AW335" s="37">
        <f t="shared" si="284"/>
        <v>2.8039847791673993</v>
      </c>
      <c r="AX335" s="37">
        <f t="shared" si="285"/>
        <v>122.03379147040019</v>
      </c>
      <c r="AY335" s="9">
        <f t="shared" si="286"/>
        <v>0.85</v>
      </c>
      <c r="AZ335" s="9">
        <f t="shared" si="287"/>
        <v>0.6</v>
      </c>
      <c r="BA335" s="9">
        <f t="shared" si="288"/>
        <v>0.65</v>
      </c>
      <c r="BB335" s="9">
        <f t="shared" si="303"/>
        <v>21</v>
      </c>
      <c r="BC335" s="9">
        <f t="shared" si="304"/>
        <v>11.2</v>
      </c>
      <c r="BD335" s="9">
        <f t="shared" si="305"/>
        <v>13.65</v>
      </c>
      <c r="BE335" s="9">
        <f t="shared" si="289"/>
        <v>249.04028689640833</v>
      </c>
      <c r="BF335" s="9">
        <f t="shared" si="290"/>
        <v>78.202276218516559</v>
      </c>
      <c r="BG335" s="9">
        <f t="shared" si="291"/>
        <v>143.46387562723601</v>
      </c>
      <c r="BH335" s="9">
        <f t="shared" si="292"/>
        <v>6243.7716537919714</v>
      </c>
      <c r="BI335" s="9">
        <f t="shared" si="293"/>
        <v>490.34461014307658</v>
      </c>
      <c r="BJ335" s="9">
        <f t="shared" si="294"/>
        <v>153.9753472120768</v>
      </c>
      <c r="BK335" s="9">
        <f t="shared" si="295"/>
        <v>282.47131835867805</v>
      </c>
      <c r="BL335" s="9">
        <f t="shared" si="296"/>
        <v>12293.592396456444</v>
      </c>
      <c r="BM335" s="9" t="str">
        <f t="shared" si="297"/>
        <v>M</v>
      </c>
      <c r="BN335" s="9" t="str">
        <f t="shared" si="298"/>
        <v>M</v>
      </c>
      <c r="BO335" s="9">
        <v>1</v>
      </c>
    </row>
    <row r="336" spans="1:67" x14ac:dyDescent="0.3">
      <c r="A336" s="10">
        <v>330</v>
      </c>
      <c r="B336" s="10">
        <f t="shared" si="268"/>
        <v>9</v>
      </c>
      <c r="C336" s="9">
        <f>IF(G336&lt;=$A$3,$A$3,G336)</f>
        <v>2.5</v>
      </c>
      <c r="D336" s="9">
        <f t="shared" si="255"/>
        <v>3</v>
      </c>
      <c r="E336" s="9">
        <f t="shared" si="256"/>
        <v>2.7508200000000005</v>
      </c>
      <c r="F336" s="9">
        <f t="shared" si="257"/>
        <v>2.9000000000000004</v>
      </c>
      <c r="G336" s="9">
        <v>2.2830520578481965</v>
      </c>
      <c r="H336" s="9">
        <f t="shared" si="269"/>
        <v>2.5190692284715772</v>
      </c>
      <c r="I336" s="9">
        <v>65</v>
      </c>
      <c r="J336" s="9">
        <v>78</v>
      </c>
      <c r="K336" s="9">
        <v>0.2</v>
      </c>
      <c r="L336" s="9">
        <v>0.2</v>
      </c>
      <c r="M336" s="1">
        <f t="shared" si="258"/>
        <v>1.3989229744649958</v>
      </c>
      <c r="N336" s="9">
        <v>3</v>
      </c>
      <c r="O336" s="9">
        <v>2.6</v>
      </c>
      <c r="P336" s="9">
        <f t="shared" si="259"/>
        <v>2.1830913242222514</v>
      </c>
      <c r="Q336" s="1">
        <f t="shared" si="260"/>
        <v>1.0179922029365729</v>
      </c>
      <c r="R336" s="4">
        <f t="shared" si="261"/>
        <v>15.007922656809424</v>
      </c>
      <c r="S336" s="4">
        <f t="shared" si="262"/>
        <v>1.1128204302780753</v>
      </c>
      <c r="T336" s="9">
        <f t="shared" si="263"/>
        <v>9.1700095437555298</v>
      </c>
      <c r="U336" s="9">
        <f t="shared" si="264"/>
        <v>3.9179922029365732</v>
      </c>
      <c r="V336" s="9">
        <f t="shared" si="265"/>
        <v>37.140508482424075</v>
      </c>
      <c r="W336" s="9">
        <f t="shared" si="266"/>
        <v>44.345262498822038</v>
      </c>
      <c r="X336" s="28">
        <f t="shared" si="270"/>
        <v>81.485770981246105</v>
      </c>
      <c r="Y336" s="9">
        <f t="shared" si="267"/>
        <v>0.54420866324045791</v>
      </c>
      <c r="Z336" s="9">
        <f t="shared" si="299"/>
        <v>0.04</v>
      </c>
      <c r="AA336" s="29">
        <f t="shared" si="271"/>
        <v>0.58420866324045795</v>
      </c>
      <c r="AB336" s="30">
        <f t="shared" si="300"/>
        <v>0.98</v>
      </c>
      <c r="AC336" s="9">
        <v>0.5</v>
      </c>
      <c r="AD336" s="9">
        <v>0.5</v>
      </c>
      <c r="AE336" s="9">
        <f t="shared" si="272"/>
        <v>62.365554135577661</v>
      </c>
      <c r="AF336" s="9">
        <f>(AC336+AD336)*D336*E336*N336</f>
        <v>24.757380000000005</v>
      </c>
      <c r="AG336" s="28">
        <f t="shared" si="273"/>
        <v>87.122934135577665</v>
      </c>
      <c r="AH336" s="9">
        <f t="shared" si="274"/>
        <v>0.28416604933751927</v>
      </c>
      <c r="AI336" s="9">
        <f t="shared" si="301"/>
        <v>0.09</v>
      </c>
      <c r="AJ336" s="29">
        <f t="shared" si="275"/>
        <v>0.37416604933751929</v>
      </c>
      <c r="AK336" s="30">
        <f t="shared" si="302"/>
        <v>0.9</v>
      </c>
      <c r="AL336" s="9">
        <v>4.1362316109418904</v>
      </c>
      <c r="AM336" s="9">
        <v>3.2593951851661647</v>
      </c>
      <c r="AN336" s="9">
        <v>3.6545945439720828</v>
      </c>
      <c r="AO336" s="36">
        <f t="shared" si="276"/>
        <v>83.183391210022066</v>
      </c>
      <c r="AP336" s="36">
        <f t="shared" si="277"/>
        <v>1.7198092706606027</v>
      </c>
      <c r="AQ336" s="36">
        <f t="shared" si="278"/>
        <v>1.3552282810678546</v>
      </c>
      <c r="AR336" s="36">
        <f t="shared" si="279"/>
        <v>1.5195487507522814</v>
      </c>
      <c r="AS336" s="36">
        <f t="shared" si="280"/>
        <v>53.287925821117362</v>
      </c>
      <c r="AT336" s="37">
        <f t="shared" si="281"/>
        <v>86.165539254966916</v>
      </c>
      <c r="AU336" s="37">
        <f t="shared" si="282"/>
        <v>2.5885941699308002</v>
      </c>
      <c r="AV336" s="37">
        <f t="shared" si="283"/>
        <v>2.0398401655028087</v>
      </c>
      <c r="AW336" s="37">
        <f t="shared" si="284"/>
        <v>2.2871693415235956</v>
      </c>
      <c r="AX336" s="37">
        <f t="shared" si="285"/>
        <v>80.207041828111755</v>
      </c>
      <c r="AY336" s="9">
        <f t="shared" si="286"/>
        <v>0.85</v>
      </c>
      <c r="AZ336" s="9">
        <f t="shared" si="287"/>
        <v>0.6</v>
      </c>
      <c r="BA336" s="9">
        <f t="shared" si="288"/>
        <v>0.65</v>
      </c>
      <c r="BB336" s="9">
        <f t="shared" si="303"/>
        <v>21</v>
      </c>
      <c r="BC336" s="9">
        <f t="shared" si="304"/>
        <v>11.2</v>
      </c>
      <c r="BD336" s="9">
        <f t="shared" si="305"/>
        <v>13.65</v>
      </c>
      <c r="BE336" s="9">
        <f t="shared" si="289"/>
        <v>143.05956736798365</v>
      </c>
      <c r="BF336" s="9">
        <f t="shared" si="290"/>
        <v>112.7324842829531</v>
      </c>
      <c r="BG336" s="9">
        <f t="shared" si="291"/>
        <v>126.40121819652734</v>
      </c>
      <c r="BH336" s="9">
        <f t="shared" si="292"/>
        <v>4432.6703803486416</v>
      </c>
      <c r="BI336" s="9">
        <f t="shared" si="293"/>
        <v>223.04761256435086</v>
      </c>
      <c r="BJ336" s="9">
        <f t="shared" si="294"/>
        <v>175.76392785449048</v>
      </c>
      <c r="BK336" s="9">
        <f t="shared" si="295"/>
        <v>197.0751796798082</v>
      </c>
      <c r="BL336" s="9">
        <f t="shared" si="296"/>
        <v>6911.0830111649366</v>
      </c>
      <c r="BM336" s="9" t="str">
        <f t="shared" si="297"/>
        <v>D</v>
      </c>
      <c r="BN336" s="9" t="str">
        <f t="shared" si="298"/>
        <v>M</v>
      </c>
      <c r="BO336" s="9">
        <v>1</v>
      </c>
    </row>
    <row r="337" spans="1:67" x14ac:dyDescent="0.3">
      <c r="A337" s="10">
        <v>331</v>
      </c>
      <c r="B337" s="10">
        <f t="shared" si="268"/>
        <v>9</v>
      </c>
      <c r="C337" s="9">
        <f>IF(G337&lt;=$A$3,$A$3,G337)</f>
        <v>2.6802748509104206</v>
      </c>
      <c r="D337" s="9">
        <f t="shared" si="255"/>
        <v>3</v>
      </c>
      <c r="E337" s="9">
        <f t="shared" si="256"/>
        <v>2.7508200000000005</v>
      </c>
      <c r="F337" s="9">
        <f t="shared" si="257"/>
        <v>3.080274850910421</v>
      </c>
      <c r="G337" s="9">
        <v>2.6802748509104206</v>
      </c>
      <c r="H337" s="9">
        <f t="shared" si="269"/>
        <v>2.9573560872450426</v>
      </c>
      <c r="I337" s="9">
        <v>65</v>
      </c>
      <c r="J337" s="9">
        <v>78</v>
      </c>
      <c r="K337" s="9">
        <v>0.2</v>
      </c>
      <c r="L337" s="9">
        <v>0.2</v>
      </c>
      <c r="M337" s="1">
        <f t="shared" si="258"/>
        <v>1.3989229744649958</v>
      </c>
      <c r="N337" s="9">
        <v>3</v>
      </c>
      <c r="O337" s="9">
        <v>2.6</v>
      </c>
      <c r="P337" s="9">
        <f t="shared" si="259"/>
        <v>2.7363998606591178</v>
      </c>
      <c r="Q337" s="1">
        <f t="shared" si="260"/>
        <v>1.2760042107996177</v>
      </c>
      <c r="R337" s="4">
        <f t="shared" si="261"/>
        <v>15.007922656809424</v>
      </c>
      <c r="S337" s="4">
        <f t="shared" si="262"/>
        <v>0.11586955644238768</v>
      </c>
      <c r="T337" s="9">
        <f t="shared" si="263"/>
        <v>14.407382935635052</v>
      </c>
      <c r="U337" s="9">
        <f t="shared" si="264"/>
        <v>4.3562790617100386</v>
      </c>
      <c r="V337" s="9">
        <f t="shared" si="265"/>
        <v>33.584271320235061</v>
      </c>
      <c r="W337" s="9">
        <f t="shared" si="266"/>
        <v>41.602830096057353</v>
      </c>
      <c r="X337" s="28">
        <f t="shared" si="270"/>
        <v>75.187101416292421</v>
      </c>
      <c r="Y337" s="9">
        <f t="shared" si="267"/>
        <v>0.55332403181381806</v>
      </c>
      <c r="Z337" s="9">
        <f t="shared" si="299"/>
        <v>0.04</v>
      </c>
      <c r="AA337" s="29">
        <f t="shared" si="271"/>
        <v>0.5933240318138181</v>
      </c>
      <c r="AB337" s="30">
        <f t="shared" si="300"/>
        <v>0.98</v>
      </c>
      <c r="AC337" s="9">
        <v>0.5</v>
      </c>
      <c r="AD337" s="9">
        <v>0.5</v>
      </c>
      <c r="AE337" s="9">
        <f t="shared" si="272"/>
        <v>73.216388447238685</v>
      </c>
      <c r="AF337" s="9">
        <f>(AC337+AD337)*D337*E337*N337</f>
        <v>24.757380000000005</v>
      </c>
      <c r="AG337" s="28">
        <f t="shared" si="273"/>
        <v>97.973768447238683</v>
      </c>
      <c r="AH337" s="9">
        <f t="shared" si="274"/>
        <v>0.2526939648476671</v>
      </c>
      <c r="AI337" s="9">
        <f t="shared" si="301"/>
        <v>0.09</v>
      </c>
      <c r="AJ337" s="29">
        <f t="shared" si="275"/>
        <v>0.34269396484766712</v>
      </c>
      <c r="AK337" s="30">
        <f t="shared" si="302"/>
        <v>0.9</v>
      </c>
      <c r="AL337" s="9">
        <v>9.8440706639019631</v>
      </c>
      <c r="AM337" s="9">
        <v>2.0966506677821806</v>
      </c>
      <c r="AN337" s="9">
        <v>6.5460643478368468</v>
      </c>
      <c r="AO337" s="36">
        <f t="shared" si="276"/>
        <v>76.753499362465192</v>
      </c>
      <c r="AP337" s="36">
        <f t="shared" si="277"/>
        <v>4.0033469681355216</v>
      </c>
      <c r="AQ337" s="36">
        <f t="shared" si="278"/>
        <v>0.85265744026852308</v>
      </c>
      <c r="AR337" s="36">
        <f t="shared" si="279"/>
        <v>2.662127056465597</v>
      </c>
      <c r="AS337" s="36">
        <f t="shared" si="280"/>
        <v>100.80932368831454</v>
      </c>
      <c r="AT337" s="37">
        <f t="shared" si="281"/>
        <v>96.897133629137159</v>
      </c>
      <c r="AU337" s="37">
        <f t="shared" si="282"/>
        <v>6.4705670578487924</v>
      </c>
      <c r="AV337" s="37">
        <f t="shared" si="283"/>
        <v>1.3781411375393962</v>
      </c>
      <c r="AW337" s="37">
        <f t="shared" si="284"/>
        <v>4.3027676023286796</v>
      </c>
      <c r="AX337" s="37">
        <f t="shared" si="285"/>
        <v>162.93703597852689</v>
      </c>
      <c r="AY337" s="9">
        <f t="shared" si="286"/>
        <v>0.85</v>
      </c>
      <c r="AZ337" s="9">
        <f t="shared" si="287"/>
        <v>0.6</v>
      </c>
      <c r="BA337" s="9">
        <f t="shared" si="288"/>
        <v>0.65</v>
      </c>
      <c r="BB337" s="9">
        <f t="shared" si="303"/>
        <v>21</v>
      </c>
      <c r="BC337" s="9">
        <f t="shared" si="304"/>
        <v>11.2</v>
      </c>
      <c r="BD337" s="9">
        <f t="shared" si="305"/>
        <v>13.65</v>
      </c>
      <c r="BE337" s="9">
        <f t="shared" si="289"/>
        <v>307.27088896651674</v>
      </c>
      <c r="BF337" s="9">
        <f t="shared" si="290"/>
        <v>65.444442298051285</v>
      </c>
      <c r="BG337" s="9">
        <f t="shared" si="291"/>
        <v>204.32756733123352</v>
      </c>
      <c r="BH337" s="9">
        <f t="shared" si="292"/>
        <v>7737.4683614415972</v>
      </c>
      <c r="BI337" s="9">
        <f t="shared" si="293"/>
        <v>626.97940086066728</v>
      </c>
      <c r="BJ337" s="9">
        <f t="shared" si="294"/>
        <v>133.53792596396596</v>
      </c>
      <c r="BK337" s="9">
        <f t="shared" si="295"/>
        <v>416.92584733796417</v>
      </c>
      <c r="BL337" s="9">
        <f t="shared" si="296"/>
        <v>15788.13174834685</v>
      </c>
      <c r="BM337" s="9" t="str">
        <f t="shared" si="297"/>
        <v>M</v>
      </c>
      <c r="BN337" s="9" t="str">
        <f t="shared" si="298"/>
        <v>M</v>
      </c>
      <c r="BO337" s="9">
        <v>1</v>
      </c>
    </row>
    <row r="338" spans="1:67" x14ac:dyDescent="0.3">
      <c r="A338" s="10">
        <v>332</v>
      </c>
      <c r="B338" s="10">
        <f t="shared" si="268"/>
        <v>9</v>
      </c>
      <c r="C338" s="9">
        <f>IF(G338&lt;=$A$3,$A$3,G338)</f>
        <v>3.4972167294924925</v>
      </c>
      <c r="D338" s="9">
        <f t="shared" si="255"/>
        <v>3</v>
      </c>
      <c r="E338" s="9">
        <f t="shared" si="256"/>
        <v>2.7508200000000005</v>
      </c>
      <c r="F338" s="9">
        <f t="shared" si="257"/>
        <v>3.8972167294924929</v>
      </c>
      <c r="G338" s="9">
        <v>3.4972167294924925</v>
      </c>
      <c r="H338" s="9">
        <f t="shared" si="269"/>
        <v>3.8587517171482375</v>
      </c>
      <c r="I338" s="9">
        <v>65</v>
      </c>
      <c r="J338" s="9">
        <v>78</v>
      </c>
      <c r="K338" s="9">
        <v>0.2</v>
      </c>
      <c r="L338" s="9">
        <v>0.2</v>
      </c>
      <c r="M338" s="1">
        <f t="shared" si="258"/>
        <v>1.3989229744649958</v>
      </c>
      <c r="N338" s="9">
        <v>3</v>
      </c>
      <c r="O338" s="9">
        <v>2.6</v>
      </c>
      <c r="P338" s="9">
        <f t="shared" si="259"/>
        <v>2.9175115148302582</v>
      </c>
      <c r="Q338" s="1">
        <f t="shared" si="260"/>
        <v>1.3604579621207402</v>
      </c>
      <c r="R338" s="4">
        <f t="shared" si="261"/>
        <v>15.007922656809424</v>
      </c>
      <c r="S338" s="4">
        <f t="shared" si="262"/>
        <v>1.1346573479479075E-2</v>
      </c>
      <c r="T338" s="9">
        <f t="shared" si="263"/>
        <v>16.377633107637305</v>
      </c>
      <c r="U338" s="9">
        <f t="shared" si="264"/>
        <v>5.2576746916132331</v>
      </c>
      <c r="V338" s="9">
        <f t="shared" si="265"/>
        <v>50.480661881940591</v>
      </c>
      <c r="W338" s="9">
        <f t="shared" si="266"/>
        <v>41.315306184063324</v>
      </c>
      <c r="X338" s="28">
        <f t="shared" si="270"/>
        <v>91.795968066003923</v>
      </c>
      <c r="Y338" s="9">
        <f t="shared" si="267"/>
        <v>0.45007756935856308</v>
      </c>
      <c r="Z338" s="9">
        <f t="shared" si="299"/>
        <v>0.04</v>
      </c>
      <c r="AA338" s="29">
        <f t="shared" si="271"/>
        <v>0.49007756935856306</v>
      </c>
      <c r="AB338" s="30">
        <f t="shared" si="300"/>
        <v>0.98</v>
      </c>
      <c r="AC338" s="9">
        <v>0.5</v>
      </c>
      <c r="AD338" s="9">
        <v>0.5</v>
      </c>
      <c r="AE338" s="9">
        <f t="shared" si="272"/>
        <v>95.53258258709144</v>
      </c>
      <c r="AF338" s="9">
        <f>(AC338+AD338)*D338*E338*N338</f>
        <v>24.757380000000005</v>
      </c>
      <c r="AG338" s="28">
        <f t="shared" si="273"/>
        <v>120.28996258709145</v>
      </c>
      <c r="AH338" s="9">
        <f t="shared" si="274"/>
        <v>0.20581417989946874</v>
      </c>
      <c r="AI338" s="9">
        <f t="shared" si="301"/>
        <v>0.09</v>
      </c>
      <c r="AJ338" s="29">
        <f t="shared" si="275"/>
        <v>0.29581417989946873</v>
      </c>
      <c r="AK338" s="30">
        <f t="shared" si="302"/>
        <v>0.9</v>
      </c>
      <c r="AL338" s="9">
        <v>6.3921081463533111</v>
      </c>
      <c r="AM338" s="9">
        <v>2.8234621872366459</v>
      </c>
      <c r="AN338" s="9">
        <v>3.6572898639041611</v>
      </c>
      <c r="AO338" s="36">
        <f t="shared" si="276"/>
        <v>93.708384067379015</v>
      </c>
      <c r="AP338" s="36">
        <f t="shared" si="277"/>
        <v>3.2594793229114103</v>
      </c>
      <c r="AQ338" s="36">
        <f t="shared" si="278"/>
        <v>1.4397467013398983</v>
      </c>
      <c r="AR338" s="36">
        <f t="shared" si="279"/>
        <v>1.8649341369623</v>
      </c>
      <c r="AS338" s="36">
        <f t="shared" si="280"/>
        <v>84.403431877170789</v>
      </c>
      <c r="AT338" s="37">
        <f t="shared" si="281"/>
        <v>118.96809486635419</v>
      </c>
      <c r="AU338" s="37">
        <f t="shared" si="282"/>
        <v>4.5012319172110935</v>
      </c>
      <c r="AV338" s="37">
        <f t="shared" si="283"/>
        <v>1.9882420358420774</v>
      </c>
      <c r="AW338" s="37">
        <f t="shared" si="284"/>
        <v>2.5754116621587122</v>
      </c>
      <c r="AX338" s="37">
        <f t="shared" si="285"/>
        <v>116.55831617557995</v>
      </c>
      <c r="AY338" s="9">
        <f t="shared" si="286"/>
        <v>0.85</v>
      </c>
      <c r="AZ338" s="9">
        <f t="shared" si="287"/>
        <v>0.6</v>
      </c>
      <c r="BA338" s="9">
        <f t="shared" si="288"/>
        <v>0.65</v>
      </c>
      <c r="BB338" s="9">
        <f t="shared" si="303"/>
        <v>21</v>
      </c>
      <c r="BC338" s="9">
        <f t="shared" si="304"/>
        <v>11.2</v>
      </c>
      <c r="BD338" s="9">
        <f t="shared" si="305"/>
        <v>13.65</v>
      </c>
      <c r="BE338" s="9">
        <f t="shared" si="289"/>
        <v>305.44054025106294</v>
      </c>
      <c r="BF338" s="9">
        <f t="shared" si="290"/>
        <v>134.91633684890121</v>
      </c>
      <c r="BG338" s="9">
        <f t="shared" si="291"/>
        <v>174.75996436682922</v>
      </c>
      <c r="BH338" s="9">
        <f t="shared" si="292"/>
        <v>7909.3092109507816</v>
      </c>
      <c r="BI338" s="9">
        <f t="shared" si="293"/>
        <v>535.50298574223075</v>
      </c>
      <c r="BJ338" s="9">
        <f t="shared" si="294"/>
        <v>236.53736713733346</v>
      </c>
      <c r="BK338" s="9">
        <f t="shared" si="295"/>
        <v>306.39181894361263</v>
      </c>
      <c r="BL338" s="9">
        <f t="shared" si="296"/>
        <v>13866.720816238902</v>
      </c>
      <c r="BM338" s="9" t="str">
        <f t="shared" si="297"/>
        <v>M</v>
      </c>
      <c r="BN338" s="9" t="str">
        <f t="shared" si="298"/>
        <v>M</v>
      </c>
      <c r="BO338" s="9">
        <v>1</v>
      </c>
    </row>
    <row r="339" spans="1:67" x14ac:dyDescent="0.3">
      <c r="A339" s="10">
        <v>333</v>
      </c>
      <c r="B339" s="10">
        <f t="shared" si="268"/>
        <v>9</v>
      </c>
      <c r="C339" s="9">
        <f>IF(G339&lt;=$A$3,$A$3,G339)</f>
        <v>2.5</v>
      </c>
      <c r="D339" s="9">
        <f t="shared" si="255"/>
        <v>3</v>
      </c>
      <c r="E339" s="9">
        <f t="shared" si="256"/>
        <v>2.7508200000000005</v>
      </c>
      <c r="F339" s="9">
        <f t="shared" si="257"/>
        <v>2.9000000000000004</v>
      </c>
      <c r="G339" s="9">
        <v>1.9942013793243669</v>
      </c>
      <c r="H339" s="9">
        <f t="shared" si="269"/>
        <v>2.2003577679110506</v>
      </c>
      <c r="I339" s="9">
        <v>65</v>
      </c>
      <c r="J339" s="9">
        <v>78</v>
      </c>
      <c r="K339" s="9">
        <v>0.2</v>
      </c>
      <c r="L339" s="9">
        <v>0.2</v>
      </c>
      <c r="M339" s="1">
        <f t="shared" si="258"/>
        <v>1.3989229744649958</v>
      </c>
      <c r="N339" s="9">
        <v>3</v>
      </c>
      <c r="O339" s="9">
        <v>2.6</v>
      </c>
      <c r="P339" s="9">
        <f t="shared" si="259"/>
        <v>1.4996123914044921</v>
      </c>
      <c r="Q339" s="1">
        <f t="shared" si="260"/>
        <v>0.69928074237604587</v>
      </c>
      <c r="R339" s="4">
        <f t="shared" si="261"/>
        <v>15.007922656809424</v>
      </c>
      <c r="S339" s="4">
        <f t="shared" si="262"/>
        <v>3.7539199813428143</v>
      </c>
      <c r="T339" s="9">
        <f t="shared" si="263"/>
        <v>4.3269713632244056</v>
      </c>
      <c r="U339" s="9">
        <f t="shared" si="264"/>
        <v>3.5992807423760462</v>
      </c>
      <c r="V339" s="9">
        <f t="shared" si="265"/>
        <v>42.572374030740733</v>
      </c>
      <c r="W339" s="9">
        <f t="shared" si="266"/>
        <v>51.61045196588195</v>
      </c>
      <c r="X339" s="28">
        <f t="shared" si="270"/>
        <v>94.182825996622682</v>
      </c>
      <c r="Y339" s="9">
        <f t="shared" si="267"/>
        <v>0.54798156054196823</v>
      </c>
      <c r="Z339" s="9">
        <f t="shared" si="299"/>
        <v>0.04</v>
      </c>
      <c r="AA339" s="29">
        <f t="shared" si="271"/>
        <v>0.58798156054196826</v>
      </c>
      <c r="AB339" s="30">
        <f t="shared" si="300"/>
        <v>0.98</v>
      </c>
      <c r="AC339" s="9">
        <v>0.5</v>
      </c>
      <c r="AD339" s="9">
        <v>0.5</v>
      </c>
      <c r="AE339" s="9">
        <f t="shared" si="272"/>
        <v>54.4750933961257</v>
      </c>
      <c r="AF339" s="9">
        <f>(AC339+AD339)*D339*E339*N339</f>
        <v>24.757380000000005</v>
      </c>
      <c r="AG339" s="28">
        <f t="shared" si="273"/>
        <v>79.232473396125698</v>
      </c>
      <c r="AH339" s="9">
        <f t="shared" si="274"/>
        <v>0.31246506563318505</v>
      </c>
      <c r="AI339" s="9">
        <f t="shared" si="301"/>
        <v>0.09</v>
      </c>
      <c r="AJ339" s="29">
        <f t="shared" si="275"/>
        <v>0.40246506563318507</v>
      </c>
      <c r="AK339" s="30">
        <f t="shared" si="302"/>
        <v>0.9</v>
      </c>
      <c r="AL339" s="9">
        <v>11.011978914118835</v>
      </c>
      <c r="AM339" s="9">
        <v>3.0234499678998579</v>
      </c>
      <c r="AN339" s="9">
        <v>5.8757654407114348</v>
      </c>
      <c r="AO339" s="36">
        <f t="shared" si="276"/>
        <v>96.144968204885657</v>
      </c>
      <c r="AP339" s="36">
        <f t="shared" si="277"/>
        <v>4.5371383675399937</v>
      </c>
      <c r="AQ339" s="36">
        <f t="shared" si="278"/>
        <v>1.2457171375535356</v>
      </c>
      <c r="AR339" s="36">
        <f t="shared" si="279"/>
        <v>2.4209237075033596</v>
      </c>
      <c r="AS339" s="36">
        <f t="shared" si="280"/>
        <v>110.83878461977221</v>
      </c>
      <c r="AT339" s="37">
        <f t="shared" si="281"/>
        <v>78.361786875289155</v>
      </c>
      <c r="AU339" s="37">
        <f t="shared" si="282"/>
        <v>6.5800420976967482</v>
      </c>
      <c r="AV339" s="37">
        <f t="shared" si="283"/>
        <v>1.8066169781303902</v>
      </c>
      <c r="AW339" s="37">
        <f t="shared" si="284"/>
        <v>3.5109751169703065</v>
      </c>
      <c r="AX339" s="37">
        <f t="shared" si="285"/>
        <v>160.74534426224221</v>
      </c>
      <c r="AY339" s="9">
        <f t="shared" si="286"/>
        <v>0.85</v>
      </c>
      <c r="AZ339" s="9">
        <f t="shared" si="287"/>
        <v>0.6</v>
      </c>
      <c r="BA339" s="9">
        <f t="shared" si="288"/>
        <v>0.65</v>
      </c>
      <c r="BB339" s="9">
        <f t="shared" si="303"/>
        <v>21</v>
      </c>
      <c r="BC339" s="9">
        <f t="shared" si="304"/>
        <v>11.2</v>
      </c>
      <c r="BD339" s="9">
        <f t="shared" si="305"/>
        <v>13.65</v>
      </c>
      <c r="BE339" s="9">
        <f t="shared" si="289"/>
        <v>436.2230240882995</v>
      </c>
      <c r="BF339" s="9">
        <f t="shared" si="290"/>
        <v>119.76943458236586</v>
      </c>
      <c r="BG339" s="9">
        <f t="shared" si="291"/>
        <v>232.75963288436441</v>
      </c>
      <c r="BH339" s="9">
        <f t="shared" si="292"/>
        <v>10656.591423136169</v>
      </c>
      <c r="BI339" s="9">
        <f t="shared" si="293"/>
        <v>515.62385649014311</v>
      </c>
      <c r="BJ339" s="9">
        <f t="shared" si="294"/>
        <v>141.56973460553257</v>
      </c>
      <c r="BK339" s="9">
        <f t="shared" si="295"/>
        <v>275.12628384047059</v>
      </c>
      <c r="BL339" s="9">
        <f t="shared" si="296"/>
        <v>12596.29240827281</v>
      </c>
      <c r="BM339" s="9" t="str">
        <f t="shared" si="297"/>
        <v>M</v>
      </c>
      <c r="BN339" s="9" t="str">
        <f t="shared" si="298"/>
        <v>M</v>
      </c>
      <c r="BO339" s="9">
        <v>1</v>
      </c>
    </row>
    <row r="340" spans="1:67" x14ac:dyDescent="0.3">
      <c r="A340" s="10">
        <v>334</v>
      </c>
      <c r="B340" s="10">
        <f t="shared" si="268"/>
        <v>9</v>
      </c>
      <c r="C340" s="9">
        <f>IF(G340&lt;=$A$3,$A$3,G340)</f>
        <v>2.5</v>
      </c>
      <c r="D340" s="9">
        <f t="shared" si="255"/>
        <v>3</v>
      </c>
      <c r="E340" s="9">
        <f t="shared" si="256"/>
        <v>2.7508200000000005</v>
      </c>
      <c r="F340" s="9">
        <f t="shared" si="257"/>
        <v>2.9000000000000004</v>
      </c>
      <c r="G340" s="9">
        <v>2.2256259629119528</v>
      </c>
      <c r="H340" s="9">
        <f t="shared" si="269"/>
        <v>2.455706543346682</v>
      </c>
      <c r="I340" s="9">
        <v>65</v>
      </c>
      <c r="J340" s="9">
        <v>78</v>
      </c>
      <c r="K340" s="9">
        <v>0.2</v>
      </c>
      <c r="L340" s="9">
        <v>0.2</v>
      </c>
      <c r="M340" s="1">
        <f t="shared" si="258"/>
        <v>1.3989229744649958</v>
      </c>
      <c r="N340" s="9">
        <v>3</v>
      </c>
      <c r="O340" s="9">
        <v>2.6</v>
      </c>
      <c r="P340" s="9">
        <f t="shared" si="259"/>
        <v>2.0472096074698456</v>
      </c>
      <c r="Q340" s="1">
        <f t="shared" si="260"/>
        <v>0.95462951781167771</v>
      </c>
      <c r="R340" s="4">
        <f t="shared" si="261"/>
        <v>15.007922656809424</v>
      </c>
      <c r="S340" s="4">
        <f t="shared" si="262"/>
        <v>1.5138150272041804</v>
      </c>
      <c r="T340" s="9">
        <f t="shared" si="263"/>
        <v>8.0640015436744275</v>
      </c>
      <c r="U340" s="9">
        <f t="shared" si="264"/>
        <v>3.8546295178116781</v>
      </c>
      <c r="V340" s="9">
        <f t="shared" si="265"/>
        <v>38.614243335749798</v>
      </c>
      <c r="W340" s="9">
        <f t="shared" si="266"/>
        <v>45.448326455938314</v>
      </c>
      <c r="X340" s="28">
        <f t="shared" si="270"/>
        <v>84.062569791688105</v>
      </c>
      <c r="Y340" s="9">
        <f t="shared" si="267"/>
        <v>0.54064878778464531</v>
      </c>
      <c r="Z340" s="9">
        <f t="shared" si="299"/>
        <v>0.04</v>
      </c>
      <c r="AA340" s="29">
        <f t="shared" si="271"/>
        <v>0.58064878778464535</v>
      </c>
      <c r="AB340" s="30">
        <f t="shared" si="300"/>
        <v>0.98</v>
      </c>
      <c r="AC340" s="9">
        <v>0.5</v>
      </c>
      <c r="AD340" s="9">
        <v>0.5</v>
      </c>
      <c r="AE340" s="9">
        <f t="shared" si="272"/>
        <v>60.796860062120288</v>
      </c>
      <c r="AF340" s="9">
        <f>(AC340+AD340)*D340*E340*N340</f>
        <v>24.757380000000005</v>
      </c>
      <c r="AG340" s="28">
        <f t="shared" si="273"/>
        <v>85.5542400621203</v>
      </c>
      <c r="AH340" s="9">
        <f t="shared" si="274"/>
        <v>0.28937642344814068</v>
      </c>
      <c r="AI340" s="9">
        <f t="shared" si="301"/>
        <v>0.09</v>
      </c>
      <c r="AJ340" s="29">
        <f t="shared" si="275"/>
        <v>0.37937642344814071</v>
      </c>
      <c r="AK340" s="30">
        <f t="shared" si="302"/>
        <v>0.9</v>
      </c>
      <c r="AL340" s="9">
        <v>6.1788470835360929</v>
      </c>
      <c r="AM340" s="9">
        <v>3.0785442524360249</v>
      </c>
      <c r="AN340" s="9">
        <v>3.7679482150331758</v>
      </c>
      <c r="AO340" s="36">
        <f t="shared" si="276"/>
        <v>85.813873329014939</v>
      </c>
      <c r="AP340" s="36">
        <f t="shared" si="277"/>
        <v>2.5911070145741695</v>
      </c>
      <c r="AQ340" s="36">
        <f t="shared" si="278"/>
        <v>1.2909912641176597</v>
      </c>
      <c r="AR340" s="36">
        <f t="shared" si="279"/>
        <v>1.580093651538844</v>
      </c>
      <c r="AS340" s="36">
        <f t="shared" si="280"/>
        <v>68.946102428297991</v>
      </c>
      <c r="AT340" s="37">
        <f t="shared" si="281"/>
        <v>84.614083577921164</v>
      </c>
      <c r="AU340" s="37">
        <f t="shared" si="282"/>
        <v>3.8347381759511947</v>
      </c>
      <c r="AV340" s="37">
        <f t="shared" si="283"/>
        <v>1.9106171445200157</v>
      </c>
      <c r="AW340" s="37">
        <f t="shared" si="284"/>
        <v>2.3384774974760836</v>
      </c>
      <c r="AX340" s="37">
        <f t="shared" si="285"/>
        <v>102.03756524825987</v>
      </c>
      <c r="AY340" s="9">
        <f t="shared" si="286"/>
        <v>0.85</v>
      </c>
      <c r="AZ340" s="9">
        <f t="shared" si="287"/>
        <v>0.6</v>
      </c>
      <c r="BA340" s="9">
        <f t="shared" si="288"/>
        <v>0.65</v>
      </c>
      <c r="BB340" s="9">
        <f t="shared" si="303"/>
        <v>21</v>
      </c>
      <c r="BC340" s="9">
        <f t="shared" si="304"/>
        <v>11.2</v>
      </c>
      <c r="BD340" s="9">
        <f t="shared" si="305"/>
        <v>13.65</v>
      </c>
      <c r="BE340" s="9">
        <f t="shared" si="289"/>
        <v>222.35292913058984</v>
      </c>
      <c r="BF340" s="9">
        <f t="shared" si="290"/>
        <v>110.78496080785773</v>
      </c>
      <c r="BG340" s="9">
        <f t="shared" si="291"/>
        <v>135.59395646113504</v>
      </c>
      <c r="BH340" s="9">
        <f t="shared" si="292"/>
        <v>5916.5321003112531</v>
      </c>
      <c r="BI340" s="9">
        <f t="shared" si="293"/>
        <v>324.47285651937932</v>
      </c>
      <c r="BJ340" s="9">
        <f t="shared" si="294"/>
        <v>161.6651187518257</v>
      </c>
      <c r="BK340" s="9">
        <f t="shared" si="295"/>
        <v>197.86813041652925</v>
      </c>
      <c r="BL340" s="9">
        <f t="shared" si="296"/>
        <v>8633.8150740038436</v>
      </c>
      <c r="BM340" s="9" t="str">
        <f t="shared" si="297"/>
        <v>D</v>
      </c>
      <c r="BN340" s="9" t="str">
        <f t="shared" si="298"/>
        <v>M</v>
      </c>
      <c r="BO340" s="9">
        <v>1</v>
      </c>
    </row>
    <row r="341" spans="1:67" x14ac:dyDescent="0.3">
      <c r="A341" s="10">
        <v>335</v>
      </c>
      <c r="B341" s="10">
        <f t="shared" si="268"/>
        <v>9</v>
      </c>
      <c r="C341" s="9">
        <f>IF(G341&lt;=$A$3,$A$3,G341)</f>
        <v>2.5</v>
      </c>
      <c r="D341" s="9">
        <f t="shared" si="255"/>
        <v>3</v>
      </c>
      <c r="E341" s="9">
        <f t="shared" si="256"/>
        <v>2.7508200000000005</v>
      </c>
      <c r="F341" s="9">
        <f t="shared" si="257"/>
        <v>2.9000000000000004</v>
      </c>
      <c r="G341" s="9">
        <v>1.9079232207578389</v>
      </c>
      <c r="H341" s="9">
        <f t="shared" si="269"/>
        <v>2.1051603528599991</v>
      </c>
      <c r="I341" s="9">
        <v>65</v>
      </c>
      <c r="J341" s="9">
        <v>78</v>
      </c>
      <c r="K341" s="9">
        <v>0.2</v>
      </c>
      <c r="L341" s="9">
        <v>0.2</v>
      </c>
      <c r="M341" s="1">
        <f t="shared" si="258"/>
        <v>1.3989229744649958</v>
      </c>
      <c r="N341" s="9">
        <v>3</v>
      </c>
      <c r="O341" s="9">
        <v>2.6</v>
      </c>
      <c r="P341" s="9">
        <f t="shared" si="259"/>
        <v>1.2954608760128923</v>
      </c>
      <c r="Q341" s="1">
        <f t="shared" si="260"/>
        <v>0.60408332732499481</v>
      </c>
      <c r="R341" s="4">
        <f t="shared" si="261"/>
        <v>15.007922656809424</v>
      </c>
      <c r="S341" s="4">
        <f t="shared" si="262"/>
        <v>4.8449803655543588</v>
      </c>
      <c r="T341" s="9">
        <f t="shared" si="263"/>
        <v>3.2290486117242088</v>
      </c>
      <c r="U341" s="9">
        <f t="shared" si="264"/>
        <v>3.5040833273249952</v>
      </c>
      <c r="V341" s="9">
        <f t="shared" si="265"/>
        <v>43.235723314585904</v>
      </c>
      <c r="W341" s="9">
        <f t="shared" si="266"/>
        <v>54.611762691978754</v>
      </c>
      <c r="X341" s="28">
        <f t="shared" si="270"/>
        <v>97.847486006564651</v>
      </c>
      <c r="Y341" s="9">
        <f t="shared" si="267"/>
        <v>0.55813148524137668</v>
      </c>
      <c r="Z341" s="9">
        <f t="shared" si="299"/>
        <v>0.04</v>
      </c>
      <c r="AA341" s="29">
        <f t="shared" si="271"/>
        <v>0.59813148524137671</v>
      </c>
      <c r="AB341" s="30">
        <f t="shared" si="300"/>
        <v>0.98</v>
      </c>
      <c r="AC341" s="9">
        <v>0.5</v>
      </c>
      <c r="AD341" s="9">
        <v>0.5</v>
      </c>
      <c r="AE341" s="9">
        <f t="shared" si="272"/>
        <v>52.118254816689095</v>
      </c>
      <c r="AF341" s="9">
        <f>(AC341+AD341)*D341*E341*N341</f>
        <v>24.757380000000005</v>
      </c>
      <c r="AG341" s="28">
        <f t="shared" si="273"/>
        <v>76.8756348166891</v>
      </c>
      <c r="AH341" s="9">
        <f t="shared" si="274"/>
        <v>0.32204456013968902</v>
      </c>
      <c r="AI341" s="9">
        <f t="shared" si="301"/>
        <v>0.09</v>
      </c>
      <c r="AJ341" s="29">
        <f t="shared" si="275"/>
        <v>0.41204456013968904</v>
      </c>
      <c r="AK341" s="30">
        <f t="shared" si="302"/>
        <v>0.9</v>
      </c>
      <c r="AL341" s="9">
        <v>9.4574799374324172</v>
      </c>
      <c r="AM341" s="9">
        <v>2.4738390477988519</v>
      </c>
      <c r="AN341" s="9">
        <v>4.3568990301506467</v>
      </c>
      <c r="AO341" s="36">
        <f t="shared" si="276"/>
        <v>99.885975298368081</v>
      </c>
      <c r="AP341" s="36">
        <f t="shared" si="277"/>
        <v>3.8006634158154431</v>
      </c>
      <c r="AQ341" s="36">
        <f t="shared" si="278"/>
        <v>0.99415802389081154</v>
      </c>
      <c r="AR341" s="36">
        <f t="shared" si="279"/>
        <v>1.7509005421999266</v>
      </c>
      <c r="AS341" s="36">
        <f t="shared" si="280"/>
        <v>90.057448953520762</v>
      </c>
      <c r="AT341" s="37">
        <f t="shared" si="281"/>
        <v>76.030847620901312</v>
      </c>
      <c r="AU341" s="37">
        <f t="shared" si="282"/>
        <v>5.5605767765831429</v>
      </c>
      <c r="AV341" s="37">
        <f t="shared" si="283"/>
        <v>1.4545071254921869</v>
      </c>
      <c r="AW341" s="37">
        <f t="shared" si="284"/>
        <v>2.5616624856991859</v>
      </c>
      <c r="AX341" s="37">
        <f t="shared" si="285"/>
        <v>131.75893374968263</v>
      </c>
      <c r="AY341" s="9">
        <f t="shared" si="286"/>
        <v>0.85</v>
      </c>
      <c r="AZ341" s="9">
        <f t="shared" si="287"/>
        <v>0.6</v>
      </c>
      <c r="BA341" s="9">
        <f t="shared" si="288"/>
        <v>0.65</v>
      </c>
      <c r="BB341" s="9">
        <f t="shared" si="303"/>
        <v>21</v>
      </c>
      <c r="BC341" s="9">
        <f t="shared" si="304"/>
        <v>11.2</v>
      </c>
      <c r="BD341" s="9">
        <f t="shared" si="305"/>
        <v>13.65</v>
      </c>
      <c r="BE341" s="9">
        <f t="shared" si="289"/>
        <v>379.63297206955258</v>
      </c>
      <c r="BF341" s="9">
        <f t="shared" si="290"/>
        <v>99.302443817032028</v>
      </c>
      <c r="BG341" s="9">
        <f t="shared" si="291"/>
        <v>174.89040830808116</v>
      </c>
      <c r="BH341" s="9">
        <f t="shared" si="292"/>
        <v>8995.4761216054194</v>
      </c>
      <c r="BI341" s="9">
        <f t="shared" si="293"/>
        <v>422.77536558471553</v>
      </c>
      <c r="BJ341" s="9">
        <f t="shared" si="294"/>
        <v>110.58740962181164</v>
      </c>
      <c r="BK341" s="9">
        <f t="shared" si="295"/>
        <v>194.76537010637409</v>
      </c>
      <c r="BL341" s="9">
        <f t="shared" si="296"/>
        <v>10017.743414614552</v>
      </c>
      <c r="BM341" s="9" t="str">
        <f t="shared" si="297"/>
        <v>M</v>
      </c>
      <c r="BN341" s="9" t="str">
        <f t="shared" si="298"/>
        <v>M</v>
      </c>
      <c r="BO341" s="9">
        <v>1</v>
      </c>
    </row>
    <row r="342" spans="1:67" x14ac:dyDescent="0.3">
      <c r="A342" s="10">
        <v>336</v>
      </c>
      <c r="B342" s="10">
        <f t="shared" si="268"/>
        <v>9</v>
      </c>
      <c r="C342" s="9">
        <f>IF(G342&lt;=$A$3,$A$3,G342)</f>
        <v>2.8618110721535173</v>
      </c>
      <c r="D342" s="9">
        <f t="shared" si="255"/>
        <v>3</v>
      </c>
      <c r="E342" s="9">
        <f t="shared" si="256"/>
        <v>2.7508200000000005</v>
      </c>
      <c r="F342" s="9">
        <f t="shared" si="257"/>
        <v>3.2618110721535176</v>
      </c>
      <c r="G342" s="9">
        <v>2.8618110721535173</v>
      </c>
      <c r="H342" s="9">
        <f t="shared" si="269"/>
        <v>3.1576591452565652</v>
      </c>
      <c r="I342" s="9">
        <v>65</v>
      </c>
      <c r="J342" s="9">
        <v>78</v>
      </c>
      <c r="K342" s="9">
        <v>0.2</v>
      </c>
      <c r="L342" s="9">
        <v>0.2</v>
      </c>
      <c r="M342" s="1">
        <f t="shared" si="258"/>
        <v>1.3989229744649958</v>
      </c>
      <c r="N342" s="9">
        <v>3</v>
      </c>
      <c r="O342" s="9">
        <v>2.6</v>
      </c>
      <c r="P342" s="9">
        <f t="shared" si="259"/>
        <v>2.7766454719850806</v>
      </c>
      <c r="Q342" s="1">
        <f t="shared" si="260"/>
        <v>1.2947710475680436</v>
      </c>
      <c r="R342" s="4">
        <f t="shared" si="261"/>
        <v>15.007922656809424</v>
      </c>
      <c r="S342" s="4">
        <f t="shared" si="262"/>
        <v>8.3189324143808877E-2</v>
      </c>
      <c r="T342" s="9">
        <f t="shared" si="263"/>
        <v>14.83429268456443</v>
      </c>
      <c r="U342" s="9">
        <f t="shared" si="264"/>
        <v>4.5565821197215612</v>
      </c>
      <c r="V342" s="9">
        <f t="shared" si="265"/>
        <v>37.368898367038469</v>
      </c>
      <c r="W342" s="9">
        <f t="shared" si="266"/>
        <v>41.512932659445781</v>
      </c>
      <c r="X342" s="28">
        <f t="shared" si="270"/>
        <v>78.881831026484249</v>
      </c>
      <c r="Y342" s="9">
        <f t="shared" si="267"/>
        <v>0.52626735611028075</v>
      </c>
      <c r="Z342" s="9">
        <f t="shared" si="299"/>
        <v>0.04</v>
      </c>
      <c r="AA342" s="29">
        <f t="shared" si="271"/>
        <v>0.56626735611028078</v>
      </c>
      <c r="AB342" s="30">
        <f t="shared" si="300"/>
        <v>0.98</v>
      </c>
      <c r="AC342" s="9">
        <v>0.5</v>
      </c>
      <c r="AD342" s="9">
        <v>0.5</v>
      </c>
      <c r="AE342" s="9">
        <f t="shared" si="272"/>
        <v>78.175367369591996</v>
      </c>
      <c r="AF342" s="9">
        <f>(AC342+AD342)*D342*E342*N342</f>
        <v>24.757380000000005</v>
      </c>
      <c r="AG342" s="28">
        <f t="shared" si="273"/>
        <v>102.93274736959199</v>
      </c>
      <c r="AH342" s="9">
        <f t="shared" si="274"/>
        <v>0.24051995727954054</v>
      </c>
      <c r="AI342" s="9">
        <f t="shared" si="301"/>
        <v>0.09</v>
      </c>
      <c r="AJ342" s="29">
        <f t="shared" si="275"/>
        <v>0.33051995727954053</v>
      </c>
      <c r="AK342" s="30">
        <f t="shared" si="302"/>
        <v>0.9</v>
      </c>
      <c r="AL342" s="9">
        <v>5.0208269158818251</v>
      </c>
      <c r="AM342" s="9">
        <v>2.8221451247618403</v>
      </c>
      <c r="AN342" s="9">
        <v>5.9562123718485083</v>
      </c>
      <c r="AO342" s="36">
        <f t="shared" si="276"/>
        <v>80.525202506202675</v>
      </c>
      <c r="AP342" s="36">
        <f t="shared" si="277"/>
        <v>2.1776965327380888</v>
      </c>
      <c r="AQ342" s="36">
        <f t="shared" si="278"/>
        <v>1.2240564664034346</v>
      </c>
      <c r="AR342" s="36">
        <f t="shared" si="279"/>
        <v>2.583403739610509</v>
      </c>
      <c r="AS342" s="36">
        <f t="shared" si="280"/>
        <v>70.018792243300197</v>
      </c>
      <c r="AT342" s="37">
        <f t="shared" si="281"/>
        <v>101.80161827761845</v>
      </c>
      <c r="AU342" s="37">
        <f t="shared" si="282"/>
        <v>3.3613434181365971</v>
      </c>
      <c r="AV342" s="37">
        <f t="shared" si="283"/>
        <v>1.8893698386888933</v>
      </c>
      <c r="AW342" s="37">
        <f t="shared" si="284"/>
        <v>3.9875653131572686</v>
      </c>
      <c r="AX342" s="37">
        <f t="shared" si="285"/>
        <v>108.07621857071548</v>
      </c>
      <c r="AY342" s="9">
        <f t="shared" si="286"/>
        <v>0.85</v>
      </c>
      <c r="AZ342" s="9">
        <f t="shared" si="287"/>
        <v>0.6</v>
      </c>
      <c r="BA342" s="9">
        <f t="shared" si="288"/>
        <v>0.65</v>
      </c>
      <c r="BB342" s="9">
        <f t="shared" si="303"/>
        <v>21</v>
      </c>
      <c r="BC342" s="9">
        <f t="shared" si="304"/>
        <v>11.2</v>
      </c>
      <c r="BD342" s="9">
        <f t="shared" si="305"/>
        <v>13.65</v>
      </c>
      <c r="BE342" s="9">
        <f t="shared" si="289"/>
        <v>175.35945429579002</v>
      </c>
      <c r="BF342" s="9">
        <f t="shared" si="290"/>
        <v>98.567394836163444</v>
      </c>
      <c r="BG342" s="9">
        <f t="shared" si="291"/>
        <v>208.02910928741753</v>
      </c>
      <c r="BH342" s="9">
        <f t="shared" si="292"/>
        <v>5638.2774246314812</v>
      </c>
      <c r="BI342" s="9">
        <f t="shared" si="293"/>
        <v>342.19019955312706</v>
      </c>
      <c r="BJ342" s="9">
        <f t="shared" si="294"/>
        <v>192.34090710345225</v>
      </c>
      <c r="BK342" s="9">
        <f t="shared" si="295"/>
        <v>405.94060186710828</v>
      </c>
      <c r="BL342" s="9">
        <f t="shared" si="296"/>
        <v>11002.333947824436</v>
      </c>
      <c r="BM342" s="9" t="str">
        <f t="shared" si="297"/>
        <v>D</v>
      </c>
      <c r="BN342" s="9" t="str">
        <f t="shared" si="298"/>
        <v>M</v>
      </c>
      <c r="BO342" s="9">
        <v>1</v>
      </c>
    </row>
    <row r="343" spans="1:67" x14ac:dyDescent="0.3">
      <c r="A343" s="10">
        <v>337</v>
      </c>
      <c r="B343" s="10">
        <f t="shared" si="268"/>
        <v>9</v>
      </c>
      <c r="C343" s="9">
        <f>IF(G343&lt;=$A$3,$A$3,G343)</f>
        <v>2.7183586597544713</v>
      </c>
      <c r="D343" s="9">
        <f t="shared" si="255"/>
        <v>3</v>
      </c>
      <c r="E343" s="9">
        <f t="shared" si="256"/>
        <v>2.7508200000000005</v>
      </c>
      <c r="F343" s="9">
        <f t="shared" si="257"/>
        <v>3.1183586597544717</v>
      </c>
      <c r="G343" s="9">
        <v>2.7183586597544713</v>
      </c>
      <c r="H343" s="9">
        <f t="shared" si="269"/>
        <v>2.9993769209935568</v>
      </c>
      <c r="I343" s="9">
        <v>65</v>
      </c>
      <c r="J343" s="9">
        <v>78</v>
      </c>
      <c r="K343" s="9">
        <v>0.2</v>
      </c>
      <c r="L343" s="9">
        <v>0.2</v>
      </c>
      <c r="M343" s="1">
        <f t="shared" si="258"/>
        <v>1.3989229744649958</v>
      </c>
      <c r="N343" s="9">
        <v>3</v>
      </c>
      <c r="O343" s="9">
        <v>2.6</v>
      </c>
      <c r="P343" s="9">
        <f t="shared" si="259"/>
        <v>2.744842837812957</v>
      </c>
      <c r="Q343" s="1">
        <f t="shared" si="260"/>
        <v>1.2799412357040807</v>
      </c>
      <c r="R343" s="4">
        <f t="shared" si="261"/>
        <v>15.007922656809424</v>
      </c>
      <c r="S343" s="4">
        <f t="shared" si="262"/>
        <v>0.1085659408008167</v>
      </c>
      <c r="T343" s="9">
        <f t="shared" si="263"/>
        <v>14.496426108447107</v>
      </c>
      <c r="U343" s="9">
        <f t="shared" si="264"/>
        <v>4.3982998954585524</v>
      </c>
      <c r="V343" s="9">
        <f t="shared" si="265"/>
        <v>34.379655328628992</v>
      </c>
      <c r="W343" s="9">
        <f t="shared" si="266"/>
        <v>41.582739164078212</v>
      </c>
      <c r="X343" s="28">
        <f t="shared" si="270"/>
        <v>75.962394492707205</v>
      </c>
      <c r="Y343" s="9">
        <f t="shared" si="267"/>
        <v>0.54741216942641768</v>
      </c>
      <c r="Z343" s="9">
        <f t="shared" si="299"/>
        <v>0.04</v>
      </c>
      <c r="AA343" s="29">
        <f t="shared" si="271"/>
        <v>0.58741216942641772</v>
      </c>
      <c r="AB343" s="30">
        <f t="shared" si="300"/>
        <v>0.98</v>
      </c>
      <c r="AC343" s="9">
        <v>0.5</v>
      </c>
      <c r="AD343" s="9">
        <v>0.5</v>
      </c>
      <c r="AE343" s="9">
        <f t="shared" si="272"/>
        <v>74.256714196267481</v>
      </c>
      <c r="AF343" s="9">
        <f>(AC343+AD343)*D343*E343*N343</f>
        <v>24.757380000000005</v>
      </c>
      <c r="AG343" s="28">
        <f t="shared" si="273"/>
        <v>99.014094196267479</v>
      </c>
      <c r="AH343" s="9">
        <f t="shared" si="274"/>
        <v>0.25003894850490166</v>
      </c>
      <c r="AI343" s="9">
        <f t="shared" si="301"/>
        <v>0.09</v>
      </c>
      <c r="AJ343" s="29">
        <f t="shared" si="275"/>
        <v>0.34003894850490168</v>
      </c>
      <c r="AK343" s="30">
        <f t="shared" si="302"/>
        <v>0.9</v>
      </c>
      <c r="AL343" s="9">
        <v>7.2430013801744648</v>
      </c>
      <c r="AM343" s="9">
        <v>3.1315754434318932</v>
      </c>
      <c r="AN343" s="9">
        <v>3.3754214237293891</v>
      </c>
      <c r="AO343" s="36">
        <f t="shared" si="276"/>
        <v>77.54494437797193</v>
      </c>
      <c r="AP343" s="36">
        <f t="shared" si="277"/>
        <v>2.9883742262876449</v>
      </c>
      <c r="AQ343" s="36">
        <f t="shared" si="278"/>
        <v>1.2920499184830687</v>
      </c>
      <c r="AR343" s="36">
        <f t="shared" si="279"/>
        <v>1.3926578024881011</v>
      </c>
      <c r="AS343" s="36">
        <f t="shared" si="280"/>
        <v>72.480433843620105</v>
      </c>
      <c r="AT343" s="37">
        <f t="shared" si="281"/>
        <v>97.926027227077725</v>
      </c>
      <c r="AU343" s="37">
        <f t="shared" si="282"/>
        <v>4.780098806840388</v>
      </c>
      <c r="AV343" s="37">
        <f t="shared" si="283"/>
        <v>2.066717822483541</v>
      </c>
      <c r="AW343" s="37">
        <f t="shared" si="284"/>
        <v>2.2276466720435293</v>
      </c>
      <c r="AX343" s="37">
        <f t="shared" si="285"/>
        <v>115.93716485955711</v>
      </c>
      <c r="AY343" s="9">
        <f t="shared" si="286"/>
        <v>0.85</v>
      </c>
      <c r="AZ343" s="9">
        <f t="shared" si="287"/>
        <v>0.6</v>
      </c>
      <c r="BA343" s="9">
        <f t="shared" si="288"/>
        <v>0.55000000000000004</v>
      </c>
      <c r="BB343" s="9">
        <f t="shared" si="303"/>
        <v>21</v>
      </c>
      <c r="BC343" s="9">
        <f t="shared" si="304"/>
        <v>11.2</v>
      </c>
      <c r="BD343" s="9">
        <f t="shared" si="305"/>
        <v>13.65</v>
      </c>
      <c r="BE343" s="9">
        <f t="shared" si="289"/>
        <v>231.73331315804032</v>
      </c>
      <c r="BF343" s="9">
        <f t="shared" si="290"/>
        <v>100.19193906233274</v>
      </c>
      <c r="BG343" s="9">
        <f t="shared" si="291"/>
        <v>107.99357183148842</v>
      </c>
      <c r="BH343" s="9">
        <f t="shared" si="292"/>
        <v>5620.4912108947956</v>
      </c>
      <c r="BI343" s="9">
        <f t="shared" si="293"/>
        <v>468.09608590677357</v>
      </c>
      <c r="BJ343" s="9">
        <f t="shared" si="294"/>
        <v>202.38546575521002</v>
      </c>
      <c r="BK343" s="9">
        <f t="shared" si="295"/>
        <v>218.14458865884373</v>
      </c>
      <c r="BL343" s="9">
        <f t="shared" si="296"/>
        <v>11353.265962667188</v>
      </c>
      <c r="BM343" s="9" t="str">
        <f t="shared" si="297"/>
        <v>D</v>
      </c>
      <c r="BN343" s="9" t="str">
        <f t="shared" si="298"/>
        <v>M</v>
      </c>
      <c r="BO343" s="9">
        <v>1</v>
      </c>
    </row>
    <row r="344" spans="1:67" x14ac:dyDescent="0.3">
      <c r="A344" s="10">
        <v>338</v>
      </c>
      <c r="B344" s="10">
        <f t="shared" si="268"/>
        <v>9</v>
      </c>
      <c r="C344" s="9">
        <f>IF(G344&lt;=$A$3,$A$3,G344)</f>
        <v>3.0962836948633932</v>
      </c>
      <c r="D344" s="9">
        <f t="shared" si="255"/>
        <v>3</v>
      </c>
      <c r="E344" s="9">
        <f t="shared" si="256"/>
        <v>2.7508200000000005</v>
      </c>
      <c r="F344" s="9">
        <f t="shared" si="257"/>
        <v>3.4962836948633935</v>
      </c>
      <c r="G344" s="9">
        <v>3.0962836948633932</v>
      </c>
      <c r="H344" s="9">
        <f t="shared" si="269"/>
        <v>3.4163710597558654</v>
      </c>
      <c r="I344" s="9">
        <v>65</v>
      </c>
      <c r="J344" s="9">
        <v>78</v>
      </c>
      <c r="K344" s="9">
        <v>0.2</v>
      </c>
      <c r="L344" s="9">
        <v>0.2</v>
      </c>
      <c r="M344" s="1">
        <f t="shared" si="258"/>
        <v>1.3989229744649958</v>
      </c>
      <c r="N344" s="9">
        <v>3</v>
      </c>
      <c r="O344" s="9">
        <v>2.6</v>
      </c>
      <c r="P344" s="9">
        <f t="shared" si="259"/>
        <v>2.8286268009757514</v>
      </c>
      <c r="Q344" s="1">
        <f t="shared" si="260"/>
        <v>1.3190103393574679</v>
      </c>
      <c r="R344" s="4">
        <f t="shared" si="261"/>
        <v>15.007922656809424</v>
      </c>
      <c r="S344" s="4">
        <f t="shared" si="262"/>
        <v>4.8973808763243226E-2</v>
      </c>
      <c r="T344" s="9">
        <f t="shared" si="263"/>
        <v>15.394914601502359</v>
      </c>
      <c r="U344" s="9">
        <f t="shared" si="264"/>
        <v>4.8152940342208614</v>
      </c>
      <c r="V344" s="9">
        <f t="shared" si="265"/>
        <v>42.231757563273952</v>
      </c>
      <c r="W344" s="9">
        <f t="shared" si="266"/>
        <v>41.418811935426611</v>
      </c>
      <c r="X344" s="28">
        <f t="shared" si="270"/>
        <v>83.650569498700563</v>
      </c>
      <c r="Y344" s="9">
        <f t="shared" si="267"/>
        <v>0.49514082430807616</v>
      </c>
      <c r="Z344" s="9">
        <f t="shared" si="299"/>
        <v>0.04</v>
      </c>
      <c r="AA344" s="29">
        <f t="shared" si="271"/>
        <v>0.53514082430807619</v>
      </c>
      <c r="AB344" s="30">
        <f t="shared" si="300"/>
        <v>0.98</v>
      </c>
      <c r="AC344" s="9">
        <v>0.5</v>
      </c>
      <c r="AD344" s="9">
        <v>0.5</v>
      </c>
      <c r="AE344" s="9">
        <f t="shared" si="272"/>
        <v>84.580396547378683</v>
      </c>
      <c r="AF344" s="9">
        <f>(AC344+AD344)*D344*E344*N344</f>
        <v>24.757380000000005</v>
      </c>
      <c r="AG344" s="28">
        <f t="shared" si="273"/>
        <v>109.3377765473787</v>
      </c>
      <c r="AH344" s="9">
        <f t="shared" si="274"/>
        <v>0.22643024928600075</v>
      </c>
      <c r="AI344" s="9">
        <f t="shared" si="301"/>
        <v>0.09</v>
      </c>
      <c r="AJ344" s="29">
        <f t="shared" si="275"/>
        <v>0.31643024928600072</v>
      </c>
      <c r="AK344" s="30">
        <f t="shared" si="302"/>
        <v>0.9</v>
      </c>
      <c r="AL344" s="9">
        <v>4.3766862299441751</v>
      </c>
      <c r="AM344" s="9">
        <v>3.191729107716534</v>
      </c>
      <c r="AN344" s="9">
        <v>5.2641464470743173</v>
      </c>
      <c r="AO344" s="36">
        <f t="shared" si="276"/>
        <v>85.393289696590159</v>
      </c>
      <c r="AP344" s="36">
        <f t="shared" si="277"/>
        <v>2.0345427531140428</v>
      </c>
      <c r="AQ344" s="36">
        <f t="shared" si="278"/>
        <v>1.4837045620450275</v>
      </c>
      <c r="AR344" s="36">
        <f t="shared" si="279"/>
        <v>2.4470867781085364</v>
      </c>
      <c r="AS344" s="36">
        <f t="shared" si="280"/>
        <v>67.998860238796226</v>
      </c>
      <c r="AT344" s="37">
        <f t="shared" si="281"/>
        <v>108.13626251938551</v>
      </c>
      <c r="AU344" s="37">
        <f t="shared" si="282"/>
        <v>2.9917703151563333</v>
      </c>
      <c r="AV344" s="37">
        <f t="shared" si="283"/>
        <v>2.1817694705084065</v>
      </c>
      <c r="AW344" s="37">
        <f t="shared" si="284"/>
        <v>3.5984112745485759</v>
      </c>
      <c r="AX344" s="37">
        <f t="shared" si="285"/>
        <v>99.991495000789286</v>
      </c>
      <c r="AY344" s="9">
        <f t="shared" si="286"/>
        <v>0.85</v>
      </c>
      <c r="AZ344" s="9">
        <f t="shared" si="287"/>
        <v>0.6</v>
      </c>
      <c r="BA344" s="9">
        <f t="shared" si="288"/>
        <v>0.65</v>
      </c>
      <c r="BB344" s="9">
        <f t="shared" si="303"/>
        <v>21</v>
      </c>
      <c r="BC344" s="9">
        <f t="shared" si="304"/>
        <v>11.2</v>
      </c>
      <c r="BD344" s="9">
        <f t="shared" si="305"/>
        <v>13.65</v>
      </c>
      <c r="BE344" s="9">
        <f t="shared" si="289"/>
        <v>173.73629871676556</v>
      </c>
      <c r="BF344" s="9">
        <f t="shared" si="290"/>
        <v>126.69841349086346</v>
      </c>
      <c r="BG344" s="9">
        <f t="shared" si="291"/>
        <v>208.96479015571768</v>
      </c>
      <c r="BH344" s="9">
        <f t="shared" si="292"/>
        <v>5806.6463714094716</v>
      </c>
      <c r="BI344" s="9">
        <f t="shared" si="293"/>
        <v>323.51886019744995</v>
      </c>
      <c r="BJ344" s="9">
        <f t="shared" si="294"/>
        <v>235.92839621967778</v>
      </c>
      <c r="BK344" s="9">
        <f t="shared" si="295"/>
        <v>389.11874623730142</v>
      </c>
      <c r="BL344" s="9">
        <f t="shared" si="296"/>
        <v>10812.706553111175</v>
      </c>
      <c r="BM344" s="9" t="str">
        <f t="shared" si="297"/>
        <v>D</v>
      </c>
      <c r="BN344" s="9" t="str">
        <f t="shared" si="298"/>
        <v>M</v>
      </c>
      <c r="BO344" s="9">
        <v>1</v>
      </c>
    </row>
    <row r="345" spans="1:67" x14ac:dyDescent="0.3">
      <c r="A345" s="10">
        <v>339</v>
      </c>
      <c r="B345" s="10">
        <f t="shared" si="268"/>
        <v>9</v>
      </c>
      <c r="C345" s="9">
        <f>IF(G345&lt;=$A$3,$A$3,G345)</f>
        <v>2.6622117681924005</v>
      </c>
      <c r="D345" s="9">
        <f t="shared" si="255"/>
        <v>3</v>
      </c>
      <c r="E345" s="9">
        <f t="shared" si="256"/>
        <v>2.7508200000000005</v>
      </c>
      <c r="F345" s="9">
        <f t="shared" si="257"/>
        <v>3.0622117681924008</v>
      </c>
      <c r="G345" s="9">
        <v>2.6622117681924005</v>
      </c>
      <c r="H345" s="9">
        <f t="shared" si="269"/>
        <v>2.9374256806255863</v>
      </c>
      <c r="I345" s="9">
        <v>65</v>
      </c>
      <c r="J345" s="9">
        <v>78</v>
      </c>
      <c r="K345" s="9">
        <v>0.2</v>
      </c>
      <c r="L345" s="9">
        <v>0.2</v>
      </c>
      <c r="M345" s="1">
        <f t="shared" si="258"/>
        <v>1.3989229744649958</v>
      </c>
      <c r="N345" s="9">
        <v>3</v>
      </c>
      <c r="O345" s="9">
        <v>2.6</v>
      </c>
      <c r="P345" s="9">
        <f t="shared" si="259"/>
        <v>2.7323953716296541</v>
      </c>
      <c r="Q345" s="1">
        <f t="shared" si="260"/>
        <v>1.2741368868981811</v>
      </c>
      <c r="R345" s="4">
        <f t="shared" si="261"/>
        <v>15.007922656809424</v>
      </c>
      <c r="S345" s="4">
        <f t="shared" si="262"/>
        <v>0.119416768450729</v>
      </c>
      <c r="T345" s="9">
        <f t="shared" si="263"/>
        <v>14.365245825156805</v>
      </c>
      <c r="U345" s="9">
        <f t="shared" si="264"/>
        <v>4.3363486550905819</v>
      </c>
      <c r="V345" s="9">
        <f t="shared" si="265"/>
        <v>33.206758276248436</v>
      </c>
      <c r="W345" s="9">
        <f t="shared" si="266"/>
        <v>41.612587837794138</v>
      </c>
      <c r="X345" s="28">
        <f t="shared" si="270"/>
        <v>74.819346114042574</v>
      </c>
      <c r="Y345" s="9">
        <f t="shared" si="267"/>
        <v>0.55617417150861759</v>
      </c>
      <c r="Z345" s="9">
        <f t="shared" si="299"/>
        <v>0.04</v>
      </c>
      <c r="AA345" s="29">
        <f t="shared" si="271"/>
        <v>0.59617417150861762</v>
      </c>
      <c r="AB345" s="30">
        <f t="shared" si="300"/>
        <v>0.98</v>
      </c>
      <c r="AC345" s="9">
        <v>0.5</v>
      </c>
      <c r="AD345" s="9">
        <v>0.5</v>
      </c>
      <c r="AE345" s="9">
        <f t="shared" si="272"/>
        <v>72.722963797006287</v>
      </c>
      <c r="AF345" s="9">
        <f>(AC345+AD345)*D345*E345*N345</f>
        <v>24.757380000000005</v>
      </c>
      <c r="AG345" s="28">
        <f t="shared" si="273"/>
        <v>97.480343797006299</v>
      </c>
      <c r="AH345" s="9">
        <f t="shared" si="274"/>
        <v>0.25397304764902073</v>
      </c>
      <c r="AI345" s="9">
        <f t="shared" si="301"/>
        <v>0.09</v>
      </c>
      <c r="AJ345" s="29">
        <f t="shared" si="275"/>
        <v>0.3439730476490207</v>
      </c>
      <c r="AK345" s="30">
        <f t="shared" si="302"/>
        <v>0.9</v>
      </c>
      <c r="AL345" s="9">
        <v>9.9277846306536865</v>
      </c>
      <c r="AM345" s="9">
        <v>3.3039175135690071</v>
      </c>
      <c r="AN345" s="9">
        <v>3.585354708466499</v>
      </c>
      <c r="AO345" s="36">
        <f t="shared" si="276"/>
        <v>76.378082491418454</v>
      </c>
      <c r="AP345" s="36">
        <f t="shared" si="277"/>
        <v>4.0090958535577377</v>
      </c>
      <c r="AQ345" s="36">
        <f t="shared" si="278"/>
        <v>1.3342072271841923</v>
      </c>
      <c r="AR345" s="36">
        <f t="shared" si="279"/>
        <v>1.4478588355819626</v>
      </c>
      <c r="AS345" s="36">
        <f t="shared" si="280"/>
        <v>93.374361071384357</v>
      </c>
      <c r="AT345" s="37">
        <f t="shared" si="281"/>
        <v>96.40913122780843</v>
      </c>
      <c r="AU345" s="37">
        <f t="shared" si="282"/>
        <v>6.5128942948446307</v>
      </c>
      <c r="AV345" s="37">
        <f t="shared" si="283"/>
        <v>2.1674589372457009</v>
      </c>
      <c r="AW345" s="37">
        <f t="shared" si="284"/>
        <v>2.3520893224925112</v>
      </c>
      <c r="AX345" s="37">
        <f t="shared" si="285"/>
        <v>151.68939973508259</v>
      </c>
      <c r="AY345" s="9">
        <f t="shared" si="286"/>
        <v>0.85</v>
      </c>
      <c r="AZ345" s="9">
        <f t="shared" si="287"/>
        <v>0.6</v>
      </c>
      <c r="BA345" s="9">
        <f t="shared" si="288"/>
        <v>0.65</v>
      </c>
      <c r="BB345" s="9">
        <f t="shared" si="303"/>
        <v>21</v>
      </c>
      <c r="BC345" s="9">
        <f t="shared" si="304"/>
        <v>11.2</v>
      </c>
      <c r="BD345" s="9">
        <f t="shared" si="305"/>
        <v>13.65</v>
      </c>
      <c r="BE345" s="9">
        <f t="shared" si="289"/>
        <v>306.20705381903656</v>
      </c>
      <c r="BF345" s="9">
        <f t="shared" si="290"/>
        <v>101.90418965852092</v>
      </c>
      <c r="BG345" s="9">
        <f t="shared" si="291"/>
        <v>110.58468158000821</v>
      </c>
      <c r="BH345" s="9">
        <f t="shared" si="292"/>
        <v>7131.7546524936861</v>
      </c>
      <c r="BI345" s="9">
        <f t="shared" si="293"/>
        <v>627.90248074452086</v>
      </c>
      <c r="BJ345" s="9">
        <f t="shared" si="294"/>
        <v>208.96283311180699</v>
      </c>
      <c r="BK345" s="9">
        <f t="shared" si="295"/>
        <v>226.76288815170753</v>
      </c>
      <c r="BL345" s="9">
        <f t="shared" si="296"/>
        <v>14624.243244927067</v>
      </c>
      <c r="BM345" s="9" t="str">
        <f t="shared" si="297"/>
        <v>M</v>
      </c>
      <c r="BN345" s="9" t="str">
        <f t="shared" si="298"/>
        <v>M</v>
      </c>
      <c r="BO345" s="9">
        <v>1</v>
      </c>
    </row>
    <row r="346" spans="1:67" x14ac:dyDescent="0.3">
      <c r="A346" s="10">
        <v>340</v>
      </c>
      <c r="B346" s="10">
        <f t="shared" si="268"/>
        <v>9</v>
      </c>
      <c r="C346" s="9">
        <f>IF(G346&lt;=$A$3,$A$3,G346)</f>
        <v>2.5</v>
      </c>
      <c r="D346" s="9">
        <f t="shared" si="255"/>
        <v>3</v>
      </c>
      <c r="E346" s="9">
        <f t="shared" si="256"/>
        <v>2.7508200000000005</v>
      </c>
      <c r="F346" s="9">
        <f t="shared" si="257"/>
        <v>2.9000000000000004</v>
      </c>
      <c r="G346" s="9">
        <v>2.2474956216712751</v>
      </c>
      <c r="H346" s="9">
        <f t="shared" si="269"/>
        <v>2.4798370419169631</v>
      </c>
      <c r="I346" s="9">
        <v>65</v>
      </c>
      <c r="J346" s="9">
        <v>78</v>
      </c>
      <c r="K346" s="9">
        <v>0.2</v>
      </c>
      <c r="L346" s="9">
        <v>0.2</v>
      </c>
      <c r="M346" s="1">
        <f t="shared" si="258"/>
        <v>1.3989229744649958</v>
      </c>
      <c r="N346" s="9">
        <v>3</v>
      </c>
      <c r="O346" s="9">
        <v>2.6</v>
      </c>
      <c r="P346" s="9">
        <f t="shared" si="259"/>
        <v>2.0989576286491585</v>
      </c>
      <c r="Q346" s="1">
        <f t="shared" si="260"/>
        <v>0.97876001638195831</v>
      </c>
      <c r="R346" s="4">
        <f t="shared" si="261"/>
        <v>15.007922656809424</v>
      </c>
      <c r="S346" s="4">
        <f t="shared" si="262"/>
        <v>1.353843616688664</v>
      </c>
      <c r="T346" s="9">
        <f t="shared" si="263"/>
        <v>8.4768270696196506</v>
      </c>
      <c r="U346" s="9">
        <f t="shared" si="264"/>
        <v>3.8787600163819587</v>
      </c>
      <c r="V346" s="9">
        <f t="shared" si="265"/>
        <v>38.076042545163062</v>
      </c>
      <c r="W346" s="9">
        <f t="shared" si="266"/>
        <v>45.008273900464019</v>
      </c>
      <c r="X346" s="28">
        <f t="shared" si="270"/>
        <v>83.084316445627081</v>
      </c>
      <c r="Y346" s="9">
        <f t="shared" si="267"/>
        <v>0.54171805011982987</v>
      </c>
      <c r="Z346" s="9">
        <f t="shared" si="299"/>
        <v>0.04</v>
      </c>
      <c r="AA346" s="29">
        <f t="shared" si="271"/>
        <v>0.58171805011982991</v>
      </c>
      <c r="AB346" s="30">
        <f t="shared" si="300"/>
        <v>0.98</v>
      </c>
      <c r="AC346" s="9">
        <v>0.5</v>
      </c>
      <c r="AD346" s="9">
        <v>0.5</v>
      </c>
      <c r="AE346" s="9">
        <f t="shared" si="272"/>
        <v>61.394267984814199</v>
      </c>
      <c r="AF346" s="9">
        <f>(AC346+AD346)*D346*E346*N346</f>
        <v>24.757380000000005</v>
      </c>
      <c r="AG346" s="28">
        <f t="shared" si="273"/>
        <v>86.151647984814204</v>
      </c>
      <c r="AH346" s="9">
        <f t="shared" si="274"/>
        <v>0.28736977851385898</v>
      </c>
      <c r="AI346" s="9">
        <f t="shared" si="301"/>
        <v>0.09</v>
      </c>
      <c r="AJ346" s="29">
        <f t="shared" si="275"/>
        <v>0.377369778513859</v>
      </c>
      <c r="AK346" s="30">
        <f t="shared" si="302"/>
        <v>0.9</v>
      </c>
      <c r="AL346" s="9">
        <v>4.9378382476161518</v>
      </c>
      <c r="AM346" s="9">
        <v>3.3378548901596821</v>
      </c>
      <c r="AN346" s="9">
        <v>4.4771933623555817</v>
      </c>
      <c r="AO346" s="36">
        <f t="shared" si="276"/>
        <v>84.815239704910979</v>
      </c>
      <c r="AP346" s="36">
        <f t="shared" si="277"/>
        <v>2.0654086104057661</v>
      </c>
      <c r="AQ346" s="36">
        <f t="shared" si="278"/>
        <v>1.3961644518730527</v>
      </c>
      <c r="AR346" s="36">
        <f t="shared" si="279"/>
        <v>1.8727291695966477</v>
      </c>
      <c r="AS346" s="36">
        <f t="shared" si="280"/>
        <v>62.865558369576092</v>
      </c>
      <c r="AT346" s="37">
        <f t="shared" si="281"/>
        <v>85.204926578387671</v>
      </c>
      <c r="AU346" s="37">
        <f t="shared" si="282"/>
        <v>3.0744473217759829</v>
      </c>
      <c r="AV346" s="37">
        <f t="shared" si="283"/>
        <v>2.0782493295487217</v>
      </c>
      <c r="AW346" s="37">
        <f t="shared" si="284"/>
        <v>2.7876358948397364</v>
      </c>
      <c r="AX346" s="37">
        <f t="shared" si="285"/>
        <v>93.578019665234251</v>
      </c>
      <c r="AY346" s="9">
        <f t="shared" si="286"/>
        <v>0.85</v>
      </c>
      <c r="AZ346" s="9">
        <f t="shared" si="287"/>
        <v>0.6</v>
      </c>
      <c r="BA346" s="9">
        <f t="shared" si="288"/>
        <v>0.65</v>
      </c>
      <c r="BB346" s="9">
        <f t="shared" si="303"/>
        <v>21</v>
      </c>
      <c r="BC346" s="9">
        <f t="shared" si="304"/>
        <v>11.2</v>
      </c>
      <c r="BD346" s="9">
        <f t="shared" si="305"/>
        <v>13.65</v>
      </c>
      <c r="BE346" s="9">
        <f t="shared" si="289"/>
        <v>175.17812638015215</v>
      </c>
      <c r="BF346" s="9">
        <f t="shared" si="290"/>
        <v>118.41602265308862</v>
      </c>
      <c r="BG346" s="9">
        <f t="shared" si="291"/>
        <v>158.83597342171856</v>
      </c>
      <c r="BH346" s="9">
        <f t="shared" si="292"/>
        <v>5331.957402298669</v>
      </c>
      <c r="BI346" s="9">
        <f t="shared" si="293"/>
        <v>261.95805832104321</v>
      </c>
      <c r="BJ346" s="9">
        <f t="shared" si="294"/>
        <v>177.07708153578224</v>
      </c>
      <c r="BK346" s="9">
        <f t="shared" si="295"/>
        <v>237.52031174709776</v>
      </c>
      <c r="BL346" s="9">
        <f t="shared" si="296"/>
        <v>7973.308294927202</v>
      </c>
      <c r="BM346" s="9" t="str">
        <f t="shared" si="297"/>
        <v>D</v>
      </c>
      <c r="BN346" s="9" t="str">
        <f t="shared" si="298"/>
        <v>M</v>
      </c>
      <c r="BO346" s="9">
        <v>1</v>
      </c>
    </row>
    <row r="347" spans="1:67" x14ac:dyDescent="0.3">
      <c r="A347" s="10">
        <v>341</v>
      </c>
      <c r="B347" s="10">
        <f t="shared" si="268"/>
        <v>9</v>
      </c>
      <c r="C347" s="9">
        <f>IF(G347&lt;=$A$3,$A$3,G347)</f>
        <v>2.5645331805639282</v>
      </c>
      <c r="D347" s="9">
        <f t="shared" si="255"/>
        <v>3</v>
      </c>
      <c r="E347" s="9">
        <f t="shared" si="256"/>
        <v>2.7508200000000005</v>
      </c>
      <c r="F347" s="9">
        <f t="shared" si="257"/>
        <v>2.9645331805639286</v>
      </c>
      <c r="G347" s="9">
        <v>2.5645331805639282</v>
      </c>
      <c r="H347" s="9">
        <f t="shared" si="269"/>
        <v>2.8296492838808871</v>
      </c>
      <c r="I347" s="9">
        <v>65</v>
      </c>
      <c r="J347" s="9">
        <v>78</v>
      </c>
      <c r="K347" s="9">
        <v>0.2</v>
      </c>
      <c r="L347" s="9">
        <v>0.2</v>
      </c>
      <c r="M347" s="1">
        <f t="shared" si="258"/>
        <v>1.3989229744649958</v>
      </c>
      <c r="N347" s="9">
        <v>3</v>
      </c>
      <c r="O347" s="9">
        <v>2.6</v>
      </c>
      <c r="P347" s="9">
        <f t="shared" si="259"/>
        <v>2.7107405500979218</v>
      </c>
      <c r="Q347" s="1">
        <f t="shared" si="260"/>
        <v>1.2640390777819546</v>
      </c>
      <c r="R347" s="4">
        <f t="shared" si="261"/>
        <v>15.007922656809424</v>
      </c>
      <c r="S347" s="4">
        <f t="shared" si="262"/>
        <v>0.13952537080169858</v>
      </c>
      <c r="T347" s="9">
        <f t="shared" si="263"/>
        <v>14.138452761180808</v>
      </c>
      <c r="U347" s="9">
        <f t="shared" si="264"/>
        <v>4.2285722583458831</v>
      </c>
      <c r="V347" s="9">
        <f t="shared" si="265"/>
        <v>31.162363963255611</v>
      </c>
      <c r="W347" s="9">
        <f t="shared" si="266"/>
        <v>41.667902983313233</v>
      </c>
      <c r="X347" s="28">
        <f t="shared" si="270"/>
        <v>72.830266946568841</v>
      </c>
      <c r="Y347" s="9">
        <f t="shared" si="267"/>
        <v>0.57212344167133766</v>
      </c>
      <c r="Z347" s="9">
        <f t="shared" si="299"/>
        <v>0.04</v>
      </c>
      <c r="AA347" s="29">
        <f t="shared" si="271"/>
        <v>0.6121234416713377</v>
      </c>
      <c r="AB347" s="30">
        <f t="shared" si="300"/>
        <v>0.98</v>
      </c>
      <c r="AC347" s="9">
        <v>0.5</v>
      </c>
      <c r="AD347" s="9">
        <v>0.5</v>
      </c>
      <c r="AE347" s="9">
        <f t="shared" si="272"/>
        <v>70.054702587767011</v>
      </c>
      <c r="AF347" s="9">
        <f>(AC347+AD347)*D347*E347*N347</f>
        <v>24.757380000000005</v>
      </c>
      <c r="AG347" s="28">
        <f t="shared" si="273"/>
        <v>94.812082587767009</v>
      </c>
      <c r="AH347" s="9">
        <f t="shared" si="274"/>
        <v>0.26112051675568076</v>
      </c>
      <c r="AI347" s="9">
        <f t="shared" si="301"/>
        <v>0.09</v>
      </c>
      <c r="AJ347" s="29">
        <f t="shared" si="275"/>
        <v>0.35112051675568079</v>
      </c>
      <c r="AK347" s="30">
        <f t="shared" si="302"/>
        <v>0.9</v>
      </c>
      <c r="AL347" s="9">
        <v>9.5249866990702969</v>
      </c>
      <c r="AM347" s="9">
        <v>2.4468996367198725</v>
      </c>
      <c r="AN347" s="9">
        <v>5.0110742980532574</v>
      </c>
      <c r="AO347" s="36">
        <f t="shared" si="276"/>
        <v>74.347564174622363</v>
      </c>
      <c r="AP347" s="36">
        <f t="shared" si="277"/>
        <v>3.6945190589616725</v>
      </c>
      <c r="AQ347" s="36">
        <f t="shared" si="278"/>
        <v>0.94909500966655824</v>
      </c>
      <c r="AR347" s="36">
        <f t="shared" si="279"/>
        <v>1.9436782522581149</v>
      </c>
      <c r="AS347" s="36">
        <f t="shared" si="280"/>
        <v>89.570368960585242</v>
      </c>
      <c r="AT347" s="37">
        <f t="shared" si="281"/>
        <v>93.770191570319014</v>
      </c>
      <c r="AU347" s="37">
        <f t="shared" si="282"/>
        <v>6.1805684472017477</v>
      </c>
      <c r="AV347" s="37">
        <f t="shared" si="283"/>
        <v>1.5877429718255034</v>
      </c>
      <c r="AW347" s="37">
        <f t="shared" si="284"/>
        <v>3.2515833010196875</v>
      </c>
      <c r="AX347" s="37">
        <f t="shared" si="285"/>
        <v>149.84245239151574</v>
      </c>
      <c r="AY347" s="9">
        <f t="shared" si="286"/>
        <v>0.85</v>
      </c>
      <c r="AZ347" s="9">
        <f t="shared" si="287"/>
        <v>0.6</v>
      </c>
      <c r="BA347" s="9">
        <f t="shared" si="288"/>
        <v>0.65</v>
      </c>
      <c r="BB347" s="9">
        <f t="shared" si="303"/>
        <v>21</v>
      </c>
      <c r="BC347" s="9">
        <f t="shared" si="304"/>
        <v>11.2</v>
      </c>
      <c r="BD347" s="9">
        <f t="shared" si="305"/>
        <v>13.65</v>
      </c>
      <c r="BE347" s="9">
        <f t="shared" si="289"/>
        <v>274.67849283051839</v>
      </c>
      <c r="BF347" s="9">
        <f t="shared" si="290"/>
        <v>70.562902138998268</v>
      </c>
      <c r="BG347" s="9">
        <f t="shared" si="291"/>
        <v>144.50774359457802</v>
      </c>
      <c r="BH347" s="9">
        <f t="shared" si="292"/>
        <v>6659.3387544417146</v>
      </c>
      <c r="BI347" s="9">
        <f t="shared" si="293"/>
        <v>579.55308730757702</v>
      </c>
      <c r="BJ347" s="9">
        <f t="shared" si="294"/>
        <v>148.88296263250507</v>
      </c>
      <c r="BK347" s="9">
        <f t="shared" si="295"/>
        <v>304.9015890434664</v>
      </c>
      <c r="BL347" s="9">
        <f t="shared" si="296"/>
        <v>14050.755466118837</v>
      </c>
      <c r="BM347" s="9" t="str">
        <f t="shared" si="297"/>
        <v>M</v>
      </c>
      <c r="BN347" s="9" t="str">
        <f t="shared" si="298"/>
        <v>M</v>
      </c>
      <c r="BO347" s="9">
        <v>1</v>
      </c>
    </row>
    <row r="348" spans="1:67" x14ac:dyDescent="0.3">
      <c r="A348" s="10">
        <v>342</v>
      </c>
      <c r="B348" s="10">
        <f t="shared" si="268"/>
        <v>9</v>
      </c>
      <c r="C348" s="9">
        <f>IF(G348&lt;=$A$3,$A$3,G348)</f>
        <v>2.5</v>
      </c>
      <c r="D348" s="9">
        <f t="shared" ref="D348:D411" si="306">D347</f>
        <v>3</v>
      </c>
      <c r="E348" s="9">
        <f t="shared" ref="E348:E411" si="307">E347</f>
        <v>2.7508200000000005</v>
      </c>
      <c r="F348" s="9">
        <f t="shared" ref="F348:F411" si="308">C348+K348+L348</f>
        <v>2.9000000000000004</v>
      </c>
      <c r="G348" s="9">
        <v>1.5260230687774528</v>
      </c>
      <c r="H348" s="9">
        <f t="shared" si="269"/>
        <v>1.6837801579164211</v>
      </c>
      <c r="I348" s="9">
        <v>65</v>
      </c>
      <c r="J348" s="9">
        <v>78</v>
      </c>
      <c r="K348" s="9">
        <v>0.2</v>
      </c>
      <c r="L348" s="9">
        <v>0.2</v>
      </c>
      <c r="M348" s="1">
        <f t="shared" ref="M348:M411" si="309">D348*_xlfn.COT(I348*PI()/180)</f>
        <v>1.3989229744649958</v>
      </c>
      <c r="N348" s="9">
        <v>3</v>
      </c>
      <c r="O348" s="9">
        <v>2.6</v>
      </c>
      <c r="P348" s="9">
        <f t="shared" ref="P348:P411" si="310">Q348*TAN(I348*PI()/180)</f>
        <v>0.39180813179072183</v>
      </c>
      <c r="Q348" s="1">
        <f t="shared" ref="Q348:Q411" si="311">IF(U348&lt;=F348,0,U348-F348)</f>
        <v>0.18270313238141656</v>
      </c>
      <c r="R348" s="4">
        <f t="shared" ref="R348:R411" si="312">0.5*D348*D348*_xlfn.COT(I348*PI()/180)*O348*E348</f>
        <v>15.007922656809424</v>
      </c>
      <c r="S348" s="4">
        <f t="shared" ref="S348:S411" si="313">0.5*(F348-H348)*(D348-P348)*O348*E348</f>
        <v>11.343763055518277</v>
      </c>
      <c r="T348" s="9">
        <f t="shared" ref="T348:T411" si="314">P348*Q348*0.5*N348*E348</f>
        <v>0.29537441252879143</v>
      </c>
      <c r="U348" s="9">
        <f t="shared" ref="U348:U411" si="315">M348+H348</f>
        <v>3.0827031323814169</v>
      </c>
      <c r="V348" s="9">
        <f t="shared" ref="V348:V411" si="316">IF(U348&lt;=F348,H348*D348*N348,H348*D348*N348-T348)*E348</f>
        <v>40.873463364524405</v>
      </c>
      <c r="W348" s="9">
        <f t="shared" ref="W348:W411" si="317">IF(U348&lt;=F348,D348*(F348-H348)*O348,R348+S348)*E348</f>
        <v>72.488744091185296</v>
      </c>
      <c r="X348" s="28">
        <f t="shared" si="270"/>
        <v>113.36220745570969</v>
      </c>
      <c r="Y348" s="9">
        <f t="shared" ref="Y348:Y411" si="318">W348/(W348+V348)</f>
        <v>0.63944365338427667</v>
      </c>
      <c r="Z348" s="9">
        <f t="shared" si="299"/>
        <v>0.04</v>
      </c>
      <c r="AA348" s="29">
        <f t="shared" si="271"/>
        <v>0.6794436533842767</v>
      </c>
      <c r="AB348" s="30">
        <f t="shared" si="300"/>
        <v>0.98</v>
      </c>
      <c r="AC348" s="9">
        <v>0.5</v>
      </c>
      <c r="AD348" s="9">
        <v>0.5</v>
      </c>
      <c r="AE348" s="9">
        <f t="shared" si="272"/>
        <v>41.685985205996857</v>
      </c>
      <c r="AF348" s="9">
        <f>(AC348+AD348)*D348*E348*N348</f>
        <v>24.757380000000005</v>
      </c>
      <c r="AG348" s="28">
        <f t="shared" si="273"/>
        <v>66.443365205996855</v>
      </c>
      <c r="AH348" s="9">
        <f t="shared" si="274"/>
        <v>0.372608761209547</v>
      </c>
      <c r="AI348" s="9">
        <f t="shared" si="301"/>
        <v>0.09</v>
      </c>
      <c r="AJ348" s="29">
        <f t="shared" si="275"/>
        <v>0.46260876120954697</v>
      </c>
      <c r="AK348" s="30">
        <f t="shared" si="302"/>
        <v>0.9</v>
      </c>
      <c r="AL348" s="9">
        <v>8.4618565364949667</v>
      </c>
      <c r="AM348" s="9">
        <v>2.6083776938429524</v>
      </c>
      <c r="AN348" s="9">
        <v>3.2785140520245517</v>
      </c>
      <c r="AO348" s="36">
        <f t="shared" si="276"/>
        <v>115.72392011103699</v>
      </c>
      <c r="AP348" s="36">
        <f t="shared" si="277"/>
        <v>2.7125018169252044</v>
      </c>
      <c r="AQ348" s="36">
        <f t="shared" si="278"/>
        <v>0.83613202413224241</v>
      </c>
      <c r="AR348" s="36">
        <f t="shared" si="279"/>
        <v>1.0509484868453016</v>
      </c>
      <c r="AS348" s="36">
        <f t="shared" si="280"/>
        <v>61.926960399274662</v>
      </c>
      <c r="AT348" s="37">
        <f t="shared" si="281"/>
        <v>65.713218335601283</v>
      </c>
      <c r="AU348" s="37">
        <f t="shared" si="282"/>
        <v>4.5473275666141229</v>
      </c>
      <c r="AV348" s="37">
        <f t="shared" si="283"/>
        <v>1.4017193201276492</v>
      </c>
      <c r="AW348" s="37">
        <f t="shared" si="284"/>
        <v>1.7618447278093816</v>
      </c>
      <c r="AX348" s="37">
        <f t="shared" si="285"/>
        <v>103.81640018934883</v>
      </c>
      <c r="AY348" s="9">
        <f t="shared" si="286"/>
        <v>0.85</v>
      </c>
      <c r="AZ348" s="9">
        <f t="shared" si="287"/>
        <v>0.6</v>
      </c>
      <c r="BA348" s="9">
        <f t="shared" si="288"/>
        <v>0.55000000000000004</v>
      </c>
      <c r="BB348" s="9">
        <f t="shared" si="303"/>
        <v>21</v>
      </c>
      <c r="BC348" s="9">
        <f t="shared" si="304"/>
        <v>11.2</v>
      </c>
      <c r="BD348" s="9">
        <f t="shared" si="305"/>
        <v>13.65</v>
      </c>
      <c r="BE348" s="9">
        <f t="shared" si="289"/>
        <v>313.90134356289502</v>
      </c>
      <c r="BF348" s="9">
        <f t="shared" si="290"/>
        <v>96.760475562959272</v>
      </c>
      <c r="BG348" s="9">
        <f t="shared" si="291"/>
        <v>121.61987873250089</v>
      </c>
      <c r="BH348" s="9">
        <f t="shared" si="292"/>
        <v>7166.4306179650121</v>
      </c>
      <c r="BI348" s="9">
        <f t="shared" si="293"/>
        <v>298.81952922841236</v>
      </c>
      <c r="BJ348" s="9">
        <f t="shared" si="294"/>
        <v>92.111487728778798</v>
      </c>
      <c r="BK348" s="9">
        <f t="shared" si="295"/>
        <v>115.77648727196591</v>
      </c>
      <c r="BL348" s="9">
        <f t="shared" si="296"/>
        <v>6822.1097724588381</v>
      </c>
      <c r="BM348" s="9" t="str">
        <f t="shared" si="297"/>
        <v>D</v>
      </c>
      <c r="BN348" s="9" t="str">
        <f t="shared" si="298"/>
        <v>M</v>
      </c>
      <c r="BO348" s="9">
        <v>1</v>
      </c>
    </row>
    <row r="349" spans="1:67" x14ac:dyDescent="0.3">
      <c r="A349" s="10">
        <v>343</v>
      </c>
      <c r="B349" s="10">
        <f t="shared" si="268"/>
        <v>9</v>
      </c>
      <c r="C349" s="9">
        <f>IF(G349&lt;=$A$3,$A$3,G349)</f>
        <v>2.5475723007819187</v>
      </c>
      <c r="D349" s="9">
        <f t="shared" si="306"/>
        <v>3</v>
      </c>
      <c r="E349" s="9">
        <f t="shared" si="307"/>
        <v>2.7508200000000005</v>
      </c>
      <c r="F349" s="9">
        <f t="shared" si="308"/>
        <v>2.947572300781919</v>
      </c>
      <c r="G349" s="9">
        <v>2.5475723007819187</v>
      </c>
      <c r="H349" s="9">
        <f t="shared" si="269"/>
        <v>2.8109350236432404</v>
      </c>
      <c r="I349" s="9">
        <v>65</v>
      </c>
      <c r="J349" s="9">
        <v>78</v>
      </c>
      <c r="K349" s="9">
        <v>0.2</v>
      </c>
      <c r="L349" s="9">
        <v>0.2</v>
      </c>
      <c r="M349" s="1">
        <f t="shared" si="309"/>
        <v>1.3989229744649958</v>
      </c>
      <c r="N349" s="9">
        <v>3</v>
      </c>
      <c r="O349" s="9">
        <v>2.6</v>
      </c>
      <c r="P349" s="9">
        <f t="shared" si="310"/>
        <v>2.7069804135765216</v>
      </c>
      <c r="Q349" s="1">
        <f t="shared" si="311"/>
        <v>1.2622856973263175</v>
      </c>
      <c r="R349" s="4">
        <f t="shared" si="312"/>
        <v>15.007922656809424</v>
      </c>
      <c r="S349" s="4">
        <f t="shared" si="313"/>
        <v>0.14317637927974478</v>
      </c>
      <c r="T349" s="9">
        <f t="shared" si="314"/>
        <v>14.09925635704608</v>
      </c>
      <c r="U349" s="9">
        <f t="shared" si="315"/>
        <v>4.2098579981082365</v>
      </c>
      <c r="V349" s="9">
        <f t="shared" si="316"/>
        <v>30.806870163555192</v>
      </c>
      <c r="W349" s="9">
        <f t="shared" si="317"/>
        <v>41.677946250454809</v>
      </c>
      <c r="X349" s="28">
        <f t="shared" si="270"/>
        <v>72.484816414009998</v>
      </c>
      <c r="Y349" s="9">
        <f t="shared" si="318"/>
        <v>0.57498864330984523</v>
      </c>
      <c r="Z349" s="9">
        <f t="shared" si="299"/>
        <v>0.04</v>
      </c>
      <c r="AA349" s="29">
        <f t="shared" si="271"/>
        <v>0.61498864330984526</v>
      </c>
      <c r="AB349" s="30">
        <f t="shared" si="300"/>
        <v>0.98</v>
      </c>
      <c r="AC349" s="9">
        <v>0.5</v>
      </c>
      <c r="AD349" s="9">
        <v>0.5</v>
      </c>
      <c r="AE349" s="9">
        <f t="shared" si="272"/>
        <v>69.591386535644688</v>
      </c>
      <c r="AF349" s="9">
        <f>(AC349+AD349)*D349*E349*N349</f>
        <v>24.757380000000005</v>
      </c>
      <c r="AG349" s="28">
        <f t="shared" si="273"/>
        <v>94.3487665356447</v>
      </c>
      <c r="AH349" s="9">
        <f t="shared" si="274"/>
        <v>0.26240279453623527</v>
      </c>
      <c r="AI349" s="9">
        <f t="shared" si="301"/>
        <v>0.09</v>
      </c>
      <c r="AJ349" s="29">
        <f t="shared" si="275"/>
        <v>0.35240279453623524</v>
      </c>
      <c r="AK349" s="30">
        <f t="shared" si="302"/>
        <v>0.9</v>
      </c>
      <c r="AL349" s="9">
        <v>5.9814796063239104</v>
      </c>
      <c r="AM349" s="9">
        <v>2.7574902283915792</v>
      </c>
      <c r="AN349" s="9">
        <v>6.1930677673573111</v>
      </c>
      <c r="AO349" s="36">
        <f t="shared" si="276"/>
        <v>73.994916755968532</v>
      </c>
      <c r="AP349" s="36">
        <f t="shared" si="277"/>
        <v>2.3029375782452615</v>
      </c>
      <c r="AQ349" s="36">
        <f t="shared" si="278"/>
        <v>1.0616650538928865</v>
      </c>
      <c r="AR349" s="36">
        <f t="shared" si="279"/>
        <v>2.3844014231843058</v>
      </c>
      <c r="AS349" s="36">
        <f t="shared" si="280"/>
        <v>69.397426561040859</v>
      </c>
      <c r="AT349" s="37">
        <f t="shared" si="281"/>
        <v>93.311966903384871</v>
      </c>
      <c r="AU349" s="37">
        <f t="shared" si="282"/>
        <v>3.873589477593864</v>
      </c>
      <c r="AV349" s="37">
        <f t="shared" si="283"/>
        <v>1.785742966000025</v>
      </c>
      <c r="AW349" s="37">
        <f t="shared" si="284"/>
        <v>4.0106133793883112</v>
      </c>
      <c r="AX349" s="37">
        <f t="shared" si="285"/>
        <v>116.72793211519343</v>
      </c>
      <c r="AY349" s="9">
        <f t="shared" si="286"/>
        <v>0.85</v>
      </c>
      <c r="AZ349" s="9">
        <f t="shared" si="287"/>
        <v>0.6</v>
      </c>
      <c r="BA349" s="9">
        <f t="shared" si="288"/>
        <v>0.65</v>
      </c>
      <c r="BB349" s="9">
        <f t="shared" si="303"/>
        <v>21</v>
      </c>
      <c r="BC349" s="9">
        <f t="shared" si="304"/>
        <v>11.2</v>
      </c>
      <c r="BD349" s="9">
        <f t="shared" si="305"/>
        <v>13.65</v>
      </c>
      <c r="BE349" s="9">
        <f t="shared" si="289"/>
        <v>170.40567439644988</v>
      </c>
      <c r="BF349" s="9">
        <f t="shared" si="290"/>
        <v>78.557817285524976</v>
      </c>
      <c r="BG349" s="9">
        <f t="shared" si="291"/>
        <v>176.43358482133561</v>
      </c>
      <c r="BH349" s="9">
        <f t="shared" si="292"/>
        <v>5135.0568014626579</v>
      </c>
      <c r="BI349" s="9">
        <f t="shared" si="293"/>
        <v>361.45225313053851</v>
      </c>
      <c r="BJ349" s="9">
        <f t="shared" si="294"/>
        <v>166.63118854134666</v>
      </c>
      <c r="BK349" s="9">
        <f t="shared" si="295"/>
        <v>374.23822291975466</v>
      </c>
      <c r="BL349" s="9">
        <f t="shared" si="296"/>
        <v>10892.112938233486</v>
      </c>
      <c r="BM349" s="9" t="str">
        <f t="shared" si="297"/>
        <v>D</v>
      </c>
      <c r="BN349" s="9" t="str">
        <f t="shared" si="298"/>
        <v>M</v>
      </c>
      <c r="BO349" s="9">
        <v>1</v>
      </c>
    </row>
    <row r="350" spans="1:67" x14ac:dyDescent="0.3">
      <c r="A350" s="10">
        <v>344</v>
      </c>
      <c r="B350" s="10">
        <f t="shared" si="268"/>
        <v>9</v>
      </c>
      <c r="C350" s="9">
        <f>IF(G350&lt;=$A$3,$A$3,G350)</f>
        <v>2.5</v>
      </c>
      <c r="D350" s="9">
        <f t="shared" si="306"/>
        <v>3</v>
      </c>
      <c r="E350" s="9">
        <f t="shared" si="307"/>
        <v>2.7508200000000005</v>
      </c>
      <c r="F350" s="9">
        <f t="shared" si="308"/>
        <v>2.9000000000000004</v>
      </c>
      <c r="G350" s="9">
        <v>2.1430797543176068</v>
      </c>
      <c r="H350" s="9">
        <f t="shared" si="269"/>
        <v>2.364626879489609</v>
      </c>
      <c r="I350" s="9">
        <v>65</v>
      </c>
      <c r="J350" s="9">
        <v>78</v>
      </c>
      <c r="K350" s="9">
        <v>0.2</v>
      </c>
      <c r="L350" s="9">
        <v>0.2</v>
      </c>
      <c r="M350" s="1">
        <f t="shared" si="309"/>
        <v>1.3989229744649958</v>
      </c>
      <c r="N350" s="9">
        <v>3</v>
      </c>
      <c r="O350" s="9">
        <v>2.6</v>
      </c>
      <c r="P350" s="9">
        <f t="shared" si="310"/>
        <v>1.8518886380106685</v>
      </c>
      <c r="Q350" s="1">
        <f t="shared" si="311"/>
        <v>0.86354985395460471</v>
      </c>
      <c r="R350" s="4">
        <f t="shared" si="312"/>
        <v>15.007922656809424</v>
      </c>
      <c r="S350" s="4">
        <f t="shared" si="313"/>
        <v>2.1980932022060395</v>
      </c>
      <c r="T350" s="9">
        <f t="shared" si="314"/>
        <v>6.5986594356793677</v>
      </c>
      <c r="U350" s="9">
        <f t="shared" si="315"/>
        <v>3.7635498539546051</v>
      </c>
      <c r="V350" s="9">
        <f t="shared" si="316"/>
        <v>40.390241864882945</v>
      </c>
      <c r="W350" s="9">
        <f t="shared" si="317"/>
        <v>47.330652545296921</v>
      </c>
      <c r="X350" s="28">
        <f t="shared" si="270"/>
        <v>87.720894410179866</v>
      </c>
      <c r="Y350" s="9">
        <f t="shared" si="318"/>
        <v>0.53955962104057476</v>
      </c>
      <c r="Z350" s="9">
        <f t="shared" si="299"/>
        <v>0.04</v>
      </c>
      <c r="AA350" s="29">
        <f t="shared" si="271"/>
        <v>0.57955962104057479</v>
      </c>
      <c r="AB350" s="30">
        <f t="shared" si="300"/>
        <v>0.98</v>
      </c>
      <c r="AC350" s="9">
        <v>0.5</v>
      </c>
      <c r="AD350" s="9">
        <v>0.5</v>
      </c>
      <c r="AE350" s="9">
        <f t="shared" si="272"/>
        <v>58.541966213738462</v>
      </c>
      <c r="AF350" s="9">
        <f>(AC350+AD350)*D350*E350*N350</f>
        <v>24.757380000000005</v>
      </c>
      <c r="AG350" s="28">
        <f t="shared" si="273"/>
        <v>83.29934621373846</v>
      </c>
      <c r="AH350" s="9">
        <f t="shared" si="274"/>
        <v>0.29720977565027756</v>
      </c>
      <c r="AI350" s="9">
        <f t="shared" si="301"/>
        <v>0.09</v>
      </c>
      <c r="AJ350" s="29">
        <f t="shared" si="275"/>
        <v>0.38720977565027759</v>
      </c>
      <c r="AK350" s="30">
        <f t="shared" si="302"/>
        <v>0.9</v>
      </c>
      <c r="AL350" s="9">
        <v>4.5530496124083424</v>
      </c>
      <c r="AM350" s="9">
        <v>2.2077396919470464</v>
      </c>
      <c r="AN350" s="9">
        <v>6.95509254844323</v>
      </c>
      <c r="AO350" s="36">
        <f t="shared" si="276"/>
        <v>89.54841304372529</v>
      </c>
      <c r="AP350" s="36">
        <f t="shared" si="277"/>
        <v>1.9142859044620275</v>
      </c>
      <c r="AQ350" s="36">
        <f t="shared" si="278"/>
        <v>0.9282229127259809</v>
      </c>
      <c r="AR350" s="36">
        <f t="shared" si="279"/>
        <v>2.9242017467653461</v>
      </c>
      <c r="AS350" s="36">
        <f t="shared" si="280"/>
        <v>66.352641366341317</v>
      </c>
      <c r="AT350" s="37">
        <f t="shared" si="281"/>
        <v>82.383968782818258</v>
      </c>
      <c r="AU350" s="37">
        <f t="shared" si="282"/>
        <v>2.790064293463125</v>
      </c>
      <c r="AV350" s="37">
        <f t="shared" si="283"/>
        <v>1.3528813011340177</v>
      </c>
      <c r="AW350" s="37">
        <f t="shared" si="284"/>
        <v>4.2620127231336093</v>
      </c>
      <c r="AX350" s="37">
        <f t="shared" si="285"/>
        <v>96.708717867940337</v>
      </c>
      <c r="AY350" s="9">
        <f t="shared" si="286"/>
        <v>0.85</v>
      </c>
      <c r="AZ350" s="9">
        <f t="shared" si="287"/>
        <v>0.6</v>
      </c>
      <c r="BA350" s="9">
        <f t="shared" si="288"/>
        <v>0.65</v>
      </c>
      <c r="BB350" s="9">
        <f t="shared" si="303"/>
        <v>21</v>
      </c>
      <c r="BC350" s="9">
        <f t="shared" si="304"/>
        <v>11.2</v>
      </c>
      <c r="BD350" s="9">
        <f t="shared" si="305"/>
        <v>13.65</v>
      </c>
      <c r="BE350" s="9">
        <f t="shared" si="289"/>
        <v>171.42126485654688</v>
      </c>
      <c r="BF350" s="9">
        <f t="shared" si="290"/>
        <v>83.120888785435909</v>
      </c>
      <c r="BG350" s="9">
        <f t="shared" si="291"/>
        <v>261.8576258425262</v>
      </c>
      <c r="BH350" s="9">
        <f t="shared" si="292"/>
        <v>5941.7737356153048</v>
      </c>
      <c r="BI350" s="9">
        <f t="shared" si="293"/>
        <v>229.85656965472197</v>
      </c>
      <c r="BJ350" s="9">
        <f t="shared" si="294"/>
        <v>111.45573087948347</v>
      </c>
      <c r="BK350" s="9">
        <f t="shared" si="295"/>
        <v>351.12152313461348</v>
      </c>
      <c r="BL350" s="9">
        <f t="shared" si="296"/>
        <v>7967.2479938587749</v>
      </c>
      <c r="BM350" s="9" t="str">
        <f t="shared" si="297"/>
        <v>D</v>
      </c>
      <c r="BN350" s="9" t="str">
        <f t="shared" si="298"/>
        <v>M</v>
      </c>
      <c r="BO350" s="9">
        <v>1</v>
      </c>
    </row>
    <row r="351" spans="1:67" x14ac:dyDescent="0.3">
      <c r="A351" s="10">
        <v>345</v>
      </c>
      <c r="B351" s="10">
        <f t="shared" si="268"/>
        <v>9</v>
      </c>
      <c r="C351" s="9">
        <f>IF(G351&lt;=$A$3,$A$3,G351)</f>
        <v>2.5</v>
      </c>
      <c r="D351" s="9">
        <f t="shared" si="306"/>
        <v>3</v>
      </c>
      <c r="E351" s="9">
        <f t="shared" si="307"/>
        <v>2.7508200000000005</v>
      </c>
      <c r="F351" s="9">
        <f t="shared" si="308"/>
        <v>2.9000000000000004</v>
      </c>
      <c r="G351" s="9">
        <v>2.1608914581567928</v>
      </c>
      <c r="H351" s="9">
        <f t="shared" si="269"/>
        <v>2.3842799202048663</v>
      </c>
      <c r="I351" s="9">
        <v>65</v>
      </c>
      <c r="J351" s="9">
        <v>78</v>
      </c>
      <c r="K351" s="9">
        <v>0.2</v>
      </c>
      <c r="L351" s="9">
        <v>0.2</v>
      </c>
      <c r="M351" s="1">
        <f t="shared" si="309"/>
        <v>1.3989229744649958</v>
      </c>
      <c r="N351" s="9">
        <v>3</v>
      </c>
      <c r="O351" s="9">
        <v>2.6</v>
      </c>
      <c r="P351" s="9">
        <f t="shared" si="310"/>
        <v>1.894034719833593</v>
      </c>
      <c r="Q351" s="1">
        <f t="shared" si="311"/>
        <v>0.88320289466986157</v>
      </c>
      <c r="R351" s="4">
        <f t="shared" si="312"/>
        <v>15.007922656809424</v>
      </c>
      <c r="S351" s="4">
        <f t="shared" si="313"/>
        <v>2.039675409397296</v>
      </c>
      <c r="T351" s="9">
        <f t="shared" si="314"/>
        <v>6.9024274718892897</v>
      </c>
      <c r="U351" s="9">
        <f t="shared" si="315"/>
        <v>3.7832028946698619</v>
      </c>
      <c r="V351" s="9">
        <f t="shared" si="316"/>
        <v>40.041188472659073</v>
      </c>
      <c r="W351" s="9">
        <f t="shared" si="317"/>
        <v>46.894873712482777</v>
      </c>
      <c r="X351" s="28">
        <f t="shared" si="270"/>
        <v>86.93606218514185</v>
      </c>
      <c r="Y351" s="9">
        <f t="shared" si="318"/>
        <v>0.53941796457969238</v>
      </c>
      <c r="Z351" s="9">
        <f t="shared" si="299"/>
        <v>0.04</v>
      </c>
      <c r="AA351" s="29">
        <f t="shared" si="271"/>
        <v>0.57941796457969241</v>
      </c>
      <c r="AB351" s="30">
        <f t="shared" si="300"/>
        <v>0.98</v>
      </c>
      <c r="AC351" s="9">
        <v>0.5</v>
      </c>
      <c r="AD351" s="9">
        <v>0.5</v>
      </c>
      <c r="AE351" s="9">
        <f t="shared" si="272"/>
        <v>59.028524010881561</v>
      </c>
      <c r="AF351" s="9">
        <f>(AC351+AD351)*D351*E351*N351</f>
        <v>24.757380000000005</v>
      </c>
      <c r="AG351" s="28">
        <f t="shared" si="273"/>
        <v>83.785904010881566</v>
      </c>
      <c r="AH351" s="9">
        <f t="shared" si="274"/>
        <v>0.29548383218237612</v>
      </c>
      <c r="AI351" s="9">
        <f t="shared" si="301"/>
        <v>0.09</v>
      </c>
      <c r="AJ351" s="29">
        <f t="shared" si="275"/>
        <v>0.38548383218237614</v>
      </c>
      <c r="AK351" s="30">
        <f t="shared" si="302"/>
        <v>0.9</v>
      </c>
      <c r="AL351" s="9">
        <v>8.5059914147583857</v>
      </c>
      <c r="AM351" s="9">
        <v>2.9421312006747318</v>
      </c>
      <c r="AN351" s="9">
        <v>6.4669171653828155</v>
      </c>
      <c r="AO351" s="36">
        <f t="shared" si="276"/>
        <v>88.747230147332317</v>
      </c>
      <c r="AP351" s="36">
        <f t="shared" si="277"/>
        <v>3.5774671824867434</v>
      </c>
      <c r="AQ351" s="36">
        <f t="shared" si="278"/>
        <v>1.2374075288533721</v>
      </c>
      <c r="AR351" s="36">
        <f t="shared" si="279"/>
        <v>2.7198691843112304</v>
      </c>
      <c r="AS351" s="36">
        <f t="shared" si="280"/>
        <v>96.305207139084416</v>
      </c>
      <c r="AT351" s="37">
        <f t="shared" si="281"/>
        <v>82.86517979098177</v>
      </c>
      <c r="AU351" s="37">
        <f t="shared" si="282"/>
        <v>5.2270692476869316</v>
      </c>
      <c r="AV351" s="37">
        <f t="shared" si="283"/>
        <v>1.8079871906553007</v>
      </c>
      <c r="AW351" s="37">
        <f t="shared" si="284"/>
        <v>3.9740251540650586</v>
      </c>
      <c r="AX351" s="37">
        <f t="shared" si="285"/>
        <v>140.71239817185756</v>
      </c>
      <c r="AY351" s="9">
        <f t="shared" si="286"/>
        <v>0.85</v>
      </c>
      <c r="AZ351" s="9">
        <f t="shared" si="287"/>
        <v>0.6</v>
      </c>
      <c r="BA351" s="9">
        <f t="shared" si="288"/>
        <v>0.65</v>
      </c>
      <c r="BB351" s="9">
        <f t="shared" si="303"/>
        <v>21</v>
      </c>
      <c r="BC351" s="9">
        <f t="shared" si="304"/>
        <v>11.2</v>
      </c>
      <c r="BD351" s="9">
        <f t="shared" si="305"/>
        <v>13.65</v>
      </c>
      <c r="BE351" s="9">
        <f t="shared" si="289"/>
        <v>317.49030338867954</v>
      </c>
      <c r="BF351" s="9">
        <f t="shared" si="290"/>
        <v>109.81649074919197</v>
      </c>
      <c r="BG351" s="9">
        <f t="shared" si="291"/>
        <v>241.38085647070579</v>
      </c>
      <c r="BH351" s="9">
        <f t="shared" si="292"/>
        <v>8546.8203823588356</v>
      </c>
      <c r="BI351" s="9">
        <f t="shared" si="293"/>
        <v>433.14203298948939</v>
      </c>
      <c r="BJ351" s="9">
        <f t="shared" si="294"/>
        <v>149.81918361344353</v>
      </c>
      <c r="BK351" s="9">
        <f t="shared" si="295"/>
        <v>329.30830888548513</v>
      </c>
      <c r="BL351" s="9">
        <f t="shared" si="296"/>
        <v>11660.15817333119</v>
      </c>
      <c r="BM351" s="9" t="str">
        <f t="shared" si="297"/>
        <v>M</v>
      </c>
      <c r="BN351" s="9" t="str">
        <f t="shared" si="298"/>
        <v>M</v>
      </c>
      <c r="BO351" s="9">
        <v>1</v>
      </c>
    </row>
    <row r="352" spans="1:67" x14ac:dyDescent="0.3">
      <c r="A352" s="10">
        <v>346</v>
      </c>
      <c r="B352" s="10">
        <f t="shared" si="268"/>
        <v>9</v>
      </c>
      <c r="C352" s="9">
        <f>IF(G352&lt;=$A$3,$A$3,G352)</f>
        <v>3.1453027054320275</v>
      </c>
      <c r="D352" s="9">
        <f t="shared" si="306"/>
        <v>3</v>
      </c>
      <c r="E352" s="9">
        <f t="shared" si="307"/>
        <v>2.7508200000000005</v>
      </c>
      <c r="F352" s="9">
        <f t="shared" si="308"/>
        <v>3.5453027054320279</v>
      </c>
      <c r="G352" s="9">
        <v>3.1453027054320275</v>
      </c>
      <c r="H352" s="9">
        <f t="shared" si="269"/>
        <v>3.4704575536266855</v>
      </c>
      <c r="I352" s="9">
        <v>65</v>
      </c>
      <c r="J352" s="9">
        <v>78</v>
      </c>
      <c r="K352" s="9">
        <v>0.2</v>
      </c>
      <c r="L352" s="9">
        <v>0.2</v>
      </c>
      <c r="M352" s="1">
        <f t="shared" si="309"/>
        <v>1.3989229744649958</v>
      </c>
      <c r="N352" s="9">
        <v>3</v>
      </c>
      <c r="O352" s="9">
        <v>2.6</v>
      </c>
      <c r="P352" s="9">
        <f t="shared" si="310"/>
        <v>2.8394940539868543</v>
      </c>
      <c r="Q352" s="1">
        <f t="shared" si="311"/>
        <v>1.3240778226596532</v>
      </c>
      <c r="R352" s="4">
        <f t="shared" si="312"/>
        <v>15.007922656809424</v>
      </c>
      <c r="S352" s="4">
        <f t="shared" si="313"/>
        <v>4.2959609480635055E-2</v>
      </c>
      <c r="T352" s="9">
        <f t="shared" si="314"/>
        <v>15.513432750547514</v>
      </c>
      <c r="U352" s="9">
        <f t="shared" si="315"/>
        <v>4.8693805280916811</v>
      </c>
      <c r="V352" s="9">
        <f t="shared" si="316"/>
        <v>43.244775350145133</v>
      </c>
      <c r="W352" s="9">
        <f t="shared" si="317"/>
        <v>41.402267955756024</v>
      </c>
      <c r="X352" s="28">
        <f t="shared" si="270"/>
        <v>84.64704330590115</v>
      </c>
      <c r="Y352" s="9">
        <f t="shared" si="318"/>
        <v>0.48911652833678687</v>
      </c>
      <c r="Z352" s="9">
        <f t="shared" si="299"/>
        <v>0.04</v>
      </c>
      <c r="AA352" s="29">
        <f t="shared" si="271"/>
        <v>0.52911652833678691</v>
      </c>
      <c r="AB352" s="30">
        <f t="shared" si="300"/>
        <v>0.98</v>
      </c>
      <c r="AC352" s="9">
        <v>0.5</v>
      </c>
      <c r="AD352" s="9">
        <v>0.5</v>
      </c>
      <c r="AE352" s="9">
        <f t="shared" si="272"/>
        <v>85.919436429006254</v>
      </c>
      <c r="AF352" s="9">
        <f>(AC352+AD352)*D352*E352*N352</f>
        <v>24.757380000000005</v>
      </c>
      <c r="AG352" s="28">
        <f t="shared" si="273"/>
        <v>110.67681642900627</v>
      </c>
      <c r="AH352" s="9">
        <f t="shared" si="274"/>
        <v>0.22369074932581429</v>
      </c>
      <c r="AI352" s="9">
        <f t="shared" si="301"/>
        <v>0.09</v>
      </c>
      <c r="AJ352" s="29">
        <f t="shared" si="275"/>
        <v>0.31369074932581431</v>
      </c>
      <c r="AK352" s="30">
        <f t="shared" si="302"/>
        <v>0.9</v>
      </c>
      <c r="AL352" s="9">
        <v>5.6790079730759127</v>
      </c>
      <c r="AM352" s="9">
        <v>2.6636861600486688</v>
      </c>
      <c r="AN352" s="9">
        <v>5.7472956727917879</v>
      </c>
      <c r="AO352" s="36">
        <f t="shared" si="276"/>
        <v>86.410523374774101</v>
      </c>
      <c r="AP352" s="36">
        <f t="shared" si="277"/>
        <v>2.6741509899650526</v>
      </c>
      <c r="AQ352" s="36">
        <f t="shared" si="278"/>
        <v>1.2542857864649701</v>
      </c>
      <c r="AR352" s="36">
        <f t="shared" si="279"/>
        <v>2.7063065390791592</v>
      </c>
      <c r="AS352" s="36">
        <f t="shared" si="280"/>
        <v>80.174100423900626</v>
      </c>
      <c r="AT352" s="37">
        <f t="shared" si="281"/>
        <v>109.46058767703917</v>
      </c>
      <c r="AU352" s="37">
        <f t="shared" si="282"/>
        <v>3.8975557065744555</v>
      </c>
      <c r="AV352" s="37">
        <f t="shared" si="283"/>
        <v>1.828112452534201</v>
      </c>
      <c r="AW352" s="37">
        <f t="shared" si="284"/>
        <v>3.9444221865967219</v>
      </c>
      <c r="AX352" s="37">
        <f t="shared" si="285"/>
        <v>116.85317089396328</v>
      </c>
      <c r="AY352" s="9">
        <f t="shared" si="286"/>
        <v>0.85</v>
      </c>
      <c r="AZ352" s="9">
        <f t="shared" si="287"/>
        <v>0.6</v>
      </c>
      <c r="BA352" s="9">
        <f t="shared" si="288"/>
        <v>0.65</v>
      </c>
      <c r="BB352" s="9">
        <f t="shared" si="303"/>
        <v>21</v>
      </c>
      <c r="BC352" s="9">
        <f t="shared" si="304"/>
        <v>11.2</v>
      </c>
      <c r="BD352" s="9">
        <f t="shared" si="305"/>
        <v>13.65</v>
      </c>
      <c r="BE352" s="9">
        <f t="shared" si="289"/>
        <v>231.0747866260505</v>
      </c>
      <c r="BF352" s="9">
        <f t="shared" si="290"/>
        <v>108.38349126997822</v>
      </c>
      <c r="BG352" s="9">
        <f t="shared" si="291"/>
        <v>233.85336445440367</v>
      </c>
      <c r="BH352" s="9">
        <f t="shared" si="292"/>
        <v>6927.8859787309511</v>
      </c>
      <c r="BI352" s="9">
        <f t="shared" si="293"/>
        <v>426.62873814563756</v>
      </c>
      <c r="BJ352" s="9">
        <f t="shared" si="294"/>
        <v>200.106263394107</v>
      </c>
      <c r="BK352" s="9">
        <f t="shared" si="295"/>
        <v>431.75877059122905</v>
      </c>
      <c r="BL352" s="9">
        <f t="shared" si="296"/>
        <v>12790.81675797871</v>
      </c>
      <c r="BM352" s="9" t="str">
        <f t="shared" si="297"/>
        <v>M</v>
      </c>
      <c r="BN352" s="9" t="str">
        <f t="shared" si="298"/>
        <v>M</v>
      </c>
      <c r="BO352" s="9">
        <v>1</v>
      </c>
    </row>
    <row r="353" spans="1:67" x14ac:dyDescent="0.3">
      <c r="A353" s="10">
        <v>347</v>
      </c>
      <c r="B353" s="10">
        <f t="shared" si="268"/>
        <v>9</v>
      </c>
      <c r="C353" s="9">
        <f>IF(G353&lt;=$A$3,$A$3,G353)</f>
        <v>2.5</v>
      </c>
      <c r="D353" s="9">
        <f t="shared" si="306"/>
        <v>3</v>
      </c>
      <c r="E353" s="9">
        <f t="shared" si="307"/>
        <v>2.7508200000000005</v>
      </c>
      <c r="F353" s="9">
        <f t="shared" si="308"/>
        <v>2.9000000000000004</v>
      </c>
      <c r="G353" s="9">
        <v>1.290024563158058</v>
      </c>
      <c r="H353" s="9">
        <f t="shared" si="269"/>
        <v>1.4233846179078355</v>
      </c>
      <c r="I353" s="9">
        <v>65</v>
      </c>
      <c r="J353" s="9">
        <v>78</v>
      </c>
      <c r="K353" s="9">
        <v>0.2</v>
      </c>
      <c r="L353" s="9">
        <v>0.2</v>
      </c>
      <c r="M353" s="1">
        <f t="shared" si="309"/>
        <v>1.3989229744649958</v>
      </c>
      <c r="N353" s="9">
        <v>3</v>
      </c>
      <c r="O353" s="9">
        <v>2.6</v>
      </c>
      <c r="P353" s="9">
        <f t="shared" si="310"/>
        <v>0</v>
      </c>
      <c r="Q353" s="1">
        <f t="shared" si="311"/>
        <v>0</v>
      </c>
      <c r="R353" s="4">
        <f t="shared" si="312"/>
        <v>15.007922656809424</v>
      </c>
      <c r="S353" s="4">
        <f t="shared" si="313"/>
        <v>15.841422188930402</v>
      </c>
      <c r="T353" s="9">
        <f t="shared" si="314"/>
        <v>0</v>
      </c>
      <c r="U353" s="9">
        <f t="shared" si="315"/>
        <v>2.8223075923728311</v>
      </c>
      <c r="V353" s="9">
        <f t="shared" si="316"/>
        <v>35.239273871699098</v>
      </c>
      <c r="W353" s="9">
        <f t="shared" si="317"/>
        <v>31.682844377860803</v>
      </c>
      <c r="X353" s="28">
        <f t="shared" si="270"/>
        <v>66.922118249559901</v>
      </c>
      <c r="Y353" s="9">
        <f t="shared" si="318"/>
        <v>0.47342859441047591</v>
      </c>
      <c r="Z353" s="9">
        <f t="shared" si="299"/>
        <v>0.04</v>
      </c>
      <c r="AA353" s="29">
        <f t="shared" si="271"/>
        <v>0.51342859441047595</v>
      </c>
      <c r="AB353" s="30">
        <f t="shared" si="300"/>
        <v>0.98</v>
      </c>
      <c r="AC353" s="9">
        <v>0.5</v>
      </c>
      <c r="AD353" s="9">
        <v>0.5</v>
      </c>
      <c r="AE353" s="9">
        <f t="shared" si="272"/>
        <v>35.239273871699098</v>
      </c>
      <c r="AF353" s="9">
        <f>(AC353+AD353)*D353*E353*N353</f>
        <v>24.757380000000005</v>
      </c>
      <c r="AG353" s="28">
        <f t="shared" si="273"/>
        <v>59.996653871699102</v>
      </c>
      <c r="AH353" s="9">
        <f t="shared" si="274"/>
        <v>0.41264601277502672</v>
      </c>
      <c r="AI353" s="9">
        <f t="shared" si="301"/>
        <v>0.09</v>
      </c>
      <c r="AJ353" s="29">
        <f t="shared" si="275"/>
        <v>0.50264601277502674</v>
      </c>
      <c r="AK353" s="30">
        <f t="shared" si="302"/>
        <v>0.9</v>
      </c>
      <c r="AL353" s="9">
        <v>4.2568281864702602</v>
      </c>
      <c r="AM353" s="9">
        <v>3.1267130417176405</v>
      </c>
      <c r="AN353" s="9">
        <v>6.9570261078752829</v>
      </c>
      <c r="AO353" s="36">
        <f t="shared" si="276"/>
        <v>68.316329046425736</v>
      </c>
      <c r="AP353" s="36">
        <f t="shared" si="277"/>
        <v>2.071250874043939</v>
      </c>
      <c r="AQ353" s="36">
        <f t="shared" si="278"/>
        <v>1.5213691595836485</v>
      </c>
      <c r="AR353" s="36">
        <f t="shared" si="279"/>
        <v>3.3850899720318921</v>
      </c>
      <c r="AS353" s="36">
        <f t="shared" si="280"/>
        <v>77.229639630939403</v>
      </c>
      <c r="AT353" s="37">
        <f t="shared" si="281"/>
        <v>59.337349982999108</v>
      </c>
      <c r="AU353" s="37">
        <f t="shared" si="282"/>
        <v>2.1171504714726357</v>
      </c>
      <c r="AV353" s="37">
        <f t="shared" si="283"/>
        <v>1.5550831982065927</v>
      </c>
      <c r="AW353" s="37">
        <f t="shared" si="284"/>
        <v>3.460104673980009</v>
      </c>
      <c r="AX353" s="37">
        <f t="shared" si="285"/>
        <v>78.941073727622481</v>
      </c>
      <c r="AY353" s="9">
        <f t="shared" si="286"/>
        <v>0.85</v>
      </c>
      <c r="AZ353" s="9">
        <f t="shared" si="287"/>
        <v>0.6</v>
      </c>
      <c r="BA353" s="9">
        <f t="shared" si="288"/>
        <v>0.65</v>
      </c>
      <c r="BB353" s="9">
        <f t="shared" si="303"/>
        <v>21</v>
      </c>
      <c r="BC353" s="9">
        <f t="shared" si="304"/>
        <v>11.2</v>
      </c>
      <c r="BD353" s="9">
        <f t="shared" si="305"/>
        <v>13.65</v>
      </c>
      <c r="BE353" s="9">
        <f t="shared" si="289"/>
        <v>141.50025624888264</v>
      </c>
      <c r="BF353" s="9">
        <f t="shared" si="290"/>
        <v>103.93435610720071</v>
      </c>
      <c r="BG353" s="9">
        <f t="shared" si="291"/>
        <v>231.25692038108684</v>
      </c>
      <c r="BH353" s="9">
        <f t="shared" si="292"/>
        <v>5276.0454731641375</v>
      </c>
      <c r="BI353" s="9">
        <f t="shared" si="293"/>
        <v>125.62609849244335</v>
      </c>
      <c r="BJ353" s="9">
        <f t="shared" si="294"/>
        <v>92.274515984666166</v>
      </c>
      <c r="BK353" s="9">
        <f t="shared" si="295"/>
        <v>205.31344201776281</v>
      </c>
      <c r="BL353" s="9">
        <f t="shared" si="296"/>
        <v>4684.1541198096711</v>
      </c>
      <c r="BM353" s="9" t="str">
        <f t="shared" si="297"/>
        <v>D</v>
      </c>
      <c r="BN353" s="9" t="str">
        <f t="shared" si="298"/>
        <v>M</v>
      </c>
      <c r="BO353" s="9">
        <v>1</v>
      </c>
    </row>
    <row r="354" spans="1:67" x14ac:dyDescent="0.3">
      <c r="A354" s="10">
        <v>348</v>
      </c>
      <c r="B354" s="10">
        <f t="shared" si="268"/>
        <v>9</v>
      </c>
      <c r="C354" s="9">
        <f>IF(G354&lt;=$A$3,$A$3,G354)</f>
        <v>2.5</v>
      </c>
      <c r="D354" s="9">
        <f t="shared" si="306"/>
        <v>3</v>
      </c>
      <c r="E354" s="9">
        <f t="shared" si="307"/>
        <v>2.7508200000000005</v>
      </c>
      <c r="F354" s="9">
        <f t="shared" si="308"/>
        <v>2.9000000000000004</v>
      </c>
      <c r="G354" s="9">
        <v>2.4967974575354872</v>
      </c>
      <c r="H354" s="9">
        <f t="shared" si="269"/>
        <v>2.7549111827663459</v>
      </c>
      <c r="I354" s="9">
        <v>65</v>
      </c>
      <c r="J354" s="9">
        <v>78</v>
      </c>
      <c r="K354" s="9">
        <v>0.2</v>
      </c>
      <c r="L354" s="9">
        <v>0.2</v>
      </c>
      <c r="M354" s="1">
        <f t="shared" si="309"/>
        <v>1.3989229744649958</v>
      </c>
      <c r="N354" s="9">
        <v>3</v>
      </c>
      <c r="O354" s="9">
        <v>2.6</v>
      </c>
      <c r="P354" s="9">
        <f t="shared" si="310"/>
        <v>2.6888560273538813</v>
      </c>
      <c r="Q354" s="1">
        <f t="shared" si="311"/>
        <v>1.2538341572313412</v>
      </c>
      <c r="R354" s="4">
        <f t="shared" si="312"/>
        <v>15.007922656809424</v>
      </c>
      <c r="S354" s="4">
        <f t="shared" si="313"/>
        <v>0.16143617473837141</v>
      </c>
      <c r="T354" s="9">
        <f t="shared" si="314"/>
        <v>13.91108736208947</v>
      </c>
      <c r="U354" s="9">
        <f t="shared" si="315"/>
        <v>4.1538341572313415</v>
      </c>
      <c r="V354" s="9">
        <f t="shared" si="316"/>
        <v>29.937485680612927</v>
      </c>
      <c r="W354" s="9">
        <f t="shared" si="317"/>
        <v>41.728175660998311</v>
      </c>
      <c r="X354" s="28">
        <f t="shared" si="270"/>
        <v>71.665661341611241</v>
      </c>
      <c r="Y354" s="9">
        <f t="shared" si="318"/>
        <v>0.58226178172125054</v>
      </c>
      <c r="Z354" s="9">
        <f t="shared" si="299"/>
        <v>0.04</v>
      </c>
      <c r="AA354" s="29">
        <f t="shared" si="271"/>
        <v>0.62226178172125057</v>
      </c>
      <c r="AB354" s="30">
        <f t="shared" si="300"/>
        <v>0.98</v>
      </c>
      <c r="AC354" s="9">
        <v>0.5</v>
      </c>
      <c r="AD354" s="9">
        <v>0.5</v>
      </c>
      <c r="AE354" s="9">
        <f t="shared" si="272"/>
        <v>68.204383017995895</v>
      </c>
      <c r="AF354" s="9">
        <f>(AC354+AD354)*D354*E354*N354</f>
        <v>24.757380000000005</v>
      </c>
      <c r="AG354" s="28">
        <f t="shared" si="273"/>
        <v>92.961763017995906</v>
      </c>
      <c r="AH354" s="9">
        <f t="shared" si="274"/>
        <v>0.26631788378634097</v>
      </c>
      <c r="AI354" s="9">
        <f t="shared" si="301"/>
        <v>0.09</v>
      </c>
      <c r="AJ354" s="29">
        <f t="shared" si="275"/>
        <v>0.35631788378634099</v>
      </c>
      <c r="AK354" s="30">
        <f t="shared" si="302"/>
        <v>0.9</v>
      </c>
      <c r="AL354" s="9">
        <v>9.7008039132436394</v>
      </c>
      <c r="AM354" s="9">
        <v>2.3128277024938679</v>
      </c>
      <c r="AN354" s="9">
        <v>5.6228724821830349</v>
      </c>
      <c r="AO354" s="36">
        <f t="shared" si="276"/>
        <v>73.158695952894817</v>
      </c>
      <c r="AP354" s="36">
        <f t="shared" si="277"/>
        <v>3.6643643860601727</v>
      </c>
      <c r="AQ354" s="36">
        <f t="shared" si="278"/>
        <v>0.87364341552576719</v>
      </c>
      <c r="AR354" s="36">
        <f t="shared" si="279"/>
        <v>2.1239738330284288</v>
      </c>
      <c r="AS354" s="36">
        <f t="shared" si="280"/>
        <v>90.124745877051978</v>
      </c>
      <c r="AT354" s="37">
        <f t="shared" si="281"/>
        <v>91.940205182633321</v>
      </c>
      <c r="AU354" s="37">
        <f t="shared" si="282"/>
        <v>6.2442339918504102</v>
      </c>
      <c r="AV354" s="37">
        <f t="shared" si="283"/>
        <v>1.488725829978828</v>
      </c>
      <c r="AW354" s="37">
        <f t="shared" si="284"/>
        <v>3.6193424585311256</v>
      </c>
      <c r="AX354" s="37">
        <f t="shared" si="285"/>
        <v>153.57643029530493</v>
      </c>
      <c r="AY354" s="9">
        <f t="shared" si="286"/>
        <v>0.85</v>
      </c>
      <c r="AZ354" s="9">
        <f t="shared" si="287"/>
        <v>0.6</v>
      </c>
      <c r="BA354" s="9">
        <f t="shared" si="288"/>
        <v>0.65</v>
      </c>
      <c r="BB354" s="9">
        <f t="shared" si="303"/>
        <v>21</v>
      </c>
      <c r="BC354" s="9">
        <f t="shared" si="304"/>
        <v>11.2</v>
      </c>
      <c r="BD354" s="9">
        <f t="shared" si="305"/>
        <v>13.65</v>
      </c>
      <c r="BE354" s="9">
        <f t="shared" si="289"/>
        <v>268.08011998039228</v>
      </c>
      <c r="BF354" s="9">
        <f t="shared" si="290"/>
        <v>63.914613007698151</v>
      </c>
      <c r="BG354" s="9">
        <f t="shared" si="291"/>
        <v>155.3871558624314</v>
      </c>
      <c r="BH354" s="9">
        <f t="shared" si="292"/>
        <v>6593.408881451156</v>
      </c>
      <c r="BI354" s="9">
        <f t="shared" si="293"/>
        <v>574.09615441910023</v>
      </c>
      <c r="BJ354" s="9">
        <f t="shared" si="294"/>
        <v>136.87375826893953</v>
      </c>
      <c r="BK354" s="9">
        <f t="shared" si="295"/>
        <v>332.76308826356819</v>
      </c>
      <c r="BL354" s="9">
        <f t="shared" si="296"/>
        <v>14119.848512566719</v>
      </c>
      <c r="BM354" s="9" t="str">
        <f t="shared" si="297"/>
        <v>M</v>
      </c>
      <c r="BN354" s="9" t="str">
        <f t="shared" si="298"/>
        <v>M</v>
      </c>
      <c r="BO354" s="9">
        <v>1</v>
      </c>
    </row>
    <row r="355" spans="1:67" x14ac:dyDescent="0.3">
      <c r="A355" s="10">
        <v>349</v>
      </c>
      <c r="B355" s="10">
        <f t="shared" si="268"/>
        <v>9</v>
      </c>
      <c r="C355" s="9">
        <f>IF(G355&lt;=$A$3,$A$3,G355)</f>
        <v>2.7365067607244091</v>
      </c>
      <c r="D355" s="9">
        <f t="shared" si="306"/>
        <v>3</v>
      </c>
      <c r="E355" s="9">
        <f t="shared" si="307"/>
        <v>2.7508200000000005</v>
      </c>
      <c r="F355" s="9">
        <f t="shared" si="308"/>
        <v>3.1365067607244095</v>
      </c>
      <c r="G355" s="9">
        <v>2.7365067607244091</v>
      </c>
      <c r="H355" s="9">
        <f t="shared" si="269"/>
        <v>3.0194011348748879</v>
      </c>
      <c r="I355" s="9">
        <v>65</v>
      </c>
      <c r="J355" s="9">
        <v>78</v>
      </c>
      <c r="K355" s="9">
        <v>0.2</v>
      </c>
      <c r="L355" s="9">
        <v>0.2</v>
      </c>
      <c r="M355" s="1">
        <f t="shared" si="309"/>
        <v>1.3989229744649958</v>
      </c>
      <c r="N355" s="9">
        <v>3</v>
      </c>
      <c r="O355" s="9">
        <v>2.6</v>
      </c>
      <c r="P355" s="9">
        <f t="shared" si="310"/>
        <v>2.7488661749350984</v>
      </c>
      <c r="Q355" s="1">
        <f t="shared" si="311"/>
        <v>1.2818173486154745</v>
      </c>
      <c r="R355" s="4">
        <f t="shared" si="312"/>
        <v>15.007922656809424</v>
      </c>
      <c r="S355" s="4">
        <f t="shared" si="313"/>
        <v>0.10516918211833333</v>
      </c>
      <c r="T355" s="9">
        <f t="shared" si="314"/>
        <v>14.538954411776063</v>
      </c>
      <c r="U355" s="9">
        <f t="shared" si="315"/>
        <v>4.418324109339884</v>
      </c>
      <c r="V355" s="9">
        <f t="shared" si="316"/>
        <v>34.75841469352703</v>
      </c>
      <c r="W355" s="9">
        <f t="shared" si="317"/>
        <v>41.573395292359258</v>
      </c>
      <c r="X355" s="28">
        <f t="shared" si="270"/>
        <v>76.331809985886281</v>
      </c>
      <c r="Y355" s="9">
        <f t="shared" si="318"/>
        <v>0.54464050177830403</v>
      </c>
      <c r="Z355" s="9">
        <f t="shared" si="299"/>
        <v>0.04</v>
      </c>
      <c r="AA355" s="29">
        <f t="shared" si="271"/>
        <v>0.58464050177830407</v>
      </c>
      <c r="AB355" s="30">
        <f t="shared" si="300"/>
        <v>0.98</v>
      </c>
      <c r="AC355" s="9">
        <v>0.5</v>
      </c>
      <c r="AD355" s="9">
        <v>0.5</v>
      </c>
      <c r="AE355" s="9">
        <f t="shared" si="272"/>
        <v>74.752461268528862</v>
      </c>
      <c r="AF355" s="9">
        <f>(AC355+AD355)*D355*E355*N355</f>
        <v>24.757380000000005</v>
      </c>
      <c r="AG355" s="28">
        <f t="shared" si="273"/>
        <v>99.509841268528874</v>
      </c>
      <c r="AH355" s="9">
        <f t="shared" si="274"/>
        <v>0.24879328199501219</v>
      </c>
      <c r="AI355" s="9">
        <f t="shared" si="301"/>
        <v>0.09</v>
      </c>
      <c r="AJ355" s="29">
        <f t="shared" si="275"/>
        <v>0.33879328199501219</v>
      </c>
      <c r="AK355" s="30">
        <f t="shared" si="302"/>
        <v>0.9</v>
      </c>
      <c r="AL355" s="9">
        <v>11.260660245428816</v>
      </c>
      <c r="AM355" s="9">
        <v>2.9994728333343925</v>
      </c>
      <c r="AN355" s="9">
        <v>5.4289371436869178</v>
      </c>
      <c r="AO355" s="36">
        <f t="shared" si="276"/>
        <v>77.922056027258904</v>
      </c>
      <c r="AP355" s="36">
        <f t="shared" si="277"/>
        <v>4.6772221891863124</v>
      </c>
      <c r="AQ355" s="36">
        <f t="shared" si="278"/>
        <v>1.245859530983382</v>
      </c>
      <c r="AR355" s="36">
        <f t="shared" si="279"/>
        <v>2.2549606078789255</v>
      </c>
      <c r="AS355" s="36">
        <f t="shared" si="280"/>
        <v>111.86773011858978</v>
      </c>
      <c r="AT355" s="37">
        <f t="shared" si="281"/>
        <v>98.416326529314276</v>
      </c>
      <c r="AU355" s="37">
        <f t="shared" si="282"/>
        <v>7.4456242034492286</v>
      </c>
      <c r="AV355" s="37">
        <f t="shared" si="283"/>
        <v>1.9832715878741556</v>
      </c>
      <c r="AW355" s="37">
        <f t="shared" si="284"/>
        <v>3.5896497110326</v>
      </c>
      <c r="AX355" s="37">
        <f t="shared" si="285"/>
        <v>178.08114416321979</v>
      </c>
      <c r="AY355" s="9">
        <f t="shared" si="286"/>
        <v>0.85</v>
      </c>
      <c r="AZ355" s="9">
        <f t="shared" si="287"/>
        <v>0.6</v>
      </c>
      <c r="BA355" s="9">
        <f t="shared" si="288"/>
        <v>0.65</v>
      </c>
      <c r="BB355" s="9">
        <f t="shared" si="303"/>
        <v>21</v>
      </c>
      <c r="BC355" s="9">
        <f t="shared" si="304"/>
        <v>11.2</v>
      </c>
      <c r="BD355" s="9">
        <f t="shared" si="305"/>
        <v>13.65</v>
      </c>
      <c r="BE355" s="9">
        <f t="shared" si="289"/>
        <v>364.45876947771438</v>
      </c>
      <c r="BF355" s="9">
        <f t="shared" si="290"/>
        <v>97.07993617538159</v>
      </c>
      <c r="BG355" s="9">
        <f t="shared" si="291"/>
        <v>175.71116682640343</v>
      </c>
      <c r="BH355" s="9">
        <f t="shared" si="292"/>
        <v>8716.9635339430315</v>
      </c>
      <c r="BI355" s="9">
        <f t="shared" si="293"/>
        <v>732.77098282122483</v>
      </c>
      <c r="BJ355" s="9">
        <f t="shared" si="294"/>
        <v>195.18630418853451</v>
      </c>
      <c r="BK355" s="9">
        <f t="shared" si="295"/>
        <v>353.28013808684301</v>
      </c>
      <c r="BL355" s="9">
        <f t="shared" si="296"/>
        <v>17526.092032681328</v>
      </c>
      <c r="BM355" s="9" t="str">
        <f t="shared" si="297"/>
        <v>M</v>
      </c>
      <c r="BN355" s="9" t="str">
        <f t="shared" si="298"/>
        <v>M</v>
      </c>
      <c r="BO355" s="9">
        <v>1</v>
      </c>
    </row>
    <row r="356" spans="1:67" x14ac:dyDescent="0.3">
      <c r="A356" s="10">
        <v>350</v>
      </c>
      <c r="B356" s="10">
        <f t="shared" si="268"/>
        <v>9</v>
      </c>
      <c r="C356" s="9">
        <f>IF(G356&lt;=$A$3,$A$3,G356)</f>
        <v>2.7808422667541066</v>
      </c>
      <c r="D356" s="9">
        <f t="shared" si="306"/>
        <v>3</v>
      </c>
      <c r="E356" s="9">
        <f t="shared" si="307"/>
        <v>2.7508200000000005</v>
      </c>
      <c r="F356" s="9">
        <f t="shared" si="308"/>
        <v>3.180842266754107</v>
      </c>
      <c r="G356" s="9">
        <v>2.7808422667541066</v>
      </c>
      <c r="H356" s="9">
        <f t="shared" si="269"/>
        <v>3.0683199532540844</v>
      </c>
      <c r="I356" s="9">
        <v>65</v>
      </c>
      <c r="J356" s="9">
        <v>78</v>
      </c>
      <c r="K356" s="9">
        <v>0.2</v>
      </c>
      <c r="L356" s="9">
        <v>0.2</v>
      </c>
      <c r="M356" s="1">
        <f t="shared" si="309"/>
        <v>1.3989229744649958</v>
      </c>
      <c r="N356" s="9">
        <v>3</v>
      </c>
      <c r="O356" s="9">
        <v>2.6</v>
      </c>
      <c r="P356" s="9">
        <f t="shared" si="310"/>
        <v>2.758695119987455</v>
      </c>
      <c r="Q356" s="1">
        <f t="shared" si="311"/>
        <v>1.286400660964973</v>
      </c>
      <c r="R356" s="4">
        <f t="shared" si="312"/>
        <v>15.007922656809424</v>
      </c>
      <c r="S356" s="4">
        <f t="shared" si="313"/>
        <v>9.7097999731798015E-2</v>
      </c>
      <c r="T356" s="9">
        <f t="shared" si="314"/>
        <v>14.643112314517596</v>
      </c>
      <c r="U356" s="9">
        <f t="shared" si="315"/>
        <v>4.4672429277190799</v>
      </c>
      <c r="V356" s="9">
        <f t="shared" si="316"/>
        <v>35.682996827272312</v>
      </c>
      <c r="W356" s="9">
        <f t="shared" si="317"/>
        <v>41.551192922426729</v>
      </c>
      <c r="X356" s="28">
        <f t="shared" si="270"/>
        <v>77.234189749699041</v>
      </c>
      <c r="Y356" s="9">
        <f t="shared" si="318"/>
        <v>0.53798962683606899</v>
      </c>
      <c r="Z356" s="9">
        <f t="shared" si="299"/>
        <v>0.04</v>
      </c>
      <c r="AA356" s="29">
        <f t="shared" si="271"/>
        <v>0.57798962683606903</v>
      </c>
      <c r="AB356" s="30">
        <f t="shared" si="300"/>
        <v>0.98</v>
      </c>
      <c r="AC356" s="9">
        <v>0.5</v>
      </c>
      <c r="AD356" s="9">
        <v>0.5</v>
      </c>
      <c r="AE356" s="9">
        <f t="shared" si="272"/>
        <v>75.963563044293608</v>
      </c>
      <c r="AF356" s="9">
        <f>(AC356+AD356)*D356*E356*N356</f>
        <v>24.757380000000005</v>
      </c>
      <c r="AG356" s="28">
        <f t="shared" si="273"/>
        <v>100.72094304429362</v>
      </c>
      <c r="AH356" s="9">
        <f t="shared" si="274"/>
        <v>0.24580170967136952</v>
      </c>
      <c r="AI356" s="9">
        <f t="shared" si="301"/>
        <v>0.09</v>
      </c>
      <c r="AJ356" s="29">
        <f t="shared" si="275"/>
        <v>0.33580170967136952</v>
      </c>
      <c r="AK356" s="30">
        <f t="shared" si="302"/>
        <v>0.9</v>
      </c>
      <c r="AL356" s="9">
        <v>10.84674649978688</v>
      </c>
      <c r="AM356" s="9">
        <v>2.6642960131689044</v>
      </c>
      <c r="AN356" s="9">
        <v>4.5107793437181947</v>
      </c>
      <c r="AO356" s="36">
        <f t="shared" si="276"/>
        <v>78.843235369484432</v>
      </c>
      <c r="AP356" s="36">
        <f t="shared" si="277"/>
        <v>4.5774395379896236</v>
      </c>
      <c r="AQ356" s="36">
        <f t="shared" si="278"/>
        <v>1.1243605547365829</v>
      </c>
      <c r="AR356" s="36">
        <f t="shared" si="279"/>
        <v>1.9035956741026669</v>
      </c>
      <c r="AS356" s="36">
        <f t="shared" si="280"/>
        <v>106.15265129942054</v>
      </c>
      <c r="AT356" s="37">
        <f t="shared" si="281"/>
        <v>99.614119494356331</v>
      </c>
      <c r="AU356" s="37">
        <f t="shared" si="282"/>
        <v>7.2043904807865031</v>
      </c>
      <c r="AV356" s="37">
        <f t="shared" si="283"/>
        <v>1.7696208568761729</v>
      </c>
      <c r="AW356" s="37">
        <f t="shared" si="284"/>
        <v>2.996051928147327</v>
      </c>
      <c r="AX356" s="37">
        <f t="shared" si="285"/>
        <v>167.07269297273413</v>
      </c>
      <c r="AY356" s="9">
        <f t="shared" si="286"/>
        <v>0.85</v>
      </c>
      <c r="AZ356" s="9">
        <f t="shared" si="287"/>
        <v>0.6</v>
      </c>
      <c r="BA356" s="9">
        <f t="shared" si="288"/>
        <v>0.65</v>
      </c>
      <c r="BB356" s="9">
        <f t="shared" si="303"/>
        <v>21</v>
      </c>
      <c r="BC356" s="9">
        <f t="shared" si="304"/>
        <v>11.2</v>
      </c>
      <c r="BD356" s="9">
        <f t="shared" si="305"/>
        <v>13.65</v>
      </c>
      <c r="BE356" s="9">
        <f t="shared" si="289"/>
        <v>360.90014288329996</v>
      </c>
      <c r="BF356" s="9">
        <f t="shared" si="290"/>
        <v>88.64822385726049</v>
      </c>
      <c r="BG356" s="9">
        <f t="shared" si="291"/>
        <v>150.08564178160896</v>
      </c>
      <c r="BH356" s="9">
        <f t="shared" si="292"/>
        <v>8369.4184714950206</v>
      </c>
      <c r="BI356" s="9">
        <f t="shared" si="293"/>
        <v>717.65901423706998</v>
      </c>
      <c r="BJ356" s="9">
        <f t="shared" si="294"/>
        <v>176.27922349656833</v>
      </c>
      <c r="BK356" s="9">
        <f t="shared" si="295"/>
        <v>298.44907478176452</v>
      </c>
      <c r="BL356" s="9">
        <f t="shared" si="296"/>
        <v>16642.799202029844</v>
      </c>
      <c r="BM356" s="9" t="str">
        <f t="shared" si="297"/>
        <v>M</v>
      </c>
      <c r="BN356" s="9" t="str">
        <f t="shared" si="298"/>
        <v>M</v>
      </c>
      <c r="BO356" s="9">
        <v>1</v>
      </c>
    </row>
    <row r="357" spans="1:67" x14ac:dyDescent="0.3">
      <c r="A357" s="10">
        <v>351</v>
      </c>
      <c r="B357" s="10">
        <f t="shared" si="268"/>
        <v>9</v>
      </c>
      <c r="C357" s="9">
        <f>IF(G357&lt;=$A$3,$A$3,G357)</f>
        <v>3.0161198155901778</v>
      </c>
      <c r="D357" s="9">
        <f t="shared" si="306"/>
        <v>3</v>
      </c>
      <c r="E357" s="9">
        <f t="shared" si="307"/>
        <v>2.7508200000000005</v>
      </c>
      <c r="F357" s="9">
        <f t="shared" si="308"/>
        <v>3.4161198155901782</v>
      </c>
      <c r="G357" s="9">
        <v>3.0161198155901778</v>
      </c>
      <c r="H357" s="9">
        <f t="shared" si="269"/>
        <v>3.3279200054674245</v>
      </c>
      <c r="I357" s="9">
        <v>65</v>
      </c>
      <c r="J357" s="9">
        <v>78</v>
      </c>
      <c r="K357" s="9">
        <v>0.2</v>
      </c>
      <c r="L357" s="9">
        <v>0.2</v>
      </c>
      <c r="M357" s="1">
        <f t="shared" si="309"/>
        <v>1.3989229744649958</v>
      </c>
      <c r="N357" s="9">
        <v>3</v>
      </c>
      <c r="O357" s="9">
        <v>2.6</v>
      </c>
      <c r="P357" s="9">
        <f t="shared" si="310"/>
        <v>2.8108548968041251</v>
      </c>
      <c r="Q357" s="1">
        <f t="shared" si="311"/>
        <v>1.3107231643422419</v>
      </c>
      <c r="R357" s="4">
        <f t="shared" si="312"/>
        <v>15.007922656809424</v>
      </c>
      <c r="S357" s="4">
        <f t="shared" si="313"/>
        <v>5.9657943431693117E-2</v>
      </c>
      <c r="T357" s="9">
        <f t="shared" si="314"/>
        <v>15.202073708218265</v>
      </c>
      <c r="U357" s="9">
        <f t="shared" si="315"/>
        <v>4.7268429799324201</v>
      </c>
      <c r="V357" s="9">
        <f t="shared" si="316"/>
        <v>40.572411786918153</v>
      </c>
      <c r="W357" s="9">
        <f t="shared" si="317"/>
        <v>41.448202066755279</v>
      </c>
      <c r="X357" s="28">
        <f t="shared" si="270"/>
        <v>82.020613853673439</v>
      </c>
      <c r="Y357" s="9">
        <f t="shared" si="318"/>
        <v>0.50533884250975947</v>
      </c>
      <c r="Z357" s="9">
        <f t="shared" si="299"/>
        <v>0.04</v>
      </c>
      <c r="AA357" s="29">
        <f t="shared" si="271"/>
        <v>0.5453388425097595</v>
      </c>
      <c r="AB357" s="30">
        <f t="shared" si="300"/>
        <v>0.98</v>
      </c>
      <c r="AC357" s="9">
        <v>0.5</v>
      </c>
      <c r="AD357" s="9">
        <v>0.5</v>
      </c>
      <c r="AE357" s="9">
        <f t="shared" si="272"/>
        <v>82.39058018495912</v>
      </c>
      <c r="AF357" s="9">
        <f>(AC357+AD357)*D357*E357*N357</f>
        <v>24.757380000000005</v>
      </c>
      <c r="AG357" s="28">
        <f t="shared" si="273"/>
        <v>107.14796018495912</v>
      </c>
      <c r="AH357" s="9">
        <f t="shared" si="274"/>
        <v>0.23105787508473091</v>
      </c>
      <c r="AI357" s="9">
        <f t="shared" si="301"/>
        <v>0.09</v>
      </c>
      <c r="AJ357" s="29">
        <f t="shared" si="275"/>
        <v>0.32105787508473094</v>
      </c>
      <c r="AK357" s="30">
        <f t="shared" si="302"/>
        <v>0.9</v>
      </c>
      <c r="AL357" s="9">
        <v>7.2964453466751147</v>
      </c>
      <c r="AM357" s="9">
        <v>2.1084000092089998</v>
      </c>
      <c r="AN357" s="9">
        <v>3.6486770365327605</v>
      </c>
      <c r="AO357" s="36">
        <f t="shared" si="276"/>
        <v>83.729376642291626</v>
      </c>
      <c r="AP357" s="36">
        <f t="shared" si="277"/>
        <v>3.3174102868835869</v>
      </c>
      <c r="AQ357" s="36">
        <f t="shared" si="278"/>
        <v>0.95860758863939755</v>
      </c>
      <c r="AR357" s="36">
        <f t="shared" si="279"/>
        <v>1.6589117247380454</v>
      </c>
      <c r="AS357" s="36">
        <f t="shared" si="280"/>
        <v>80.376310894267093</v>
      </c>
      <c r="AT357" s="37">
        <f t="shared" si="281"/>
        <v>105.97051007303649</v>
      </c>
      <c r="AU357" s="37">
        <f t="shared" si="282"/>
        <v>4.9538641079997294</v>
      </c>
      <c r="AV357" s="37">
        <f t="shared" si="283"/>
        <v>1.4314815824237312</v>
      </c>
      <c r="AW357" s="37">
        <f t="shared" si="284"/>
        <v>2.4772405403130993</v>
      </c>
      <c r="AX357" s="37">
        <f t="shared" si="285"/>
        <v>120.02534725561063</v>
      </c>
      <c r="AY357" s="9">
        <f t="shared" si="286"/>
        <v>0.85</v>
      </c>
      <c r="AZ357" s="9">
        <f t="shared" si="287"/>
        <v>0.6</v>
      </c>
      <c r="BA357" s="9">
        <f t="shared" si="288"/>
        <v>0.65</v>
      </c>
      <c r="BB357" s="9">
        <f t="shared" si="303"/>
        <v>21</v>
      </c>
      <c r="BC357" s="9">
        <f t="shared" si="304"/>
        <v>11.2</v>
      </c>
      <c r="BD357" s="9">
        <f t="shared" si="305"/>
        <v>13.65</v>
      </c>
      <c r="BE357" s="9">
        <f t="shared" si="289"/>
        <v>277.76469538748859</v>
      </c>
      <c r="BF357" s="9">
        <f t="shared" si="290"/>
        <v>80.263615841347075</v>
      </c>
      <c r="BG357" s="9">
        <f t="shared" si="291"/>
        <v>138.89964461690542</v>
      </c>
      <c r="BH357" s="9">
        <f t="shared" si="292"/>
        <v>6729.8584079840175</v>
      </c>
      <c r="BI357" s="9">
        <f t="shared" si="293"/>
        <v>524.96350635723923</v>
      </c>
      <c r="BJ357" s="9">
        <f t="shared" si="294"/>
        <v>151.69483344960022</v>
      </c>
      <c r="BK357" s="9">
        <f t="shared" si="295"/>
        <v>262.51444363058363</v>
      </c>
      <c r="BL357" s="9">
        <f t="shared" si="296"/>
        <v>12719.147270370389</v>
      </c>
      <c r="BM357" s="9" t="str">
        <f t="shared" si="297"/>
        <v>M</v>
      </c>
      <c r="BN357" s="9" t="str">
        <f t="shared" si="298"/>
        <v>M</v>
      </c>
      <c r="BO357" s="9">
        <v>1</v>
      </c>
    </row>
    <row r="358" spans="1:67" x14ac:dyDescent="0.3">
      <c r="A358" s="10">
        <v>352</v>
      </c>
      <c r="B358" s="10">
        <f t="shared" si="268"/>
        <v>9</v>
      </c>
      <c r="C358" s="9">
        <f>IF(G358&lt;=$A$3,$A$3,G358)</f>
        <v>2.819396473952835</v>
      </c>
      <c r="D358" s="9">
        <f t="shared" si="306"/>
        <v>3</v>
      </c>
      <c r="E358" s="9">
        <f t="shared" si="307"/>
        <v>2.7508200000000005</v>
      </c>
      <c r="F358" s="9">
        <f t="shared" si="308"/>
        <v>3.2193964739528353</v>
      </c>
      <c r="G358" s="9">
        <v>2.819396473952835</v>
      </c>
      <c r="H358" s="9">
        <f t="shared" si="269"/>
        <v>3.1108598141602659</v>
      </c>
      <c r="I358" s="9">
        <v>65</v>
      </c>
      <c r="J358" s="9">
        <v>78</v>
      </c>
      <c r="K358" s="9">
        <v>0.2</v>
      </c>
      <c r="L358" s="9">
        <v>0.2</v>
      </c>
      <c r="M358" s="1">
        <f t="shared" si="309"/>
        <v>1.3989229744649958</v>
      </c>
      <c r="N358" s="9">
        <v>3</v>
      </c>
      <c r="O358" s="9">
        <v>2.6</v>
      </c>
      <c r="P358" s="9">
        <f t="shared" si="310"/>
        <v>2.7672423819458429</v>
      </c>
      <c r="Q358" s="1">
        <f t="shared" si="311"/>
        <v>1.2903863146724261</v>
      </c>
      <c r="R358" s="4">
        <f t="shared" si="312"/>
        <v>15.007922656809424</v>
      </c>
      <c r="S358" s="4">
        <f t="shared" si="313"/>
        <v>9.0341205572296093E-2</v>
      </c>
      <c r="T358" s="9">
        <f t="shared" si="314"/>
        <v>14.733990356948153</v>
      </c>
      <c r="U358" s="9">
        <f t="shared" si="315"/>
        <v>4.5097827886252615</v>
      </c>
      <c r="V358" s="9">
        <f t="shared" si="316"/>
        <v>36.486183192194964</v>
      </c>
      <c r="W358" s="9">
        <f t="shared" si="317"/>
        <v>41.532606197916891</v>
      </c>
      <c r="X358" s="28">
        <f t="shared" si="270"/>
        <v>78.018789390111863</v>
      </c>
      <c r="Y358" s="9">
        <f t="shared" si="318"/>
        <v>0.53234107479218018</v>
      </c>
      <c r="Z358" s="9">
        <f t="shared" si="299"/>
        <v>0.04</v>
      </c>
      <c r="AA358" s="29">
        <f t="shared" si="271"/>
        <v>0.57234107479218022</v>
      </c>
      <c r="AB358" s="30">
        <f t="shared" si="300"/>
        <v>0.98</v>
      </c>
      <c r="AC358" s="9">
        <v>0.5</v>
      </c>
      <c r="AD358" s="9">
        <v>0.5</v>
      </c>
      <c r="AE358" s="9">
        <f t="shared" si="272"/>
        <v>77.016738545895095</v>
      </c>
      <c r="AF358" s="9">
        <f>(AC358+AD358)*D358*E358*N358</f>
        <v>24.757380000000005</v>
      </c>
      <c r="AG358" s="28">
        <f t="shared" si="273"/>
        <v>101.77411854589511</v>
      </c>
      <c r="AH358" s="9">
        <f t="shared" si="274"/>
        <v>0.24325811270805209</v>
      </c>
      <c r="AI358" s="9">
        <f t="shared" si="301"/>
        <v>0.09</v>
      </c>
      <c r="AJ358" s="29">
        <f t="shared" si="275"/>
        <v>0.33325811270805206</v>
      </c>
      <c r="AK358" s="30">
        <f t="shared" si="302"/>
        <v>0.9</v>
      </c>
      <c r="AL358" s="9">
        <v>7.258092083070081</v>
      </c>
      <c r="AM358" s="9">
        <v>2.3699657401894223</v>
      </c>
      <c r="AN358" s="9">
        <v>3.3698035833023572</v>
      </c>
      <c r="AO358" s="36">
        <f t="shared" si="276"/>
        <v>79.644180835739192</v>
      </c>
      <c r="AP358" s="36">
        <f t="shared" si="277"/>
        <v>3.1039878593051369</v>
      </c>
      <c r="AQ358" s="36">
        <f t="shared" si="278"/>
        <v>1.0135370012287634</v>
      </c>
      <c r="AR358" s="36">
        <f t="shared" si="279"/>
        <v>1.4411265785965459</v>
      </c>
      <c r="AS358" s="36">
        <f t="shared" si="280"/>
        <v>73.036409725667554</v>
      </c>
      <c r="AT358" s="37">
        <f t="shared" si="281"/>
        <v>100.65572163879736</v>
      </c>
      <c r="AU358" s="37">
        <f t="shared" si="282"/>
        <v>4.839274013604892</v>
      </c>
      <c r="AV358" s="37">
        <f t="shared" si="283"/>
        <v>1.5801554304311538</v>
      </c>
      <c r="AW358" s="37">
        <f t="shared" si="284"/>
        <v>2.2467892009341823</v>
      </c>
      <c r="AX358" s="37">
        <f t="shared" si="285"/>
        <v>113.86745556135804</v>
      </c>
      <c r="AY358" s="9">
        <f t="shared" si="286"/>
        <v>0.85</v>
      </c>
      <c r="AZ358" s="9">
        <f t="shared" si="287"/>
        <v>0.6</v>
      </c>
      <c r="BA358" s="9">
        <f t="shared" si="288"/>
        <v>0.55000000000000004</v>
      </c>
      <c r="BB358" s="9">
        <f t="shared" si="303"/>
        <v>21</v>
      </c>
      <c r="BC358" s="9">
        <f t="shared" si="304"/>
        <v>11.2</v>
      </c>
      <c r="BD358" s="9">
        <f t="shared" si="305"/>
        <v>13.65</v>
      </c>
      <c r="BE358" s="9">
        <f t="shared" si="289"/>
        <v>247.21457037843732</v>
      </c>
      <c r="BF358" s="9">
        <f t="shared" si="290"/>
        <v>80.722324209576456</v>
      </c>
      <c r="BG358" s="9">
        <f t="shared" si="291"/>
        <v>114.77734583293341</v>
      </c>
      <c r="BH358" s="9">
        <f t="shared" si="292"/>
        <v>5816.925023784207</v>
      </c>
      <c r="BI358" s="9">
        <f t="shared" si="293"/>
        <v>487.10061804727968</v>
      </c>
      <c r="BJ358" s="9">
        <f t="shared" si="294"/>
        <v>159.05168515151223</v>
      </c>
      <c r="BK358" s="9">
        <f t="shared" si="295"/>
        <v>226.15218839028699</v>
      </c>
      <c r="BL358" s="9">
        <f t="shared" si="296"/>
        <v>11461.410910702183</v>
      </c>
      <c r="BM358" s="9" t="str">
        <f t="shared" si="297"/>
        <v>D</v>
      </c>
      <c r="BN358" s="9" t="str">
        <f t="shared" si="298"/>
        <v>M</v>
      </c>
      <c r="BO358" s="9">
        <v>1</v>
      </c>
    </row>
    <row r="359" spans="1:67" x14ac:dyDescent="0.3">
      <c r="A359" s="10">
        <v>353</v>
      </c>
      <c r="B359" s="10">
        <f t="shared" si="268"/>
        <v>9</v>
      </c>
      <c r="C359" s="9">
        <f>IF(G359&lt;=$A$3,$A$3,G359)</f>
        <v>2.5</v>
      </c>
      <c r="D359" s="9">
        <f t="shared" si="306"/>
        <v>3</v>
      </c>
      <c r="E359" s="9">
        <f t="shared" si="307"/>
        <v>2.7508200000000005</v>
      </c>
      <c r="F359" s="9">
        <f t="shared" si="308"/>
        <v>2.9000000000000004</v>
      </c>
      <c r="G359" s="9">
        <v>1.9827868882671025</v>
      </c>
      <c r="H359" s="9">
        <f t="shared" si="269"/>
        <v>2.1877632705222703</v>
      </c>
      <c r="I359" s="9">
        <v>65</v>
      </c>
      <c r="J359" s="9">
        <v>78</v>
      </c>
      <c r="K359" s="9">
        <v>0.2</v>
      </c>
      <c r="L359" s="9">
        <v>0.2</v>
      </c>
      <c r="M359" s="1">
        <f t="shared" si="309"/>
        <v>1.3989229744649958</v>
      </c>
      <c r="N359" s="9">
        <v>3</v>
      </c>
      <c r="O359" s="9">
        <v>2.6</v>
      </c>
      <c r="P359" s="9">
        <f t="shared" si="310"/>
        <v>1.472603404593914</v>
      </c>
      <c r="Q359" s="1">
        <f t="shared" si="311"/>
        <v>0.68668624498726594</v>
      </c>
      <c r="R359" s="4">
        <f t="shared" si="312"/>
        <v>15.007922656809424</v>
      </c>
      <c r="S359" s="4">
        <f t="shared" si="313"/>
        <v>3.8902876089664415</v>
      </c>
      <c r="T359" s="9">
        <f t="shared" si="314"/>
        <v>4.1725118681040172</v>
      </c>
      <c r="U359" s="9">
        <f t="shared" si="315"/>
        <v>3.5866862449872663</v>
      </c>
      <c r="V359" s="9">
        <f t="shared" si="316"/>
        <v>42.685457541344761</v>
      </c>
      <c r="W359" s="9">
        <f t="shared" si="317"/>
        <v>51.985574763301578</v>
      </c>
      <c r="X359" s="28">
        <f t="shared" si="270"/>
        <v>94.671032304646332</v>
      </c>
      <c r="Y359" s="9">
        <f t="shared" si="318"/>
        <v>0.549118072316089</v>
      </c>
      <c r="Z359" s="9">
        <f t="shared" si="299"/>
        <v>0.04</v>
      </c>
      <c r="AA359" s="29">
        <f t="shared" si="271"/>
        <v>0.58911807231608904</v>
      </c>
      <c r="AB359" s="30">
        <f t="shared" si="300"/>
        <v>0.98</v>
      </c>
      <c r="AC359" s="9">
        <v>0.5</v>
      </c>
      <c r="AD359" s="9">
        <v>0.5</v>
      </c>
      <c r="AE359" s="9">
        <f t="shared" si="272"/>
        <v>54.163286638362649</v>
      </c>
      <c r="AF359" s="9">
        <f>(AC359+AD359)*D359*E359*N359</f>
        <v>24.757380000000005</v>
      </c>
      <c r="AG359" s="28">
        <f t="shared" si="273"/>
        <v>78.920666638362661</v>
      </c>
      <c r="AH359" s="9">
        <f t="shared" si="274"/>
        <v>0.31369958028161987</v>
      </c>
      <c r="AI359" s="9">
        <f t="shared" si="301"/>
        <v>0.09</v>
      </c>
      <c r="AJ359" s="29">
        <f t="shared" si="275"/>
        <v>0.4036995802816199</v>
      </c>
      <c r="AK359" s="30">
        <f t="shared" si="302"/>
        <v>0.9</v>
      </c>
      <c r="AL359" s="9">
        <v>10.984844756938447</v>
      </c>
      <c r="AM359" s="9">
        <v>3.2594684122324433</v>
      </c>
      <c r="AN359" s="9">
        <v>6.5340880650834903</v>
      </c>
      <c r="AO359" s="36">
        <f t="shared" si="276"/>
        <v>96.643345477659807</v>
      </c>
      <c r="AP359" s="36">
        <f t="shared" si="277"/>
        <v>4.5134741890393713</v>
      </c>
      <c r="AQ359" s="36">
        <f t="shared" si="278"/>
        <v>1.3392566644428829</v>
      </c>
      <c r="AR359" s="36">
        <f t="shared" si="279"/>
        <v>2.6847386998379403</v>
      </c>
      <c r="AS359" s="36">
        <f t="shared" si="280"/>
        <v>113.38566317372107</v>
      </c>
      <c r="AT359" s="37">
        <f t="shared" si="281"/>
        <v>78.053406565413624</v>
      </c>
      <c r="AU359" s="37">
        <f t="shared" si="282"/>
        <v>6.5502675391036433</v>
      </c>
      <c r="AV359" s="37">
        <f t="shared" si="283"/>
        <v>1.9436223822730079</v>
      </c>
      <c r="AW359" s="37">
        <f t="shared" si="284"/>
        <v>3.8962794556861433</v>
      </c>
      <c r="AX359" s="37">
        <f t="shared" si="285"/>
        <v>164.55315745244994</v>
      </c>
      <c r="AY359" s="9">
        <f t="shared" si="286"/>
        <v>0.85</v>
      </c>
      <c r="AZ359" s="9">
        <f t="shared" si="287"/>
        <v>0.6</v>
      </c>
      <c r="BA359" s="9">
        <f t="shared" si="288"/>
        <v>0.65</v>
      </c>
      <c r="BB359" s="9">
        <f t="shared" si="303"/>
        <v>21</v>
      </c>
      <c r="BC359" s="9">
        <f t="shared" si="304"/>
        <v>11.2</v>
      </c>
      <c r="BD359" s="9">
        <f t="shared" si="305"/>
        <v>13.65</v>
      </c>
      <c r="BE359" s="9">
        <f t="shared" si="289"/>
        <v>436.19724535583237</v>
      </c>
      <c r="BF359" s="9">
        <f t="shared" si="290"/>
        <v>129.43024450501184</v>
      </c>
      <c r="BG359" s="9">
        <f t="shared" si="291"/>
        <v>259.4621296856813</v>
      </c>
      <c r="BH359" s="9">
        <f t="shared" si="292"/>
        <v>10957.969818311494</v>
      </c>
      <c r="BI359" s="9">
        <f t="shared" si="293"/>
        <v>511.27069534188809</v>
      </c>
      <c r="BJ359" s="9">
        <f t="shared" si="294"/>
        <v>151.70634801319287</v>
      </c>
      <c r="BK359" s="9">
        <f t="shared" si="295"/>
        <v>304.11788444713903</v>
      </c>
      <c r="BL359" s="9">
        <f t="shared" si="296"/>
        <v>12843.934500258598</v>
      </c>
      <c r="BM359" s="9" t="str">
        <f t="shared" si="297"/>
        <v>M</v>
      </c>
      <c r="BN359" s="9" t="str">
        <f t="shared" si="298"/>
        <v>M</v>
      </c>
      <c r="BO359" s="9">
        <v>1</v>
      </c>
    </row>
    <row r="360" spans="1:67" x14ac:dyDescent="0.3">
      <c r="A360" s="10">
        <v>354</v>
      </c>
      <c r="B360" s="10">
        <f t="shared" si="268"/>
        <v>9</v>
      </c>
      <c r="C360" s="9">
        <f>IF(G360&lt;=$A$3,$A$3,G360)</f>
        <v>2.60594396791703</v>
      </c>
      <c r="D360" s="9">
        <f t="shared" si="306"/>
        <v>3</v>
      </c>
      <c r="E360" s="9">
        <f t="shared" si="307"/>
        <v>2.7508200000000005</v>
      </c>
      <c r="F360" s="9">
        <f t="shared" si="308"/>
        <v>3.0059439679170303</v>
      </c>
      <c r="G360" s="9">
        <v>2.60594396791703</v>
      </c>
      <c r="H360" s="9">
        <f t="shared" si="269"/>
        <v>2.875341032253151</v>
      </c>
      <c r="I360" s="9">
        <v>65</v>
      </c>
      <c r="J360" s="9">
        <v>78</v>
      </c>
      <c r="K360" s="9">
        <v>0.2</v>
      </c>
      <c r="L360" s="9">
        <v>0.2</v>
      </c>
      <c r="M360" s="1">
        <f t="shared" si="309"/>
        <v>1.3989229744649958</v>
      </c>
      <c r="N360" s="9">
        <v>3</v>
      </c>
      <c r="O360" s="9">
        <v>2.6</v>
      </c>
      <c r="P360" s="9">
        <f t="shared" si="310"/>
        <v>2.7199211006299455</v>
      </c>
      <c r="Q360" s="1">
        <f t="shared" si="311"/>
        <v>1.2683200388011162</v>
      </c>
      <c r="R360" s="4">
        <f t="shared" si="312"/>
        <v>15.007922656809424</v>
      </c>
      <c r="S360" s="4">
        <f t="shared" si="313"/>
        <v>0.13080937049779623</v>
      </c>
      <c r="T360" s="9">
        <f t="shared" si="314"/>
        <v>14.234381216469801</v>
      </c>
      <c r="U360" s="9">
        <f t="shared" si="315"/>
        <v>4.2742640067181465</v>
      </c>
      <c r="V360" s="9">
        <f t="shared" si="316"/>
        <v>32.029690027194071</v>
      </c>
      <c r="W360" s="9">
        <f t="shared" si="317"/>
        <v>41.643926835357256</v>
      </c>
      <c r="X360" s="28">
        <f t="shared" si="270"/>
        <v>73.673616862551327</v>
      </c>
      <c r="Y360" s="9">
        <f t="shared" si="318"/>
        <v>0.56524884495693972</v>
      </c>
      <c r="Z360" s="9">
        <f t="shared" si="299"/>
        <v>0.04</v>
      </c>
      <c r="AA360" s="29">
        <f t="shared" si="271"/>
        <v>0.60524884495693976</v>
      </c>
      <c r="AB360" s="30">
        <f t="shared" si="300"/>
        <v>0.98</v>
      </c>
      <c r="AC360" s="9">
        <v>0.5</v>
      </c>
      <c r="AD360" s="9">
        <v>0.5</v>
      </c>
      <c r="AE360" s="9">
        <f t="shared" si="272"/>
        <v>71.185910565083532</v>
      </c>
      <c r="AF360" s="9">
        <f>(AC360+AD360)*D360*E360*N360</f>
        <v>24.757380000000005</v>
      </c>
      <c r="AG360" s="28">
        <f t="shared" si="273"/>
        <v>95.943290565083544</v>
      </c>
      <c r="AH360" s="9">
        <f t="shared" si="274"/>
        <v>0.25804180630229406</v>
      </c>
      <c r="AI360" s="9">
        <f t="shared" si="301"/>
        <v>0.09</v>
      </c>
      <c r="AJ360" s="29">
        <f t="shared" si="275"/>
        <v>0.34804180630229409</v>
      </c>
      <c r="AK360" s="30">
        <f t="shared" si="302"/>
        <v>0.9</v>
      </c>
      <c r="AL360" s="9">
        <v>7.5405290376968805</v>
      </c>
      <c r="AM360" s="9">
        <v>2.4517867423516799</v>
      </c>
      <c r="AN360" s="9">
        <v>5.1320633502959563</v>
      </c>
      <c r="AO360" s="36">
        <f t="shared" si="276"/>
        <v>75.208483880521158</v>
      </c>
      <c r="AP360" s="36">
        <f t="shared" si="277"/>
        <v>2.9766325472665791</v>
      </c>
      <c r="AQ360" s="36">
        <f t="shared" si="278"/>
        <v>0.96784564846258758</v>
      </c>
      <c r="AR360" s="36">
        <f t="shared" si="279"/>
        <v>2.0258879352834862</v>
      </c>
      <c r="AS360" s="36">
        <f t="shared" si="280"/>
        <v>77.611504432179757</v>
      </c>
      <c r="AT360" s="37">
        <f t="shared" si="281"/>
        <v>94.888968690741962</v>
      </c>
      <c r="AU360" s="37">
        <f t="shared" si="282"/>
        <v>4.9161096909419584</v>
      </c>
      <c r="AV360" s="37">
        <f t="shared" si="283"/>
        <v>1.598462455875584</v>
      </c>
      <c r="AW360" s="37">
        <f t="shared" si="284"/>
        <v>3.3458907518011487</v>
      </c>
      <c r="AX360" s="37">
        <f t="shared" si="285"/>
        <v>128.18064138215357</v>
      </c>
      <c r="AY360" s="9">
        <f t="shared" si="286"/>
        <v>0.85</v>
      </c>
      <c r="AZ360" s="9">
        <f t="shared" si="287"/>
        <v>0.6</v>
      </c>
      <c r="BA360" s="9">
        <f t="shared" si="288"/>
        <v>0.65</v>
      </c>
      <c r="BB360" s="9">
        <f t="shared" si="303"/>
        <v>21</v>
      </c>
      <c r="BC360" s="9">
        <f t="shared" si="304"/>
        <v>11.2</v>
      </c>
      <c r="BD360" s="9">
        <f t="shared" si="305"/>
        <v>13.65</v>
      </c>
      <c r="BE360" s="9">
        <f t="shared" si="289"/>
        <v>223.86802094933316</v>
      </c>
      <c r="BF360" s="9">
        <f t="shared" si="290"/>
        <v>72.79020385123107</v>
      </c>
      <c r="BG360" s="9">
        <f t="shared" si="291"/>
        <v>152.36396012451036</v>
      </c>
      <c r="BH360" s="9">
        <f t="shared" si="292"/>
        <v>5837.0435800305877</v>
      </c>
      <c r="BI360" s="9">
        <f t="shared" si="293"/>
        <v>466.48457854404461</v>
      </c>
      <c r="BJ360" s="9">
        <f t="shared" si="294"/>
        <v>151.67645392890481</v>
      </c>
      <c r="BK360" s="9">
        <f t="shared" si="295"/>
        <v>317.48812279030227</v>
      </c>
      <c r="BL360" s="9">
        <f t="shared" si="296"/>
        <v>12162.928866870394</v>
      </c>
      <c r="BM360" s="9" t="str">
        <f t="shared" si="297"/>
        <v>D</v>
      </c>
      <c r="BN360" s="9" t="str">
        <f t="shared" si="298"/>
        <v>M</v>
      </c>
      <c r="BO360" s="9">
        <v>1</v>
      </c>
    </row>
    <row r="361" spans="1:67" x14ac:dyDescent="0.3">
      <c r="A361" s="10">
        <v>355</v>
      </c>
      <c r="B361" s="10">
        <f t="shared" si="268"/>
        <v>9</v>
      </c>
      <c r="C361" s="9">
        <f>IF(G361&lt;=$A$3,$A$3,G361)</f>
        <v>2.5</v>
      </c>
      <c r="D361" s="9">
        <f t="shared" si="306"/>
        <v>3</v>
      </c>
      <c r="E361" s="9">
        <f t="shared" si="307"/>
        <v>2.7508200000000005</v>
      </c>
      <c r="F361" s="9">
        <f t="shared" si="308"/>
        <v>2.9000000000000004</v>
      </c>
      <c r="G361" s="9">
        <v>1.5481527934800166</v>
      </c>
      <c r="H361" s="9">
        <f t="shared" si="269"/>
        <v>1.7081976075059488</v>
      </c>
      <c r="I361" s="9">
        <v>65</v>
      </c>
      <c r="J361" s="9">
        <v>78</v>
      </c>
      <c r="K361" s="9">
        <v>0.2</v>
      </c>
      <c r="L361" s="9">
        <v>0.2</v>
      </c>
      <c r="M361" s="1">
        <f t="shared" si="309"/>
        <v>1.3989229744649958</v>
      </c>
      <c r="N361" s="9">
        <v>3</v>
      </c>
      <c r="O361" s="9">
        <v>2.6</v>
      </c>
      <c r="P361" s="9">
        <f t="shared" si="310"/>
        <v>0.44417152141665689</v>
      </c>
      <c r="Q361" s="1">
        <f t="shared" si="311"/>
        <v>0.20712058197094407</v>
      </c>
      <c r="R361" s="4">
        <f t="shared" si="312"/>
        <v>15.007922656809424</v>
      </c>
      <c r="S361" s="4">
        <f t="shared" si="313"/>
        <v>10.892849002999005</v>
      </c>
      <c r="T361" s="9">
        <f t="shared" si="314"/>
        <v>0.37960104543302603</v>
      </c>
      <c r="U361" s="9">
        <f t="shared" si="315"/>
        <v>3.1071205819709444</v>
      </c>
      <c r="V361" s="9">
        <f t="shared" si="316"/>
        <v>41.246283136317558</v>
      </c>
      <c r="W361" s="9">
        <f t="shared" si="317"/>
        <v>71.248360697234233</v>
      </c>
      <c r="X361" s="28">
        <f t="shared" si="270"/>
        <v>112.49464383355179</v>
      </c>
      <c r="Y361" s="9">
        <f t="shared" si="318"/>
        <v>0.63334891572841479</v>
      </c>
      <c r="Z361" s="9">
        <f t="shared" si="299"/>
        <v>0.04</v>
      </c>
      <c r="AA361" s="29">
        <f t="shared" si="271"/>
        <v>0.67334891572841482</v>
      </c>
      <c r="AB361" s="30">
        <f t="shared" si="300"/>
        <v>0.98</v>
      </c>
      <c r="AC361" s="9">
        <v>0.5</v>
      </c>
      <c r="AD361" s="9">
        <v>0.5</v>
      </c>
      <c r="AE361" s="9">
        <f t="shared" si="272"/>
        <v>42.290497284115638</v>
      </c>
      <c r="AF361" s="9">
        <f>(AC361+AD361)*D361*E361*N361</f>
        <v>24.757380000000005</v>
      </c>
      <c r="AG361" s="28">
        <f t="shared" si="273"/>
        <v>67.047877284115643</v>
      </c>
      <c r="AH361" s="9">
        <f t="shared" si="274"/>
        <v>0.36924927384487521</v>
      </c>
      <c r="AI361" s="9">
        <f t="shared" si="301"/>
        <v>0.09</v>
      </c>
      <c r="AJ361" s="29">
        <f t="shared" si="275"/>
        <v>0.45924927384487524</v>
      </c>
      <c r="AK361" s="30">
        <f t="shared" si="302"/>
        <v>0.9</v>
      </c>
      <c r="AL361" s="9">
        <v>4.620941999092592</v>
      </c>
      <c r="AM361" s="9">
        <v>3.1942634796231215</v>
      </c>
      <c r="AN361" s="9">
        <v>4.2893779011132107</v>
      </c>
      <c r="AO361" s="36">
        <f t="shared" si="276"/>
        <v>114.83828224675078</v>
      </c>
      <c r="AP361" s="36">
        <f t="shared" si="277"/>
        <v>1.5094357143597015</v>
      </c>
      <c r="AQ361" s="36">
        <f t="shared" si="278"/>
        <v>1.0434096290680193</v>
      </c>
      <c r="AR361" s="36">
        <f t="shared" si="279"/>
        <v>1.4011299422492065</v>
      </c>
      <c r="AS361" s="36">
        <f t="shared" si="280"/>
        <v>46.386665621263845</v>
      </c>
      <c r="AT361" s="37">
        <f t="shared" si="281"/>
        <v>66.311087423850637</v>
      </c>
      <c r="AU361" s="37">
        <f t="shared" si="282"/>
        <v>2.498777741530033</v>
      </c>
      <c r="AV361" s="37">
        <f t="shared" si="283"/>
        <v>1.7273002961369985</v>
      </c>
      <c r="AW361" s="37">
        <f t="shared" si="284"/>
        <v>2.3194842147807138</v>
      </c>
      <c r="AX361" s="37">
        <f t="shared" si="285"/>
        <v>76.790264371993601</v>
      </c>
      <c r="AY361" s="9">
        <f t="shared" si="286"/>
        <v>0.85</v>
      </c>
      <c r="AZ361" s="9">
        <f t="shared" si="287"/>
        <v>0.6</v>
      </c>
      <c r="BA361" s="9">
        <f t="shared" si="288"/>
        <v>0.65</v>
      </c>
      <c r="BB361" s="9">
        <f t="shared" si="303"/>
        <v>21</v>
      </c>
      <c r="BC361" s="9">
        <f t="shared" si="304"/>
        <v>11.2</v>
      </c>
      <c r="BD361" s="9">
        <f t="shared" si="305"/>
        <v>13.65</v>
      </c>
      <c r="BE361" s="9">
        <f t="shared" si="289"/>
        <v>173.3410045989653</v>
      </c>
      <c r="BF361" s="9">
        <f t="shared" si="290"/>
        <v>119.82336948189074</v>
      </c>
      <c r="BG361" s="9">
        <f t="shared" si="291"/>
        <v>160.90335577238798</v>
      </c>
      <c r="BH361" s="9">
        <f t="shared" si="292"/>
        <v>5326.9649991003489</v>
      </c>
      <c r="BI361" s="9">
        <f t="shared" si="293"/>
        <v>165.69666927137007</v>
      </c>
      <c r="BJ361" s="9">
        <f t="shared" si="294"/>
        <v>114.53916094438361</v>
      </c>
      <c r="BK361" s="9">
        <f t="shared" si="295"/>
        <v>153.80752054456545</v>
      </c>
      <c r="BL361" s="9">
        <f t="shared" si="296"/>
        <v>5092.0459340718708</v>
      </c>
      <c r="BM361" s="9" t="str">
        <f t="shared" si="297"/>
        <v>D</v>
      </c>
      <c r="BN361" s="9" t="str">
        <f t="shared" si="298"/>
        <v>M</v>
      </c>
      <c r="BO361" s="9">
        <v>1</v>
      </c>
    </row>
    <row r="362" spans="1:67" x14ac:dyDescent="0.3">
      <c r="A362" s="10">
        <v>356</v>
      </c>
      <c r="B362" s="10">
        <f t="shared" si="268"/>
        <v>9</v>
      </c>
      <c r="C362" s="9">
        <f>IF(G362&lt;=$A$3,$A$3,G362)</f>
        <v>2.5</v>
      </c>
      <c r="D362" s="9">
        <f t="shared" si="306"/>
        <v>3</v>
      </c>
      <c r="E362" s="9">
        <f t="shared" si="307"/>
        <v>2.7508200000000005</v>
      </c>
      <c r="F362" s="9">
        <f t="shared" si="308"/>
        <v>2.9000000000000004</v>
      </c>
      <c r="G362" s="9">
        <v>1.3204540315853439</v>
      </c>
      <c r="H362" s="9">
        <f t="shared" si="269"/>
        <v>1.4569598214562691</v>
      </c>
      <c r="I362" s="9">
        <v>65</v>
      </c>
      <c r="J362" s="9">
        <v>78</v>
      </c>
      <c r="K362" s="9">
        <v>0.2</v>
      </c>
      <c r="L362" s="9">
        <v>0.2</v>
      </c>
      <c r="M362" s="1">
        <f t="shared" si="309"/>
        <v>1.3989229744649958</v>
      </c>
      <c r="N362" s="9">
        <v>3</v>
      </c>
      <c r="O362" s="9">
        <v>2.6</v>
      </c>
      <c r="P362" s="9">
        <f t="shared" si="310"/>
        <v>0</v>
      </c>
      <c r="Q362" s="1">
        <f t="shared" si="311"/>
        <v>0</v>
      </c>
      <c r="R362" s="4">
        <f t="shared" si="312"/>
        <v>15.007922656809424</v>
      </c>
      <c r="S362" s="4">
        <f t="shared" si="313"/>
        <v>15.481220757372506</v>
      </c>
      <c r="T362" s="9">
        <f t="shared" si="314"/>
        <v>0</v>
      </c>
      <c r="U362" s="9">
        <f t="shared" si="315"/>
        <v>2.8558827959212651</v>
      </c>
      <c r="V362" s="9">
        <f t="shared" si="316"/>
        <v>36.070507944525012</v>
      </c>
      <c r="W362" s="9">
        <f t="shared" si="317"/>
        <v>30.962441514745013</v>
      </c>
      <c r="X362" s="28">
        <f t="shared" si="270"/>
        <v>67.032949459270029</v>
      </c>
      <c r="Y362" s="9">
        <f t="shared" si="318"/>
        <v>0.46189883877268656</v>
      </c>
      <c r="Z362" s="9">
        <f t="shared" si="299"/>
        <v>0.04</v>
      </c>
      <c r="AA362" s="29">
        <f t="shared" si="271"/>
        <v>0.5018988387726866</v>
      </c>
      <c r="AB362" s="30">
        <f t="shared" si="300"/>
        <v>0.98</v>
      </c>
      <c r="AC362" s="9">
        <v>0.5</v>
      </c>
      <c r="AD362" s="9">
        <v>0.5</v>
      </c>
      <c r="AE362" s="9">
        <f t="shared" si="272"/>
        <v>36.070507944525012</v>
      </c>
      <c r="AF362" s="9">
        <f>(AC362+AD362)*D362*E362*N362</f>
        <v>24.757380000000005</v>
      </c>
      <c r="AG362" s="28">
        <f t="shared" si="273"/>
        <v>60.827887944525017</v>
      </c>
      <c r="AH362" s="9">
        <f t="shared" si="274"/>
        <v>0.40700706265814646</v>
      </c>
      <c r="AI362" s="9">
        <f t="shared" si="301"/>
        <v>0.09</v>
      </c>
      <c r="AJ362" s="29">
        <f t="shared" si="275"/>
        <v>0.49700706265814643</v>
      </c>
      <c r="AK362" s="30">
        <f t="shared" si="302"/>
        <v>0.9</v>
      </c>
      <c r="AL362" s="9">
        <v>11.059246786243097</v>
      </c>
      <c r="AM362" s="9">
        <v>3.3649530493680966</v>
      </c>
      <c r="AN362" s="9">
        <v>6.782982558803587</v>
      </c>
      <c r="AO362" s="36">
        <f t="shared" si="276"/>
        <v>68.429469239671491</v>
      </c>
      <c r="AP362" s="36">
        <f t="shared" si="277"/>
        <v>5.5086236665271207</v>
      </c>
      <c r="AQ362" s="36">
        <f t="shared" si="278"/>
        <v>1.6760870213656383</v>
      </c>
      <c r="AR362" s="36">
        <f t="shared" si="279"/>
        <v>3.3786114891246801</v>
      </c>
      <c r="AS362" s="36">
        <f t="shared" si="280"/>
        <v>139.56896766834492</v>
      </c>
      <c r="AT362" s="37">
        <f t="shared" si="281"/>
        <v>60.159449615464297</v>
      </c>
      <c r="AU362" s="37">
        <f t="shared" si="282"/>
        <v>5.56272302580087</v>
      </c>
      <c r="AV362" s="37">
        <f t="shared" si="283"/>
        <v>1.6925476183190862</v>
      </c>
      <c r="AW362" s="37">
        <f t="shared" si="284"/>
        <v>3.4117923211911783</v>
      </c>
      <c r="AX362" s="37">
        <f t="shared" si="285"/>
        <v>140.93965337541852</v>
      </c>
      <c r="AY362" s="9">
        <f t="shared" si="286"/>
        <v>0.85</v>
      </c>
      <c r="AZ362" s="9">
        <f t="shared" si="287"/>
        <v>0.6</v>
      </c>
      <c r="BA362" s="9">
        <f t="shared" si="288"/>
        <v>0.65</v>
      </c>
      <c r="BB362" s="9">
        <f t="shared" si="303"/>
        <v>21</v>
      </c>
      <c r="BC362" s="9">
        <f t="shared" si="304"/>
        <v>11.2</v>
      </c>
      <c r="BD362" s="9">
        <f t="shared" si="305"/>
        <v>13.65</v>
      </c>
      <c r="BE362" s="9">
        <f t="shared" si="289"/>
        <v>376.95219374154397</v>
      </c>
      <c r="BF362" s="9">
        <f t="shared" si="290"/>
        <v>114.69374527155256</v>
      </c>
      <c r="BG362" s="9">
        <f t="shared" si="291"/>
        <v>231.19659096785799</v>
      </c>
      <c r="BH362" s="9">
        <f t="shared" si="292"/>
        <v>9550.6303798737135</v>
      </c>
      <c r="BI362" s="9">
        <f t="shared" si="293"/>
        <v>334.65035559545055</v>
      </c>
      <c r="BJ362" s="9">
        <f t="shared" si="294"/>
        <v>101.82273316604116</v>
      </c>
      <c r="BK362" s="9">
        <f t="shared" si="295"/>
        <v>205.25154824512867</v>
      </c>
      <c r="BL362" s="9">
        <f t="shared" si="296"/>
        <v>8478.8519760594936</v>
      </c>
      <c r="BM362" s="9" t="str">
        <f t="shared" si="297"/>
        <v>M</v>
      </c>
      <c r="BN362" s="9" t="str">
        <f t="shared" si="298"/>
        <v>M</v>
      </c>
      <c r="BO362" s="9">
        <v>1</v>
      </c>
    </row>
    <row r="363" spans="1:67" x14ac:dyDescent="0.3">
      <c r="A363" s="10">
        <v>357</v>
      </c>
      <c r="B363" s="10">
        <f t="shared" si="268"/>
        <v>9</v>
      </c>
      <c r="C363" s="9">
        <f>IF(G363&lt;=$A$3,$A$3,G363)</f>
        <v>2.5</v>
      </c>
      <c r="D363" s="9">
        <f t="shared" si="306"/>
        <v>3</v>
      </c>
      <c r="E363" s="9">
        <f t="shared" si="307"/>
        <v>2.7508200000000005</v>
      </c>
      <c r="F363" s="9">
        <f t="shared" si="308"/>
        <v>2.9000000000000004</v>
      </c>
      <c r="G363" s="9">
        <v>1.8765764812588621</v>
      </c>
      <c r="H363" s="9">
        <f t="shared" si="269"/>
        <v>2.0705730526653587</v>
      </c>
      <c r="I363" s="9">
        <v>65</v>
      </c>
      <c r="J363" s="9">
        <v>78</v>
      </c>
      <c r="K363" s="9">
        <v>0.2</v>
      </c>
      <c r="L363" s="9">
        <v>0.2</v>
      </c>
      <c r="M363" s="1">
        <f t="shared" si="309"/>
        <v>1.3989229744649958</v>
      </c>
      <c r="N363" s="9">
        <v>3</v>
      </c>
      <c r="O363" s="9">
        <v>2.6</v>
      </c>
      <c r="P363" s="9">
        <f t="shared" si="310"/>
        <v>1.2212881713837433</v>
      </c>
      <c r="Q363" s="1">
        <f t="shared" si="311"/>
        <v>0.56949602713035397</v>
      </c>
      <c r="R363" s="4">
        <f t="shared" si="312"/>
        <v>15.007922656809424</v>
      </c>
      <c r="S363" s="4">
        <f t="shared" si="313"/>
        <v>5.2758113739376533</v>
      </c>
      <c r="T363" s="9">
        <f t="shared" si="314"/>
        <v>2.8698703796121379</v>
      </c>
      <c r="U363" s="9">
        <f t="shared" si="315"/>
        <v>3.4694960271303543</v>
      </c>
      <c r="V363" s="9">
        <f t="shared" si="316"/>
        <v>43.367467044951646</v>
      </c>
      <c r="W363" s="9">
        <f t="shared" si="317"/>
        <v>55.796901246459683</v>
      </c>
      <c r="X363" s="28">
        <f t="shared" si="270"/>
        <v>99.164368291411336</v>
      </c>
      <c r="Y363" s="9">
        <f t="shared" si="318"/>
        <v>0.56267086865809512</v>
      </c>
      <c r="Z363" s="9">
        <f t="shared" si="299"/>
        <v>0.04</v>
      </c>
      <c r="AA363" s="29">
        <f t="shared" si="271"/>
        <v>0.60267086865809516</v>
      </c>
      <c r="AB363" s="30">
        <f t="shared" si="300"/>
        <v>0.98</v>
      </c>
      <c r="AC363" s="9">
        <v>0.5</v>
      </c>
      <c r="AD363" s="9">
        <v>0.5</v>
      </c>
      <c r="AE363" s="9">
        <f t="shared" si="272"/>
        <v>51.261963882596305</v>
      </c>
      <c r="AF363" s="9">
        <f>(AC363+AD363)*D363*E363*N363</f>
        <v>24.757380000000005</v>
      </c>
      <c r="AG363" s="28">
        <f t="shared" si="273"/>
        <v>76.019343882596303</v>
      </c>
      <c r="AH363" s="9">
        <f t="shared" si="274"/>
        <v>0.32567210838119198</v>
      </c>
      <c r="AI363" s="9">
        <f t="shared" si="301"/>
        <v>0.09</v>
      </c>
      <c r="AJ363" s="29">
        <f t="shared" si="275"/>
        <v>0.41567210838119195</v>
      </c>
      <c r="AK363" s="30">
        <f t="shared" si="302"/>
        <v>0.9</v>
      </c>
      <c r="AL363" s="9">
        <v>11.288150154129088</v>
      </c>
      <c r="AM363" s="9">
        <v>2.0296379074086124</v>
      </c>
      <c r="AN363" s="9">
        <v>6.7614324649521196</v>
      </c>
      <c r="AO363" s="36">
        <f t="shared" si="276"/>
        <v>101.23029263081574</v>
      </c>
      <c r="AP363" s="36">
        <f t="shared" si="277"/>
        <v>4.4851108951971002</v>
      </c>
      <c r="AQ363" s="36">
        <f t="shared" si="278"/>
        <v>0.80643426668926543</v>
      </c>
      <c r="AR363" s="36">
        <f t="shared" si="279"/>
        <v>2.6865140879263802</v>
      </c>
      <c r="AS363" s="36">
        <f t="shared" si="280"/>
        <v>109.31456399654691</v>
      </c>
      <c r="AT363" s="37">
        <f t="shared" si="281"/>
        <v>75.183966477293055</v>
      </c>
      <c r="AU363" s="37">
        <f t="shared" si="282"/>
        <v>6.5959809798387727</v>
      </c>
      <c r="AV363" s="37">
        <f t="shared" si="283"/>
        <v>1.1859740391856841</v>
      </c>
      <c r="AW363" s="37">
        <f t="shared" si="284"/>
        <v>3.9508935765684323</v>
      </c>
      <c r="AX363" s="37">
        <f t="shared" si="285"/>
        <v>160.76230929155332</v>
      </c>
      <c r="AY363" s="9">
        <f t="shared" si="286"/>
        <v>0.85</v>
      </c>
      <c r="AZ363" s="9">
        <f t="shared" si="287"/>
        <v>0.6</v>
      </c>
      <c r="BA363" s="9">
        <f t="shared" si="288"/>
        <v>0.65</v>
      </c>
      <c r="BB363" s="9">
        <f t="shared" si="303"/>
        <v>21</v>
      </c>
      <c r="BC363" s="9">
        <f t="shared" si="304"/>
        <v>11.2</v>
      </c>
      <c r="BD363" s="9">
        <f t="shared" si="305"/>
        <v>13.65</v>
      </c>
      <c r="BE363" s="9">
        <f t="shared" si="289"/>
        <v>454.02908840246238</v>
      </c>
      <c r="BF363" s="9">
        <f t="shared" si="290"/>
        <v>81.63557680447164</v>
      </c>
      <c r="BG363" s="9">
        <f t="shared" si="291"/>
        <v>271.9566072775965</v>
      </c>
      <c r="BH363" s="9">
        <f t="shared" si="292"/>
        <v>11065.945302180478</v>
      </c>
      <c r="BI363" s="9">
        <f t="shared" si="293"/>
        <v>495.91201287306086</v>
      </c>
      <c r="BJ363" s="9">
        <f t="shared" si="294"/>
        <v>89.166232405076315</v>
      </c>
      <c r="BK363" s="9">
        <f t="shared" si="295"/>
        <v>297.04385021607345</v>
      </c>
      <c r="BL363" s="9">
        <f t="shared" si="296"/>
        <v>12086.748072588363</v>
      </c>
      <c r="BM363" s="9" t="str">
        <f t="shared" si="297"/>
        <v>M</v>
      </c>
      <c r="BN363" s="9" t="str">
        <f t="shared" si="298"/>
        <v>M</v>
      </c>
      <c r="BO363" s="9">
        <v>1</v>
      </c>
    </row>
    <row r="364" spans="1:67" x14ac:dyDescent="0.3">
      <c r="A364" s="10">
        <v>358</v>
      </c>
      <c r="B364" s="10">
        <f t="shared" si="268"/>
        <v>9</v>
      </c>
      <c r="C364" s="9">
        <f>IF(G364&lt;=$A$3,$A$3,G364)</f>
        <v>2.5</v>
      </c>
      <c r="D364" s="9">
        <f t="shared" si="306"/>
        <v>3</v>
      </c>
      <c r="E364" s="9">
        <f t="shared" si="307"/>
        <v>2.7508200000000005</v>
      </c>
      <c r="F364" s="9">
        <f t="shared" si="308"/>
        <v>2.9000000000000004</v>
      </c>
      <c r="G364" s="9">
        <v>2.2988303409782351</v>
      </c>
      <c r="H364" s="9">
        <f t="shared" si="269"/>
        <v>2.5364786376764004</v>
      </c>
      <c r="I364" s="9">
        <v>65</v>
      </c>
      <c r="J364" s="9">
        <v>78</v>
      </c>
      <c r="K364" s="9">
        <v>0.2</v>
      </c>
      <c r="L364" s="9">
        <v>0.2</v>
      </c>
      <c r="M364" s="1">
        <f t="shared" si="309"/>
        <v>1.3989229744649958</v>
      </c>
      <c r="N364" s="9">
        <v>3</v>
      </c>
      <c r="O364" s="9">
        <v>2.6</v>
      </c>
      <c r="P364" s="9">
        <f t="shared" si="310"/>
        <v>2.2204259227439769</v>
      </c>
      <c r="Q364" s="1">
        <f t="shared" si="311"/>
        <v>1.0354016121413956</v>
      </c>
      <c r="R364" s="4">
        <f t="shared" si="312"/>
        <v>15.007922656809424</v>
      </c>
      <c r="S364" s="4">
        <f t="shared" si="313"/>
        <v>1.0134278900730915</v>
      </c>
      <c r="T364" s="9">
        <f t="shared" si="314"/>
        <v>9.4863372027783068</v>
      </c>
      <c r="U364" s="9">
        <f t="shared" si="315"/>
        <v>3.9354016121413959</v>
      </c>
      <c r="V364" s="9">
        <f t="shared" si="316"/>
        <v>36.701359390690342</v>
      </c>
      <c r="W364" s="9">
        <f t="shared" si="317"/>
        <v>44.071851511375371</v>
      </c>
      <c r="X364" s="28">
        <f t="shared" si="270"/>
        <v>80.773210902065713</v>
      </c>
      <c r="Y364" s="9">
        <f t="shared" si="318"/>
        <v>0.54562460770329813</v>
      </c>
      <c r="Z364" s="9">
        <f t="shared" si="299"/>
        <v>0.04</v>
      </c>
      <c r="AA364" s="29">
        <f t="shared" si="271"/>
        <v>0.58562460770329816</v>
      </c>
      <c r="AB364" s="30">
        <f t="shared" si="300"/>
        <v>0.98</v>
      </c>
      <c r="AC364" s="9">
        <v>0.5</v>
      </c>
      <c r="AD364" s="9">
        <v>0.5</v>
      </c>
      <c r="AE364" s="9">
        <f t="shared" si="272"/>
        <v>62.796565494836969</v>
      </c>
      <c r="AF364" s="9">
        <f>(AC364+AD364)*D364*E364*N364</f>
        <v>24.757380000000005</v>
      </c>
      <c r="AG364" s="28">
        <f t="shared" si="273"/>
        <v>87.553945494836967</v>
      </c>
      <c r="AH364" s="9">
        <f t="shared" si="274"/>
        <v>0.28276715412510955</v>
      </c>
      <c r="AI364" s="9">
        <f t="shared" si="301"/>
        <v>0.09</v>
      </c>
      <c r="AJ364" s="29">
        <f t="shared" si="275"/>
        <v>0.37276715412510952</v>
      </c>
      <c r="AK364" s="30">
        <f t="shared" si="302"/>
        <v>0.9</v>
      </c>
      <c r="AL364" s="9">
        <v>10.943713419248134</v>
      </c>
      <c r="AM364" s="9">
        <v>2.158530529470664</v>
      </c>
      <c r="AN364" s="9">
        <v>4.6851004654964896</v>
      </c>
      <c r="AO364" s="36">
        <f t="shared" si="276"/>
        <v>82.455986129192084</v>
      </c>
      <c r="AP364" s="36">
        <f t="shared" si="277"/>
        <v>4.5348055412836255</v>
      </c>
      <c r="AQ364" s="36">
        <f t="shared" si="278"/>
        <v>0.89444193493381396</v>
      </c>
      <c r="AR364" s="36">
        <f t="shared" si="279"/>
        <v>1.9413903433395683</v>
      </c>
      <c r="AS364" s="36">
        <f t="shared" si="280"/>
        <v>104.18191453594827</v>
      </c>
      <c r="AT364" s="37">
        <f t="shared" si="281"/>
        <v>86.59181422566293</v>
      </c>
      <c r="AU364" s="37">
        <f t="shared" si="282"/>
        <v>6.8642565123942356</v>
      </c>
      <c r="AV364" s="37">
        <f t="shared" si="283"/>
        <v>1.3539012469077187</v>
      </c>
      <c r="AW364" s="37">
        <f t="shared" si="284"/>
        <v>2.9386488981831373</v>
      </c>
      <c r="AX364" s="37">
        <f t="shared" si="285"/>
        <v>157.69835747458686</v>
      </c>
      <c r="AY364" s="9">
        <f t="shared" si="286"/>
        <v>0.85</v>
      </c>
      <c r="AZ364" s="9">
        <f t="shared" si="287"/>
        <v>0.6</v>
      </c>
      <c r="BA364" s="9">
        <f t="shared" si="288"/>
        <v>0.65</v>
      </c>
      <c r="BB364" s="9">
        <f t="shared" si="303"/>
        <v>21</v>
      </c>
      <c r="BC364" s="9">
        <f t="shared" si="304"/>
        <v>11.2</v>
      </c>
      <c r="BD364" s="9">
        <f t="shared" si="305"/>
        <v>13.65</v>
      </c>
      <c r="BE364" s="9">
        <f t="shared" si="289"/>
        <v>373.92186281066603</v>
      </c>
      <c r="BF364" s="9">
        <f t="shared" si="290"/>
        <v>73.752091780270291</v>
      </c>
      <c r="BG364" s="9">
        <f t="shared" si="291"/>
        <v>160.07925522175489</v>
      </c>
      <c r="BH364" s="9">
        <f t="shared" si="292"/>
        <v>8590.4224998888258</v>
      </c>
      <c r="BI364" s="9">
        <f t="shared" si="293"/>
        <v>594.38842471853854</v>
      </c>
      <c r="BJ364" s="9">
        <f t="shared" si="294"/>
        <v>117.23676525212657</v>
      </c>
      <c r="BK364" s="9">
        <f t="shared" si="295"/>
        <v>254.46293946592328</v>
      </c>
      <c r="BL364" s="9">
        <f t="shared" si="296"/>
        <v>13655.386874131607</v>
      </c>
      <c r="BM364" s="9" t="str">
        <f t="shared" si="297"/>
        <v>M</v>
      </c>
      <c r="BN364" s="9" t="str">
        <f t="shared" si="298"/>
        <v>M</v>
      </c>
      <c r="BO364" s="9">
        <v>1</v>
      </c>
    </row>
    <row r="365" spans="1:67" x14ac:dyDescent="0.3">
      <c r="A365" s="10">
        <v>359</v>
      </c>
      <c r="B365" s="10">
        <f t="shared" si="268"/>
        <v>9</v>
      </c>
      <c r="C365" s="9">
        <f>IF(G365&lt;=$A$3,$A$3,G365)</f>
        <v>2.8685118271000762</v>
      </c>
      <c r="D365" s="9">
        <f t="shared" si="306"/>
        <v>3</v>
      </c>
      <c r="E365" s="9">
        <f t="shared" si="307"/>
        <v>2.7508200000000005</v>
      </c>
      <c r="F365" s="9">
        <f t="shared" si="308"/>
        <v>3.2685118271000766</v>
      </c>
      <c r="G365" s="9">
        <v>2.8685118271000762</v>
      </c>
      <c r="H365" s="9">
        <f t="shared" si="269"/>
        <v>3.165052610304977</v>
      </c>
      <c r="I365" s="9">
        <v>65</v>
      </c>
      <c r="J365" s="9">
        <v>78</v>
      </c>
      <c r="K365" s="9">
        <v>0.2</v>
      </c>
      <c r="L365" s="9">
        <v>0.2</v>
      </c>
      <c r="M365" s="1">
        <f t="shared" si="309"/>
        <v>1.3989229744649958</v>
      </c>
      <c r="N365" s="9">
        <v>3</v>
      </c>
      <c r="O365" s="9">
        <v>2.6</v>
      </c>
      <c r="P365" s="9">
        <f t="shared" si="310"/>
        <v>2.7781309935924106</v>
      </c>
      <c r="Q365" s="1">
        <f t="shared" si="311"/>
        <v>1.2954637576698964</v>
      </c>
      <c r="R365" s="4">
        <f t="shared" si="312"/>
        <v>15.007922656809424</v>
      </c>
      <c r="S365" s="4">
        <f t="shared" si="313"/>
        <v>8.2086426625293113E-2</v>
      </c>
      <c r="T365" s="9">
        <f t="shared" si="314"/>
        <v>14.850169797726013</v>
      </c>
      <c r="U365" s="9">
        <f t="shared" si="315"/>
        <v>4.563975584769973</v>
      </c>
      <c r="V365" s="9">
        <f t="shared" si="316"/>
        <v>37.508266110331562</v>
      </c>
      <c r="W365" s="9">
        <f t="shared" si="317"/>
        <v>41.509898786893899</v>
      </c>
      <c r="X365" s="28">
        <f t="shared" si="270"/>
        <v>79.018164897225461</v>
      </c>
      <c r="Y365" s="9">
        <f t="shared" si="318"/>
        <v>0.52532096690531249</v>
      </c>
      <c r="Z365" s="9">
        <f t="shared" si="299"/>
        <v>0.04</v>
      </c>
      <c r="AA365" s="29">
        <f t="shared" si="271"/>
        <v>0.56532096690531253</v>
      </c>
      <c r="AB365" s="30">
        <f t="shared" si="300"/>
        <v>0.98</v>
      </c>
      <c r="AC365" s="9">
        <v>0.5</v>
      </c>
      <c r="AD365" s="9">
        <v>0.5</v>
      </c>
      <c r="AE365" s="9">
        <f t="shared" si="272"/>
        <v>78.358410193312238</v>
      </c>
      <c r="AF365" s="9">
        <f>(AC365+AD365)*D365*E365*N365</f>
        <v>24.757380000000005</v>
      </c>
      <c r="AG365" s="28">
        <f t="shared" si="273"/>
        <v>103.11579019331225</v>
      </c>
      <c r="AH365" s="9">
        <f t="shared" si="274"/>
        <v>0.24009300567436942</v>
      </c>
      <c r="AI365" s="9">
        <f t="shared" si="301"/>
        <v>0.09</v>
      </c>
      <c r="AJ365" s="29">
        <f t="shared" si="275"/>
        <v>0.33009300567436939</v>
      </c>
      <c r="AK365" s="30">
        <f t="shared" si="302"/>
        <v>0.9</v>
      </c>
      <c r="AL365" s="9">
        <v>5.1183052744645305</v>
      </c>
      <c r="AM365" s="9">
        <v>3.3536963338235406</v>
      </c>
      <c r="AN365" s="9">
        <v>5.2123727678495051</v>
      </c>
      <c r="AO365" s="36">
        <f t="shared" si="276"/>
        <v>80.664376665917658</v>
      </c>
      <c r="AP365" s="36">
        <f t="shared" si="277"/>
        <v>2.2248199877876811</v>
      </c>
      <c r="AQ365" s="36">
        <f t="shared" si="278"/>
        <v>1.4577814796796149</v>
      </c>
      <c r="AR365" s="36">
        <f t="shared" si="279"/>
        <v>2.2657091548579027</v>
      </c>
      <c r="AS365" s="36">
        <f t="shared" si="280"/>
        <v>69.611832801933858</v>
      </c>
      <c r="AT365" s="37">
        <f t="shared" si="281"/>
        <v>101.98264964173738</v>
      </c>
      <c r="AU365" s="37">
        <f t="shared" si="282"/>
        <v>3.4287885024575555</v>
      </c>
      <c r="AV365" s="37">
        <f t="shared" si="283"/>
        <v>2.2466646308726146</v>
      </c>
      <c r="AW365" s="37">
        <f t="shared" si="284"/>
        <v>3.4918049742148298</v>
      </c>
      <c r="AX365" s="37">
        <f t="shared" si="285"/>
        <v>107.28250072205242</v>
      </c>
      <c r="AY365" s="9">
        <f t="shared" si="286"/>
        <v>0.85</v>
      </c>
      <c r="AZ365" s="9">
        <f t="shared" si="287"/>
        <v>0.6</v>
      </c>
      <c r="BA365" s="9">
        <f t="shared" si="288"/>
        <v>0.65</v>
      </c>
      <c r="BB365" s="9">
        <f t="shared" si="303"/>
        <v>21</v>
      </c>
      <c r="BC365" s="9">
        <f t="shared" si="304"/>
        <v>11.2</v>
      </c>
      <c r="BD365" s="9">
        <f t="shared" si="305"/>
        <v>13.65</v>
      </c>
      <c r="BE365" s="9">
        <f t="shared" si="289"/>
        <v>179.46371750876784</v>
      </c>
      <c r="BF365" s="9">
        <f t="shared" si="290"/>
        <v>117.59103437347524</v>
      </c>
      <c r="BG365" s="9">
        <f t="shared" si="291"/>
        <v>182.76201668287581</v>
      </c>
      <c r="BH365" s="9">
        <f t="shared" si="292"/>
        <v>5615.1951015400746</v>
      </c>
      <c r="BI365" s="9">
        <f t="shared" si="293"/>
        <v>349.67693654174627</v>
      </c>
      <c r="BJ365" s="9">
        <f t="shared" si="294"/>
        <v>229.12081191276511</v>
      </c>
      <c r="BK365" s="9">
        <f t="shared" si="295"/>
        <v>356.1035233026268</v>
      </c>
      <c r="BL365" s="9">
        <f t="shared" si="296"/>
        <v>10940.95368382651</v>
      </c>
      <c r="BM365" s="9" t="str">
        <f t="shared" si="297"/>
        <v>D</v>
      </c>
      <c r="BN365" s="9" t="str">
        <f t="shared" si="298"/>
        <v>M</v>
      </c>
      <c r="BO365" s="9">
        <v>1</v>
      </c>
    </row>
    <row r="366" spans="1:67" x14ac:dyDescent="0.3">
      <c r="A366" s="10">
        <v>360</v>
      </c>
      <c r="B366" s="10">
        <f t="shared" si="268"/>
        <v>10</v>
      </c>
      <c r="C366" s="9">
        <f>IF(G366&lt;=$A$3,$A$3,G366)</f>
        <v>2.5</v>
      </c>
      <c r="D366" s="9">
        <f t="shared" si="306"/>
        <v>3</v>
      </c>
      <c r="E366" s="9">
        <f t="shared" si="307"/>
        <v>2.7508200000000005</v>
      </c>
      <c r="F366" s="9">
        <f t="shared" si="308"/>
        <v>2.9000000000000004</v>
      </c>
      <c r="G366" s="9">
        <v>1.7080659188851435</v>
      </c>
      <c r="H366" s="9">
        <f t="shared" si="269"/>
        <v>1.8846422190302459</v>
      </c>
      <c r="I366" s="9">
        <v>65</v>
      </c>
      <c r="J366" s="9">
        <v>78</v>
      </c>
      <c r="K366" s="9">
        <v>0.2</v>
      </c>
      <c r="L366" s="9">
        <v>0.2</v>
      </c>
      <c r="M366" s="1">
        <f t="shared" si="309"/>
        <v>1.3989229744649958</v>
      </c>
      <c r="N366" s="9">
        <v>3</v>
      </c>
      <c r="O366" s="9">
        <v>2.6</v>
      </c>
      <c r="P366" s="9">
        <f t="shared" si="310"/>
        <v>0.82255821191713241</v>
      </c>
      <c r="Q366" s="1">
        <f t="shared" si="311"/>
        <v>0.3835651934952411</v>
      </c>
      <c r="R366" s="4">
        <f t="shared" si="312"/>
        <v>15.007922656809424</v>
      </c>
      <c r="S366" s="4">
        <f t="shared" si="313"/>
        <v>7.9062616028502601</v>
      </c>
      <c r="T366" s="9">
        <f t="shared" si="314"/>
        <v>1.3018449571054143</v>
      </c>
      <c r="U366" s="9">
        <f t="shared" si="315"/>
        <v>3.2835651934952415</v>
      </c>
      <c r="V366" s="9">
        <f t="shared" si="316"/>
        <v>43.077662435670327</v>
      </c>
      <c r="W366" s="9">
        <f t="shared" si="317"/>
        <v>63.032796345157067</v>
      </c>
      <c r="X366" s="28">
        <f t="shared" si="270"/>
        <v>106.1104587808274</v>
      </c>
      <c r="Y366" s="9">
        <f t="shared" si="318"/>
        <v>0.59403000485891944</v>
      </c>
      <c r="Z366" s="9">
        <f t="shared" si="299"/>
        <v>0.04</v>
      </c>
      <c r="AA366" s="29">
        <f t="shared" si="271"/>
        <v>0.63403000485891947</v>
      </c>
      <c r="AB366" s="30">
        <f t="shared" si="300"/>
        <v>0.98</v>
      </c>
      <c r="AC366" s="9">
        <v>0.5</v>
      </c>
      <c r="AD366" s="9">
        <v>0.5</v>
      </c>
      <c r="AE366" s="9">
        <f t="shared" si="272"/>
        <v>46.658803580575039</v>
      </c>
      <c r="AF366" s="9">
        <f>(AC366+AD366)*D366*E366*N366</f>
        <v>24.757380000000005</v>
      </c>
      <c r="AG366" s="28">
        <f t="shared" si="273"/>
        <v>71.416183580575051</v>
      </c>
      <c r="AH366" s="9">
        <f t="shared" si="274"/>
        <v>0.3466634417963203</v>
      </c>
      <c r="AI366" s="9">
        <f t="shared" si="301"/>
        <v>0.09</v>
      </c>
      <c r="AJ366" s="29">
        <f t="shared" si="275"/>
        <v>0.43666344179632033</v>
      </c>
      <c r="AK366" s="30">
        <f t="shared" si="302"/>
        <v>0.9</v>
      </c>
      <c r="AL366" s="9">
        <v>9.1978530446445603</v>
      </c>
      <c r="AM366" s="9">
        <v>2.4292287620941018</v>
      </c>
      <c r="AN366" s="9">
        <v>6.5508191481628337</v>
      </c>
      <c r="AO366" s="36">
        <f t="shared" si="276"/>
        <v>108.32109333876132</v>
      </c>
      <c r="AP366" s="36">
        <f t="shared" si="277"/>
        <v>3.3661382340569426</v>
      </c>
      <c r="AQ366" s="36">
        <f t="shared" si="278"/>
        <v>0.88902483826015144</v>
      </c>
      <c r="AR366" s="36">
        <f t="shared" si="279"/>
        <v>2.3974032518232495</v>
      </c>
      <c r="AS366" s="36">
        <f t="shared" si="280"/>
        <v>87.330774742826435</v>
      </c>
      <c r="AT366" s="37">
        <f t="shared" si="281"/>
        <v>70.631390354414876</v>
      </c>
      <c r="AU366" s="37">
        <f t="shared" si="282"/>
        <v>5.1814868770333025</v>
      </c>
      <c r="AV366" s="37">
        <f t="shared" si="283"/>
        <v>1.3684733699274767</v>
      </c>
      <c r="AW366" s="37">
        <f t="shared" si="284"/>
        <v>3.6903159123408114</v>
      </c>
      <c r="AX366" s="37">
        <f t="shared" si="285"/>
        <v>134.42800973320092</v>
      </c>
      <c r="AY366" s="9">
        <f t="shared" si="286"/>
        <v>0.85</v>
      </c>
      <c r="AZ366" s="9">
        <f t="shared" si="287"/>
        <v>0.6</v>
      </c>
      <c r="BA366" s="9">
        <f t="shared" si="288"/>
        <v>0.65</v>
      </c>
      <c r="BB366" s="9">
        <f t="shared" si="303"/>
        <v>21</v>
      </c>
      <c r="BC366" s="9">
        <f t="shared" si="304"/>
        <v>11.2</v>
      </c>
      <c r="BD366" s="9">
        <f t="shared" si="305"/>
        <v>13.65</v>
      </c>
      <c r="BE366" s="9">
        <f t="shared" si="289"/>
        <v>364.62377384245525</v>
      </c>
      <c r="BF366" s="9">
        <f t="shared" si="290"/>
        <v>96.300142485655044</v>
      </c>
      <c r="BG366" s="9">
        <f t="shared" si="291"/>
        <v>259.68934141139613</v>
      </c>
      <c r="BH366" s="9">
        <f t="shared" si="292"/>
        <v>9459.765002264041</v>
      </c>
      <c r="BI366" s="9">
        <f t="shared" si="293"/>
        <v>365.97562222801724</v>
      </c>
      <c r="BJ366" s="9">
        <f t="shared" si="294"/>
        <v>96.657176780969195</v>
      </c>
      <c r="BK366" s="9">
        <f t="shared" si="295"/>
        <v>260.65214373565249</v>
      </c>
      <c r="BL366" s="9">
        <f t="shared" si="296"/>
        <v>9494.8372300327974</v>
      </c>
      <c r="BM366" s="9" t="str">
        <f t="shared" si="297"/>
        <v>M</v>
      </c>
      <c r="BN366" s="9" t="str">
        <f t="shared" si="298"/>
        <v>M</v>
      </c>
      <c r="BO366" s="9">
        <v>1</v>
      </c>
    </row>
    <row r="367" spans="1:67" x14ac:dyDescent="0.3">
      <c r="A367" s="10">
        <v>361</v>
      </c>
      <c r="B367" s="10">
        <f t="shared" si="268"/>
        <v>10</v>
      </c>
      <c r="C367" s="9">
        <f>IF(G367&lt;=$A$3,$A$3,G367)</f>
        <v>2.5</v>
      </c>
      <c r="D367" s="9">
        <f t="shared" si="306"/>
        <v>3</v>
      </c>
      <c r="E367" s="9">
        <f t="shared" si="307"/>
        <v>2.7508200000000005</v>
      </c>
      <c r="F367" s="9">
        <f t="shared" si="308"/>
        <v>2.9000000000000004</v>
      </c>
      <c r="G367" s="9">
        <v>1.1636519006656665</v>
      </c>
      <c r="H367" s="9">
        <f t="shared" si="269"/>
        <v>1.2839478125532313</v>
      </c>
      <c r="I367" s="9">
        <v>65</v>
      </c>
      <c r="J367" s="9">
        <v>78</v>
      </c>
      <c r="K367" s="9">
        <v>0.2</v>
      </c>
      <c r="L367" s="9">
        <v>0.2</v>
      </c>
      <c r="M367" s="1">
        <f t="shared" si="309"/>
        <v>1.3989229744649958</v>
      </c>
      <c r="N367" s="9">
        <v>3</v>
      </c>
      <c r="O367" s="9">
        <v>2.6</v>
      </c>
      <c r="P367" s="9">
        <f t="shared" si="310"/>
        <v>0</v>
      </c>
      <c r="Q367" s="1">
        <f t="shared" si="311"/>
        <v>0</v>
      </c>
      <c r="R367" s="4">
        <f t="shared" si="312"/>
        <v>15.007922656809424</v>
      </c>
      <c r="S367" s="4">
        <f t="shared" si="313"/>
        <v>17.337327845262056</v>
      </c>
      <c r="T367" s="9">
        <f t="shared" si="314"/>
        <v>0</v>
      </c>
      <c r="U367" s="9">
        <f t="shared" si="315"/>
        <v>2.6828707870182269</v>
      </c>
      <c r="V367" s="9">
        <f t="shared" si="316"/>
        <v>31.787183895549123</v>
      </c>
      <c r="W367" s="9">
        <f t="shared" si="317"/>
        <v>34.674655690524112</v>
      </c>
      <c r="X367" s="28">
        <f t="shared" si="270"/>
        <v>66.461839586073239</v>
      </c>
      <c r="Y367" s="9">
        <f t="shared" si="318"/>
        <v>0.52172277966543101</v>
      </c>
      <c r="Z367" s="9">
        <f t="shared" si="299"/>
        <v>0.04</v>
      </c>
      <c r="AA367" s="29">
        <f t="shared" si="271"/>
        <v>0.56172277966543105</v>
      </c>
      <c r="AB367" s="30">
        <f t="shared" si="300"/>
        <v>0.98</v>
      </c>
      <c r="AC367" s="9">
        <v>0.5</v>
      </c>
      <c r="AD367" s="9">
        <v>0.5</v>
      </c>
      <c r="AE367" s="9">
        <f t="shared" si="272"/>
        <v>31.787183895549123</v>
      </c>
      <c r="AF367" s="9">
        <f>(AC367+AD367)*D367*E367*N367</f>
        <v>24.757380000000005</v>
      </c>
      <c r="AG367" s="28">
        <f t="shared" si="273"/>
        <v>56.544563895549132</v>
      </c>
      <c r="AH367" s="9">
        <f t="shared" si="274"/>
        <v>0.4378383755109086</v>
      </c>
      <c r="AI367" s="9">
        <f t="shared" si="301"/>
        <v>0.09</v>
      </c>
      <c r="AJ367" s="29">
        <f t="shared" si="275"/>
        <v>0.52783837551090862</v>
      </c>
      <c r="AK367" s="30">
        <f t="shared" si="302"/>
        <v>0.9</v>
      </c>
      <c r="AL367" s="9">
        <v>6.8481913357994113</v>
      </c>
      <c r="AM367" s="9">
        <v>3.1431447610239092</v>
      </c>
      <c r="AN367" s="9">
        <v>5.763278477817515</v>
      </c>
      <c r="AO367" s="36">
        <f t="shared" si="276"/>
        <v>67.846461244116441</v>
      </c>
      <c r="AP367" s="36">
        <f t="shared" si="277"/>
        <v>3.0014062629734446</v>
      </c>
      <c r="AQ367" s="36">
        <f t="shared" si="278"/>
        <v>1.377568748970722</v>
      </c>
      <c r="AR367" s="36">
        <f t="shared" si="279"/>
        <v>2.5259136712719061</v>
      </c>
      <c r="AS367" s="36">
        <f t="shared" si="280"/>
        <v>85.243532835519233</v>
      </c>
      <c r="AT367" s="37">
        <f t="shared" si="281"/>
        <v>55.923195061532105</v>
      </c>
      <c r="AU367" s="37">
        <f t="shared" si="282"/>
        <v>3.2334531459231708</v>
      </c>
      <c r="AV367" s="37">
        <f t="shared" si="283"/>
        <v>1.4840723363694259</v>
      </c>
      <c r="AW367" s="37">
        <f t="shared" si="284"/>
        <v>2.7211989284693359</v>
      </c>
      <c r="AX367" s="37">
        <f t="shared" si="285"/>
        <v>91.83394224797533</v>
      </c>
      <c r="AY367" s="9">
        <f t="shared" si="286"/>
        <v>0.85</v>
      </c>
      <c r="AZ367" s="9">
        <f t="shared" si="287"/>
        <v>0.6</v>
      </c>
      <c r="BA367" s="9">
        <f t="shared" si="288"/>
        <v>0.65</v>
      </c>
      <c r="BB367" s="9">
        <f t="shared" si="303"/>
        <v>21</v>
      </c>
      <c r="BC367" s="9">
        <f t="shared" si="304"/>
        <v>11.2</v>
      </c>
      <c r="BD367" s="9">
        <f t="shared" si="305"/>
        <v>13.65</v>
      </c>
      <c r="BE367" s="9">
        <f t="shared" si="289"/>
        <v>203.63479369867616</v>
      </c>
      <c r="BF367" s="9">
        <f t="shared" si="290"/>
        <v>93.463164738148066</v>
      </c>
      <c r="BG367" s="9">
        <f t="shared" si="291"/>
        <v>171.37430400393325</v>
      </c>
      <c r="BH367" s="9">
        <f t="shared" si="292"/>
        <v>5783.4720468366231</v>
      </c>
      <c r="BI367" s="9">
        <f t="shared" si="293"/>
        <v>180.8250310017861</v>
      </c>
      <c r="BJ367" s="9">
        <f t="shared" si="294"/>
        <v>82.994066752211097</v>
      </c>
      <c r="BK367" s="9">
        <f t="shared" si="295"/>
        <v>152.17813847802282</v>
      </c>
      <c r="BL367" s="9">
        <f t="shared" si="296"/>
        <v>5135.6474656029986</v>
      </c>
      <c r="BM367" s="9" t="str">
        <f t="shared" si="297"/>
        <v>M</v>
      </c>
      <c r="BN367" s="9" t="str">
        <f t="shared" si="298"/>
        <v>M</v>
      </c>
      <c r="BO367" s="9">
        <v>1</v>
      </c>
    </row>
    <row r="368" spans="1:67" x14ac:dyDescent="0.3">
      <c r="A368" s="10">
        <v>362</v>
      </c>
      <c r="B368" s="10">
        <f t="shared" si="268"/>
        <v>10</v>
      </c>
      <c r="C368" s="9">
        <f>IF(G368&lt;=$A$3,$A$3,G368)</f>
        <v>2.6773325696978825</v>
      </c>
      <c r="D368" s="9">
        <f t="shared" si="306"/>
        <v>3</v>
      </c>
      <c r="E368" s="9">
        <f t="shared" si="307"/>
        <v>2.7508200000000005</v>
      </c>
      <c r="F368" s="9">
        <f t="shared" si="308"/>
        <v>3.0773325696978828</v>
      </c>
      <c r="G368" s="9">
        <v>2.6773325696978825</v>
      </c>
      <c r="H368" s="9">
        <f t="shared" si="269"/>
        <v>2.9541096391237498</v>
      </c>
      <c r="I368" s="9">
        <v>65</v>
      </c>
      <c r="J368" s="9">
        <v>78</v>
      </c>
      <c r="K368" s="9">
        <v>0.2</v>
      </c>
      <c r="L368" s="9">
        <v>0.2</v>
      </c>
      <c r="M368" s="1">
        <f t="shared" si="309"/>
        <v>1.3989229744649958</v>
      </c>
      <c r="N368" s="9">
        <v>3</v>
      </c>
      <c r="O368" s="9">
        <v>2.6</v>
      </c>
      <c r="P368" s="9">
        <f t="shared" si="310"/>
        <v>2.7357475726183034</v>
      </c>
      <c r="Q368" s="1">
        <f t="shared" si="311"/>
        <v>1.275700043890863</v>
      </c>
      <c r="R368" s="4">
        <f t="shared" si="312"/>
        <v>15.007922656809424</v>
      </c>
      <c r="S368" s="4">
        <f t="shared" si="313"/>
        <v>0.11644371273282603</v>
      </c>
      <c r="T368" s="9">
        <f t="shared" si="314"/>
        <v>14.400515047919013</v>
      </c>
      <c r="U368" s="9">
        <f t="shared" si="315"/>
        <v>4.3530326135887458</v>
      </c>
      <c r="V368" s="9">
        <f t="shared" si="316"/>
        <v>33.522790093332958</v>
      </c>
      <c r="W368" s="9">
        <f t="shared" si="317"/>
        <v>41.604409496664218</v>
      </c>
      <c r="X368" s="28">
        <f t="shared" si="270"/>
        <v>75.127199589997176</v>
      </c>
      <c r="Y368" s="9">
        <f t="shared" si="318"/>
        <v>0.55378624151729516</v>
      </c>
      <c r="Z368" s="9">
        <f t="shared" si="299"/>
        <v>0.04</v>
      </c>
      <c r="AA368" s="29">
        <f t="shared" si="271"/>
        <v>0.5937862415172952</v>
      </c>
      <c r="AB368" s="30">
        <f t="shared" si="300"/>
        <v>0.98</v>
      </c>
      <c r="AC368" s="9">
        <v>0.5</v>
      </c>
      <c r="AD368" s="9">
        <v>0.5</v>
      </c>
      <c r="AE368" s="9">
        <f t="shared" si="272"/>
        <v>73.136014897449542</v>
      </c>
      <c r="AF368" s="9">
        <f>(AC368+AD368)*D368*E368*N368</f>
        <v>24.757380000000005</v>
      </c>
      <c r="AG368" s="28">
        <f t="shared" si="273"/>
        <v>97.893394897449554</v>
      </c>
      <c r="AH368" s="9">
        <f t="shared" si="274"/>
        <v>0.25290143452410818</v>
      </c>
      <c r="AI368" s="9">
        <f t="shared" si="301"/>
        <v>0.09</v>
      </c>
      <c r="AJ368" s="29">
        <f t="shared" si="275"/>
        <v>0.34290143452410815</v>
      </c>
      <c r="AK368" s="30">
        <f t="shared" si="302"/>
        <v>0.9</v>
      </c>
      <c r="AL368" s="9">
        <v>11.632837664144628</v>
      </c>
      <c r="AM368" s="9">
        <v>2.8339350627823698</v>
      </c>
      <c r="AN368" s="9">
        <v>6.0469317459883714</v>
      </c>
      <c r="AO368" s="36">
        <f t="shared" si="276"/>
        <v>76.69234958145546</v>
      </c>
      <c r="AP368" s="36">
        <f t="shared" si="277"/>
        <v>4.7254187093713576</v>
      </c>
      <c r="AQ368" s="36">
        <f t="shared" si="278"/>
        <v>1.1511834131487464</v>
      </c>
      <c r="AR368" s="36">
        <f t="shared" si="279"/>
        <v>2.4563468718263208</v>
      </c>
      <c r="AS368" s="36">
        <f t="shared" si="280"/>
        <v>113.87861411891734</v>
      </c>
      <c r="AT368" s="37">
        <f t="shared" si="281"/>
        <v>96.817643305169881</v>
      </c>
      <c r="AU368" s="37">
        <f t="shared" si="282"/>
        <v>7.6439209415233593</v>
      </c>
      <c r="AV368" s="37">
        <f t="shared" si="283"/>
        <v>1.8621746644061268</v>
      </c>
      <c r="AW368" s="37">
        <f t="shared" si="284"/>
        <v>3.9734301758195887</v>
      </c>
      <c r="AX368" s="37">
        <f t="shared" si="285"/>
        <v>184.21206178596043</v>
      </c>
      <c r="AY368" s="9">
        <f t="shared" si="286"/>
        <v>0.85</v>
      </c>
      <c r="AZ368" s="9">
        <f t="shared" si="287"/>
        <v>0.6</v>
      </c>
      <c r="BA368" s="9">
        <f t="shared" si="288"/>
        <v>0.65</v>
      </c>
      <c r="BB368" s="9">
        <f t="shared" si="303"/>
        <v>21</v>
      </c>
      <c r="BC368" s="9">
        <f t="shared" si="304"/>
        <v>11.2</v>
      </c>
      <c r="BD368" s="9">
        <f t="shared" si="305"/>
        <v>13.65</v>
      </c>
      <c r="BE368" s="9">
        <f t="shared" si="289"/>
        <v>362.40346357785825</v>
      </c>
      <c r="BF368" s="9">
        <f t="shared" si="290"/>
        <v>88.286960753576722</v>
      </c>
      <c r="BG368" s="9">
        <f t="shared" si="291"/>
        <v>188.38301298741877</v>
      </c>
      <c r="BH368" s="9">
        <f t="shared" si="292"/>
        <v>8733.6184838596782</v>
      </c>
      <c r="BI368" s="9">
        <f t="shared" si="293"/>
        <v>740.0664111693269</v>
      </c>
      <c r="BJ368" s="9">
        <f t="shared" si="294"/>
        <v>180.29136243039682</v>
      </c>
      <c r="BK368" s="9">
        <f t="shared" si="295"/>
        <v>384.6981454604994</v>
      </c>
      <c r="BL368" s="9">
        <f t="shared" si="296"/>
        <v>17834.977690503034</v>
      </c>
      <c r="BM368" s="9" t="str">
        <f t="shared" si="297"/>
        <v>M</v>
      </c>
      <c r="BN368" s="9" t="str">
        <f t="shared" si="298"/>
        <v>M</v>
      </c>
      <c r="BO368" s="9">
        <v>1</v>
      </c>
    </row>
    <row r="369" spans="1:67" x14ac:dyDescent="0.3">
      <c r="A369" s="10">
        <v>363</v>
      </c>
      <c r="B369" s="10">
        <f t="shared" si="268"/>
        <v>10</v>
      </c>
      <c r="C369" s="9">
        <f>IF(G369&lt;=$A$3,$A$3,G369)</f>
        <v>2.5</v>
      </c>
      <c r="D369" s="9">
        <f t="shared" si="306"/>
        <v>3</v>
      </c>
      <c r="E369" s="9">
        <f t="shared" si="307"/>
        <v>2.7508200000000005</v>
      </c>
      <c r="F369" s="9">
        <f t="shared" si="308"/>
        <v>2.9000000000000004</v>
      </c>
      <c r="G369" s="9">
        <v>2.1821718499044067</v>
      </c>
      <c r="H369" s="9">
        <f t="shared" si="269"/>
        <v>2.4077602345660551</v>
      </c>
      <c r="I369" s="9">
        <v>65</v>
      </c>
      <c r="J369" s="9">
        <v>78</v>
      </c>
      <c r="K369" s="9">
        <v>0.2</v>
      </c>
      <c r="L369" s="9">
        <v>0.2</v>
      </c>
      <c r="M369" s="1">
        <f t="shared" si="309"/>
        <v>1.3989229744649958</v>
      </c>
      <c r="N369" s="9">
        <v>3</v>
      </c>
      <c r="O369" s="9">
        <v>2.6</v>
      </c>
      <c r="P369" s="9">
        <f t="shared" si="310"/>
        <v>1.9443884164769023</v>
      </c>
      <c r="Q369" s="1">
        <f t="shared" si="311"/>
        <v>0.90668320903105037</v>
      </c>
      <c r="R369" s="4">
        <f t="shared" si="312"/>
        <v>15.007922656809424</v>
      </c>
      <c r="S369" s="4">
        <f t="shared" si="313"/>
        <v>1.8581739523115339</v>
      </c>
      <c r="T369" s="9">
        <f t="shared" si="314"/>
        <v>7.2743137788728189</v>
      </c>
      <c r="U369" s="9">
        <f t="shared" si="315"/>
        <v>3.8066832090310507</v>
      </c>
      <c r="V369" s="9">
        <f t="shared" si="316"/>
        <v>39.599507246842037</v>
      </c>
      <c r="W369" s="9">
        <f t="shared" si="317"/>
        <v>46.395595874302124</v>
      </c>
      <c r="X369" s="28">
        <f t="shared" si="270"/>
        <v>85.995103121144155</v>
      </c>
      <c r="Y369" s="9">
        <f t="shared" si="318"/>
        <v>0.53951439315030658</v>
      </c>
      <c r="Z369" s="9">
        <f t="shared" si="299"/>
        <v>0.04</v>
      </c>
      <c r="AA369" s="29">
        <f t="shared" si="271"/>
        <v>0.57951439315030662</v>
      </c>
      <c r="AB369" s="30">
        <f t="shared" si="300"/>
        <v>0.98</v>
      </c>
      <c r="AC369" s="9">
        <v>0.5</v>
      </c>
      <c r="AD369" s="9">
        <v>0.5</v>
      </c>
      <c r="AE369" s="9">
        <f t="shared" si="272"/>
        <v>59.609835076040966</v>
      </c>
      <c r="AF369" s="9">
        <f>(AC369+AD369)*D369*E369*N369</f>
        <v>24.757380000000005</v>
      </c>
      <c r="AG369" s="28">
        <f t="shared" si="273"/>
        <v>84.367215076040964</v>
      </c>
      <c r="AH369" s="9">
        <f t="shared" si="274"/>
        <v>0.29344787519282162</v>
      </c>
      <c r="AI369" s="9">
        <f t="shared" si="301"/>
        <v>0.09</v>
      </c>
      <c r="AJ369" s="29">
        <f t="shared" si="275"/>
        <v>0.38344787519282164</v>
      </c>
      <c r="AK369" s="30">
        <f t="shared" si="302"/>
        <v>0.9</v>
      </c>
      <c r="AL369" s="9">
        <v>6.9517712145982724</v>
      </c>
      <c r="AM369" s="9">
        <v>3.23847058428291</v>
      </c>
      <c r="AN369" s="9">
        <v>3.5025486097913379</v>
      </c>
      <c r="AO369" s="36">
        <f t="shared" si="276"/>
        <v>87.786667769501335</v>
      </c>
      <c r="AP369" s="36">
        <f t="shared" si="277"/>
        <v>2.9231197378505844</v>
      </c>
      <c r="AQ369" s="36">
        <f t="shared" si="278"/>
        <v>1.3617302688970805</v>
      </c>
      <c r="AR369" s="36">
        <f t="shared" si="279"/>
        <v>1.4727712777086606</v>
      </c>
      <c r="AS369" s="36">
        <f t="shared" si="280"/>
        <v>74.395677889091402</v>
      </c>
      <c r="AT369" s="37">
        <f t="shared" si="281"/>
        <v>83.440102822458087</v>
      </c>
      <c r="AU369" s="37">
        <f t="shared" si="282"/>
        <v>4.2861293135339436</v>
      </c>
      <c r="AV369" s="37">
        <f t="shared" si="283"/>
        <v>1.9966859198651725</v>
      </c>
      <c r="AW369" s="37">
        <f t="shared" si="284"/>
        <v>2.159503787607278</v>
      </c>
      <c r="AX369" s="37">
        <f t="shared" si="285"/>
        <v>109.08533498362043</v>
      </c>
      <c r="AY369" s="9">
        <f t="shared" si="286"/>
        <v>0.85</v>
      </c>
      <c r="AZ369" s="9">
        <f t="shared" si="287"/>
        <v>0.6</v>
      </c>
      <c r="BA369" s="9">
        <f t="shared" si="288"/>
        <v>0.65</v>
      </c>
      <c r="BB369" s="9">
        <f t="shared" si="303"/>
        <v>21</v>
      </c>
      <c r="BC369" s="9">
        <f t="shared" si="304"/>
        <v>11.2</v>
      </c>
      <c r="BD369" s="9">
        <f t="shared" si="305"/>
        <v>13.65</v>
      </c>
      <c r="BE369" s="9">
        <f t="shared" si="289"/>
        <v>256.61094127716109</v>
      </c>
      <c r="BF369" s="9">
        <f t="shared" si="290"/>
        <v>119.54176270734172</v>
      </c>
      <c r="BG369" s="9">
        <f t="shared" si="291"/>
        <v>129.28968285667418</v>
      </c>
      <c r="BH369" s="9">
        <f t="shared" si="292"/>
        <v>6530.9486583365033</v>
      </c>
      <c r="BI369" s="9">
        <f t="shared" si="293"/>
        <v>357.63507063162393</v>
      </c>
      <c r="BJ369" s="9">
        <f t="shared" si="294"/>
        <v>166.60367845770429</v>
      </c>
      <c r="BK369" s="9">
        <f t="shared" si="295"/>
        <v>180.18921808343896</v>
      </c>
      <c r="BL369" s="9">
        <f t="shared" si="296"/>
        <v>9102.0915674555727</v>
      </c>
      <c r="BM369" s="9" t="str">
        <f t="shared" si="297"/>
        <v>D</v>
      </c>
      <c r="BN369" s="9" t="str">
        <f t="shared" si="298"/>
        <v>M</v>
      </c>
      <c r="BO369" s="9">
        <v>1</v>
      </c>
    </row>
    <row r="370" spans="1:67" x14ac:dyDescent="0.3">
      <c r="A370" s="10">
        <v>364</v>
      </c>
      <c r="B370" s="10">
        <f t="shared" si="268"/>
        <v>10</v>
      </c>
      <c r="C370" s="9">
        <f>IF(G370&lt;=$A$3,$A$3,G370)</f>
        <v>2.5</v>
      </c>
      <c r="D370" s="9">
        <f t="shared" si="306"/>
        <v>3</v>
      </c>
      <c r="E370" s="9">
        <f t="shared" si="307"/>
        <v>2.7508200000000005</v>
      </c>
      <c r="F370" s="9">
        <f t="shared" si="308"/>
        <v>2.9000000000000004</v>
      </c>
      <c r="G370" s="9">
        <v>1.8113807735312575</v>
      </c>
      <c r="H370" s="9">
        <f t="shared" si="269"/>
        <v>1.9986375483475873</v>
      </c>
      <c r="I370" s="9">
        <v>65</v>
      </c>
      <c r="J370" s="9">
        <v>78</v>
      </c>
      <c r="K370" s="9">
        <v>0.2</v>
      </c>
      <c r="L370" s="9">
        <v>0.2</v>
      </c>
      <c r="M370" s="1">
        <f t="shared" si="309"/>
        <v>1.3989229744649958</v>
      </c>
      <c r="N370" s="9">
        <v>3</v>
      </c>
      <c r="O370" s="9">
        <v>2.6</v>
      </c>
      <c r="P370" s="9">
        <f t="shared" si="310"/>
        <v>1.0670219845439375</v>
      </c>
      <c r="Q370" s="1">
        <f t="shared" si="311"/>
        <v>0.49756052281258256</v>
      </c>
      <c r="R370" s="4">
        <f t="shared" si="312"/>
        <v>15.007922656809424</v>
      </c>
      <c r="S370" s="4">
        <f t="shared" si="313"/>
        <v>6.2306291522450516</v>
      </c>
      <c r="T370" s="9">
        <f t="shared" si="314"/>
        <v>2.190648584849352</v>
      </c>
      <c r="U370" s="9">
        <f t="shared" si="315"/>
        <v>3.3975605228125829</v>
      </c>
      <c r="V370" s="9">
        <f t="shared" si="316"/>
        <v>43.454949326534305</v>
      </c>
      <c r="W370" s="9">
        <f t="shared" si="317"/>
        <v>58.423433087383238</v>
      </c>
      <c r="X370" s="28">
        <f t="shared" si="270"/>
        <v>101.87838241391754</v>
      </c>
      <c r="Y370" s="9">
        <f t="shared" si="318"/>
        <v>0.57346251189989494</v>
      </c>
      <c r="Z370" s="9">
        <f t="shared" si="299"/>
        <v>0.04</v>
      </c>
      <c r="AA370" s="29">
        <f t="shared" si="271"/>
        <v>0.61346251189989498</v>
      </c>
      <c r="AB370" s="30">
        <f t="shared" si="300"/>
        <v>0.98</v>
      </c>
      <c r="AC370" s="9">
        <v>0.5</v>
      </c>
      <c r="AD370" s="9">
        <v>0.5</v>
      </c>
      <c r="AE370" s="9">
        <f t="shared" si="272"/>
        <v>49.481029266709598</v>
      </c>
      <c r="AF370" s="9">
        <f>(AC370+AD370)*D370*E370*N370</f>
        <v>24.757380000000005</v>
      </c>
      <c r="AG370" s="28">
        <f t="shared" si="273"/>
        <v>74.238409266709596</v>
      </c>
      <c r="AH370" s="9">
        <f t="shared" si="274"/>
        <v>0.33348478563241318</v>
      </c>
      <c r="AI370" s="9">
        <f t="shared" si="301"/>
        <v>0.09</v>
      </c>
      <c r="AJ370" s="29">
        <f t="shared" si="275"/>
        <v>0.42348478563241321</v>
      </c>
      <c r="AK370" s="30">
        <f t="shared" si="302"/>
        <v>0.9</v>
      </c>
      <c r="AL370" s="9">
        <v>4.4400326671174009</v>
      </c>
      <c r="AM370" s="9">
        <v>2.6064110847565423</v>
      </c>
      <c r="AN370" s="9">
        <v>3.3256372632840021</v>
      </c>
      <c r="AO370" s="36">
        <f t="shared" si="276"/>
        <v>104.00084871420748</v>
      </c>
      <c r="AP370" s="36">
        <f t="shared" si="277"/>
        <v>1.7162390742299698</v>
      </c>
      <c r="AQ370" s="36">
        <f t="shared" si="278"/>
        <v>1.0074755936580637</v>
      </c>
      <c r="AR370" s="36">
        <f t="shared" si="279"/>
        <v>1.2854834740819059</v>
      </c>
      <c r="AS370" s="36">
        <f t="shared" si="280"/>
        <v>47.055870646057059</v>
      </c>
      <c r="AT370" s="37">
        <f t="shared" si="281"/>
        <v>73.422602571471032</v>
      </c>
      <c r="AU370" s="37">
        <f t="shared" si="282"/>
        <v>2.5597463848822763</v>
      </c>
      <c r="AV370" s="37">
        <f t="shared" si="283"/>
        <v>1.5026356452584724</v>
      </c>
      <c r="AW370" s="37">
        <f t="shared" si="284"/>
        <v>1.9172804797510112</v>
      </c>
      <c r="AX370" s="37">
        <f t="shared" si="285"/>
        <v>70.183167708016285</v>
      </c>
      <c r="AY370" s="9">
        <f t="shared" si="286"/>
        <v>0.85</v>
      </c>
      <c r="AZ370" s="9">
        <f t="shared" si="287"/>
        <v>0.6</v>
      </c>
      <c r="BA370" s="9">
        <f t="shared" si="288"/>
        <v>0.55000000000000004</v>
      </c>
      <c r="BB370" s="9">
        <f t="shared" si="303"/>
        <v>21</v>
      </c>
      <c r="BC370" s="9">
        <f t="shared" si="304"/>
        <v>11.2</v>
      </c>
      <c r="BD370" s="9">
        <f t="shared" si="305"/>
        <v>13.65</v>
      </c>
      <c r="BE370" s="9">
        <f t="shared" si="289"/>
        <v>178.49032031640257</v>
      </c>
      <c r="BF370" s="9">
        <f t="shared" si="290"/>
        <v>104.77831679928865</v>
      </c>
      <c r="BG370" s="9">
        <f t="shared" si="291"/>
        <v>133.69137231260615</v>
      </c>
      <c r="BH370" s="9">
        <f t="shared" si="292"/>
        <v>4893.8504841758968</v>
      </c>
      <c r="BI370" s="9">
        <f t="shared" si="293"/>
        <v>187.94324150097111</v>
      </c>
      <c r="BJ370" s="9">
        <f t="shared" si="294"/>
        <v>110.32741979153874</v>
      </c>
      <c r="BK370" s="9">
        <f t="shared" si="295"/>
        <v>140.77172268279782</v>
      </c>
      <c r="BL370" s="9">
        <f t="shared" si="296"/>
        <v>5153.030829832579</v>
      </c>
      <c r="BM370" s="9" t="str">
        <f t="shared" si="297"/>
        <v>D</v>
      </c>
      <c r="BN370" s="9" t="str">
        <f t="shared" si="298"/>
        <v>M</v>
      </c>
      <c r="BO370" s="9">
        <v>1</v>
      </c>
    </row>
    <row r="371" spans="1:67" x14ac:dyDescent="0.3">
      <c r="A371" s="10">
        <v>365</v>
      </c>
      <c r="B371" s="10">
        <f t="shared" si="268"/>
        <v>10</v>
      </c>
      <c r="C371" s="9">
        <f>IF(G371&lt;=$A$3,$A$3,G371)</f>
        <v>2.5</v>
      </c>
      <c r="D371" s="9">
        <f t="shared" si="306"/>
        <v>3</v>
      </c>
      <c r="E371" s="9">
        <f t="shared" si="307"/>
        <v>2.7508200000000005</v>
      </c>
      <c r="F371" s="9">
        <f t="shared" si="308"/>
        <v>2.9000000000000004</v>
      </c>
      <c r="G371" s="9">
        <v>1.5198805405832823</v>
      </c>
      <c r="H371" s="9">
        <f t="shared" si="269"/>
        <v>1.6770026279403689</v>
      </c>
      <c r="I371" s="9">
        <v>65</v>
      </c>
      <c r="J371" s="9">
        <v>78</v>
      </c>
      <c r="K371" s="9">
        <v>0.2</v>
      </c>
      <c r="L371" s="9">
        <v>0.2</v>
      </c>
      <c r="M371" s="1">
        <f t="shared" si="309"/>
        <v>1.3989229744649958</v>
      </c>
      <c r="N371" s="9">
        <v>3</v>
      </c>
      <c r="O371" s="9">
        <v>2.6</v>
      </c>
      <c r="P371" s="9">
        <f t="shared" si="310"/>
        <v>0.37727367185311644</v>
      </c>
      <c r="Q371" s="1">
        <f t="shared" si="311"/>
        <v>0.17592560240536415</v>
      </c>
      <c r="R371" s="4">
        <f t="shared" si="312"/>
        <v>15.007922656809424</v>
      </c>
      <c r="S371" s="4">
        <f t="shared" si="313"/>
        <v>11.470544268040818</v>
      </c>
      <c r="T371" s="9">
        <f t="shared" si="314"/>
        <v>0.27386654189935888</v>
      </c>
      <c r="U371" s="9">
        <f t="shared" si="315"/>
        <v>3.0759256024053645</v>
      </c>
      <c r="V371" s="9">
        <f t="shared" si="316"/>
        <v>40.764833760130742</v>
      </c>
      <c r="W371" s="9">
        <f t="shared" si="317"/>
        <v>72.837496386216557</v>
      </c>
      <c r="X371" s="28">
        <f t="shared" si="270"/>
        <v>113.6023301463473</v>
      </c>
      <c r="Y371" s="9">
        <f t="shared" si="318"/>
        <v>0.64116199282518438</v>
      </c>
      <c r="Z371" s="9">
        <f t="shared" si="299"/>
        <v>0.04</v>
      </c>
      <c r="AA371" s="29">
        <f t="shared" si="271"/>
        <v>0.68116199282518441</v>
      </c>
      <c r="AB371" s="30">
        <f t="shared" si="300"/>
        <v>0.98</v>
      </c>
      <c r="AC371" s="9">
        <v>0.5</v>
      </c>
      <c r="AD371" s="9">
        <v>0.5</v>
      </c>
      <c r="AE371" s="9">
        <f t="shared" si="272"/>
        <v>41.518191320918334</v>
      </c>
      <c r="AF371" s="9">
        <f>(AC371+AD371)*D371*E371*N371</f>
        <v>24.757380000000005</v>
      </c>
      <c r="AG371" s="28">
        <f t="shared" si="273"/>
        <v>66.275571320918345</v>
      </c>
      <c r="AH371" s="9">
        <f t="shared" si="274"/>
        <v>0.37355211741774774</v>
      </c>
      <c r="AI371" s="9">
        <f t="shared" si="301"/>
        <v>0.09</v>
      </c>
      <c r="AJ371" s="29">
        <f t="shared" si="275"/>
        <v>0.46355211741774771</v>
      </c>
      <c r="AK371" s="30">
        <f t="shared" si="302"/>
        <v>0.9</v>
      </c>
      <c r="AL371" s="9">
        <v>11.751629105998315</v>
      </c>
      <c r="AM371" s="9">
        <v>2.9119268770264544</v>
      </c>
      <c r="AN371" s="9">
        <v>4.9377974688776582</v>
      </c>
      <c r="AO371" s="36">
        <f t="shared" si="276"/>
        <v>115.96904535772953</v>
      </c>
      <c r="AP371" s="36">
        <f t="shared" si="277"/>
        <v>3.7468660052140623</v>
      </c>
      <c r="AQ371" s="36">
        <f t="shared" si="278"/>
        <v>0.92843296250989904</v>
      </c>
      <c r="AR371" s="36">
        <f t="shared" si="279"/>
        <v>1.5743575048098011</v>
      </c>
      <c r="AS371" s="36">
        <f t="shared" si="280"/>
        <v>87.089114662562494</v>
      </c>
      <c r="AT371" s="37">
        <f t="shared" si="281"/>
        <v>65.547268339369793</v>
      </c>
      <c r="AU371" s="37">
        <f t="shared" si="282"/>
        <v>6.3041365508047624</v>
      </c>
      <c r="AV371" s="37">
        <f t="shared" si="283"/>
        <v>1.5620970074151921</v>
      </c>
      <c r="AW371" s="37">
        <f t="shared" si="284"/>
        <v>2.6488709967994244</v>
      </c>
      <c r="AX371" s="37">
        <f t="shared" si="285"/>
        <v>146.52823724079798</v>
      </c>
      <c r="AY371" s="9">
        <f t="shared" si="286"/>
        <v>0.85</v>
      </c>
      <c r="AZ371" s="9">
        <f t="shared" si="287"/>
        <v>0.6</v>
      </c>
      <c r="BA371" s="9">
        <f t="shared" si="288"/>
        <v>0.65</v>
      </c>
      <c r="BB371" s="9">
        <f t="shared" si="303"/>
        <v>21</v>
      </c>
      <c r="BC371" s="9">
        <f t="shared" si="304"/>
        <v>11.2</v>
      </c>
      <c r="BD371" s="9">
        <f t="shared" si="305"/>
        <v>13.65</v>
      </c>
      <c r="BE371" s="9">
        <f t="shared" si="289"/>
        <v>434.52047370800443</v>
      </c>
      <c r="BF371" s="9">
        <f t="shared" si="290"/>
        <v>107.66948434092168</v>
      </c>
      <c r="BG371" s="9">
        <f t="shared" si="291"/>
        <v>182.5767368845697</v>
      </c>
      <c r="BH371" s="9">
        <f t="shared" si="292"/>
        <v>10099.641488467218</v>
      </c>
      <c r="BI371" s="9">
        <f t="shared" si="293"/>
        <v>413.21893014362888</v>
      </c>
      <c r="BJ371" s="9">
        <f t="shared" si="294"/>
        <v>102.39119171717012</v>
      </c>
      <c r="BK371" s="9">
        <f t="shared" si="295"/>
        <v>173.62625802358582</v>
      </c>
      <c r="BL371" s="9">
        <f t="shared" si="296"/>
        <v>9604.5256857174227</v>
      </c>
      <c r="BM371" s="9" t="str">
        <f t="shared" si="297"/>
        <v>M</v>
      </c>
      <c r="BN371" s="9" t="str">
        <f t="shared" si="298"/>
        <v>M</v>
      </c>
      <c r="BO371" s="9">
        <v>1</v>
      </c>
    </row>
    <row r="372" spans="1:67" x14ac:dyDescent="0.3">
      <c r="A372" s="10">
        <v>366</v>
      </c>
      <c r="B372" s="10">
        <f t="shared" si="268"/>
        <v>10</v>
      </c>
      <c r="C372" s="9">
        <f>IF(G372&lt;=$A$3,$A$3,G372)</f>
        <v>2.5</v>
      </c>
      <c r="D372" s="9">
        <f t="shared" si="306"/>
        <v>3</v>
      </c>
      <c r="E372" s="9">
        <f t="shared" si="307"/>
        <v>2.7508200000000005</v>
      </c>
      <c r="F372" s="9">
        <f t="shared" si="308"/>
        <v>2.9000000000000004</v>
      </c>
      <c r="G372" s="9">
        <v>1.5284863746712929</v>
      </c>
      <c r="H372" s="9">
        <f t="shared" si="269"/>
        <v>1.6864981152473346</v>
      </c>
      <c r="I372" s="9">
        <v>65</v>
      </c>
      <c r="J372" s="9">
        <v>78</v>
      </c>
      <c r="K372" s="9">
        <v>0.2</v>
      </c>
      <c r="L372" s="9">
        <v>0.2</v>
      </c>
      <c r="M372" s="1">
        <f t="shared" si="309"/>
        <v>1.3989229744649958</v>
      </c>
      <c r="N372" s="9">
        <v>3</v>
      </c>
      <c r="O372" s="9">
        <v>2.6</v>
      </c>
      <c r="P372" s="9">
        <f t="shared" si="310"/>
        <v>0.39763681009651508</v>
      </c>
      <c r="Q372" s="1">
        <f t="shared" si="311"/>
        <v>0.18542108971232985</v>
      </c>
      <c r="R372" s="4">
        <f t="shared" si="312"/>
        <v>15.007922656809424</v>
      </c>
      <c r="S372" s="4">
        <f t="shared" si="313"/>
        <v>11.29311857166757</v>
      </c>
      <c r="T372" s="9">
        <f t="shared" si="314"/>
        <v>0.30422797208933577</v>
      </c>
      <c r="U372" s="9">
        <f t="shared" si="315"/>
        <v>3.0854210897123302</v>
      </c>
      <c r="V372" s="9">
        <f t="shared" si="316"/>
        <v>40.916398318279278</v>
      </c>
      <c r="W372" s="9">
        <f t="shared" si="317"/>
        <v>72.34943023211909</v>
      </c>
      <c r="X372" s="28">
        <f t="shared" si="270"/>
        <v>113.26582855039837</v>
      </c>
      <c r="Y372" s="9">
        <f t="shared" si="318"/>
        <v>0.6387577891590378</v>
      </c>
      <c r="Z372" s="9">
        <f t="shared" si="299"/>
        <v>0.04</v>
      </c>
      <c r="AA372" s="29">
        <f t="shared" si="271"/>
        <v>0.67875778915903784</v>
      </c>
      <c r="AB372" s="30">
        <f t="shared" si="300"/>
        <v>0.98</v>
      </c>
      <c r="AC372" s="9">
        <v>0.5</v>
      </c>
      <c r="AD372" s="9">
        <v>0.5</v>
      </c>
      <c r="AE372" s="9">
        <f t="shared" si="272"/>
        <v>41.753274708462065</v>
      </c>
      <c r="AF372" s="9">
        <f>(AC372+AD372)*D372*E372*N372</f>
        <v>24.757380000000005</v>
      </c>
      <c r="AG372" s="28">
        <f t="shared" si="273"/>
        <v>66.51065470846207</v>
      </c>
      <c r="AH372" s="9">
        <f t="shared" si="274"/>
        <v>0.37223178915498112</v>
      </c>
      <c r="AI372" s="9">
        <f t="shared" si="301"/>
        <v>0.09</v>
      </c>
      <c r="AJ372" s="29">
        <f t="shared" si="275"/>
        <v>0.46223178915498109</v>
      </c>
      <c r="AK372" s="30">
        <f t="shared" si="302"/>
        <v>0.9</v>
      </c>
      <c r="AL372" s="9">
        <v>11.366636065075268</v>
      </c>
      <c r="AM372" s="9">
        <v>2.5686775469540919</v>
      </c>
      <c r="AN372" s="9">
        <v>4.4139941070366904</v>
      </c>
      <c r="AO372" s="36">
        <f t="shared" si="276"/>
        <v>115.62553331186501</v>
      </c>
      <c r="AP372" s="36">
        <f t="shared" si="277"/>
        <v>3.6514432993693937</v>
      </c>
      <c r="AQ372" s="36">
        <f t="shared" si="278"/>
        <v>0.82516765412107185</v>
      </c>
      <c r="AR372" s="36">
        <f t="shared" si="279"/>
        <v>1.4179612255834451</v>
      </c>
      <c r="AS372" s="36">
        <f t="shared" si="280"/>
        <v>83.304250503426402</v>
      </c>
      <c r="AT372" s="37">
        <f t="shared" si="281"/>
        <v>65.779768392984465</v>
      </c>
      <c r="AU372" s="37">
        <f t="shared" si="282"/>
        <v>6.1126155400419924</v>
      </c>
      <c r="AV372" s="37">
        <f t="shared" si="283"/>
        <v>1.3813531286632741</v>
      </c>
      <c r="AW372" s="37">
        <f t="shared" si="284"/>
        <v>2.373705713621578</v>
      </c>
      <c r="AX372" s="37">
        <f t="shared" si="285"/>
        <v>139.45358435847422</v>
      </c>
      <c r="AY372" s="9">
        <f t="shared" si="286"/>
        <v>0.85</v>
      </c>
      <c r="AZ372" s="9">
        <f t="shared" si="287"/>
        <v>0.6</v>
      </c>
      <c r="BA372" s="9">
        <f t="shared" si="288"/>
        <v>0.65</v>
      </c>
      <c r="BB372" s="9">
        <f t="shared" si="303"/>
        <v>21</v>
      </c>
      <c r="BC372" s="9">
        <f t="shared" si="304"/>
        <v>11.2</v>
      </c>
      <c r="BD372" s="9">
        <f t="shared" si="305"/>
        <v>13.65</v>
      </c>
      <c r="BE372" s="9">
        <f t="shared" si="289"/>
        <v>422.20007884762214</v>
      </c>
      <c r="BF372" s="9">
        <f t="shared" si="290"/>
        <v>95.410450079449504</v>
      </c>
      <c r="BG372" s="9">
        <f t="shared" si="291"/>
        <v>163.95252292363156</v>
      </c>
      <c r="BH372" s="9">
        <f t="shared" si="292"/>
        <v>9632.0983916038767</v>
      </c>
      <c r="BI372" s="9">
        <f t="shared" si="293"/>
        <v>402.08643449931992</v>
      </c>
      <c r="BJ372" s="9">
        <f t="shared" si="294"/>
        <v>90.865088872394637</v>
      </c>
      <c r="BK372" s="9">
        <f t="shared" si="295"/>
        <v>156.1418120751313</v>
      </c>
      <c r="BL372" s="9">
        <f t="shared" si="296"/>
        <v>9173.2244806719555</v>
      </c>
      <c r="BM372" s="9" t="str">
        <f t="shared" si="297"/>
        <v>M</v>
      </c>
      <c r="BN372" s="9" t="str">
        <f t="shared" si="298"/>
        <v>M</v>
      </c>
      <c r="BO372" s="9">
        <v>1</v>
      </c>
    </row>
    <row r="373" spans="1:67" x14ac:dyDescent="0.3">
      <c r="A373" s="10">
        <v>367</v>
      </c>
      <c r="B373" s="10">
        <f t="shared" si="268"/>
        <v>10</v>
      </c>
      <c r="C373" s="9">
        <f>IF(G373&lt;=$A$3,$A$3,G373)</f>
        <v>2.5633203557611379</v>
      </c>
      <c r="D373" s="9">
        <f t="shared" si="306"/>
        <v>3</v>
      </c>
      <c r="E373" s="9">
        <f t="shared" si="307"/>
        <v>2.7508200000000005</v>
      </c>
      <c r="F373" s="9">
        <f t="shared" si="308"/>
        <v>2.9633203557611383</v>
      </c>
      <c r="G373" s="9">
        <v>2.5633203557611379</v>
      </c>
      <c r="H373" s="9">
        <f t="shared" si="269"/>
        <v>2.8283110797739184</v>
      </c>
      <c r="I373" s="9">
        <v>65</v>
      </c>
      <c r="J373" s="9">
        <v>78</v>
      </c>
      <c r="K373" s="9">
        <v>0.2</v>
      </c>
      <c r="L373" s="9">
        <v>0.2</v>
      </c>
      <c r="M373" s="1">
        <f t="shared" si="309"/>
        <v>1.3989229744649958</v>
      </c>
      <c r="N373" s="9">
        <v>3</v>
      </c>
      <c r="O373" s="9">
        <v>2.6</v>
      </c>
      <c r="P373" s="9">
        <f t="shared" si="310"/>
        <v>2.7104716733124214</v>
      </c>
      <c r="Q373" s="1">
        <f t="shared" si="311"/>
        <v>1.2639136984777757</v>
      </c>
      <c r="R373" s="4">
        <f t="shared" si="312"/>
        <v>15.007922656809424</v>
      </c>
      <c r="S373" s="4">
        <f t="shared" si="313"/>
        <v>0.13978487879028381</v>
      </c>
      <c r="T373" s="9">
        <f t="shared" si="314"/>
        <v>14.135648130397637</v>
      </c>
      <c r="U373" s="9">
        <f t="shared" si="315"/>
        <v>4.227234054238914</v>
      </c>
      <c r="V373" s="9">
        <f t="shared" si="316"/>
        <v>31.136948570112789</v>
      </c>
      <c r="W373" s="9">
        <f t="shared" si="317"/>
        <v>41.668616843078397</v>
      </c>
      <c r="X373" s="28">
        <f t="shared" si="270"/>
        <v>72.805565413191189</v>
      </c>
      <c r="Y373" s="9">
        <f t="shared" si="318"/>
        <v>0.57232735720954542</v>
      </c>
      <c r="Z373" s="9">
        <f t="shared" si="299"/>
        <v>0.04</v>
      </c>
      <c r="AA373" s="29">
        <f t="shared" si="271"/>
        <v>0.61232735720954545</v>
      </c>
      <c r="AB373" s="30">
        <f t="shared" si="300"/>
        <v>0.98</v>
      </c>
      <c r="AC373" s="9">
        <v>0.5</v>
      </c>
      <c r="AD373" s="9">
        <v>0.5</v>
      </c>
      <c r="AE373" s="9">
        <f t="shared" si="272"/>
        <v>70.021572160173221</v>
      </c>
      <c r="AF373" s="9">
        <f>(AC373+AD373)*D373*E373*N373</f>
        <v>24.757380000000005</v>
      </c>
      <c r="AG373" s="28">
        <f t="shared" si="273"/>
        <v>94.778952160173219</v>
      </c>
      <c r="AH373" s="9">
        <f t="shared" si="274"/>
        <v>0.26121179265794026</v>
      </c>
      <c r="AI373" s="9">
        <f t="shared" si="301"/>
        <v>0.09</v>
      </c>
      <c r="AJ373" s="29">
        <f t="shared" si="275"/>
        <v>0.35121179265794022</v>
      </c>
      <c r="AK373" s="30">
        <f t="shared" si="302"/>
        <v>0.9</v>
      </c>
      <c r="AL373" s="9">
        <v>10.771037515767489</v>
      </c>
      <c r="AM373" s="9">
        <v>2.7509384292357799</v>
      </c>
      <c r="AN373" s="9">
        <v>3.7368213181620917</v>
      </c>
      <c r="AO373" s="36">
        <f t="shared" si="276"/>
        <v>74.322348025966008</v>
      </c>
      <c r="AP373" s="36">
        <f t="shared" si="277"/>
        <v>4.175636579332715</v>
      </c>
      <c r="AQ373" s="36">
        <f t="shared" si="278"/>
        <v>1.0664635710156567</v>
      </c>
      <c r="AR373" s="36">
        <f t="shared" si="279"/>
        <v>1.4486633960476081</v>
      </c>
      <c r="AS373" s="36">
        <f t="shared" si="280"/>
        <v>94.555014119746588</v>
      </c>
      <c r="AT373" s="37">
        <f t="shared" si="281"/>
        <v>93.737425213358136</v>
      </c>
      <c r="AU373" s="37">
        <f t="shared" si="282"/>
        <v>6.9881221210688622</v>
      </c>
      <c r="AV373" s="37">
        <f t="shared" si="283"/>
        <v>1.7847764120122633</v>
      </c>
      <c r="AW373" s="37">
        <f t="shared" si="284"/>
        <v>2.4244056041679762</v>
      </c>
      <c r="AX373" s="37">
        <f t="shared" si="285"/>
        <v>158.24221607278196</v>
      </c>
      <c r="AY373" s="9">
        <f t="shared" si="286"/>
        <v>0.85</v>
      </c>
      <c r="AZ373" s="9">
        <f t="shared" si="287"/>
        <v>0.6</v>
      </c>
      <c r="BA373" s="9">
        <f t="shared" si="288"/>
        <v>0.65</v>
      </c>
      <c r="BB373" s="9">
        <f t="shared" si="303"/>
        <v>21</v>
      </c>
      <c r="BC373" s="9">
        <f t="shared" si="304"/>
        <v>11.2</v>
      </c>
      <c r="BD373" s="9">
        <f t="shared" si="305"/>
        <v>13.65</v>
      </c>
      <c r="BE373" s="9">
        <f t="shared" si="289"/>
        <v>310.34311507912025</v>
      </c>
      <c r="BF373" s="9">
        <f t="shared" si="290"/>
        <v>79.262076682040146</v>
      </c>
      <c r="BG373" s="9">
        <f t="shared" si="291"/>
        <v>107.66806509352816</v>
      </c>
      <c r="BH373" s="9">
        <f t="shared" si="292"/>
        <v>7027.5506670079358</v>
      </c>
      <c r="BI373" s="9">
        <f t="shared" si="293"/>
        <v>655.0485747055061</v>
      </c>
      <c r="BJ373" s="9">
        <f t="shared" si="294"/>
        <v>167.30034544356519</v>
      </c>
      <c r="BK373" s="9">
        <f t="shared" si="295"/>
        <v>227.25753900754202</v>
      </c>
      <c r="BL373" s="9">
        <f t="shared" si="296"/>
        <v>14833.217894718458</v>
      </c>
      <c r="BM373" s="9" t="str">
        <f t="shared" si="297"/>
        <v>M</v>
      </c>
      <c r="BN373" s="9" t="str">
        <f t="shared" si="298"/>
        <v>M</v>
      </c>
      <c r="BO373" s="9">
        <v>1</v>
      </c>
    </row>
    <row r="374" spans="1:67" x14ac:dyDescent="0.3">
      <c r="A374" s="10">
        <v>368</v>
      </c>
      <c r="B374" s="10">
        <f t="shared" si="268"/>
        <v>10</v>
      </c>
      <c r="C374" s="9">
        <f>IF(G374&lt;=$A$3,$A$3,G374)</f>
        <v>2.5</v>
      </c>
      <c r="D374" s="9">
        <f t="shared" si="306"/>
        <v>3</v>
      </c>
      <c r="E374" s="9">
        <f t="shared" si="307"/>
        <v>2.7508200000000005</v>
      </c>
      <c r="F374" s="9">
        <f t="shared" si="308"/>
        <v>2.9000000000000004</v>
      </c>
      <c r="G374" s="9">
        <v>1.9155869126679281</v>
      </c>
      <c r="H374" s="9">
        <f t="shared" si="269"/>
        <v>2.1136163012913229</v>
      </c>
      <c r="I374" s="9">
        <v>65</v>
      </c>
      <c r="J374" s="9">
        <v>78</v>
      </c>
      <c r="K374" s="9">
        <v>0.2</v>
      </c>
      <c r="L374" s="9">
        <v>0.2</v>
      </c>
      <c r="M374" s="1">
        <f t="shared" si="309"/>
        <v>1.3989229744649958</v>
      </c>
      <c r="N374" s="9">
        <v>3</v>
      </c>
      <c r="O374" s="9">
        <v>2.6</v>
      </c>
      <c r="P374" s="9">
        <f t="shared" si="310"/>
        <v>1.3135947159433372</v>
      </c>
      <c r="Q374" s="1">
        <f t="shared" si="311"/>
        <v>0.61253927575631817</v>
      </c>
      <c r="R374" s="4">
        <f t="shared" si="312"/>
        <v>15.007922656809424</v>
      </c>
      <c r="S374" s="4">
        <f t="shared" si="313"/>
        <v>4.7424414969460882</v>
      </c>
      <c r="T374" s="9">
        <f t="shared" si="314"/>
        <v>3.3200816611354984</v>
      </c>
      <c r="U374" s="9">
        <f t="shared" si="315"/>
        <v>3.5125392757563185</v>
      </c>
      <c r="V374" s="9">
        <f t="shared" si="316"/>
        <v>43.194654910179025</v>
      </c>
      <c r="W374" s="9">
        <f t="shared" si="317"/>
        <v>54.329696721433749</v>
      </c>
      <c r="X374" s="28">
        <f t="shared" si="270"/>
        <v>97.524351631612774</v>
      </c>
      <c r="Y374" s="9">
        <f t="shared" si="318"/>
        <v>0.55708852007197185</v>
      </c>
      <c r="Z374" s="9">
        <f t="shared" si="299"/>
        <v>0.04</v>
      </c>
      <c r="AA374" s="29">
        <f t="shared" si="271"/>
        <v>0.59708852007197188</v>
      </c>
      <c r="AB374" s="30">
        <f t="shared" si="300"/>
        <v>0.98</v>
      </c>
      <c r="AC374" s="9">
        <v>0.5</v>
      </c>
      <c r="AD374" s="9">
        <v>0.5</v>
      </c>
      <c r="AE374" s="9">
        <f t="shared" si="272"/>
        <v>52.32760194526378</v>
      </c>
      <c r="AF374" s="9">
        <f>(AC374+AD374)*D374*E374*N374</f>
        <v>24.757380000000005</v>
      </c>
      <c r="AG374" s="28">
        <f t="shared" si="273"/>
        <v>77.084981945263792</v>
      </c>
      <c r="AH374" s="9">
        <f t="shared" si="274"/>
        <v>0.3211699526320137</v>
      </c>
      <c r="AI374" s="9">
        <f t="shared" si="301"/>
        <v>0.09</v>
      </c>
      <c r="AJ374" s="29">
        <f t="shared" si="275"/>
        <v>0.41116995263201372</v>
      </c>
      <c r="AK374" s="30">
        <f t="shared" si="302"/>
        <v>0.9</v>
      </c>
      <c r="AL374" s="9">
        <v>9.7437418798271356</v>
      </c>
      <c r="AM374" s="9">
        <v>2.6394413506852263</v>
      </c>
      <c r="AN374" s="9">
        <v>6.1975648177037836</v>
      </c>
      <c r="AO374" s="36">
        <f t="shared" si="276"/>
        <v>99.556108957271377</v>
      </c>
      <c r="AP374" s="36">
        <f t="shared" si="277"/>
        <v>3.925865460837858</v>
      </c>
      <c r="AQ374" s="36">
        <f t="shared" si="278"/>
        <v>1.063461220787818</v>
      </c>
      <c r="AR374" s="36">
        <f t="shared" si="279"/>
        <v>2.4970700126509113</v>
      </c>
      <c r="AS374" s="36">
        <f t="shared" si="280"/>
        <v>99.378411566895124</v>
      </c>
      <c r="AT374" s="37">
        <f t="shared" si="281"/>
        <v>76.237894231579574</v>
      </c>
      <c r="AU374" s="37">
        <f t="shared" si="282"/>
        <v>5.7374079926400441</v>
      </c>
      <c r="AV374" s="37">
        <f t="shared" si="283"/>
        <v>1.5541823755490034</v>
      </c>
      <c r="AW374" s="37">
        <f t="shared" si="284"/>
        <v>3.6493123851746843</v>
      </c>
      <c r="AX374" s="37">
        <f t="shared" si="285"/>
        <v>145.23536236977648</v>
      </c>
      <c r="AY374" s="9">
        <f t="shared" si="286"/>
        <v>0.85</v>
      </c>
      <c r="AZ374" s="9">
        <f t="shared" si="287"/>
        <v>0.6</v>
      </c>
      <c r="BA374" s="9">
        <f t="shared" si="288"/>
        <v>0.65</v>
      </c>
      <c r="BB374" s="9">
        <f t="shared" si="303"/>
        <v>21</v>
      </c>
      <c r="BC374" s="9">
        <f t="shared" si="304"/>
        <v>11.2</v>
      </c>
      <c r="BD374" s="9">
        <f t="shared" si="305"/>
        <v>13.65</v>
      </c>
      <c r="BE374" s="9">
        <f t="shared" si="289"/>
        <v>390.8438895707622</v>
      </c>
      <c r="BF374" s="9">
        <f t="shared" si="290"/>
        <v>105.87406116858484</v>
      </c>
      <c r="BG374" s="9">
        <f t="shared" si="291"/>
        <v>248.59857425340914</v>
      </c>
      <c r="BH374" s="9">
        <f t="shared" si="292"/>
        <v>9893.7279699543687</v>
      </c>
      <c r="BI374" s="9">
        <f t="shared" si="293"/>
        <v>437.40790370631095</v>
      </c>
      <c r="BJ374" s="9">
        <f t="shared" si="294"/>
        <v>118.48759156369</v>
      </c>
      <c r="BK374" s="9">
        <f t="shared" si="295"/>
        <v>278.21589163894095</v>
      </c>
      <c r="BL374" s="9">
        <f t="shared" si="296"/>
        <v>11072.438195032151</v>
      </c>
      <c r="BM374" s="9" t="str">
        <f t="shared" si="297"/>
        <v>M</v>
      </c>
      <c r="BN374" s="9" t="str">
        <f t="shared" si="298"/>
        <v>M</v>
      </c>
      <c r="BO374" s="9">
        <v>1</v>
      </c>
    </row>
    <row r="375" spans="1:67" x14ac:dyDescent="0.3">
      <c r="A375" s="10">
        <v>369</v>
      </c>
      <c r="B375" s="10">
        <f t="shared" si="268"/>
        <v>10</v>
      </c>
      <c r="C375" s="9">
        <f>IF(G375&lt;=$A$3,$A$3,G375)</f>
        <v>2.5</v>
      </c>
      <c r="D375" s="9">
        <f t="shared" si="306"/>
        <v>3</v>
      </c>
      <c r="E375" s="9">
        <f t="shared" si="307"/>
        <v>2.7508200000000005</v>
      </c>
      <c r="F375" s="9">
        <f t="shared" si="308"/>
        <v>2.9000000000000004</v>
      </c>
      <c r="G375" s="9">
        <v>2.3043812830830825</v>
      </c>
      <c r="H375" s="9">
        <f t="shared" si="269"/>
        <v>2.5426034246243283</v>
      </c>
      <c r="I375" s="9">
        <v>65</v>
      </c>
      <c r="J375" s="9">
        <v>78</v>
      </c>
      <c r="K375" s="9">
        <v>0.2</v>
      </c>
      <c r="L375" s="9">
        <v>0.2</v>
      </c>
      <c r="M375" s="1">
        <f t="shared" si="309"/>
        <v>1.3989229744649958</v>
      </c>
      <c r="N375" s="9">
        <v>3</v>
      </c>
      <c r="O375" s="9">
        <v>2.6</v>
      </c>
      <c r="P375" s="9">
        <f t="shared" si="310"/>
        <v>2.2335605707404547</v>
      </c>
      <c r="Q375" s="1">
        <f t="shared" si="311"/>
        <v>1.0415263990893235</v>
      </c>
      <c r="R375" s="4">
        <f t="shared" si="312"/>
        <v>15.007922656809424</v>
      </c>
      <c r="S375" s="4">
        <f t="shared" si="313"/>
        <v>0.97956610915347897</v>
      </c>
      <c r="T375" s="9">
        <f t="shared" si="314"/>
        <v>9.5988995949907228</v>
      </c>
      <c r="U375" s="9">
        <f t="shared" si="315"/>
        <v>3.9415263990893239</v>
      </c>
      <c r="V375" s="9">
        <f t="shared" si="316"/>
        <v>36.543354188833483</v>
      </c>
      <c r="W375" s="9">
        <f t="shared" si="317"/>
        <v>43.978703847186082</v>
      </c>
      <c r="X375" s="28">
        <f t="shared" si="270"/>
        <v>80.522058036019558</v>
      </c>
      <c r="Y375" s="9">
        <f t="shared" si="318"/>
        <v>0.54616964493770503</v>
      </c>
      <c r="Z375" s="9">
        <f t="shared" si="299"/>
        <v>0.04</v>
      </c>
      <c r="AA375" s="29">
        <f t="shared" si="271"/>
        <v>0.58616964493770507</v>
      </c>
      <c r="AB375" s="30">
        <f t="shared" si="300"/>
        <v>0.98</v>
      </c>
      <c r="AC375" s="9">
        <v>0.5</v>
      </c>
      <c r="AD375" s="9">
        <v>0.5</v>
      </c>
      <c r="AE375" s="9">
        <f t="shared" si="272"/>
        <v>62.948199172725865</v>
      </c>
      <c r="AF375" s="9">
        <f>(AC375+AD375)*D375*E375*N375</f>
        <v>24.757380000000005</v>
      </c>
      <c r="AG375" s="28">
        <f t="shared" si="273"/>
        <v>87.705579172725862</v>
      </c>
      <c r="AH375" s="9">
        <f t="shared" si="274"/>
        <v>0.2822782795977351</v>
      </c>
      <c r="AI375" s="9">
        <f t="shared" si="301"/>
        <v>0.09</v>
      </c>
      <c r="AJ375" s="29">
        <f t="shared" si="275"/>
        <v>0.37227827959773507</v>
      </c>
      <c r="AK375" s="30">
        <f t="shared" si="302"/>
        <v>0.9</v>
      </c>
      <c r="AL375" s="9">
        <v>8.6507314646389553</v>
      </c>
      <c r="AM375" s="9">
        <v>2.8408035967967828</v>
      </c>
      <c r="AN375" s="9">
        <v>3.0456326006485814</v>
      </c>
      <c r="AO375" s="36">
        <f t="shared" si="276"/>
        <v>82.199600911769977</v>
      </c>
      <c r="AP375" s="36">
        <f t="shared" si="277"/>
        <v>3.5799352735601055</v>
      </c>
      <c r="AQ375" s="36">
        <f t="shared" si="278"/>
        <v>1.1756107611246571</v>
      </c>
      <c r="AR375" s="36">
        <f t="shared" si="279"/>
        <v>1.2603752205157031</v>
      </c>
      <c r="AS375" s="36">
        <f t="shared" si="280"/>
        <v>81.264215915827222</v>
      </c>
      <c r="AT375" s="37">
        <f t="shared" si="281"/>
        <v>86.741781599399204</v>
      </c>
      <c r="AU375" s="37">
        <f t="shared" si="282"/>
        <v>5.4302520377211696</v>
      </c>
      <c r="AV375" s="37">
        <f t="shared" si="283"/>
        <v>1.7832341211062186</v>
      </c>
      <c r="AW375" s="37">
        <f t="shared" si="284"/>
        <v>1.9118097357923518</v>
      </c>
      <c r="AX375" s="37">
        <f t="shared" si="285"/>
        <v>123.26624375861773</v>
      </c>
      <c r="AY375" s="9">
        <f t="shared" si="286"/>
        <v>0.85</v>
      </c>
      <c r="AZ375" s="9">
        <f t="shared" si="287"/>
        <v>0.6</v>
      </c>
      <c r="BA375" s="9">
        <f t="shared" si="288"/>
        <v>0.55000000000000004</v>
      </c>
      <c r="BB375" s="9">
        <f t="shared" si="303"/>
        <v>21</v>
      </c>
      <c r="BC375" s="9">
        <f t="shared" si="304"/>
        <v>11.2</v>
      </c>
      <c r="BD375" s="9">
        <f t="shared" si="305"/>
        <v>13.65</v>
      </c>
      <c r="BE375" s="9">
        <f t="shared" si="289"/>
        <v>294.26925077660877</v>
      </c>
      <c r="BF375" s="9">
        <f t="shared" si="290"/>
        <v>96.634735392028958</v>
      </c>
      <c r="BG375" s="9">
        <f t="shared" si="291"/>
        <v>103.60234012547487</v>
      </c>
      <c r="BH375" s="9">
        <f t="shared" si="292"/>
        <v>6679.8861166889037</v>
      </c>
      <c r="BI375" s="9">
        <f t="shared" si="293"/>
        <v>471.0297362857022</v>
      </c>
      <c r="BJ375" s="9">
        <f t="shared" si="294"/>
        <v>154.68090467359221</v>
      </c>
      <c r="BK375" s="9">
        <f t="shared" si="295"/>
        <v>165.83378256170528</v>
      </c>
      <c r="BL375" s="9">
        <f t="shared" si="296"/>
        <v>10692.333594688325</v>
      </c>
      <c r="BM375" s="9" t="str">
        <f t="shared" si="297"/>
        <v>M</v>
      </c>
      <c r="BN375" s="9" t="str">
        <f t="shared" si="298"/>
        <v>M</v>
      </c>
      <c r="BO375" s="9">
        <v>1</v>
      </c>
    </row>
    <row r="376" spans="1:67" x14ac:dyDescent="0.3">
      <c r="A376" s="10">
        <v>370</v>
      </c>
      <c r="B376" s="10">
        <f t="shared" si="268"/>
        <v>10</v>
      </c>
      <c r="C376" s="9">
        <f>IF(G376&lt;=$A$3,$A$3,G376)</f>
        <v>3.1814383600380509</v>
      </c>
      <c r="D376" s="9">
        <f t="shared" si="306"/>
        <v>3</v>
      </c>
      <c r="E376" s="9">
        <f t="shared" si="307"/>
        <v>2.7508200000000005</v>
      </c>
      <c r="F376" s="9">
        <f t="shared" si="308"/>
        <v>3.5814383600380513</v>
      </c>
      <c r="G376" s="9">
        <v>3.1814383600380509</v>
      </c>
      <c r="H376" s="9">
        <f t="shared" si="269"/>
        <v>3.5103288370062269</v>
      </c>
      <c r="I376" s="9">
        <v>65</v>
      </c>
      <c r="J376" s="9">
        <v>78</v>
      </c>
      <c r="K376" s="9">
        <v>0.2</v>
      </c>
      <c r="L376" s="9">
        <v>0.2</v>
      </c>
      <c r="M376" s="1">
        <f t="shared" si="309"/>
        <v>1.3989229744649958</v>
      </c>
      <c r="N376" s="9">
        <v>3</v>
      </c>
      <c r="O376" s="9">
        <v>2.6</v>
      </c>
      <c r="P376" s="9">
        <f t="shared" si="310"/>
        <v>2.8475051357441195</v>
      </c>
      <c r="Q376" s="1">
        <f t="shared" si="311"/>
        <v>1.3278134514331716</v>
      </c>
      <c r="R376" s="4">
        <f t="shared" si="312"/>
        <v>15.007922656809424</v>
      </c>
      <c r="S376" s="4">
        <f t="shared" si="313"/>
        <v>3.8778277027095673E-2</v>
      </c>
      <c r="T376" s="9">
        <f t="shared" si="314"/>
        <v>15.601092517262977</v>
      </c>
      <c r="U376" s="9">
        <f t="shared" si="315"/>
        <v>4.9092518114712229</v>
      </c>
      <c r="V376" s="9">
        <f t="shared" si="316"/>
        <v>43.990747624383879</v>
      </c>
      <c r="W376" s="9">
        <f t="shared" si="317"/>
        <v>41.390765862816181</v>
      </c>
      <c r="X376" s="28">
        <f t="shared" si="270"/>
        <v>85.381513487200067</v>
      </c>
      <c r="Y376" s="9">
        <f t="shared" si="318"/>
        <v>0.48477432845016571</v>
      </c>
      <c r="Z376" s="9">
        <f t="shared" si="299"/>
        <v>0.04</v>
      </c>
      <c r="AA376" s="29">
        <f t="shared" si="271"/>
        <v>0.52477432845016569</v>
      </c>
      <c r="AB376" s="30">
        <f t="shared" si="300"/>
        <v>0.98</v>
      </c>
      <c r="AC376" s="9">
        <v>0.5</v>
      </c>
      <c r="AD376" s="9">
        <v>0.5</v>
      </c>
      <c r="AE376" s="9">
        <f t="shared" si="272"/>
        <v>86.90654494272124</v>
      </c>
      <c r="AF376" s="9">
        <f>(AC376+AD376)*D376*E376*N376</f>
        <v>24.757380000000005</v>
      </c>
      <c r="AG376" s="28">
        <f t="shared" si="273"/>
        <v>111.66392494272125</v>
      </c>
      <c r="AH376" s="9">
        <f t="shared" si="274"/>
        <v>0.22171332426922541</v>
      </c>
      <c r="AI376" s="9">
        <f t="shared" si="301"/>
        <v>0.09</v>
      </c>
      <c r="AJ376" s="29">
        <f t="shared" si="275"/>
        <v>0.31171332426922538</v>
      </c>
      <c r="AK376" s="30">
        <f t="shared" si="302"/>
        <v>0.9</v>
      </c>
      <c r="AL376" s="9">
        <v>10.522239038707937</v>
      </c>
      <c r="AM376" s="9">
        <v>2.7848684668496979</v>
      </c>
      <c r="AN376" s="9">
        <v>3.3457655500875938</v>
      </c>
      <c r="AO376" s="36">
        <f t="shared" si="276"/>
        <v>87.160295018183405</v>
      </c>
      <c r="AP376" s="36">
        <f t="shared" si="277"/>
        <v>5.0004381133778626</v>
      </c>
      <c r="AQ376" s="36">
        <f t="shared" si="278"/>
        <v>1.3234409873366051</v>
      </c>
      <c r="AR376" s="36">
        <f t="shared" si="279"/>
        <v>1.5899936803886776</v>
      </c>
      <c r="AS376" s="36">
        <f t="shared" si="280"/>
        <v>110.08822131421482</v>
      </c>
      <c r="AT376" s="37">
        <f t="shared" si="281"/>
        <v>110.43684884444959</v>
      </c>
      <c r="AU376" s="37">
        <f t="shared" si="282"/>
        <v>7.2423169291968676</v>
      </c>
      <c r="AV376" s="37">
        <f t="shared" si="283"/>
        <v>1.9167878593954375</v>
      </c>
      <c r="AW376" s="37">
        <f t="shared" si="284"/>
        <v>2.3028458482443366</v>
      </c>
      <c r="AX376" s="37">
        <f t="shared" si="285"/>
        <v>159.44478680699578</v>
      </c>
      <c r="AY376" s="9">
        <f t="shared" si="286"/>
        <v>0.85</v>
      </c>
      <c r="AZ376" s="9">
        <f t="shared" si="287"/>
        <v>0.6</v>
      </c>
      <c r="BA376" s="9">
        <f t="shared" si="288"/>
        <v>0.55000000000000004</v>
      </c>
      <c r="BB376" s="9">
        <f t="shared" si="303"/>
        <v>21</v>
      </c>
      <c r="BC376" s="9">
        <f t="shared" si="304"/>
        <v>11.2</v>
      </c>
      <c r="BD376" s="9">
        <f t="shared" si="305"/>
        <v>13.65</v>
      </c>
      <c r="BE376" s="9">
        <f t="shared" si="289"/>
        <v>435.83966118218297</v>
      </c>
      <c r="BF376" s="9">
        <f t="shared" si="290"/>
        <v>115.35150689541443</v>
      </c>
      <c r="BG376" s="9">
        <f t="shared" si="291"/>
        <v>138.58431825972434</v>
      </c>
      <c r="BH376" s="9">
        <f t="shared" si="292"/>
        <v>9595.3218477740302</v>
      </c>
      <c r="BI376" s="9">
        <f t="shared" si="293"/>
        <v>799.81865999331274</v>
      </c>
      <c r="BJ376" s="9">
        <f t="shared" si="294"/>
        <v>211.68401109493001</v>
      </c>
      <c r="BK376" s="9">
        <f t="shared" si="295"/>
        <v>254.31903885462808</v>
      </c>
      <c r="BL376" s="9">
        <f t="shared" si="296"/>
        <v>17608.579819639683</v>
      </c>
      <c r="BM376" s="9" t="str">
        <f t="shared" si="297"/>
        <v>M</v>
      </c>
      <c r="BN376" s="9" t="str">
        <f t="shared" si="298"/>
        <v>M</v>
      </c>
      <c r="BO376" s="9">
        <v>1</v>
      </c>
    </row>
    <row r="377" spans="1:67" x14ac:dyDescent="0.3">
      <c r="A377" s="10">
        <v>371</v>
      </c>
      <c r="B377" s="10">
        <f t="shared" si="268"/>
        <v>10</v>
      </c>
      <c r="C377" s="9">
        <f>IF(G377&lt;=$A$3,$A$3,G377)</f>
        <v>2.5</v>
      </c>
      <c r="D377" s="9">
        <f t="shared" si="306"/>
        <v>3</v>
      </c>
      <c r="E377" s="9">
        <f t="shared" si="307"/>
        <v>2.7508200000000005</v>
      </c>
      <c r="F377" s="9">
        <f t="shared" si="308"/>
        <v>2.9000000000000004</v>
      </c>
      <c r="G377" s="9">
        <v>2.158665372854685</v>
      </c>
      <c r="H377" s="9">
        <f t="shared" si="269"/>
        <v>2.3818237068367933</v>
      </c>
      <c r="I377" s="9">
        <v>65</v>
      </c>
      <c r="J377" s="9">
        <v>78</v>
      </c>
      <c r="K377" s="9">
        <v>0.2</v>
      </c>
      <c r="L377" s="9">
        <v>0.2</v>
      </c>
      <c r="M377" s="1">
        <f t="shared" si="309"/>
        <v>1.3989229744649958</v>
      </c>
      <c r="N377" s="9">
        <v>3</v>
      </c>
      <c r="O377" s="9">
        <v>2.6</v>
      </c>
      <c r="P377" s="9">
        <f t="shared" si="310"/>
        <v>1.8887673532675122</v>
      </c>
      <c r="Q377" s="1">
        <f t="shared" si="311"/>
        <v>0.88074668130178857</v>
      </c>
      <c r="R377" s="4">
        <f t="shared" si="312"/>
        <v>15.007922656809424</v>
      </c>
      <c r="S377" s="4">
        <f t="shared" si="313"/>
        <v>2.0591503472346955</v>
      </c>
      <c r="T377" s="9">
        <f t="shared" si="314"/>
        <v>6.8640891462949041</v>
      </c>
      <c r="U377" s="9">
        <f t="shared" si="315"/>
        <v>3.7807466813017889</v>
      </c>
      <c r="V377" s="9">
        <f t="shared" si="316"/>
        <v>40.08584089775615</v>
      </c>
      <c r="W377" s="9">
        <f t="shared" si="317"/>
        <v>46.948445760984647</v>
      </c>
      <c r="X377" s="28">
        <f t="shared" si="270"/>
        <v>87.034286658740797</v>
      </c>
      <c r="Y377" s="9">
        <f t="shared" si="318"/>
        <v>0.53942472057096646</v>
      </c>
      <c r="Z377" s="9">
        <f t="shared" si="299"/>
        <v>0.04</v>
      </c>
      <c r="AA377" s="29">
        <f t="shared" si="271"/>
        <v>0.5794247205709665</v>
      </c>
      <c r="AB377" s="30">
        <f t="shared" si="300"/>
        <v>0.98</v>
      </c>
      <c r="AC377" s="9">
        <v>0.5</v>
      </c>
      <c r="AD377" s="9">
        <v>0.5</v>
      </c>
      <c r="AE377" s="9">
        <f t="shared" si="272"/>
        <v>58.967714603167096</v>
      </c>
      <c r="AF377" s="9">
        <f>(AC377+AD377)*D377*E377*N377</f>
        <v>24.757380000000005</v>
      </c>
      <c r="AG377" s="28">
        <f t="shared" si="273"/>
        <v>83.725094603167094</v>
      </c>
      <c r="AH377" s="9">
        <f t="shared" si="274"/>
        <v>0.2956984416362009</v>
      </c>
      <c r="AI377" s="9">
        <f t="shared" si="301"/>
        <v>0.09</v>
      </c>
      <c r="AJ377" s="29">
        <f t="shared" si="275"/>
        <v>0.38569844163620093</v>
      </c>
      <c r="AK377" s="30">
        <f t="shared" si="302"/>
        <v>0.9</v>
      </c>
      <c r="AL377" s="9">
        <v>4.2100153789227264</v>
      </c>
      <c r="AM377" s="9">
        <v>2.2430836303506654</v>
      </c>
      <c r="AN377" s="9">
        <v>6.4162526304842764</v>
      </c>
      <c r="AO377" s="36">
        <f t="shared" si="276"/>
        <v>88.847500964131228</v>
      </c>
      <c r="AP377" s="36">
        <f t="shared" si="277"/>
        <v>1.770628394390954</v>
      </c>
      <c r="AQ377" s="36">
        <f t="shared" si="278"/>
        <v>0.94338552461742198</v>
      </c>
      <c r="AR377" s="36">
        <f t="shared" si="279"/>
        <v>2.6985172429531956</v>
      </c>
      <c r="AS377" s="36">
        <f t="shared" si="280"/>
        <v>61.887861803409834</v>
      </c>
      <c r="AT377" s="37">
        <f t="shared" si="281"/>
        <v>82.805038618516903</v>
      </c>
      <c r="AU377" s="37">
        <f t="shared" si="282"/>
        <v>2.5862190080077907</v>
      </c>
      <c r="AV377" s="37">
        <f t="shared" si="283"/>
        <v>1.3779297696647417</v>
      </c>
      <c r="AW377" s="37">
        <f t="shared" si="284"/>
        <v>3.9415139897623162</v>
      </c>
      <c r="AX377" s="37">
        <f t="shared" si="285"/>
        <v>90.394780219252269</v>
      </c>
      <c r="AY377" s="9">
        <f t="shared" si="286"/>
        <v>0.85</v>
      </c>
      <c r="AZ377" s="9">
        <f t="shared" si="287"/>
        <v>0.6</v>
      </c>
      <c r="BA377" s="9">
        <f t="shared" si="288"/>
        <v>0.65</v>
      </c>
      <c r="BB377" s="9">
        <f t="shared" si="303"/>
        <v>21</v>
      </c>
      <c r="BC377" s="9">
        <f t="shared" si="304"/>
        <v>11.2</v>
      </c>
      <c r="BD377" s="9">
        <f t="shared" si="305"/>
        <v>13.65</v>
      </c>
      <c r="BE377" s="9">
        <f t="shared" si="289"/>
        <v>157.3159079777684</v>
      </c>
      <c r="BF377" s="9">
        <f t="shared" si="290"/>
        <v>83.817446307993848</v>
      </c>
      <c r="BG377" s="9">
        <f t="shared" si="291"/>
        <v>239.75651334500878</v>
      </c>
      <c r="BH377" s="9">
        <f t="shared" si="292"/>
        <v>5498.5818612464755</v>
      </c>
      <c r="BI377" s="9">
        <f t="shared" si="293"/>
        <v>214.15196483402758</v>
      </c>
      <c r="BJ377" s="9">
        <f t="shared" si="294"/>
        <v>114.09952779069303</v>
      </c>
      <c r="BK377" s="9">
        <f t="shared" si="295"/>
        <v>326.37721813769321</v>
      </c>
      <c r="BL377" s="9">
        <f t="shared" si="296"/>
        <v>7485.1432669675323</v>
      </c>
      <c r="BM377" s="9" t="str">
        <f t="shared" si="297"/>
        <v>D</v>
      </c>
      <c r="BN377" s="9" t="str">
        <f t="shared" si="298"/>
        <v>M</v>
      </c>
      <c r="BO377" s="9">
        <v>1</v>
      </c>
    </row>
    <row r="378" spans="1:67" x14ac:dyDescent="0.3">
      <c r="A378" s="10">
        <v>372</v>
      </c>
      <c r="B378" s="10">
        <f t="shared" si="268"/>
        <v>10</v>
      </c>
      <c r="C378" s="9">
        <f>IF(G378&lt;=$A$3,$A$3,G378)</f>
        <v>2.5</v>
      </c>
      <c r="D378" s="9">
        <f t="shared" si="306"/>
        <v>3</v>
      </c>
      <c r="E378" s="9">
        <f t="shared" si="307"/>
        <v>2.7508200000000005</v>
      </c>
      <c r="F378" s="9">
        <f t="shared" si="308"/>
        <v>2.9000000000000004</v>
      </c>
      <c r="G378" s="9">
        <v>1.2764024305657555</v>
      </c>
      <c r="H378" s="9">
        <f t="shared" si="269"/>
        <v>1.4083542575963097</v>
      </c>
      <c r="I378" s="9">
        <v>65</v>
      </c>
      <c r="J378" s="9">
        <v>78</v>
      </c>
      <c r="K378" s="9">
        <v>0.2</v>
      </c>
      <c r="L378" s="9">
        <v>0.2</v>
      </c>
      <c r="M378" s="1">
        <f t="shared" si="309"/>
        <v>1.3989229744649958</v>
      </c>
      <c r="N378" s="9">
        <v>3</v>
      </c>
      <c r="O378" s="9">
        <v>2.6</v>
      </c>
      <c r="P378" s="9">
        <f t="shared" si="310"/>
        <v>0</v>
      </c>
      <c r="Q378" s="1">
        <f t="shared" si="311"/>
        <v>0</v>
      </c>
      <c r="R378" s="4">
        <f t="shared" si="312"/>
        <v>15.007922656809424</v>
      </c>
      <c r="S378" s="4">
        <f t="shared" si="313"/>
        <v>16.002670870363794</v>
      </c>
      <c r="T378" s="9">
        <f t="shared" si="314"/>
        <v>0</v>
      </c>
      <c r="U378" s="9">
        <f t="shared" si="315"/>
        <v>2.8072772320613053</v>
      </c>
      <c r="V378" s="9">
        <f t="shared" si="316"/>
        <v>34.867161529929732</v>
      </c>
      <c r="W378" s="9">
        <f t="shared" si="317"/>
        <v>32.005341740727587</v>
      </c>
      <c r="X378" s="28">
        <f t="shared" si="270"/>
        <v>66.872503270657319</v>
      </c>
      <c r="Y378" s="9">
        <f t="shared" si="318"/>
        <v>0.47860241766620193</v>
      </c>
      <c r="Z378" s="9">
        <f t="shared" si="299"/>
        <v>0.04</v>
      </c>
      <c r="AA378" s="29">
        <f t="shared" si="271"/>
        <v>0.51860241766620196</v>
      </c>
      <c r="AB378" s="30">
        <f t="shared" si="300"/>
        <v>0.98</v>
      </c>
      <c r="AC378" s="9">
        <v>0.5</v>
      </c>
      <c r="AD378" s="9">
        <v>0.5</v>
      </c>
      <c r="AE378" s="9">
        <f t="shared" si="272"/>
        <v>34.867161529929732</v>
      </c>
      <c r="AF378" s="9">
        <f>(AC378+AD378)*D378*E378*N378</f>
        <v>24.757380000000005</v>
      </c>
      <c r="AG378" s="28">
        <f t="shared" si="273"/>
        <v>59.624541529929736</v>
      </c>
      <c r="AH378" s="9">
        <f t="shared" si="274"/>
        <v>0.41522130593779982</v>
      </c>
      <c r="AI378" s="9">
        <f t="shared" si="301"/>
        <v>0.09</v>
      </c>
      <c r="AJ378" s="29">
        <f t="shared" si="275"/>
        <v>0.50522130593779979</v>
      </c>
      <c r="AK378" s="30">
        <f t="shared" si="302"/>
        <v>0.9</v>
      </c>
      <c r="AL378" s="9">
        <v>7.7084627895104445</v>
      </c>
      <c r="AM378" s="9">
        <v>2.4328459909247417</v>
      </c>
      <c r="AN378" s="9">
        <v>3.1476775839673641</v>
      </c>
      <c r="AO378" s="36">
        <f t="shared" si="276"/>
        <v>68.26568042212935</v>
      </c>
      <c r="AP378" s="36">
        <f t="shared" si="277"/>
        <v>3.7108353503803726</v>
      </c>
      <c r="AQ378" s="36">
        <f t="shared" si="278"/>
        <v>1.1711661782216438</v>
      </c>
      <c r="AR378" s="36">
        <f t="shared" si="279"/>
        <v>1.5152843788881796</v>
      </c>
      <c r="AS378" s="36">
        <f t="shared" si="280"/>
        <v>85.484645196442116</v>
      </c>
      <c r="AT378" s="37">
        <f t="shared" si="281"/>
        <v>58.969326787842597</v>
      </c>
      <c r="AU378" s="37">
        <f t="shared" si="282"/>
        <v>3.8139831522210428</v>
      </c>
      <c r="AV378" s="37">
        <f t="shared" si="283"/>
        <v>1.2037203622442032</v>
      </c>
      <c r="AW378" s="37">
        <f t="shared" si="284"/>
        <v>1.557403804324234</v>
      </c>
      <c r="AX378" s="37">
        <f t="shared" si="285"/>
        <v>87.860809162390836</v>
      </c>
      <c r="AY378" s="9">
        <f t="shared" si="286"/>
        <v>0.85</v>
      </c>
      <c r="AZ378" s="9">
        <f t="shared" si="287"/>
        <v>0.6</v>
      </c>
      <c r="BA378" s="9">
        <f t="shared" si="288"/>
        <v>0.55000000000000004</v>
      </c>
      <c r="BB378" s="9">
        <f t="shared" si="303"/>
        <v>21</v>
      </c>
      <c r="BC378" s="9">
        <f t="shared" si="304"/>
        <v>11.2</v>
      </c>
      <c r="BD378" s="9">
        <f t="shared" si="305"/>
        <v>13.65</v>
      </c>
      <c r="BE378" s="9">
        <f t="shared" si="289"/>
        <v>253.32270012820692</v>
      </c>
      <c r="BF378" s="9">
        <f t="shared" si="290"/>
        <v>79.950456043685321</v>
      </c>
      <c r="BG378" s="9">
        <f t="shared" si="291"/>
        <v>103.44191915782523</v>
      </c>
      <c r="BH378" s="9">
        <f t="shared" si="292"/>
        <v>5835.6674699794321</v>
      </c>
      <c r="BI378" s="9">
        <f t="shared" si="293"/>
        <v>224.90801886664869</v>
      </c>
      <c r="BJ378" s="9">
        <f t="shared" si="294"/>
        <v>70.982579402358681</v>
      </c>
      <c r="BK378" s="9">
        <f t="shared" si="295"/>
        <v>91.839053877825023</v>
      </c>
      <c r="BL378" s="9">
        <f t="shared" si="296"/>
        <v>5181.0927673412998</v>
      </c>
      <c r="BM378" s="9" t="str">
        <f t="shared" si="297"/>
        <v>M</v>
      </c>
      <c r="BN378" s="9" t="str">
        <f t="shared" si="298"/>
        <v>M</v>
      </c>
      <c r="BO378" s="9">
        <v>1</v>
      </c>
    </row>
    <row r="379" spans="1:67" x14ac:dyDescent="0.3">
      <c r="A379" s="10">
        <v>373</v>
      </c>
      <c r="B379" s="10">
        <f t="shared" si="268"/>
        <v>10</v>
      </c>
      <c r="C379" s="9">
        <f>IF(G379&lt;=$A$3,$A$3,G379)</f>
        <v>3.1544989815123055</v>
      </c>
      <c r="D379" s="9">
        <f t="shared" si="306"/>
        <v>3</v>
      </c>
      <c r="E379" s="9">
        <f t="shared" si="307"/>
        <v>2.7508200000000005</v>
      </c>
      <c r="F379" s="9">
        <f t="shared" si="308"/>
        <v>3.5544989815123058</v>
      </c>
      <c r="G379" s="9">
        <v>3.1544989815123055</v>
      </c>
      <c r="H379" s="9">
        <f t="shared" si="269"/>
        <v>3.4806045215903474</v>
      </c>
      <c r="I379" s="9">
        <v>65</v>
      </c>
      <c r="J379" s="9">
        <v>78</v>
      </c>
      <c r="K379" s="9">
        <v>0.2</v>
      </c>
      <c r="L379" s="9">
        <v>0.2</v>
      </c>
      <c r="M379" s="1">
        <f t="shared" si="309"/>
        <v>1.3989229744649958</v>
      </c>
      <c r="N379" s="9">
        <v>3</v>
      </c>
      <c r="O379" s="9">
        <v>2.6</v>
      </c>
      <c r="P379" s="9">
        <f t="shared" si="310"/>
        <v>2.8415328193100433</v>
      </c>
      <c r="Q379" s="1">
        <f t="shared" si="311"/>
        <v>1.3250285145430372</v>
      </c>
      <c r="R379" s="4">
        <f t="shared" si="312"/>
        <v>15.007922656809424</v>
      </c>
      <c r="S379" s="4">
        <f t="shared" si="313"/>
        <v>4.1875184765088884E-2</v>
      </c>
      <c r="T379" s="9">
        <f t="shared" si="314"/>
        <v>15.535718131480195</v>
      </c>
      <c r="U379" s="9">
        <f t="shared" si="315"/>
        <v>4.879527496055343</v>
      </c>
      <c r="V379" s="9">
        <f t="shared" si="316"/>
        <v>43.434684620292096</v>
      </c>
      <c r="W379" s="9">
        <f t="shared" si="317"/>
        <v>41.399284898560012</v>
      </c>
      <c r="X379" s="28">
        <f t="shared" si="270"/>
        <v>84.833969518852115</v>
      </c>
      <c r="Y379" s="9">
        <f t="shared" si="318"/>
        <v>0.48800362794953395</v>
      </c>
      <c r="Z379" s="9">
        <f t="shared" si="299"/>
        <v>0.04</v>
      </c>
      <c r="AA379" s="29">
        <f t="shared" si="271"/>
        <v>0.52800362794953393</v>
      </c>
      <c r="AB379" s="30">
        <f t="shared" si="300"/>
        <v>0.98</v>
      </c>
      <c r="AC379" s="9">
        <v>0.5</v>
      </c>
      <c r="AD379" s="9">
        <v>0.5</v>
      </c>
      <c r="AE379" s="9">
        <f t="shared" si="272"/>
        <v>86.170648770730452</v>
      </c>
      <c r="AF379" s="9">
        <f>(AC379+AD379)*D379*E379*N379</f>
        <v>24.757380000000005</v>
      </c>
      <c r="AG379" s="28">
        <f t="shared" si="273"/>
        <v>110.92802877073046</v>
      </c>
      <c r="AH379" s="9">
        <f t="shared" si="274"/>
        <v>0.22318416972115618</v>
      </c>
      <c r="AI379" s="9">
        <f t="shared" si="301"/>
        <v>0.09</v>
      </c>
      <c r="AJ379" s="29">
        <f t="shared" si="275"/>
        <v>0.31318416972115615</v>
      </c>
      <c r="AK379" s="30">
        <f t="shared" si="302"/>
        <v>0.9</v>
      </c>
      <c r="AL379" s="9">
        <v>11.276227795479119</v>
      </c>
      <c r="AM379" s="9">
        <v>2.3266981917508294</v>
      </c>
      <c r="AN379" s="9">
        <v>4.3753500897576423</v>
      </c>
      <c r="AO379" s="36">
        <f t="shared" si="276"/>
        <v>86.601343883828193</v>
      </c>
      <c r="AP379" s="36">
        <f t="shared" si="277"/>
        <v>5.3223386098807692</v>
      </c>
      <c r="AQ379" s="36">
        <f t="shared" si="278"/>
        <v>1.0981931053627711</v>
      </c>
      <c r="AR379" s="36">
        <f t="shared" si="279"/>
        <v>2.0651493688162881</v>
      </c>
      <c r="AS379" s="36">
        <f t="shared" si="280"/>
        <v>120.70663962923209</v>
      </c>
      <c r="AT379" s="37">
        <f t="shared" si="281"/>
        <v>109.70903944357958</v>
      </c>
      <c r="AU379" s="37">
        <f t="shared" si="282"/>
        <v>7.7446917557653681</v>
      </c>
      <c r="AV379" s="37">
        <f t="shared" si="283"/>
        <v>1.5980131503756305</v>
      </c>
      <c r="AW379" s="37">
        <f t="shared" si="284"/>
        <v>3.0050597046575089</v>
      </c>
      <c r="AX379" s="37">
        <f t="shared" si="285"/>
        <v>175.64378844050981</v>
      </c>
      <c r="AY379" s="9">
        <f t="shared" si="286"/>
        <v>0.85</v>
      </c>
      <c r="AZ379" s="9">
        <f t="shared" si="287"/>
        <v>0.6</v>
      </c>
      <c r="BA379" s="9">
        <f t="shared" si="288"/>
        <v>0.65</v>
      </c>
      <c r="BB379" s="9">
        <f t="shared" si="303"/>
        <v>21</v>
      </c>
      <c r="BC379" s="9">
        <f t="shared" si="304"/>
        <v>11.2</v>
      </c>
      <c r="BD379" s="9">
        <f t="shared" si="305"/>
        <v>13.65</v>
      </c>
      <c r="BE379" s="9">
        <f t="shared" si="289"/>
        <v>460.9216762204606</v>
      </c>
      <c r="BF379" s="9">
        <f t="shared" si="290"/>
        <v>95.104998768370507</v>
      </c>
      <c r="BG379" s="9">
        <f t="shared" si="291"/>
        <v>178.84471066033009</v>
      </c>
      <c r="BH379" s="9">
        <f t="shared" si="292"/>
        <v>10453.357207592451</v>
      </c>
      <c r="BI379" s="9">
        <f t="shared" si="293"/>
        <v>849.66269331162835</v>
      </c>
      <c r="BJ379" s="9">
        <f t="shared" si="294"/>
        <v>175.31648774591892</v>
      </c>
      <c r="BK379" s="9">
        <f t="shared" si="295"/>
        <v>329.68221366858228</v>
      </c>
      <c r="BL379" s="9">
        <f t="shared" si="296"/>
        <v>19269.71131403964</v>
      </c>
      <c r="BM379" s="9" t="str">
        <f t="shared" si="297"/>
        <v>M</v>
      </c>
      <c r="BN379" s="9" t="str">
        <f t="shared" si="298"/>
        <v>M</v>
      </c>
      <c r="BO379" s="9">
        <v>1</v>
      </c>
    </row>
    <row r="380" spans="1:67" x14ac:dyDescent="0.3">
      <c r="A380" s="10">
        <v>374</v>
      </c>
      <c r="B380" s="10">
        <f t="shared" si="268"/>
        <v>10</v>
      </c>
      <c r="C380" s="9">
        <f>IF(G380&lt;=$A$3,$A$3,G380)</f>
        <v>2.895314441451089</v>
      </c>
      <c r="D380" s="9">
        <f t="shared" si="306"/>
        <v>3</v>
      </c>
      <c r="E380" s="9">
        <f t="shared" si="307"/>
        <v>2.7508200000000005</v>
      </c>
      <c r="F380" s="9">
        <f t="shared" si="308"/>
        <v>3.2953144414510893</v>
      </c>
      <c r="G380" s="9">
        <v>2.895314441451089</v>
      </c>
      <c r="H380" s="9">
        <f t="shared" si="269"/>
        <v>3.1946260231503514</v>
      </c>
      <c r="I380" s="9">
        <v>65</v>
      </c>
      <c r="J380" s="9">
        <v>78</v>
      </c>
      <c r="K380" s="9">
        <v>0.2</v>
      </c>
      <c r="L380" s="9">
        <v>0.2</v>
      </c>
      <c r="M380" s="1">
        <f t="shared" si="309"/>
        <v>1.3989229744649958</v>
      </c>
      <c r="N380" s="9">
        <v>3</v>
      </c>
      <c r="O380" s="9">
        <v>2.6</v>
      </c>
      <c r="P380" s="9">
        <f t="shared" si="310"/>
        <v>2.7840729901389056</v>
      </c>
      <c r="Q380" s="1">
        <f t="shared" si="311"/>
        <v>1.2982345561642576</v>
      </c>
      <c r="R380" s="4">
        <f t="shared" si="312"/>
        <v>15.007922656809424</v>
      </c>
      <c r="S380" s="4">
        <f t="shared" si="313"/>
        <v>7.774849927960549E-2</v>
      </c>
      <c r="T380" s="9">
        <f t="shared" si="314"/>
        <v>14.913762208170857</v>
      </c>
      <c r="U380" s="9">
        <f t="shared" si="315"/>
        <v>4.593548997615347</v>
      </c>
      <c r="V380" s="9">
        <f t="shared" si="316"/>
        <v>38.06549505554149</v>
      </c>
      <c r="W380" s="9">
        <f t="shared" si="317"/>
        <v>41.49796592959283</v>
      </c>
      <c r="X380" s="28">
        <f t="shared" si="270"/>
        <v>79.563460985134327</v>
      </c>
      <c r="Y380" s="9">
        <f t="shared" si="318"/>
        <v>0.52157064833248434</v>
      </c>
      <c r="Z380" s="9">
        <f t="shared" si="299"/>
        <v>0.04</v>
      </c>
      <c r="AA380" s="29">
        <f t="shared" si="271"/>
        <v>0.56157064833248438</v>
      </c>
      <c r="AB380" s="30">
        <f t="shared" si="300"/>
        <v>0.98</v>
      </c>
      <c r="AC380" s="9">
        <v>0.5</v>
      </c>
      <c r="AD380" s="9">
        <v>0.5</v>
      </c>
      <c r="AE380" s="9">
        <f t="shared" si="272"/>
        <v>79.09057041302205</v>
      </c>
      <c r="AF380" s="9">
        <f>(AC380+AD380)*D380*E380*N380</f>
        <v>24.757380000000005</v>
      </c>
      <c r="AG380" s="28">
        <f t="shared" si="273"/>
        <v>103.84795041302206</v>
      </c>
      <c r="AH380" s="9">
        <f t="shared" si="274"/>
        <v>0.23840027561001861</v>
      </c>
      <c r="AI380" s="9">
        <f t="shared" si="301"/>
        <v>0.09</v>
      </c>
      <c r="AJ380" s="29">
        <f t="shared" si="275"/>
        <v>0.32840027561001861</v>
      </c>
      <c r="AK380" s="30">
        <f t="shared" si="302"/>
        <v>0.9</v>
      </c>
      <c r="AL380" s="9">
        <v>5.8671481927803066</v>
      </c>
      <c r="AM380" s="9">
        <v>2.994572839239293</v>
      </c>
      <c r="AN380" s="9">
        <v>5.3736613872819357</v>
      </c>
      <c r="AO380" s="36">
        <f t="shared" si="276"/>
        <v>81.221033088991291</v>
      </c>
      <c r="AP380" s="36">
        <f t="shared" si="277"/>
        <v>2.5723299782979057</v>
      </c>
      <c r="AQ380" s="36">
        <f t="shared" si="278"/>
        <v>1.3129086284288347</v>
      </c>
      <c r="AR380" s="36">
        <f t="shared" si="279"/>
        <v>2.3559708781067816</v>
      </c>
      <c r="AS380" s="36">
        <f t="shared" si="280"/>
        <v>75.642187711661805</v>
      </c>
      <c r="AT380" s="37">
        <f t="shared" si="281"/>
        <v>102.7067641447471</v>
      </c>
      <c r="AU380" s="37">
        <f t="shared" si="282"/>
        <v>3.9403751092264314</v>
      </c>
      <c r="AV380" s="37">
        <f t="shared" si="283"/>
        <v>2.0111542934988331</v>
      </c>
      <c r="AW380" s="37">
        <f t="shared" si="284"/>
        <v>3.6089495066636332</v>
      </c>
      <c r="AX380" s="37">
        <f t="shared" si="285"/>
        <v>115.87105704987704</v>
      </c>
      <c r="AY380" s="9">
        <f t="shared" si="286"/>
        <v>0.85</v>
      </c>
      <c r="AZ380" s="9">
        <f t="shared" si="287"/>
        <v>0.6</v>
      </c>
      <c r="BA380" s="9">
        <f t="shared" si="288"/>
        <v>0.65</v>
      </c>
      <c r="BB380" s="9">
        <f t="shared" si="303"/>
        <v>21</v>
      </c>
      <c r="BC380" s="9">
        <f t="shared" si="304"/>
        <v>11.2</v>
      </c>
      <c r="BD380" s="9">
        <f t="shared" si="305"/>
        <v>13.65</v>
      </c>
      <c r="BE380" s="9">
        <f t="shared" si="289"/>
        <v>208.92729828313844</v>
      </c>
      <c r="BF380" s="9">
        <f t="shared" si="290"/>
        <v>106.63579515244055</v>
      </c>
      <c r="BG380" s="9">
        <f t="shared" si="291"/>
        <v>191.35438864741079</v>
      </c>
      <c r="BH380" s="9">
        <f t="shared" si="292"/>
        <v>6143.736631052574</v>
      </c>
      <c r="BI380" s="9">
        <f t="shared" si="293"/>
        <v>404.70317698515117</v>
      </c>
      <c r="BJ380" s="9">
        <f t="shared" si="294"/>
        <v>206.55914968108013</v>
      </c>
      <c r="BK380" s="9">
        <f t="shared" si="295"/>
        <v>370.6635257912032</v>
      </c>
      <c r="BL380" s="9">
        <f t="shared" si="296"/>
        <v>11900.741327624257</v>
      </c>
      <c r="BM380" s="9" t="str">
        <f t="shared" si="297"/>
        <v>D</v>
      </c>
      <c r="BN380" s="9" t="str">
        <f t="shared" si="298"/>
        <v>M</v>
      </c>
      <c r="BO380" s="9">
        <v>1</v>
      </c>
    </row>
    <row r="381" spans="1:67" x14ac:dyDescent="0.3">
      <c r="A381" s="10">
        <v>375</v>
      </c>
      <c r="B381" s="10">
        <f t="shared" si="268"/>
        <v>10</v>
      </c>
      <c r="C381" s="9">
        <f>IF(G381&lt;=$A$3,$A$3,G381)</f>
        <v>2.5</v>
      </c>
      <c r="D381" s="9">
        <f t="shared" si="306"/>
        <v>3</v>
      </c>
      <c r="E381" s="9">
        <f t="shared" si="307"/>
        <v>2.7508200000000005</v>
      </c>
      <c r="F381" s="9">
        <f t="shared" si="308"/>
        <v>2.9000000000000004</v>
      </c>
      <c r="G381" s="9">
        <v>1.980574981241833</v>
      </c>
      <c r="H381" s="9">
        <f t="shared" si="269"/>
        <v>2.1853227011517897</v>
      </c>
      <c r="I381" s="9">
        <v>65</v>
      </c>
      <c r="J381" s="9">
        <v>78</v>
      </c>
      <c r="K381" s="9">
        <v>0.2</v>
      </c>
      <c r="L381" s="9">
        <v>0.2</v>
      </c>
      <c r="M381" s="1">
        <f t="shared" si="309"/>
        <v>1.3989229744649958</v>
      </c>
      <c r="N381" s="9">
        <v>3</v>
      </c>
      <c r="O381" s="9">
        <v>2.6</v>
      </c>
      <c r="P381" s="9">
        <f t="shared" si="310"/>
        <v>1.4673695866889349</v>
      </c>
      <c r="Q381" s="1">
        <f t="shared" si="311"/>
        <v>0.6842456756167854</v>
      </c>
      <c r="R381" s="4">
        <f t="shared" si="312"/>
        <v>15.007922656809424</v>
      </c>
      <c r="S381" s="4">
        <f t="shared" si="313"/>
        <v>3.9169944143567599</v>
      </c>
      <c r="T381" s="9">
        <f t="shared" si="314"/>
        <v>4.1429053094638064</v>
      </c>
      <c r="U381" s="9">
        <f t="shared" si="315"/>
        <v>3.5842456756167858</v>
      </c>
      <c r="V381" s="9">
        <f t="shared" si="316"/>
        <v>42.706477751662064</v>
      </c>
      <c r="W381" s="9">
        <f t="shared" si="317"/>
        <v>52.059040377705372</v>
      </c>
      <c r="X381" s="28">
        <f t="shared" si="270"/>
        <v>94.765518129367436</v>
      </c>
      <c r="Y381" s="9">
        <f t="shared" si="318"/>
        <v>0.54934581064219912</v>
      </c>
      <c r="Z381" s="9">
        <f t="shared" si="299"/>
        <v>0.04</v>
      </c>
      <c r="AA381" s="29">
        <f t="shared" si="271"/>
        <v>0.58934581064219915</v>
      </c>
      <c r="AB381" s="30">
        <f t="shared" si="300"/>
        <v>0.98</v>
      </c>
      <c r="AC381" s="9">
        <v>0.5</v>
      </c>
      <c r="AD381" s="9">
        <v>0.5</v>
      </c>
      <c r="AE381" s="9">
        <f t="shared" si="272"/>
        <v>54.102864535041306</v>
      </c>
      <c r="AF381" s="9">
        <f>(AC381+AD381)*D381*E381*N381</f>
        <v>24.757380000000005</v>
      </c>
      <c r="AG381" s="28">
        <f t="shared" si="273"/>
        <v>78.860244535041318</v>
      </c>
      <c r="AH381" s="9">
        <f t="shared" si="274"/>
        <v>0.31393993444946949</v>
      </c>
      <c r="AI381" s="9">
        <f t="shared" si="301"/>
        <v>0.09</v>
      </c>
      <c r="AJ381" s="29">
        <f t="shared" si="275"/>
        <v>0.40393993444946952</v>
      </c>
      <c r="AK381" s="30">
        <f t="shared" si="302"/>
        <v>0.9</v>
      </c>
      <c r="AL381" s="9">
        <v>9.4502142837851117</v>
      </c>
      <c r="AM381" s="9">
        <v>3.3386068264122422</v>
      </c>
      <c r="AN381" s="9">
        <v>6.2087624634985712</v>
      </c>
      <c r="AO381" s="36">
        <f t="shared" si="276"/>
        <v>96.739799757062585</v>
      </c>
      <c r="AP381" s="36">
        <f t="shared" si="277"/>
        <v>3.8807700859652856</v>
      </c>
      <c r="AQ381" s="36">
        <f t="shared" si="278"/>
        <v>1.3710128798847394</v>
      </c>
      <c r="AR381" s="36">
        <f t="shared" si="279"/>
        <v>2.5496543163631484</v>
      </c>
      <c r="AS381" s="36">
        <f t="shared" si="280"/>
        <v>101.10676050923783</v>
      </c>
      <c r="AT381" s="37">
        <f t="shared" si="281"/>
        <v>77.993648441249661</v>
      </c>
      <c r="AU381" s="37">
        <f t="shared" si="282"/>
        <v>5.632895345459513</v>
      </c>
      <c r="AV381" s="37">
        <f t="shared" si="283"/>
        <v>1.9900102037987295</v>
      </c>
      <c r="AW381" s="37">
        <f t="shared" si="284"/>
        <v>3.7007953609806314</v>
      </c>
      <c r="AX381" s="37">
        <f t="shared" si="285"/>
        <v>146.75535732628043</v>
      </c>
      <c r="AY381" s="9">
        <f t="shared" si="286"/>
        <v>0.85</v>
      </c>
      <c r="AZ381" s="9">
        <f t="shared" si="287"/>
        <v>0.6</v>
      </c>
      <c r="BA381" s="9">
        <f t="shared" si="288"/>
        <v>0.65</v>
      </c>
      <c r="BB381" s="9">
        <f t="shared" si="303"/>
        <v>21</v>
      </c>
      <c r="BC381" s="9">
        <f t="shared" si="304"/>
        <v>11.2</v>
      </c>
      <c r="BD381" s="9">
        <f t="shared" si="305"/>
        <v>13.65</v>
      </c>
      <c r="BE381" s="9">
        <f t="shared" si="289"/>
        <v>375.42492101948028</v>
      </c>
      <c r="BF381" s="9">
        <f t="shared" si="290"/>
        <v>132.63151146440339</v>
      </c>
      <c r="BG381" s="9">
        <f t="shared" si="291"/>
        <v>246.65304801470128</v>
      </c>
      <c r="BH381" s="9">
        <f t="shared" si="292"/>
        <v>9781.04776574895</v>
      </c>
      <c r="BI381" s="9">
        <f t="shared" si="293"/>
        <v>439.33005928012079</v>
      </c>
      <c r="BJ381" s="9">
        <f t="shared" si="294"/>
        <v>155.2081562295777</v>
      </c>
      <c r="BK381" s="9">
        <f t="shared" si="295"/>
        <v>288.63853233733101</v>
      </c>
      <c r="BL381" s="9">
        <f t="shared" si="296"/>
        <v>11445.985746175889</v>
      </c>
      <c r="BM381" s="9" t="str">
        <f t="shared" si="297"/>
        <v>M</v>
      </c>
      <c r="BN381" s="9" t="str">
        <f t="shared" si="298"/>
        <v>M</v>
      </c>
      <c r="BO381" s="9">
        <v>1</v>
      </c>
    </row>
    <row r="382" spans="1:67" x14ac:dyDescent="0.3">
      <c r="A382" s="10">
        <v>376</v>
      </c>
      <c r="B382" s="10">
        <f t="shared" si="268"/>
        <v>10</v>
      </c>
      <c r="C382" s="9">
        <f>IF(G382&lt;=$A$3,$A$3,G382)</f>
        <v>2.5</v>
      </c>
      <c r="D382" s="9">
        <f t="shared" si="306"/>
        <v>3</v>
      </c>
      <c r="E382" s="9">
        <f t="shared" si="307"/>
        <v>2.7508200000000005</v>
      </c>
      <c r="F382" s="9">
        <f t="shared" si="308"/>
        <v>2.9000000000000004</v>
      </c>
      <c r="G382" s="9">
        <v>1.4020033132204028</v>
      </c>
      <c r="H382" s="9">
        <f t="shared" si="269"/>
        <v>1.5469394981196465</v>
      </c>
      <c r="I382" s="9">
        <v>65</v>
      </c>
      <c r="J382" s="9">
        <v>78</v>
      </c>
      <c r="K382" s="9">
        <v>0.2</v>
      </c>
      <c r="L382" s="9">
        <v>0.2</v>
      </c>
      <c r="M382" s="1">
        <f t="shared" si="309"/>
        <v>1.3989229744649958</v>
      </c>
      <c r="N382" s="9">
        <v>3</v>
      </c>
      <c r="O382" s="9">
        <v>2.6</v>
      </c>
      <c r="P382" s="9">
        <f t="shared" si="310"/>
        <v>9.8352389849444999E-2</v>
      </c>
      <c r="Q382" s="1">
        <f t="shared" si="311"/>
        <v>4.5862472584642155E-2</v>
      </c>
      <c r="R382" s="4">
        <f t="shared" si="312"/>
        <v>15.007922656809424</v>
      </c>
      <c r="S382" s="4">
        <f t="shared" si="313"/>
        <v>14.040009786407708</v>
      </c>
      <c r="T382" s="9">
        <f t="shared" si="314"/>
        <v>1.8612118746358083E-2</v>
      </c>
      <c r="U382" s="9">
        <f t="shared" si="315"/>
        <v>2.9458624725846425</v>
      </c>
      <c r="V382" s="9">
        <f t="shared" si="316"/>
        <v>38.246970403467522</v>
      </c>
      <c r="W382" s="9">
        <f t="shared" si="317"/>
        <v>79.905633523450561</v>
      </c>
      <c r="X382" s="28">
        <f t="shared" si="270"/>
        <v>118.15260392691809</v>
      </c>
      <c r="Y382" s="9">
        <f t="shared" si="318"/>
        <v>0.67629176901488564</v>
      </c>
      <c r="Z382" s="9">
        <f t="shared" si="299"/>
        <v>0.04</v>
      </c>
      <c r="AA382" s="29">
        <f t="shared" si="271"/>
        <v>0.71629176901488567</v>
      </c>
      <c r="AB382" s="30">
        <f t="shared" si="300"/>
        <v>0.98</v>
      </c>
      <c r="AC382" s="9">
        <v>0.5</v>
      </c>
      <c r="AD382" s="9">
        <v>0.5</v>
      </c>
      <c r="AE382" s="9">
        <f t="shared" si="272"/>
        <v>38.298168991957375</v>
      </c>
      <c r="AF382" s="9">
        <f>(AC382+AD382)*D382*E382*N382</f>
        <v>24.757380000000005</v>
      </c>
      <c r="AG382" s="28">
        <f t="shared" si="273"/>
        <v>63.05554899195738</v>
      </c>
      <c r="AH382" s="9">
        <f t="shared" si="274"/>
        <v>0.39262809373299984</v>
      </c>
      <c r="AI382" s="9">
        <f t="shared" si="301"/>
        <v>0.09</v>
      </c>
      <c r="AJ382" s="29">
        <f t="shared" si="275"/>
        <v>0.48262809373299986</v>
      </c>
      <c r="AK382" s="30">
        <f t="shared" si="302"/>
        <v>0.9</v>
      </c>
      <c r="AL382" s="9">
        <v>8.5225944960789199</v>
      </c>
      <c r="AM382" s="9">
        <v>2.9085088226254792</v>
      </c>
      <c r="AN382" s="9">
        <v>5.3562087052170995</v>
      </c>
      <c r="AO382" s="36">
        <f t="shared" si="276"/>
        <v>120.61411650872888</v>
      </c>
      <c r="AP382" s="36">
        <f t="shared" si="277"/>
        <v>2.4179302078860223</v>
      </c>
      <c r="AQ382" s="36">
        <f t="shared" si="278"/>
        <v>0.82516789287167236</v>
      </c>
      <c r="AR382" s="36">
        <f t="shared" si="279"/>
        <v>1.5196004965442129</v>
      </c>
      <c r="AS382" s="36">
        <f t="shared" si="280"/>
        <v>62.187837856451665</v>
      </c>
      <c r="AT382" s="37">
        <f t="shared" si="281"/>
        <v>62.362630871166644</v>
      </c>
      <c r="AU382" s="37">
        <f t="shared" si="282"/>
        <v>4.4093509607769938</v>
      </c>
      <c r="AV382" s="37">
        <f t="shared" si="283"/>
        <v>1.5047807539561324</v>
      </c>
      <c r="AW382" s="37">
        <f t="shared" si="284"/>
        <v>2.7711519081820715</v>
      </c>
      <c r="AX382" s="37">
        <f t="shared" si="285"/>
        <v>113.40608662179997</v>
      </c>
      <c r="AY382" s="9">
        <f t="shared" si="286"/>
        <v>0.85</v>
      </c>
      <c r="AZ382" s="9">
        <f t="shared" si="287"/>
        <v>0.6</v>
      </c>
      <c r="BA382" s="9">
        <f t="shared" si="288"/>
        <v>0.65</v>
      </c>
      <c r="BB382" s="9">
        <f t="shared" si="303"/>
        <v>21</v>
      </c>
      <c r="BC382" s="9">
        <f t="shared" si="304"/>
        <v>11.2</v>
      </c>
      <c r="BD382" s="9">
        <f t="shared" si="305"/>
        <v>13.65</v>
      </c>
      <c r="BE382" s="9">
        <f t="shared" si="289"/>
        <v>291.63651580393974</v>
      </c>
      <c r="BF382" s="9">
        <f t="shared" si="290"/>
        <v>99.526896370086206</v>
      </c>
      <c r="BG382" s="9">
        <f t="shared" si="291"/>
        <v>183.28527133690596</v>
      </c>
      <c r="BH382" s="9">
        <f t="shared" si="292"/>
        <v>7500.7311206440017</v>
      </c>
      <c r="BI382" s="9">
        <f t="shared" si="293"/>
        <v>274.97872634835966</v>
      </c>
      <c r="BJ382" s="9">
        <f t="shared" si="294"/>
        <v>93.842086701002117</v>
      </c>
      <c r="BK382" s="9">
        <f t="shared" si="295"/>
        <v>172.8163235378876</v>
      </c>
      <c r="BL382" s="9">
        <f t="shared" si="296"/>
        <v>7072.3019185388612</v>
      </c>
      <c r="BM382" s="9" t="str">
        <f t="shared" si="297"/>
        <v>D</v>
      </c>
      <c r="BN382" s="9" t="str">
        <f t="shared" si="298"/>
        <v>M</v>
      </c>
      <c r="BO382" s="9">
        <v>1</v>
      </c>
    </row>
    <row r="383" spans="1:67" x14ac:dyDescent="0.3">
      <c r="A383" s="10">
        <v>377</v>
      </c>
      <c r="B383" s="10">
        <f t="shared" si="268"/>
        <v>10</v>
      </c>
      <c r="C383" s="9">
        <f>IF(G383&lt;=$A$3,$A$3,G383)</f>
        <v>2.5</v>
      </c>
      <c r="D383" s="9">
        <f t="shared" si="306"/>
        <v>3</v>
      </c>
      <c r="E383" s="9">
        <f t="shared" si="307"/>
        <v>2.7508200000000005</v>
      </c>
      <c r="F383" s="9">
        <f t="shared" si="308"/>
        <v>2.9000000000000004</v>
      </c>
      <c r="G383" s="9">
        <v>1.3464386888177806</v>
      </c>
      <c r="H383" s="9">
        <f t="shared" si="269"/>
        <v>1.4856307184783488</v>
      </c>
      <c r="I383" s="9">
        <v>65</v>
      </c>
      <c r="J383" s="9">
        <v>78</v>
      </c>
      <c r="K383" s="9">
        <v>0.2</v>
      </c>
      <c r="L383" s="9">
        <v>0.2</v>
      </c>
      <c r="M383" s="1">
        <f t="shared" si="309"/>
        <v>1.3989229744649958</v>
      </c>
      <c r="N383" s="9">
        <v>3</v>
      </c>
      <c r="O383" s="9">
        <v>2.6</v>
      </c>
      <c r="P383" s="9">
        <f t="shared" si="310"/>
        <v>0</v>
      </c>
      <c r="Q383" s="1">
        <f t="shared" si="311"/>
        <v>0</v>
      </c>
      <c r="R383" s="4">
        <f t="shared" si="312"/>
        <v>15.007922656809424</v>
      </c>
      <c r="S383" s="4">
        <f t="shared" si="313"/>
        <v>15.173633697282023</v>
      </c>
      <c r="T383" s="9">
        <f t="shared" si="314"/>
        <v>0</v>
      </c>
      <c r="U383" s="9">
        <f t="shared" si="315"/>
        <v>2.8845536929433448</v>
      </c>
      <c r="V383" s="9">
        <f t="shared" si="316"/>
        <v>36.780324237041505</v>
      </c>
      <c r="W383" s="9">
        <f t="shared" si="317"/>
        <v>30.347267394564046</v>
      </c>
      <c r="X383" s="28">
        <f t="shared" si="270"/>
        <v>67.127591631605554</v>
      </c>
      <c r="Y383" s="9">
        <f t="shared" si="318"/>
        <v>0.45208336329283266</v>
      </c>
      <c r="Z383" s="9">
        <f t="shared" si="299"/>
        <v>0.04</v>
      </c>
      <c r="AA383" s="29">
        <f t="shared" si="271"/>
        <v>0.49208336329283264</v>
      </c>
      <c r="AB383" s="30">
        <f t="shared" si="300"/>
        <v>0.98</v>
      </c>
      <c r="AC383" s="9">
        <v>0.5</v>
      </c>
      <c r="AD383" s="9">
        <v>0.5</v>
      </c>
      <c r="AE383" s="9">
        <f t="shared" si="272"/>
        <v>36.780324237041512</v>
      </c>
      <c r="AF383" s="9">
        <f>(AC383+AD383)*D383*E383*N383</f>
        <v>24.757380000000005</v>
      </c>
      <c r="AG383" s="28">
        <f t="shared" si="273"/>
        <v>61.537704237041517</v>
      </c>
      <c r="AH383" s="9">
        <f t="shared" si="274"/>
        <v>0.40231237591567065</v>
      </c>
      <c r="AI383" s="9">
        <f t="shared" si="301"/>
        <v>0.09</v>
      </c>
      <c r="AJ383" s="29">
        <f t="shared" si="275"/>
        <v>0.49231237591567067</v>
      </c>
      <c r="AK383" s="30">
        <f t="shared" si="302"/>
        <v>0.9</v>
      </c>
      <c r="AL383" s="9">
        <v>7.8530426603492369</v>
      </c>
      <c r="AM383" s="9">
        <v>2.6878280207325393</v>
      </c>
      <c r="AN383" s="9">
        <v>5.9146033311065302</v>
      </c>
      <c r="AO383" s="36">
        <f t="shared" si="276"/>
        <v>68.526083123930661</v>
      </c>
      <c r="AP383" s="36">
        <f t="shared" si="277"/>
        <v>3.9886910159624906</v>
      </c>
      <c r="AQ383" s="36">
        <f t="shared" si="278"/>
        <v>1.3651925683377539</v>
      </c>
      <c r="AR383" s="36">
        <f t="shared" si="279"/>
        <v>3.0041254313926373</v>
      </c>
      <c r="AS383" s="36">
        <f t="shared" si="280"/>
        <v>107.02633158419133</v>
      </c>
      <c r="AT383" s="37">
        <f t="shared" si="281"/>
        <v>60.861465728942157</v>
      </c>
      <c r="AU383" s="37">
        <f t="shared" si="282"/>
        <v>3.9868925700655851</v>
      </c>
      <c r="AV383" s="37">
        <f t="shared" si="283"/>
        <v>1.3645770217929885</v>
      </c>
      <c r="AW383" s="37">
        <f t="shared" si="284"/>
        <v>3.002770912570734</v>
      </c>
      <c r="AX383" s="37">
        <f t="shared" si="285"/>
        <v>106.97807488390342</v>
      </c>
      <c r="AY383" s="9">
        <f t="shared" si="286"/>
        <v>0.85</v>
      </c>
      <c r="AZ383" s="9">
        <f t="shared" si="287"/>
        <v>0.6</v>
      </c>
      <c r="BA383" s="9">
        <f t="shared" si="288"/>
        <v>0.65</v>
      </c>
      <c r="BB383" s="9">
        <f t="shared" si="303"/>
        <v>21</v>
      </c>
      <c r="BC383" s="9">
        <f t="shared" si="304"/>
        <v>11.2</v>
      </c>
      <c r="BD383" s="9">
        <f t="shared" si="305"/>
        <v>13.65</v>
      </c>
      <c r="BE383" s="9">
        <f t="shared" si="289"/>
        <v>273.3293721155211</v>
      </c>
      <c r="BF383" s="9">
        <f t="shared" si="290"/>
        <v>93.551299418085321</v>
      </c>
      <c r="BG383" s="9">
        <f t="shared" si="291"/>
        <v>205.86094902632593</v>
      </c>
      <c r="BH383" s="9">
        <f t="shared" si="292"/>
        <v>7334.0952945876606</v>
      </c>
      <c r="BI383" s="9">
        <f t="shared" si="293"/>
        <v>242.64812551802072</v>
      </c>
      <c r="BJ383" s="9">
        <f t="shared" si="294"/>
        <v>83.050157646355927</v>
      </c>
      <c r="BK383" s="9">
        <f t="shared" si="295"/>
        <v>182.75303898728811</v>
      </c>
      <c r="BL383" s="9">
        <f t="shared" si="296"/>
        <v>6510.8424382948951</v>
      </c>
      <c r="BM383" s="9" t="str">
        <f t="shared" si="297"/>
        <v>M</v>
      </c>
      <c r="BN383" s="9" t="str">
        <f t="shared" si="298"/>
        <v>M</v>
      </c>
      <c r="BO383" s="9">
        <v>1</v>
      </c>
    </row>
    <row r="384" spans="1:67" x14ac:dyDescent="0.3">
      <c r="A384" s="10">
        <v>378</v>
      </c>
      <c r="B384" s="10">
        <f t="shared" si="268"/>
        <v>10</v>
      </c>
      <c r="C384" s="9">
        <f>IF(G384&lt;=$A$3,$A$3,G384)</f>
        <v>2.8986704689924068</v>
      </c>
      <c r="D384" s="9">
        <f t="shared" si="306"/>
        <v>3</v>
      </c>
      <c r="E384" s="9">
        <f t="shared" si="307"/>
        <v>2.7508200000000005</v>
      </c>
      <c r="F384" s="9">
        <f t="shared" si="308"/>
        <v>3.2986704689924071</v>
      </c>
      <c r="G384" s="9">
        <v>2.8986704689924068</v>
      </c>
      <c r="H384" s="9">
        <f t="shared" si="269"/>
        <v>3.1983289898348715</v>
      </c>
      <c r="I384" s="9">
        <v>65</v>
      </c>
      <c r="J384" s="9">
        <v>78</v>
      </c>
      <c r="K384" s="9">
        <v>0.2</v>
      </c>
      <c r="L384" s="9">
        <v>0.2</v>
      </c>
      <c r="M384" s="1">
        <f t="shared" si="309"/>
        <v>1.3989229744649958</v>
      </c>
      <c r="N384" s="9">
        <v>3</v>
      </c>
      <c r="O384" s="9">
        <v>2.6</v>
      </c>
      <c r="P384" s="9">
        <f t="shared" si="310"/>
        <v>2.7848170035324995</v>
      </c>
      <c r="Q384" s="1">
        <f t="shared" si="311"/>
        <v>1.2985814953074604</v>
      </c>
      <c r="R384" s="4">
        <f t="shared" si="312"/>
        <v>15.007922656809424</v>
      </c>
      <c r="S384" s="4">
        <f t="shared" si="313"/>
        <v>7.721363089212703E-2</v>
      </c>
      <c r="T384" s="9">
        <f t="shared" si="314"/>
        <v>14.921734356544293</v>
      </c>
      <c r="U384" s="9">
        <f t="shared" si="315"/>
        <v>4.5972519642998675</v>
      </c>
      <c r="V384" s="9">
        <f t="shared" si="316"/>
        <v>38.135240863688878</v>
      </c>
      <c r="W384" s="9">
        <f t="shared" si="317"/>
        <v>41.496494602935186</v>
      </c>
      <c r="X384" s="28">
        <f t="shared" si="270"/>
        <v>79.631735466624065</v>
      </c>
      <c r="Y384" s="9">
        <f t="shared" si="318"/>
        <v>0.52110498860504617</v>
      </c>
      <c r="Z384" s="9">
        <f t="shared" si="299"/>
        <v>0.04</v>
      </c>
      <c r="AA384" s="29">
        <f t="shared" si="271"/>
        <v>0.56110498860504621</v>
      </c>
      <c r="AB384" s="30">
        <f t="shared" si="300"/>
        <v>0.98</v>
      </c>
      <c r="AC384" s="9">
        <v>0.5</v>
      </c>
      <c r="AD384" s="9">
        <v>0.5</v>
      </c>
      <c r="AE384" s="9">
        <f t="shared" si="272"/>
        <v>79.182246166358055</v>
      </c>
      <c r="AF384" s="9">
        <f>(AC384+AD384)*D384*E384*N384</f>
        <v>24.757380000000005</v>
      </c>
      <c r="AG384" s="28">
        <f t="shared" si="273"/>
        <v>103.93962616635807</v>
      </c>
      <c r="AH384" s="9">
        <f t="shared" si="274"/>
        <v>0.23819000426627643</v>
      </c>
      <c r="AI384" s="9">
        <f t="shared" si="301"/>
        <v>0.09</v>
      </c>
      <c r="AJ384" s="29">
        <f t="shared" si="275"/>
        <v>0.32819000426627642</v>
      </c>
      <c r="AK384" s="30">
        <f t="shared" si="302"/>
        <v>0.9</v>
      </c>
      <c r="AL384" s="9">
        <v>9.4058735240282392</v>
      </c>
      <c r="AM384" s="9">
        <v>2.4676733860390767</v>
      </c>
      <c r="AN384" s="9">
        <v>5.4558669145614003</v>
      </c>
      <c r="AO384" s="36">
        <f t="shared" si="276"/>
        <v>81.290729955512077</v>
      </c>
      <c r="AP384" s="36">
        <f t="shared" si="277"/>
        <v>4.1281909675078685</v>
      </c>
      <c r="AQ384" s="36">
        <f t="shared" si="278"/>
        <v>1.0830495388846448</v>
      </c>
      <c r="AR384" s="36">
        <f t="shared" si="279"/>
        <v>2.3945527716357771</v>
      </c>
      <c r="AS384" s="36">
        <f t="shared" si="280"/>
        <v>102.21197113765871</v>
      </c>
      <c r="AT384" s="37">
        <f t="shared" si="281"/>
        <v>102.79743247222227</v>
      </c>
      <c r="AU384" s="37">
        <f t="shared" si="282"/>
        <v>6.3189598520493551</v>
      </c>
      <c r="AV384" s="37">
        <f t="shared" si="283"/>
        <v>1.6578076469471352</v>
      </c>
      <c r="AW384" s="37">
        <f t="shared" si="284"/>
        <v>3.6653059285952581</v>
      </c>
      <c r="AX384" s="37">
        <f t="shared" si="285"/>
        <v>156.45432759802716</v>
      </c>
      <c r="AY384" s="9">
        <f t="shared" si="286"/>
        <v>0.85</v>
      </c>
      <c r="AZ384" s="9">
        <f t="shared" si="287"/>
        <v>0.6</v>
      </c>
      <c r="BA384" s="9">
        <f t="shared" si="288"/>
        <v>0.65</v>
      </c>
      <c r="BB384" s="9">
        <f t="shared" si="303"/>
        <v>21</v>
      </c>
      <c r="BC384" s="9">
        <f t="shared" si="304"/>
        <v>11.2</v>
      </c>
      <c r="BD384" s="9">
        <f t="shared" si="305"/>
        <v>13.65</v>
      </c>
      <c r="BE384" s="9">
        <f t="shared" si="289"/>
        <v>335.58365714446626</v>
      </c>
      <c r="BF384" s="9">
        <f t="shared" si="290"/>
        <v>88.041887593913543</v>
      </c>
      <c r="BG384" s="9">
        <f t="shared" si="291"/>
        <v>194.65494272326694</v>
      </c>
      <c r="BH384" s="9">
        <f t="shared" si="292"/>
        <v>8308.8857439720086</v>
      </c>
      <c r="BI384" s="9">
        <f t="shared" si="293"/>
        <v>649.57284868572719</v>
      </c>
      <c r="BJ384" s="9">
        <f t="shared" si="294"/>
        <v>170.41836963898183</v>
      </c>
      <c r="BK384" s="9">
        <f t="shared" si="295"/>
        <v>376.784038684807</v>
      </c>
      <c r="BL384" s="9">
        <f t="shared" si="296"/>
        <v>16083.103176245138</v>
      </c>
      <c r="BM384" s="9" t="str">
        <f t="shared" si="297"/>
        <v>M</v>
      </c>
      <c r="BN384" s="9" t="str">
        <f t="shared" si="298"/>
        <v>M</v>
      </c>
      <c r="BO384" s="9">
        <v>1</v>
      </c>
    </row>
    <row r="385" spans="1:67" x14ac:dyDescent="0.3">
      <c r="A385" s="10">
        <v>379</v>
      </c>
      <c r="B385" s="10">
        <f t="shared" si="268"/>
        <v>10</v>
      </c>
      <c r="C385" s="9">
        <f>IF(G385&lt;=$A$3,$A$3,G385)</f>
        <v>2.5</v>
      </c>
      <c r="D385" s="9">
        <f t="shared" si="306"/>
        <v>3</v>
      </c>
      <c r="E385" s="9">
        <f t="shared" si="307"/>
        <v>2.7508200000000005</v>
      </c>
      <c r="F385" s="9">
        <f t="shared" si="308"/>
        <v>2.9000000000000004</v>
      </c>
      <c r="G385" s="9">
        <v>1.7103322405917138</v>
      </c>
      <c r="H385" s="9">
        <f t="shared" si="269"/>
        <v>1.887142828358541</v>
      </c>
      <c r="I385" s="9">
        <v>65</v>
      </c>
      <c r="J385" s="9">
        <v>78</v>
      </c>
      <c r="K385" s="9">
        <v>0.2</v>
      </c>
      <c r="L385" s="9">
        <v>0.2</v>
      </c>
      <c r="M385" s="1">
        <f t="shared" si="309"/>
        <v>1.3989229744649958</v>
      </c>
      <c r="N385" s="9">
        <v>3</v>
      </c>
      <c r="O385" s="9">
        <v>2.6</v>
      </c>
      <c r="P385" s="9">
        <f t="shared" si="310"/>
        <v>0.82792078592715257</v>
      </c>
      <c r="Q385" s="1">
        <f t="shared" si="311"/>
        <v>0.38606580282353642</v>
      </c>
      <c r="R385" s="4">
        <f t="shared" si="312"/>
        <v>15.007922656809424</v>
      </c>
      <c r="S385" s="4">
        <f t="shared" si="313"/>
        <v>7.8673666898215906</v>
      </c>
      <c r="T385" s="9">
        <f t="shared" si="314"/>
        <v>1.318874746675254</v>
      </c>
      <c r="U385" s="9">
        <f t="shared" si="315"/>
        <v>3.2860658028235368</v>
      </c>
      <c r="V385" s="9">
        <f t="shared" si="316"/>
        <v>43.092725085297957</v>
      </c>
      <c r="W385" s="9">
        <f t="shared" si="317"/>
        <v>62.925803440499536</v>
      </c>
      <c r="X385" s="28">
        <f t="shared" si="270"/>
        <v>106.01852852579749</v>
      </c>
      <c r="Y385" s="9">
        <f t="shared" si="318"/>
        <v>0.59353590655795418</v>
      </c>
      <c r="Z385" s="9">
        <f t="shared" si="299"/>
        <v>0.04</v>
      </c>
      <c r="AA385" s="29">
        <f t="shared" si="271"/>
        <v>0.63353590655795422</v>
      </c>
      <c r="AB385" s="30">
        <f t="shared" si="300"/>
        <v>0.98</v>
      </c>
      <c r="AC385" s="9">
        <v>0.5</v>
      </c>
      <c r="AD385" s="9">
        <v>0.5</v>
      </c>
      <c r="AE385" s="9">
        <f t="shared" si="272"/>
        <v>46.72071211594718</v>
      </c>
      <c r="AF385" s="9">
        <f>(AC385+AD385)*D385*E385*N385</f>
        <v>24.757380000000005</v>
      </c>
      <c r="AG385" s="28">
        <f t="shared" si="273"/>
        <v>71.478092115947192</v>
      </c>
      <c r="AH385" s="9">
        <f t="shared" si="274"/>
        <v>0.34636318999449739</v>
      </c>
      <c r="AI385" s="9">
        <f t="shared" si="301"/>
        <v>0.09</v>
      </c>
      <c r="AJ385" s="29">
        <f t="shared" si="275"/>
        <v>0.43636318999449741</v>
      </c>
      <c r="AK385" s="30">
        <f t="shared" si="302"/>
        <v>0.9</v>
      </c>
      <c r="AL385" s="9">
        <v>6.9865189847433156</v>
      </c>
      <c r="AM385" s="9">
        <v>2.9178099786233274</v>
      </c>
      <c r="AN385" s="9">
        <v>5.7825897380875428</v>
      </c>
      <c r="AO385" s="36">
        <f t="shared" si="276"/>
        <v>108.22724787008495</v>
      </c>
      <c r="AP385" s="36">
        <f t="shared" si="277"/>
        <v>2.560308346059601</v>
      </c>
      <c r="AQ385" s="36">
        <f t="shared" si="278"/>
        <v>1.0692725886523526</v>
      </c>
      <c r="AR385" s="36">
        <f t="shared" si="279"/>
        <v>2.1191115061155283</v>
      </c>
      <c r="AS385" s="36">
        <f t="shared" si="280"/>
        <v>71.688832610917714</v>
      </c>
      <c r="AT385" s="37">
        <f t="shared" si="281"/>
        <v>70.692618576211501</v>
      </c>
      <c r="AU385" s="37">
        <f t="shared" si="282"/>
        <v>3.9378592736036051</v>
      </c>
      <c r="AV385" s="37">
        <f t="shared" si="283"/>
        <v>1.6445851085534759</v>
      </c>
      <c r="AW385" s="37">
        <f t="shared" si="284"/>
        <v>3.2592804335462175</v>
      </c>
      <c r="AX385" s="37">
        <f t="shared" si="285"/>
        <v>110.26036560994253</v>
      </c>
      <c r="AY385" s="9">
        <f t="shared" si="286"/>
        <v>0.85</v>
      </c>
      <c r="AZ385" s="9">
        <f t="shared" si="287"/>
        <v>0.6</v>
      </c>
      <c r="BA385" s="9">
        <f t="shared" si="288"/>
        <v>0.65</v>
      </c>
      <c r="BB385" s="9">
        <f t="shared" si="303"/>
        <v>21</v>
      </c>
      <c r="BC385" s="9">
        <f t="shared" si="304"/>
        <v>11.2</v>
      </c>
      <c r="BD385" s="9">
        <f t="shared" si="305"/>
        <v>13.65</v>
      </c>
      <c r="BE385" s="9">
        <f t="shared" si="289"/>
        <v>277.09512599283966</v>
      </c>
      <c r="BF385" s="9">
        <f t="shared" si="290"/>
        <v>115.72442949276555</v>
      </c>
      <c r="BG385" s="9">
        <f t="shared" si="291"/>
        <v>229.34560623671433</v>
      </c>
      <c r="BH385" s="9">
        <f t="shared" si="292"/>
        <v>7758.6850564988208</v>
      </c>
      <c r="BI385" s="9">
        <f t="shared" si="293"/>
        <v>278.37758363565695</v>
      </c>
      <c r="BJ385" s="9">
        <f t="shared" si="294"/>
        <v>116.26002779508826</v>
      </c>
      <c r="BK385" s="9">
        <f t="shared" si="295"/>
        <v>230.40706852159201</v>
      </c>
      <c r="BL385" s="9">
        <f t="shared" si="296"/>
        <v>7794.5939701372945</v>
      </c>
      <c r="BM385" s="9" t="str">
        <f t="shared" si="297"/>
        <v>D</v>
      </c>
      <c r="BN385" s="9" t="str">
        <f t="shared" si="298"/>
        <v>M</v>
      </c>
      <c r="BO385" s="9">
        <v>1</v>
      </c>
    </row>
    <row r="386" spans="1:67" x14ac:dyDescent="0.3">
      <c r="A386" s="10">
        <v>380</v>
      </c>
      <c r="B386" s="10">
        <f t="shared" si="268"/>
        <v>10</v>
      </c>
      <c r="C386" s="9">
        <f>IF(G386&lt;=$A$3,$A$3,G386)</f>
        <v>2.8255985926246492</v>
      </c>
      <c r="D386" s="9">
        <f t="shared" si="306"/>
        <v>3</v>
      </c>
      <c r="E386" s="9">
        <f t="shared" si="307"/>
        <v>2.7508200000000005</v>
      </c>
      <c r="F386" s="9">
        <f t="shared" si="308"/>
        <v>3.2255985926246495</v>
      </c>
      <c r="G386" s="9">
        <v>2.8255985926246492</v>
      </c>
      <c r="H386" s="9">
        <f t="shared" si="269"/>
        <v>3.1177030949535309</v>
      </c>
      <c r="I386" s="9">
        <v>65</v>
      </c>
      <c r="J386" s="9">
        <v>78</v>
      </c>
      <c r="K386" s="9">
        <v>0.2</v>
      </c>
      <c r="L386" s="9">
        <v>0.2</v>
      </c>
      <c r="M386" s="1">
        <f t="shared" si="309"/>
        <v>1.3989229744649958</v>
      </c>
      <c r="N386" s="9">
        <v>3</v>
      </c>
      <c r="O386" s="9">
        <v>2.6</v>
      </c>
      <c r="P386" s="9">
        <f t="shared" si="310"/>
        <v>2.7686173585524627</v>
      </c>
      <c r="Q386" s="1">
        <f t="shared" si="311"/>
        <v>1.291027476793877</v>
      </c>
      <c r="R386" s="4">
        <f t="shared" si="312"/>
        <v>15.007922656809424</v>
      </c>
      <c r="S386" s="4">
        <f t="shared" si="313"/>
        <v>8.9277007118736179E-2</v>
      </c>
      <c r="T386" s="9">
        <f t="shared" si="314"/>
        <v>14.748635929937947</v>
      </c>
      <c r="U386" s="9">
        <f t="shared" si="315"/>
        <v>4.5166260694185265</v>
      </c>
      <c r="V386" s="9">
        <f t="shared" si="316"/>
        <v>36.61531756014876</v>
      </c>
      <c r="W386" s="9">
        <f t="shared" si="317"/>
        <v>41.529678779526868</v>
      </c>
      <c r="X386" s="28">
        <f t="shared" si="270"/>
        <v>78.144996339675629</v>
      </c>
      <c r="Y386" s="9">
        <f t="shared" si="318"/>
        <v>0.53144386364813867</v>
      </c>
      <c r="Z386" s="9">
        <f t="shared" si="299"/>
        <v>0.04</v>
      </c>
      <c r="AA386" s="29">
        <f t="shared" si="271"/>
        <v>0.57144386364813871</v>
      </c>
      <c r="AB386" s="30">
        <f t="shared" si="300"/>
        <v>0.98</v>
      </c>
      <c r="AC386" s="9">
        <v>0.5</v>
      </c>
      <c r="AD386" s="9">
        <v>0.5</v>
      </c>
      <c r="AE386" s="9">
        <f t="shared" si="272"/>
        <v>77.186160248940666</v>
      </c>
      <c r="AF386" s="9">
        <f>(AC386+AD386)*D386*E386*N386</f>
        <v>24.757380000000005</v>
      </c>
      <c r="AG386" s="28">
        <f t="shared" si="273"/>
        <v>101.94354024894068</v>
      </c>
      <c r="AH386" s="9">
        <f t="shared" si="274"/>
        <v>0.24285383791404347</v>
      </c>
      <c r="AI386" s="9">
        <f t="shared" si="301"/>
        <v>0.09</v>
      </c>
      <c r="AJ386" s="29">
        <f t="shared" si="275"/>
        <v>0.33285383791404344</v>
      </c>
      <c r="AK386" s="30">
        <f t="shared" si="302"/>
        <v>0.9</v>
      </c>
      <c r="AL386" s="9">
        <v>6.4970319342792964</v>
      </c>
      <c r="AM386" s="9">
        <v>2.0370877057045216</v>
      </c>
      <c r="AN386" s="9">
        <v>4.551904062344315</v>
      </c>
      <c r="AO386" s="36">
        <f t="shared" si="276"/>
        <v>79.773017096752199</v>
      </c>
      <c r="AP386" s="36">
        <f t="shared" si="277"/>
        <v>2.7843429035093954</v>
      </c>
      <c r="AQ386" s="36">
        <f t="shared" si="278"/>
        <v>0.87300643656660726</v>
      </c>
      <c r="AR386" s="36">
        <f t="shared" si="279"/>
        <v>1.9507464180026215</v>
      </c>
      <c r="AS386" s="36">
        <f t="shared" si="280"/>
        <v>72.875121675098569</v>
      </c>
      <c r="AT386" s="37">
        <f t="shared" si="281"/>
        <v>100.82328156488637</v>
      </c>
      <c r="AU386" s="37">
        <f t="shared" si="282"/>
        <v>4.3344699199043317</v>
      </c>
      <c r="AV386" s="37">
        <f t="shared" si="283"/>
        <v>1.3590352446932581</v>
      </c>
      <c r="AW386" s="37">
        <f t="shared" si="284"/>
        <v>3.0367853253764845</v>
      </c>
      <c r="AX386" s="37">
        <f t="shared" si="285"/>
        <v>113.44688271403386</v>
      </c>
      <c r="AY386" s="9">
        <f t="shared" si="286"/>
        <v>0.85</v>
      </c>
      <c r="AZ386" s="9">
        <f t="shared" si="287"/>
        <v>0.6</v>
      </c>
      <c r="BA386" s="9">
        <f t="shared" si="288"/>
        <v>0.65</v>
      </c>
      <c r="BB386" s="9">
        <f t="shared" si="303"/>
        <v>21</v>
      </c>
      <c r="BC386" s="9">
        <f t="shared" si="304"/>
        <v>11.2</v>
      </c>
      <c r="BD386" s="9">
        <f t="shared" si="305"/>
        <v>13.65</v>
      </c>
      <c r="BE386" s="9">
        <f t="shared" si="289"/>
        <v>222.11543404487566</v>
      </c>
      <c r="BF386" s="9">
        <f t="shared" si="290"/>
        <v>69.642357389802669</v>
      </c>
      <c r="BG386" s="9">
        <f t="shared" si="291"/>
        <v>155.61692735475123</v>
      </c>
      <c r="BH386" s="9">
        <f t="shared" si="292"/>
        <v>5813.4683273155351</v>
      </c>
      <c r="BI386" s="9">
        <f t="shared" si="293"/>
        <v>437.0154811690449</v>
      </c>
      <c r="BJ386" s="9">
        <f t="shared" si="294"/>
        <v>137.0223931323126</v>
      </c>
      <c r="BK386" s="9">
        <f t="shared" si="295"/>
        <v>306.17866191254836</v>
      </c>
      <c r="BL386" s="9">
        <f t="shared" si="296"/>
        <v>11438.086998535677</v>
      </c>
      <c r="BM386" s="9" t="str">
        <f t="shared" si="297"/>
        <v>D</v>
      </c>
      <c r="BN386" s="9" t="str">
        <f t="shared" si="298"/>
        <v>M</v>
      </c>
      <c r="BO386" s="9">
        <v>1</v>
      </c>
    </row>
    <row r="387" spans="1:67" x14ac:dyDescent="0.3">
      <c r="A387" s="10">
        <v>381</v>
      </c>
      <c r="B387" s="10">
        <f t="shared" si="268"/>
        <v>10</v>
      </c>
      <c r="C387" s="9">
        <f>IF(G387&lt;=$A$3,$A$3,G387)</f>
        <v>3.4983221142184107</v>
      </c>
      <c r="D387" s="9">
        <f t="shared" si="306"/>
        <v>3</v>
      </c>
      <c r="E387" s="9">
        <f t="shared" si="307"/>
        <v>2.7508200000000005</v>
      </c>
      <c r="F387" s="9">
        <f t="shared" si="308"/>
        <v>3.898322114218411</v>
      </c>
      <c r="G387" s="9">
        <v>3.4983221142184107</v>
      </c>
      <c r="H387" s="9">
        <f t="shared" si="269"/>
        <v>3.8599713742467743</v>
      </c>
      <c r="I387" s="9">
        <v>65</v>
      </c>
      <c r="J387" s="9">
        <v>78</v>
      </c>
      <c r="K387" s="9">
        <v>0.2</v>
      </c>
      <c r="L387" s="9">
        <v>0.2</v>
      </c>
      <c r="M387" s="1">
        <f t="shared" si="309"/>
        <v>1.3989229744649958</v>
      </c>
      <c r="N387" s="9">
        <v>3</v>
      </c>
      <c r="O387" s="9">
        <v>2.6</v>
      </c>
      <c r="P387" s="9">
        <f t="shared" si="310"/>
        <v>2.917756572724163</v>
      </c>
      <c r="Q387" s="1">
        <f t="shared" si="311"/>
        <v>1.3605722344933593</v>
      </c>
      <c r="R387" s="4">
        <f t="shared" si="312"/>
        <v>15.007922656809424</v>
      </c>
      <c r="S387" s="4">
        <f t="shared" si="313"/>
        <v>1.1279256517098058E-2</v>
      </c>
      <c r="T387" s="9">
        <f t="shared" si="314"/>
        <v>16.380384518771606</v>
      </c>
      <c r="U387" s="9">
        <f t="shared" si="315"/>
        <v>5.2588943487117703</v>
      </c>
      <c r="V387" s="9">
        <f t="shared" si="316"/>
        <v>50.503288759422318</v>
      </c>
      <c r="W387" s="9">
        <f t="shared" si="317"/>
        <v>41.315121007216867</v>
      </c>
      <c r="X387" s="28">
        <f t="shared" si="270"/>
        <v>91.818409766639178</v>
      </c>
      <c r="Y387" s="9">
        <f t="shared" si="318"/>
        <v>0.44996554734743499</v>
      </c>
      <c r="Z387" s="9">
        <f t="shared" si="299"/>
        <v>0.04</v>
      </c>
      <c r="AA387" s="29">
        <f t="shared" si="271"/>
        <v>0.48996554734743497</v>
      </c>
      <c r="AB387" s="30">
        <f t="shared" si="300"/>
        <v>0.98</v>
      </c>
      <c r="AC387" s="9">
        <v>0.5</v>
      </c>
      <c r="AD387" s="9">
        <v>0.5</v>
      </c>
      <c r="AE387" s="9">
        <f t="shared" si="272"/>
        <v>95.562778101349622</v>
      </c>
      <c r="AF387" s="9">
        <f>(AC387+AD387)*D387*E387*N387</f>
        <v>24.757380000000005</v>
      </c>
      <c r="AG387" s="28">
        <f t="shared" si="273"/>
        <v>120.32015810134962</v>
      </c>
      <c r="AH387" s="9">
        <f t="shared" si="274"/>
        <v>0.20576252882867765</v>
      </c>
      <c r="AI387" s="9">
        <f t="shared" si="301"/>
        <v>0.09</v>
      </c>
      <c r="AJ387" s="29">
        <f t="shared" si="275"/>
        <v>0.29576252882867765</v>
      </c>
      <c r="AK387" s="30">
        <f t="shared" si="302"/>
        <v>0.9</v>
      </c>
      <c r="AL387" s="9">
        <v>6.7675301479407803</v>
      </c>
      <c r="AM387" s="9">
        <v>2.1433386438126796</v>
      </c>
      <c r="AN387" s="9">
        <v>3.5077168489935286</v>
      </c>
      <c r="AO387" s="36">
        <f t="shared" si="276"/>
        <v>93.731293303444161</v>
      </c>
      <c r="AP387" s="36">
        <f t="shared" si="277"/>
        <v>3.4516735348147085</v>
      </c>
      <c r="AQ387" s="36">
        <f t="shared" si="278"/>
        <v>1.0931765520460912</v>
      </c>
      <c r="AR387" s="36">
        <f t="shared" si="279"/>
        <v>1.7890564431365947</v>
      </c>
      <c r="AS387" s="36">
        <f t="shared" si="280"/>
        <v>84.831922317921709</v>
      </c>
      <c r="AT387" s="37">
        <f t="shared" si="281"/>
        <v>118.99795856177435</v>
      </c>
      <c r="AU387" s="37">
        <f t="shared" si="282"/>
        <v>4.7659483174615005</v>
      </c>
      <c r="AV387" s="37">
        <f t="shared" si="283"/>
        <v>1.5094193863824132</v>
      </c>
      <c r="AW387" s="37">
        <f t="shared" si="284"/>
        <v>2.4702656433202419</v>
      </c>
      <c r="AX387" s="37">
        <f t="shared" si="285"/>
        <v>117.13290766353644</v>
      </c>
      <c r="AY387" s="9">
        <f t="shared" si="286"/>
        <v>0.85</v>
      </c>
      <c r="AZ387" s="9">
        <f t="shared" si="287"/>
        <v>0.6</v>
      </c>
      <c r="BA387" s="9">
        <f t="shared" si="288"/>
        <v>0.65</v>
      </c>
      <c r="BB387" s="9">
        <f t="shared" si="303"/>
        <v>21</v>
      </c>
      <c r="BC387" s="9">
        <f t="shared" si="304"/>
        <v>11.2</v>
      </c>
      <c r="BD387" s="9">
        <f t="shared" si="305"/>
        <v>13.65</v>
      </c>
      <c r="BE387" s="9">
        <f t="shared" si="289"/>
        <v>323.52982447945334</v>
      </c>
      <c r="BF387" s="9">
        <f t="shared" si="290"/>
        <v>102.46485203227996</v>
      </c>
      <c r="BG387" s="9">
        <f t="shared" si="291"/>
        <v>167.69057420805274</v>
      </c>
      <c r="BH387" s="9">
        <f t="shared" si="292"/>
        <v>7951.4057922761103</v>
      </c>
      <c r="BI387" s="9">
        <f t="shared" si="293"/>
        <v>567.1381203888418</v>
      </c>
      <c r="BJ387" s="9">
        <f t="shared" si="294"/>
        <v>179.61782559307329</v>
      </c>
      <c r="BK387" s="9">
        <f t="shared" si="295"/>
        <v>293.95656866039701</v>
      </c>
      <c r="BL387" s="9">
        <f t="shared" si="296"/>
        <v>13938.576892365651</v>
      </c>
      <c r="BM387" s="9" t="str">
        <f t="shared" si="297"/>
        <v>M</v>
      </c>
      <c r="BN387" s="9" t="str">
        <f t="shared" si="298"/>
        <v>M</v>
      </c>
      <c r="BO387" s="9">
        <v>1</v>
      </c>
    </row>
    <row r="388" spans="1:67" x14ac:dyDescent="0.3">
      <c r="A388" s="10">
        <v>382</v>
      </c>
      <c r="B388" s="10">
        <f t="shared" si="268"/>
        <v>10</v>
      </c>
      <c r="C388" s="9">
        <f>IF(G388&lt;=$A$3,$A$3,G388)</f>
        <v>2.5</v>
      </c>
      <c r="D388" s="9">
        <f t="shared" si="306"/>
        <v>3</v>
      </c>
      <c r="E388" s="9">
        <f t="shared" si="307"/>
        <v>2.7508200000000005</v>
      </c>
      <c r="F388" s="9">
        <f t="shared" si="308"/>
        <v>2.9000000000000004</v>
      </c>
      <c r="G388" s="9">
        <v>2.313551667352165</v>
      </c>
      <c r="H388" s="9">
        <f t="shared" si="269"/>
        <v>2.5527218241352347</v>
      </c>
      <c r="I388" s="9">
        <v>65</v>
      </c>
      <c r="J388" s="9">
        <v>78</v>
      </c>
      <c r="K388" s="9">
        <v>0.2</v>
      </c>
      <c r="L388" s="9">
        <v>0.2</v>
      </c>
      <c r="M388" s="1">
        <f t="shared" si="309"/>
        <v>1.3989229744649958</v>
      </c>
      <c r="N388" s="9">
        <v>3</v>
      </c>
      <c r="O388" s="9">
        <v>2.6</v>
      </c>
      <c r="P388" s="9">
        <f t="shared" si="310"/>
        <v>2.255259548516074</v>
      </c>
      <c r="Q388" s="1">
        <f t="shared" si="311"/>
        <v>1.05164479860023</v>
      </c>
      <c r="R388" s="4">
        <f t="shared" si="312"/>
        <v>15.007922656809424</v>
      </c>
      <c r="S388" s="4">
        <f t="shared" si="313"/>
        <v>0.92488547892988848</v>
      </c>
      <c r="T388" s="9">
        <f t="shared" si="314"/>
        <v>9.7863116218006745</v>
      </c>
      <c r="U388" s="9">
        <f t="shared" si="315"/>
        <v>3.9516447986002303</v>
      </c>
      <c r="V388" s="9">
        <f t="shared" si="316"/>
        <v>36.278322498927452</v>
      </c>
      <c r="W388" s="9">
        <f t="shared" si="317"/>
        <v>43.828287275954423</v>
      </c>
      <c r="X388" s="28">
        <f t="shared" si="270"/>
        <v>80.106609774881875</v>
      </c>
      <c r="Y388" s="9">
        <f t="shared" si="318"/>
        <v>0.54712448072789577</v>
      </c>
      <c r="Z388" s="9">
        <f t="shared" si="299"/>
        <v>0.04</v>
      </c>
      <c r="AA388" s="29">
        <f t="shared" si="271"/>
        <v>0.5871244807278958</v>
      </c>
      <c r="AB388" s="30">
        <f t="shared" si="300"/>
        <v>0.98</v>
      </c>
      <c r="AC388" s="9">
        <v>0.5</v>
      </c>
      <c r="AD388" s="9">
        <v>0.5</v>
      </c>
      <c r="AE388" s="9">
        <f t="shared" si="272"/>
        <v>63.198704234409185</v>
      </c>
      <c r="AF388" s="9">
        <f>(AC388+AD388)*D388*E388*N388</f>
        <v>24.757380000000005</v>
      </c>
      <c r="AG388" s="28">
        <f t="shared" si="273"/>
        <v>87.95608423440919</v>
      </c>
      <c r="AH388" s="9">
        <f t="shared" si="274"/>
        <v>0.28147433137223155</v>
      </c>
      <c r="AI388" s="9">
        <f t="shared" si="301"/>
        <v>0.09</v>
      </c>
      <c r="AJ388" s="29">
        <f t="shared" si="275"/>
        <v>0.37147433137223151</v>
      </c>
      <c r="AK388" s="30">
        <f t="shared" si="302"/>
        <v>0.9</v>
      </c>
      <c r="AL388" s="9">
        <v>11.221814690639013</v>
      </c>
      <c r="AM388" s="9">
        <v>3.1734567966734994</v>
      </c>
      <c r="AN388" s="9">
        <v>6.7136350458431728</v>
      </c>
      <c r="AO388" s="36">
        <f t="shared" si="276"/>
        <v>81.775497478525239</v>
      </c>
      <c r="AP388" s="36">
        <f t="shared" si="277"/>
        <v>4.6332125675729099</v>
      </c>
      <c r="AQ388" s="36">
        <f t="shared" si="278"/>
        <v>1.3102426228141595</v>
      </c>
      <c r="AR388" s="36">
        <f t="shared" si="279"/>
        <v>2.7718955557558971</v>
      </c>
      <c r="AS388" s="36">
        <f t="shared" si="280"/>
        <v>116.10131807493178</v>
      </c>
      <c r="AT388" s="37">
        <f t="shared" si="281"/>
        <v>86.989533858206897</v>
      </c>
      <c r="AU388" s="37">
        <f t="shared" si="282"/>
        <v>7.0531985816508005</v>
      </c>
      <c r="AV388" s="37">
        <f t="shared" si="283"/>
        <v>1.9945990549905477</v>
      </c>
      <c r="AW388" s="37">
        <f t="shared" si="284"/>
        <v>4.219691956111399</v>
      </c>
      <c r="AX388" s="37">
        <f t="shared" si="285"/>
        <v>176.74251721260165</v>
      </c>
      <c r="AY388" s="9">
        <f t="shared" si="286"/>
        <v>0.85</v>
      </c>
      <c r="AZ388" s="9">
        <f t="shared" si="287"/>
        <v>0.6</v>
      </c>
      <c r="BA388" s="9">
        <f t="shared" si="288"/>
        <v>0.65</v>
      </c>
      <c r="BB388" s="9">
        <f t="shared" si="303"/>
        <v>21</v>
      </c>
      <c r="BC388" s="9">
        <f t="shared" si="304"/>
        <v>11.2</v>
      </c>
      <c r="BD388" s="9">
        <f t="shared" si="305"/>
        <v>13.65</v>
      </c>
      <c r="BE388" s="9">
        <f t="shared" si="289"/>
        <v>378.88326263702993</v>
      </c>
      <c r="BF388" s="9">
        <f t="shared" si="290"/>
        <v>107.1457422981956</v>
      </c>
      <c r="BG388" s="9">
        <f t="shared" si="291"/>
        <v>226.67313803045167</v>
      </c>
      <c r="BH388" s="9">
        <f t="shared" si="292"/>
        <v>9494.2430434900416</v>
      </c>
      <c r="BI388" s="9">
        <f t="shared" si="293"/>
        <v>613.55445682716913</v>
      </c>
      <c r="BJ388" s="9">
        <f t="shared" si="294"/>
        <v>173.50924202764773</v>
      </c>
      <c r="BK388" s="9">
        <f t="shared" si="295"/>
        <v>367.06903628735586</v>
      </c>
      <c r="BL388" s="9">
        <f t="shared" si="296"/>
        <v>15374.749185250326</v>
      </c>
      <c r="BM388" s="9" t="str">
        <f t="shared" si="297"/>
        <v>M</v>
      </c>
      <c r="BN388" s="9" t="str">
        <f t="shared" si="298"/>
        <v>M</v>
      </c>
      <c r="BO388" s="9">
        <v>1</v>
      </c>
    </row>
    <row r="389" spans="1:67" x14ac:dyDescent="0.3">
      <c r="A389" s="10">
        <v>383</v>
      </c>
      <c r="B389" s="10">
        <f t="shared" si="268"/>
        <v>10</v>
      </c>
      <c r="C389" s="9">
        <f>IF(G389&lt;=$A$3,$A$3,G389)</f>
        <v>2.5</v>
      </c>
      <c r="D389" s="9">
        <f t="shared" si="306"/>
        <v>3</v>
      </c>
      <c r="E389" s="9">
        <f t="shared" si="307"/>
        <v>2.7508200000000005</v>
      </c>
      <c r="F389" s="9">
        <f t="shared" si="308"/>
        <v>2.9000000000000004</v>
      </c>
      <c r="G389" s="9">
        <v>1.2493907199027019</v>
      </c>
      <c r="H389" s="9">
        <f t="shared" si="269"/>
        <v>1.3785501324972926</v>
      </c>
      <c r="I389" s="9">
        <v>65</v>
      </c>
      <c r="J389" s="9">
        <v>78</v>
      </c>
      <c r="K389" s="9">
        <v>0.2</v>
      </c>
      <c r="L389" s="9">
        <v>0.2</v>
      </c>
      <c r="M389" s="1">
        <f t="shared" si="309"/>
        <v>1.3989229744649958</v>
      </c>
      <c r="N389" s="9">
        <v>3</v>
      </c>
      <c r="O389" s="9">
        <v>2.6</v>
      </c>
      <c r="P389" s="9">
        <f t="shared" si="310"/>
        <v>0</v>
      </c>
      <c r="Q389" s="1">
        <f t="shared" si="311"/>
        <v>0</v>
      </c>
      <c r="R389" s="4">
        <f t="shared" si="312"/>
        <v>15.007922656809424</v>
      </c>
      <c r="S389" s="4">
        <f t="shared" si="313"/>
        <v>16.322415425642816</v>
      </c>
      <c r="T389" s="9">
        <f t="shared" si="314"/>
        <v>0</v>
      </c>
      <c r="U389" s="9">
        <f t="shared" si="315"/>
        <v>2.7774731069622884</v>
      </c>
      <c r="V389" s="9">
        <f t="shared" si="316"/>
        <v>34.129289479285823</v>
      </c>
      <c r="W389" s="9">
        <f t="shared" si="317"/>
        <v>32.644830851285633</v>
      </c>
      <c r="X389" s="28">
        <f t="shared" si="270"/>
        <v>66.774120330571463</v>
      </c>
      <c r="Y389" s="9">
        <f t="shared" si="318"/>
        <v>0.48888447634614091</v>
      </c>
      <c r="Z389" s="9">
        <f t="shared" si="299"/>
        <v>0.04</v>
      </c>
      <c r="AA389" s="29">
        <f t="shared" si="271"/>
        <v>0.52888447634614089</v>
      </c>
      <c r="AB389" s="30">
        <f t="shared" si="300"/>
        <v>0.98</v>
      </c>
      <c r="AC389" s="9">
        <v>0.5</v>
      </c>
      <c r="AD389" s="9">
        <v>0.5</v>
      </c>
      <c r="AE389" s="9">
        <f t="shared" si="272"/>
        <v>34.129289479285831</v>
      </c>
      <c r="AF389" s="9">
        <f>(AC389+AD389)*D389*E389*N389</f>
        <v>24.757380000000005</v>
      </c>
      <c r="AG389" s="28">
        <f t="shared" si="273"/>
        <v>58.886669479285835</v>
      </c>
      <c r="AH389" s="9">
        <f t="shared" si="274"/>
        <v>0.42042418460613978</v>
      </c>
      <c r="AI389" s="9">
        <f t="shared" si="301"/>
        <v>0.09</v>
      </c>
      <c r="AJ389" s="29">
        <f t="shared" si="275"/>
        <v>0.51042418460613981</v>
      </c>
      <c r="AK389" s="30">
        <f t="shared" si="302"/>
        <v>0.9</v>
      </c>
      <c r="AL389" s="9">
        <v>9.0177738238981426</v>
      </c>
      <c r="AM389" s="9">
        <v>2.0009836356976498</v>
      </c>
      <c r="AN389" s="9">
        <v>3.7242213749107598</v>
      </c>
      <c r="AO389" s="36">
        <f t="shared" si="276"/>
        <v>68.165247837458381</v>
      </c>
      <c r="AP389" s="36">
        <f t="shared" si="277"/>
        <v>4.2484132372378367</v>
      </c>
      <c r="AQ389" s="36">
        <f t="shared" si="278"/>
        <v>0.94269445335450119</v>
      </c>
      <c r="AR389" s="36">
        <f t="shared" si="279"/>
        <v>1.7545385032439778</v>
      </c>
      <c r="AS389" s="36">
        <f t="shared" si="280"/>
        <v>97.736225881269803</v>
      </c>
      <c r="AT389" s="37">
        <f t="shared" si="281"/>
        <v>58.239563221271702</v>
      </c>
      <c r="AU389" s="37">
        <f t="shared" si="282"/>
        <v>4.4148839728723415</v>
      </c>
      <c r="AV389" s="37">
        <f t="shared" si="283"/>
        <v>0.97963319503644775</v>
      </c>
      <c r="AW389" s="37">
        <f t="shared" si="284"/>
        <v>1.8232887163291782</v>
      </c>
      <c r="AX389" s="37">
        <f t="shared" si="285"/>
        <v>101.56594312204686</v>
      </c>
      <c r="AY389" s="9">
        <f t="shared" si="286"/>
        <v>0.85</v>
      </c>
      <c r="AZ389" s="9">
        <f t="shared" si="287"/>
        <v>0.6</v>
      </c>
      <c r="BA389" s="9">
        <f t="shared" si="288"/>
        <v>0.65</v>
      </c>
      <c r="BB389" s="9">
        <f t="shared" si="303"/>
        <v>21</v>
      </c>
      <c r="BC389" s="9">
        <f t="shared" si="304"/>
        <v>11.2</v>
      </c>
      <c r="BD389" s="9">
        <f t="shared" si="305"/>
        <v>13.65</v>
      </c>
      <c r="BE389" s="9">
        <f t="shared" si="289"/>
        <v>289.59414123225599</v>
      </c>
      <c r="BF389" s="9">
        <f t="shared" si="290"/>
        <v>64.259001047906921</v>
      </c>
      <c r="BG389" s="9">
        <f t="shared" si="291"/>
        <v>119.59855191398901</v>
      </c>
      <c r="BH389" s="9">
        <f t="shared" si="292"/>
        <v>6662.2140598945707</v>
      </c>
      <c r="BI389" s="9">
        <f t="shared" si="293"/>
        <v>257.12091425267789</v>
      </c>
      <c r="BJ389" s="9">
        <f t="shared" si="294"/>
        <v>57.053409395981589</v>
      </c>
      <c r="BK389" s="9">
        <f t="shared" si="295"/>
        <v>106.1875384652845</v>
      </c>
      <c r="BL389" s="9">
        <f t="shared" si="296"/>
        <v>5915.1561655845335</v>
      </c>
      <c r="BM389" s="9" t="str">
        <f t="shared" si="297"/>
        <v>M</v>
      </c>
      <c r="BN389" s="9" t="str">
        <f t="shared" si="298"/>
        <v>M</v>
      </c>
      <c r="BO389" s="9">
        <v>1</v>
      </c>
    </row>
    <row r="390" spans="1:67" x14ac:dyDescent="0.3">
      <c r="A390" s="10">
        <v>384</v>
      </c>
      <c r="B390" s="10">
        <f t="shared" si="268"/>
        <v>10</v>
      </c>
      <c r="C390" s="9">
        <f>IF(G390&lt;=$A$3,$A$3,G390)</f>
        <v>2.5532224596502053</v>
      </c>
      <c r="D390" s="9">
        <f t="shared" si="306"/>
        <v>3</v>
      </c>
      <c r="E390" s="9">
        <f t="shared" si="307"/>
        <v>2.7508200000000005</v>
      </c>
      <c r="F390" s="9">
        <f t="shared" si="308"/>
        <v>2.9532224596502057</v>
      </c>
      <c r="G390" s="9">
        <v>2.5532224596502053</v>
      </c>
      <c r="H390" s="9">
        <f t="shared" si="269"/>
        <v>2.8171692841771381</v>
      </c>
      <c r="I390" s="9">
        <v>65</v>
      </c>
      <c r="J390" s="9">
        <v>78</v>
      </c>
      <c r="K390" s="9">
        <v>0.2</v>
      </c>
      <c r="L390" s="9">
        <v>0.2</v>
      </c>
      <c r="M390" s="1">
        <f t="shared" si="309"/>
        <v>1.3989229744649958</v>
      </c>
      <c r="N390" s="9">
        <v>3</v>
      </c>
      <c r="O390" s="9">
        <v>2.6</v>
      </c>
      <c r="P390" s="9">
        <f t="shared" si="310"/>
        <v>2.7082330236407057</v>
      </c>
      <c r="Q390" s="1">
        <f t="shared" si="311"/>
        <v>1.2628697989919284</v>
      </c>
      <c r="R390" s="4">
        <f t="shared" si="312"/>
        <v>15.007922656809424</v>
      </c>
      <c r="S390" s="4">
        <f t="shared" si="313"/>
        <v>0.14195488523188191</v>
      </c>
      <c r="T390" s="9">
        <f t="shared" si="314"/>
        <v>14.112307767731171</v>
      </c>
      <c r="U390" s="9">
        <f t="shared" si="315"/>
        <v>4.2160922586421341</v>
      </c>
      <c r="V390" s="9">
        <f t="shared" si="316"/>
        <v>30.925312039071137</v>
      </c>
      <c r="W390" s="9">
        <f t="shared" si="317"/>
        <v>41.674586140198073</v>
      </c>
      <c r="X390" s="28">
        <f t="shared" si="270"/>
        <v>72.599898179269218</v>
      </c>
      <c r="Y390" s="9">
        <f t="shared" si="318"/>
        <v>0.57403091719621979</v>
      </c>
      <c r="Z390" s="9">
        <f t="shared" si="299"/>
        <v>0.04</v>
      </c>
      <c r="AA390" s="29">
        <f t="shared" si="271"/>
        <v>0.61403091719621983</v>
      </c>
      <c r="AB390" s="30">
        <f t="shared" si="300"/>
        <v>0.98</v>
      </c>
      <c r="AC390" s="9">
        <v>0.5</v>
      </c>
      <c r="AD390" s="9">
        <v>0.5</v>
      </c>
      <c r="AE390" s="9">
        <f t="shared" si="272"/>
        <v>69.745730492701398</v>
      </c>
      <c r="AF390" s="9">
        <f>(AC390+AD390)*D390*E390*N390</f>
        <v>24.757380000000005</v>
      </c>
      <c r="AG390" s="28">
        <f t="shared" si="273"/>
        <v>94.50311049270141</v>
      </c>
      <c r="AH390" s="9">
        <f t="shared" si="274"/>
        <v>0.26197423419107507</v>
      </c>
      <c r="AI390" s="9">
        <f t="shared" si="301"/>
        <v>0.09</v>
      </c>
      <c r="AJ390" s="29">
        <f t="shared" si="275"/>
        <v>0.3519742341910751</v>
      </c>
      <c r="AK390" s="30">
        <f t="shared" si="302"/>
        <v>0.9</v>
      </c>
      <c r="AL390" s="9">
        <v>6.4560713528839049</v>
      </c>
      <c r="AM390" s="9">
        <v>2.63955577534092</v>
      </c>
      <c r="AN390" s="9">
        <v>5.8296757273544308</v>
      </c>
      <c r="AO390" s="36">
        <f t="shared" si="276"/>
        <v>74.112396058003995</v>
      </c>
      <c r="AP390" s="36">
        <f t="shared" si="277"/>
        <v>2.4918439385883611</v>
      </c>
      <c r="AQ390" s="36">
        <f t="shared" si="278"/>
        <v>1.0187869216177556</v>
      </c>
      <c r="AR390" s="36">
        <f t="shared" si="279"/>
        <v>2.2500745935304498</v>
      </c>
      <c r="AS390" s="36">
        <f t="shared" si="280"/>
        <v>71.289449248172474</v>
      </c>
      <c r="AT390" s="37">
        <f t="shared" si="281"/>
        <v>93.464614773001401</v>
      </c>
      <c r="AU390" s="37">
        <f t="shared" si="282"/>
        <v>4.1837005825696547</v>
      </c>
      <c r="AV390" s="37">
        <f t="shared" si="283"/>
        <v>1.7105001527106702</v>
      </c>
      <c r="AW390" s="37">
        <f t="shared" si="284"/>
        <v>3.7777800776365562</v>
      </c>
      <c r="AX390" s="37">
        <f t="shared" si="285"/>
        <v>119.69197016391439</v>
      </c>
      <c r="AY390" s="9">
        <f t="shared" si="286"/>
        <v>0.85</v>
      </c>
      <c r="AZ390" s="9">
        <f t="shared" si="287"/>
        <v>0.6</v>
      </c>
      <c r="BA390" s="9">
        <f t="shared" si="288"/>
        <v>0.65</v>
      </c>
      <c r="BB390" s="9">
        <f t="shared" si="303"/>
        <v>21</v>
      </c>
      <c r="BC390" s="9">
        <f t="shared" si="304"/>
        <v>11.2</v>
      </c>
      <c r="BD390" s="9">
        <f t="shared" si="305"/>
        <v>13.65</v>
      </c>
      <c r="BE390" s="9">
        <f t="shared" si="289"/>
        <v>184.67652489139721</v>
      </c>
      <c r="BF390" s="9">
        <f t="shared" si="290"/>
        <v>75.504739833649779</v>
      </c>
      <c r="BG390" s="9">
        <f t="shared" si="291"/>
        <v>166.75841943578104</v>
      </c>
      <c r="BH390" s="9">
        <f t="shared" si="292"/>
        <v>5283.4318974375337</v>
      </c>
      <c r="BI390" s="9">
        <f t="shared" si="293"/>
        <v>391.02796327545434</v>
      </c>
      <c r="BJ390" s="9">
        <f t="shared" si="294"/>
        <v>159.87123784226287</v>
      </c>
      <c r="BK390" s="9">
        <f t="shared" si="295"/>
        <v>353.08875965342003</v>
      </c>
      <c r="BL390" s="9">
        <f t="shared" si="296"/>
        <v>11186.963882791835</v>
      </c>
      <c r="BM390" s="9" t="str">
        <f t="shared" si="297"/>
        <v>D</v>
      </c>
      <c r="BN390" s="9" t="str">
        <f t="shared" si="298"/>
        <v>M</v>
      </c>
      <c r="BO390" s="9">
        <v>1</v>
      </c>
    </row>
    <row r="391" spans="1:67" x14ac:dyDescent="0.3">
      <c r="A391" s="10">
        <v>385</v>
      </c>
      <c r="B391" s="10">
        <f t="shared" si="268"/>
        <v>10</v>
      </c>
      <c r="C391" s="9">
        <f>IF(G391&lt;=$A$3,$A$3,G391)</f>
        <v>2.5</v>
      </c>
      <c r="D391" s="9">
        <f t="shared" si="306"/>
        <v>3</v>
      </c>
      <c r="E391" s="9">
        <f t="shared" si="307"/>
        <v>2.7508200000000005</v>
      </c>
      <c r="F391" s="9">
        <f t="shared" si="308"/>
        <v>2.9000000000000004</v>
      </c>
      <c r="G391" s="9">
        <v>2.3506650077248183</v>
      </c>
      <c r="H391" s="9">
        <f t="shared" si="269"/>
        <v>2.5936718644013594</v>
      </c>
      <c r="I391" s="9">
        <v>65</v>
      </c>
      <c r="J391" s="9">
        <v>78</v>
      </c>
      <c r="K391" s="9">
        <v>0.2</v>
      </c>
      <c r="L391" s="9">
        <v>0.2</v>
      </c>
      <c r="M391" s="1">
        <f t="shared" si="309"/>
        <v>1.3989229744649958</v>
      </c>
      <c r="N391" s="9">
        <v>3</v>
      </c>
      <c r="O391" s="9">
        <v>2.6</v>
      </c>
      <c r="P391" s="9">
        <f t="shared" si="310"/>
        <v>2.3430771932619248</v>
      </c>
      <c r="Q391" s="1">
        <f t="shared" si="311"/>
        <v>1.0925948388663551</v>
      </c>
      <c r="R391" s="4">
        <f t="shared" si="312"/>
        <v>15.007922656809424</v>
      </c>
      <c r="S391" s="4">
        <f t="shared" si="313"/>
        <v>0.71962584594614509</v>
      </c>
      <c r="T391" s="9">
        <f t="shared" si="314"/>
        <v>10.563289291626269</v>
      </c>
      <c r="U391" s="9">
        <f t="shared" si="315"/>
        <v>3.9925948388663555</v>
      </c>
      <c r="V391" s="9">
        <f t="shared" si="316"/>
        <v>35.154812493101559</v>
      </c>
      <c r="W391" s="9">
        <f t="shared" si="317"/>
        <v>43.263654972350082</v>
      </c>
      <c r="X391" s="28">
        <f t="shared" si="270"/>
        <v>78.418467465451641</v>
      </c>
      <c r="Y391" s="9">
        <f t="shared" si="318"/>
        <v>0.55170237790493026</v>
      </c>
      <c r="Z391" s="9">
        <f t="shared" si="299"/>
        <v>0.04</v>
      </c>
      <c r="AA391" s="29">
        <f t="shared" si="271"/>
        <v>0.5917023779049303</v>
      </c>
      <c r="AB391" s="30">
        <f t="shared" si="300"/>
        <v>0.98</v>
      </c>
      <c r="AC391" s="9">
        <v>0.5</v>
      </c>
      <c r="AD391" s="9">
        <v>0.5</v>
      </c>
      <c r="AE391" s="9">
        <f t="shared" si="272"/>
        <v>64.212519942292928</v>
      </c>
      <c r="AF391" s="9">
        <f>(AC391+AD391)*D391*E391*N391</f>
        <v>24.757380000000005</v>
      </c>
      <c r="AG391" s="28">
        <f t="shared" si="273"/>
        <v>88.969899942292926</v>
      </c>
      <c r="AH391" s="9">
        <f t="shared" si="274"/>
        <v>0.27826691966674094</v>
      </c>
      <c r="AI391" s="9">
        <f t="shared" si="301"/>
        <v>0.09</v>
      </c>
      <c r="AJ391" s="29">
        <f t="shared" si="275"/>
        <v>0.36826691966674097</v>
      </c>
      <c r="AK391" s="30">
        <f t="shared" si="302"/>
        <v>0.9</v>
      </c>
      <c r="AL391" s="9">
        <v>7.7653259350771586</v>
      </c>
      <c r="AM391" s="9">
        <v>3.2585292740885743</v>
      </c>
      <c r="AN391" s="9">
        <v>4.5077194940402716</v>
      </c>
      <c r="AO391" s="36">
        <f t="shared" si="276"/>
        <v>80.052185537648555</v>
      </c>
      <c r="AP391" s="36">
        <f t="shared" si="277"/>
        <v>3.1705641140851775</v>
      </c>
      <c r="AQ391" s="36">
        <f t="shared" si="278"/>
        <v>1.3304497541375384</v>
      </c>
      <c r="AR391" s="36">
        <f t="shared" si="279"/>
        <v>1.8404911504882335</v>
      </c>
      <c r="AS391" s="36">
        <f t="shared" si="280"/>
        <v>81.864949516931532</v>
      </c>
      <c r="AT391" s="37">
        <f t="shared" si="281"/>
        <v>87.992208734135872</v>
      </c>
      <c r="AU391" s="37">
        <f t="shared" si="282"/>
        <v>4.9056132727580382</v>
      </c>
      <c r="AV391" s="37">
        <f t="shared" si="283"/>
        <v>2.0585207356760735</v>
      </c>
      <c r="AW391" s="37">
        <f t="shared" si="284"/>
        <v>2.8476755212483407</v>
      </c>
      <c r="AX391" s="37">
        <f t="shared" si="285"/>
        <v>126.6644573247501</v>
      </c>
      <c r="AY391" s="9">
        <f t="shared" si="286"/>
        <v>0.85</v>
      </c>
      <c r="AZ391" s="9">
        <f t="shared" si="287"/>
        <v>0.6</v>
      </c>
      <c r="BA391" s="9">
        <f t="shared" si="288"/>
        <v>0.65</v>
      </c>
      <c r="BB391" s="9">
        <f t="shared" si="303"/>
        <v>21</v>
      </c>
      <c r="BC391" s="9">
        <f t="shared" si="304"/>
        <v>11.2</v>
      </c>
      <c r="BD391" s="9">
        <f t="shared" si="305"/>
        <v>13.65</v>
      </c>
      <c r="BE391" s="9">
        <f t="shared" si="289"/>
        <v>253.81058671975694</v>
      </c>
      <c r="BF391" s="9">
        <f t="shared" si="290"/>
        <v>106.50541056673713</v>
      </c>
      <c r="BG391" s="9">
        <f t="shared" si="291"/>
        <v>147.33533905928431</v>
      </c>
      <c r="BH391" s="9">
        <f t="shared" si="292"/>
        <v>6553.4681277596355</v>
      </c>
      <c r="BI391" s="9">
        <f t="shared" si="293"/>
        <v>431.65574706547272</v>
      </c>
      <c r="BJ391" s="9">
        <f t="shared" si="294"/>
        <v>181.133786257156</v>
      </c>
      <c r="BK391" s="9">
        <f t="shared" si="295"/>
        <v>250.57325887277315</v>
      </c>
      <c r="BL391" s="9">
        <f t="shared" si="296"/>
        <v>11145.485368115456</v>
      </c>
      <c r="BM391" s="9" t="str">
        <f t="shared" si="297"/>
        <v>M</v>
      </c>
      <c r="BN391" s="9" t="str">
        <f t="shared" si="298"/>
        <v>M</v>
      </c>
      <c r="BO391" s="9">
        <v>1</v>
      </c>
    </row>
    <row r="392" spans="1:67" x14ac:dyDescent="0.3">
      <c r="A392" s="10">
        <v>386</v>
      </c>
      <c r="B392" s="10">
        <f t="shared" ref="B392:B455" si="319">IF(A392&lt;40,1,IF(A392&lt;80,2,IF(A392&lt;120,3,IF(A392&lt;160,4,IF(A392&lt;200,5,IF(A392&lt;240,6,IF(A392&lt;280,7,IF(A392&lt;320,8,IF(A392&lt;360,9,IF(A392&lt;400,10,IF(A392&lt;440,11,IF(A392&lt;480,12,IF(A392&lt;520,13,IF(A392&lt;560,14,IF(A392&lt;600,15,IF(A392&lt;640,16,IF(A392&lt;680,17,IF(A392&lt;720,18,IF(A392&lt;760,19,IF(A392&lt;800,20,IF(A392&lt;840,21,IF(A392&lt;880,22,IF(A392&lt;920,23,IF(A392&lt;960,24,25))))))))))))))))))))))))</f>
        <v>10</v>
      </c>
      <c r="C392" s="9">
        <f>IF(G392&lt;=$A$3,$A$3,G392)</f>
        <v>2.5</v>
      </c>
      <c r="D392" s="9">
        <f t="shared" si="306"/>
        <v>3</v>
      </c>
      <c r="E392" s="9">
        <f t="shared" si="307"/>
        <v>2.7508200000000005</v>
      </c>
      <c r="F392" s="9">
        <f t="shared" si="308"/>
        <v>2.9000000000000004</v>
      </c>
      <c r="G392" s="9">
        <v>1.1124486012476067</v>
      </c>
      <c r="H392" s="9">
        <f t="shared" ref="H392:H455" si="320">G392*_xlfn.CSC(I392*PI()/180)</f>
        <v>1.2274512225973191</v>
      </c>
      <c r="I392" s="9">
        <v>65</v>
      </c>
      <c r="J392" s="9">
        <v>78</v>
      </c>
      <c r="K392" s="9">
        <v>0.2</v>
      </c>
      <c r="L392" s="9">
        <v>0.2</v>
      </c>
      <c r="M392" s="1">
        <f t="shared" si="309"/>
        <v>1.3989229744649958</v>
      </c>
      <c r="N392" s="9">
        <v>3</v>
      </c>
      <c r="O392" s="9">
        <v>2.6</v>
      </c>
      <c r="P392" s="9">
        <f t="shared" si="310"/>
        <v>0</v>
      </c>
      <c r="Q392" s="1">
        <f t="shared" si="311"/>
        <v>0</v>
      </c>
      <c r="R392" s="4">
        <f t="shared" si="312"/>
        <v>15.007922656809424</v>
      </c>
      <c r="S392" s="4">
        <f t="shared" si="313"/>
        <v>17.943434448633891</v>
      </c>
      <c r="T392" s="9">
        <f t="shared" si="314"/>
        <v>0</v>
      </c>
      <c r="U392" s="9">
        <f t="shared" si="315"/>
        <v>2.6263741970623151</v>
      </c>
      <c r="V392" s="9">
        <f t="shared" si="316"/>
        <v>30.388476349306419</v>
      </c>
      <c r="W392" s="9">
        <f t="shared" si="317"/>
        <v>35.886868897267782</v>
      </c>
      <c r="X392" s="28">
        <f t="shared" ref="X392:X455" si="321">V392+W392</f>
        <v>66.275345246574204</v>
      </c>
      <c r="Y392" s="9">
        <f t="shared" si="318"/>
        <v>0.54148143270702598</v>
      </c>
      <c r="Z392" s="9">
        <f t="shared" si="299"/>
        <v>0.04</v>
      </c>
      <c r="AA392" s="29">
        <f t="shared" ref="AA392:AA455" si="322">Y392+Z392</f>
        <v>0.58148143270702601</v>
      </c>
      <c r="AB392" s="30">
        <f t="shared" si="300"/>
        <v>0.98</v>
      </c>
      <c r="AC392" s="9">
        <v>0.5</v>
      </c>
      <c r="AD392" s="9">
        <v>0.5</v>
      </c>
      <c r="AE392" s="9">
        <f t="shared" ref="AE392:AE455" si="323">H392*D392*E392*N392</f>
        <v>30.388476349306423</v>
      </c>
      <c r="AF392" s="9">
        <f>(AC392+AD392)*D392*E392*N392</f>
        <v>24.757380000000005</v>
      </c>
      <c r="AG392" s="28">
        <f t="shared" ref="AG392:AG455" si="324">AE392+AF392</f>
        <v>55.145856349306428</v>
      </c>
      <c r="AH392" s="9">
        <f t="shared" ref="AH392:AH455" si="325">AF392/(AF392+AE392)</f>
        <v>0.44894361315528614</v>
      </c>
      <c r="AI392" s="9">
        <f t="shared" si="301"/>
        <v>0.09</v>
      </c>
      <c r="AJ392" s="29">
        <f t="shared" ref="AJ392:AJ455" si="326">AH392+AI392</f>
        <v>0.53894361315528616</v>
      </c>
      <c r="AK392" s="30">
        <f t="shared" si="302"/>
        <v>0.9</v>
      </c>
      <c r="AL392" s="9">
        <v>4.2122360544108783</v>
      </c>
      <c r="AM392" s="9">
        <v>3.1276589615080557</v>
      </c>
      <c r="AN392" s="9">
        <v>6.5973098123570617</v>
      </c>
      <c r="AO392" s="36">
        <f t="shared" ref="AO392:AO455" si="327">X392/(1-Z392)*AB392</f>
        <v>67.656081605877844</v>
      </c>
      <c r="AP392" s="36">
        <f t="shared" ref="AP392:AP455" si="328">AL392*(1-AA392)</f>
        <v>1.7628989985918504</v>
      </c>
      <c r="AQ392" s="36">
        <f t="shared" ref="AQ392:AQ455" si="329">AM392*(1-AA392)</f>
        <v>1.3089833475513823</v>
      </c>
      <c r="AR392" s="36">
        <f t="shared" ref="AR392:AR455" si="330">AN392*(1-AA392)</f>
        <v>2.7610966506555563</v>
      </c>
      <c r="AS392" s="36">
        <f t="shared" ref="AS392:AS455" si="331">AP392*AY392*BB392+AQ392*AZ392*BC392+AR392*BA392*BD392</f>
        <v>64.761945253351229</v>
      </c>
      <c r="AT392" s="37">
        <f t="shared" ref="AT392:AT455" si="332">AG392/(1-AI392)*AK392</f>
        <v>54.539857927885478</v>
      </c>
      <c r="AU392" s="37">
        <f t="shared" ref="AU392:AU455" si="333">AL392*(1-AJ392)</f>
        <v>1.942078335783713</v>
      </c>
      <c r="AV392" s="37">
        <f t="shared" ref="AV392:AV455" si="334">AM392*(1-AJ392)</f>
        <v>1.4420271400753941</v>
      </c>
      <c r="AW392" s="37">
        <f t="shared" ref="AW392:AW455" si="335">AN392*(1-AJ392)</f>
        <v>3.0417318249805239</v>
      </c>
      <c r="AX392" s="37">
        <f t="shared" ref="AX392:AX455" si="336">AU392*AY392*BB392+AV392*AZ392*BC392+AW392*BA392*BD392</f>
        <v>71.344286292185615</v>
      </c>
      <c r="AY392" s="9">
        <f t="shared" ref="AY392:AY455" si="337">IF(AL392&lt;3,0.7,0.85)</f>
        <v>0.85</v>
      </c>
      <c r="AZ392" s="9">
        <f t="shared" ref="AZ392:AZ455" si="338">IF(AM392&lt;1.5,0.4,0.6)</f>
        <v>0.6</v>
      </c>
      <c r="BA392" s="9">
        <f t="shared" ref="BA392:BA455" si="339">IF(AN392&lt;2.5,0.45,IF(AN392&lt;3.5,0.55,0.65))</f>
        <v>0.65</v>
      </c>
      <c r="BB392" s="9">
        <f t="shared" si="303"/>
        <v>21</v>
      </c>
      <c r="BC392" s="9">
        <f t="shared" si="304"/>
        <v>11.2</v>
      </c>
      <c r="BD392" s="9">
        <f t="shared" si="305"/>
        <v>13.65</v>
      </c>
      <c r="BE392" s="9">
        <f t="shared" ref="BE392:BE455" si="340">AO392*AP392</f>
        <v>119.27083851165057</v>
      </c>
      <c r="BF392" s="9">
        <f t="shared" ref="BF392:BF455" si="341">AO392*AQ392</f>
        <v>88.56068418267148</v>
      </c>
      <c r="BG392" s="9">
        <f t="shared" ref="BG392:BG455" si="342">AO392*AR392</f>
        <v>186.8049803184683</v>
      </c>
      <c r="BH392" s="9">
        <f t="shared" ref="BH392:BH455" si="343">AO392*AS392</f>
        <v>4381.5394530161238</v>
      </c>
      <c r="BI392" s="9">
        <f t="shared" ref="BI392:BI455" si="344">AT392*AU392</f>
        <v>105.92067651846797</v>
      </c>
      <c r="BJ392" s="9">
        <f t="shared" ref="BJ392:BJ455" si="345">AT392*AV392</f>
        <v>78.647955347867011</v>
      </c>
      <c r="BK392" s="9">
        <f t="shared" ref="BK392:BK455" si="346">AT392*AW392</f>
        <v>165.89562158916559</v>
      </c>
      <c r="BL392" s="9">
        <f t="shared" ref="BL392:BL455" si="347">AT392*AX392</f>
        <v>3891.1072383421911</v>
      </c>
      <c r="BM392" s="9" t="str">
        <f t="shared" ref="BM392:BM455" si="348">IF(AS392&gt;=78,"M","D")</f>
        <v>D</v>
      </c>
      <c r="BN392" s="9" t="str">
        <f t="shared" ref="BN392:BN455" si="349">IF(AX392&gt;=70,"M","D")</f>
        <v>M</v>
      </c>
      <c r="BO392" s="9">
        <v>1</v>
      </c>
    </row>
    <row r="393" spans="1:67" x14ac:dyDescent="0.3">
      <c r="A393" s="10">
        <v>387</v>
      </c>
      <c r="B393" s="10">
        <f t="shared" si="319"/>
        <v>10</v>
      </c>
      <c r="C393" s="9">
        <f>IF(G393&lt;=$A$3,$A$3,G393)</f>
        <v>2.5</v>
      </c>
      <c r="D393" s="9">
        <f t="shared" si="306"/>
        <v>3</v>
      </c>
      <c r="E393" s="9">
        <f t="shared" si="307"/>
        <v>2.7508200000000005</v>
      </c>
      <c r="F393" s="9">
        <f t="shared" si="308"/>
        <v>2.9000000000000004</v>
      </c>
      <c r="G393" s="9">
        <v>1.2114228750735627</v>
      </c>
      <c r="H393" s="9">
        <f t="shared" si="320"/>
        <v>1.3366572508822263</v>
      </c>
      <c r="I393" s="9">
        <v>65</v>
      </c>
      <c r="J393" s="9">
        <v>78</v>
      </c>
      <c r="K393" s="9">
        <v>0.2</v>
      </c>
      <c r="L393" s="9">
        <v>0.2</v>
      </c>
      <c r="M393" s="1">
        <f t="shared" si="309"/>
        <v>1.3989229744649958</v>
      </c>
      <c r="N393" s="9">
        <v>3</v>
      </c>
      <c r="O393" s="9">
        <v>2.6</v>
      </c>
      <c r="P393" s="9">
        <f t="shared" si="310"/>
        <v>0</v>
      </c>
      <c r="Q393" s="1">
        <f t="shared" si="311"/>
        <v>0</v>
      </c>
      <c r="R393" s="4">
        <f t="shared" si="312"/>
        <v>15.007922656809424</v>
      </c>
      <c r="S393" s="4">
        <f t="shared" si="313"/>
        <v>16.771850554399805</v>
      </c>
      <c r="T393" s="9">
        <f t="shared" si="314"/>
        <v>0</v>
      </c>
      <c r="U393" s="9">
        <f t="shared" si="315"/>
        <v>2.7355802253472223</v>
      </c>
      <c r="V393" s="9">
        <f t="shared" si="316"/>
        <v>33.092131489846622</v>
      </c>
      <c r="W393" s="9">
        <f t="shared" si="317"/>
        <v>33.54370110879961</v>
      </c>
      <c r="X393" s="28">
        <f t="shared" si="321"/>
        <v>66.635832598646232</v>
      </c>
      <c r="Y393" s="9">
        <f t="shared" si="318"/>
        <v>0.50338833928640792</v>
      </c>
      <c r="Z393" s="9">
        <f t="shared" ref="Z393:Z456" si="350">Z392</f>
        <v>0.04</v>
      </c>
      <c r="AA393" s="29">
        <f t="shared" si="322"/>
        <v>0.54338833928640795</v>
      </c>
      <c r="AB393" s="30">
        <f t="shared" ref="AB393:AB456" si="351">AB392</f>
        <v>0.98</v>
      </c>
      <c r="AC393" s="9">
        <v>0.5</v>
      </c>
      <c r="AD393" s="9">
        <v>0.5</v>
      </c>
      <c r="AE393" s="9">
        <f t="shared" si="323"/>
        <v>33.092131489846622</v>
      </c>
      <c r="AF393" s="9">
        <f>(AC393+AD393)*D393*E393*N393</f>
        <v>24.757380000000005</v>
      </c>
      <c r="AG393" s="28">
        <f t="shared" si="324"/>
        <v>57.849511489846627</v>
      </c>
      <c r="AH393" s="9">
        <f t="shared" si="325"/>
        <v>0.42796178156742537</v>
      </c>
      <c r="AI393" s="9">
        <f t="shared" ref="AI393:AI456" si="352">AI392</f>
        <v>0.09</v>
      </c>
      <c r="AJ393" s="29">
        <f t="shared" si="326"/>
        <v>0.51796178156742534</v>
      </c>
      <c r="AK393" s="30">
        <f t="shared" ref="AK393:AK456" si="353">AK392</f>
        <v>0.9</v>
      </c>
      <c r="AL393" s="9">
        <v>7.622974790204446</v>
      </c>
      <c r="AM393" s="9">
        <v>2.2547749793820553</v>
      </c>
      <c r="AN393" s="9">
        <v>4.5129376658484706</v>
      </c>
      <c r="AO393" s="36">
        <f t="shared" si="327"/>
        <v>68.024079111118027</v>
      </c>
      <c r="AP393" s="36">
        <f t="shared" si="328"/>
        <v>3.4807391785330979</v>
      </c>
      <c r="AQ393" s="36">
        <f t="shared" si="329"/>
        <v>1.0295565478710955</v>
      </c>
      <c r="AR393" s="36">
        <f t="shared" si="330"/>
        <v>2.0606599622999919</v>
      </c>
      <c r="AS393" s="36">
        <f t="shared" si="331"/>
        <v>87.333019854016243</v>
      </c>
      <c r="AT393" s="37">
        <f t="shared" si="332"/>
        <v>57.213802572375783</v>
      </c>
      <c r="AU393" s="37">
        <f t="shared" si="333"/>
        <v>3.6745651870265807</v>
      </c>
      <c r="AV393" s="37">
        <f t="shared" si="334"/>
        <v>1.0868877140276711</v>
      </c>
      <c r="AW393" s="37">
        <f t="shared" si="335"/>
        <v>2.1754084323428589</v>
      </c>
      <c r="AX393" s="37">
        <f t="shared" si="336"/>
        <v>92.196185342652427</v>
      </c>
      <c r="AY393" s="9">
        <f t="shared" si="337"/>
        <v>0.85</v>
      </c>
      <c r="AZ393" s="9">
        <f t="shared" si="338"/>
        <v>0.6</v>
      </c>
      <c r="BA393" s="9">
        <f t="shared" si="339"/>
        <v>0.65</v>
      </c>
      <c r="BB393" s="9">
        <f t="shared" ref="BB393:BB456" si="354">BB392</f>
        <v>21</v>
      </c>
      <c r="BC393" s="9">
        <f t="shared" ref="BC393:BC456" si="355">BC392</f>
        <v>11.2</v>
      </c>
      <c r="BD393" s="9">
        <f t="shared" ref="BD393:BD456" si="356">BD392</f>
        <v>13.65</v>
      </c>
      <c r="BE393" s="9">
        <f t="shared" si="340"/>
        <v>236.77407724570344</v>
      </c>
      <c r="BF393" s="9">
        <f t="shared" si="341"/>
        <v>70.034636061752977</v>
      </c>
      <c r="BG393" s="9">
        <f t="shared" si="342"/>
        <v>140.17449629660814</v>
      </c>
      <c r="BH393" s="9">
        <f t="shared" si="343"/>
        <v>5940.7482515624424</v>
      </c>
      <c r="BI393" s="9">
        <f t="shared" si="344"/>
        <v>210.2358471498639</v>
      </c>
      <c r="BJ393" s="9">
        <f t="shared" si="345"/>
        <v>62.184979088720006</v>
      </c>
      <c r="BK393" s="9">
        <f t="shared" si="346"/>
        <v>124.46338856234583</v>
      </c>
      <c r="BL393" s="9">
        <f t="shared" si="347"/>
        <v>5274.8943461206818</v>
      </c>
      <c r="BM393" s="9" t="str">
        <f t="shared" si="348"/>
        <v>M</v>
      </c>
      <c r="BN393" s="9" t="str">
        <f t="shared" si="349"/>
        <v>M</v>
      </c>
      <c r="BO393" s="9">
        <v>1</v>
      </c>
    </row>
    <row r="394" spans="1:67" x14ac:dyDescent="0.3">
      <c r="A394" s="10">
        <v>388</v>
      </c>
      <c r="B394" s="10">
        <f t="shared" si="319"/>
        <v>10</v>
      </c>
      <c r="C394" s="9">
        <f>IF(G394&lt;=$A$3,$A$3,G394)</f>
        <v>2.5</v>
      </c>
      <c r="D394" s="9">
        <f t="shared" si="306"/>
        <v>3</v>
      </c>
      <c r="E394" s="9">
        <f t="shared" si="307"/>
        <v>2.7508200000000005</v>
      </c>
      <c r="F394" s="9">
        <f t="shared" si="308"/>
        <v>2.9000000000000004</v>
      </c>
      <c r="G394" s="9">
        <v>1.5875769579330448</v>
      </c>
      <c r="H394" s="9">
        <f t="shared" si="320"/>
        <v>1.7516973600369661</v>
      </c>
      <c r="I394" s="9">
        <v>65</v>
      </c>
      <c r="J394" s="9">
        <v>78</v>
      </c>
      <c r="K394" s="9">
        <v>0.2</v>
      </c>
      <c r="L394" s="9">
        <v>0.2</v>
      </c>
      <c r="M394" s="1">
        <f t="shared" si="309"/>
        <v>1.3989229744649958</v>
      </c>
      <c r="N394" s="9">
        <v>3</v>
      </c>
      <c r="O394" s="9">
        <v>2.6</v>
      </c>
      <c r="P394" s="9">
        <f t="shared" si="310"/>
        <v>0.53745704175987752</v>
      </c>
      <c r="Q394" s="1">
        <f t="shared" si="311"/>
        <v>0.25062033450196175</v>
      </c>
      <c r="R394" s="4">
        <f t="shared" si="312"/>
        <v>15.007922656809424</v>
      </c>
      <c r="S394" s="4">
        <f t="shared" si="313"/>
        <v>10.112201249113257</v>
      </c>
      <c r="T394" s="9">
        <f t="shared" si="314"/>
        <v>0.55579354041967954</v>
      </c>
      <c r="U394" s="9">
        <f t="shared" si="315"/>
        <v>3.1506203345019621</v>
      </c>
      <c r="V394" s="9">
        <f t="shared" si="316"/>
        <v>41.838549200574732</v>
      </c>
      <c r="W394" s="9">
        <f t="shared" si="317"/>
        <v>69.100939242890249</v>
      </c>
      <c r="X394" s="28">
        <f t="shared" si="321"/>
        <v>110.93948844346498</v>
      </c>
      <c r="Y394" s="9">
        <f t="shared" si="318"/>
        <v>0.62287054152141907</v>
      </c>
      <c r="Z394" s="9">
        <f t="shared" si="350"/>
        <v>0.04</v>
      </c>
      <c r="AA394" s="29">
        <f t="shared" si="322"/>
        <v>0.66287054152141911</v>
      </c>
      <c r="AB394" s="30">
        <f t="shared" si="351"/>
        <v>0.98</v>
      </c>
      <c r="AC394" s="9">
        <v>0.5</v>
      </c>
      <c r="AD394" s="9">
        <v>0.5</v>
      </c>
      <c r="AE394" s="9">
        <f t="shared" si="323"/>
        <v>43.367437187431989</v>
      </c>
      <c r="AF394" s="9">
        <f>(AC394+AD394)*D394*E394*N394</f>
        <v>24.757380000000005</v>
      </c>
      <c r="AG394" s="28">
        <f t="shared" si="324"/>
        <v>68.124817187432001</v>
      </c>
      <c r="AH394" s="9">
        <f t="shared" si="325"/>
        <v>0.36341205778042612</v>
      </c>
      <c r="AI394" s="9">
        <f t="shared" si="352"/>
        <v>0.09</v>
      </c>
      <c r="AJ394" s="29">
        <f t="shared" si="326"/>
        <v>0.45341205778042615</v>
      </c>
      <c r="AK394" s="30">
        <f t="shared" si="353"/>
        <v>0.9</v>
      </c>
      <c r="AL394" s="9">
        <v>8.7423382413672606</v>
      </c>
      <c r="AM394" s="9">
        <v>2.8144729350866426</v>
      </c>
      <c r="AN394" s="9">
        <v>5.1113108510456726</v>
      </c>
      <c r="AO394" s="36">
        <f t="shared" si="327"/>
        <v>113.25072778603716</v>
      </c>
      <c r="AP394" s="36">
        <f t="shared" si="328"/>
        <v>2.9472997571487336</v>
      </c>
      <c r="AQ394" s="36">
        <f t="shared" si="329"/>
        <v>0.94884173650838199</v>
      </c>
      <c r="AR394" s="36">
        <f t="shared" si="330"/>
        <v>1.723173459328722</v>
      </c>
      <c r="AS394" s="36">
        <f t="shared" si="331"/>
        <v>74.274373652335314</v>
      </c>
      <c r="AT394" s="37">
        <f t="shared" si="332"/>
        <v>67.376192822734936</v>
      </c>
      <c r="AU394" s="37">
        <f t="shared" si="333"/>
        <v>4.7784566695364195</v>
      </c>
      <c r="AV394" s="37">
        <f t="shared" si="334"/>
        <v>1.5383569700216924</v>
      </c>
      <c r="AW394" s="37">
        <f t="shared" si="335"/>
        <v>2.7937808801176329</v>
      </c>
      <c r="AX394" s="37">
        <f t="shared" si="336"/>
        <v>120.42103124861455</v>
      </c>
      <c r="AY394" s="9">
        <f t="shared" si="337"/>
        <v>0.85</v>
      </c>
      <c r="AZ394" s="9">
        <f t="shared" si="338"/>
        <v>0.6</v>
      </c>
      <c r="BA394" s="9">
        <f t="shared" si="339"/>
        <v>0.65</v>
      </c>
      <c r="BB394" s="9">
        <f t="shared" si="354"/>
        <v>21</v>
      </c>
      <c r="BC394" s="9">
        <f t="shared" si="355"/>
        <v>11.2</v>
      </c>
      <c r="BD394" s="9">
        <f t="shared" si="356"/>
        <v>13.65</v>
      </c>
      <c r="BE394" s="9">
        <f t="shared" si="340"/>
        <v>333.78384250070468</v>
      </c>
      <c r="BF394" s="9">
        <f t="shared" si="341"/>
        <v>107.45701721334157</v>
      </c>
      <c r="BG394" s="9">
        <f t="shared" si="342"/>
        <v>195.15064837056107</v>
      </c>
      <c r="BH394" s="9">
        <f t="shared" si="343"/>
        <v>8411.6268719790369</v>
      </c>
      <c r="BI394" s="9">
        <f t="shared" si="344"/>
        <v>321.95421796176959</v>
      </c>
      <c r="BJ394" s="9">
        <f t="shared" si="345"/>
        <v>103.64863584237982</v>
      </c>
      <c r="BK394" s="9">
        <f t="shared" si="346"/>
        <v>188.23431928327574</v>
      </c>
      <c r="BL394" s="9">
        <f t="shared" si="347"/>
        <v>8113.510621319243</v>
      </c>
      <c r="BM394" s="9" t="str">
        <f t="shared" si="348"/>
        <v>D</v>
      </c>
      <c r="BN394" s="9" t="str">
        <f t="shared" si="349"/>
        <v>M</v>
      </c>
      <c r="BO394" s="9">
        <v>1</v>
      </c>
    </row>
    <row r="395" spans="1:67" x14ac:dyDescent="0.3">
      <c r="A395" s="10">
        <v>389</v>
      </c>
      <c r="B395" s="10">
        <f t="shared" si="319"/>
        <v>10</v>
      </c>
      <c r="C395" s="9">
        <f>IF(G395&lt;=$A$3,$A$3,G395)</f>
        <v>3.3696657517015693</v>
      </c>
      <c r="D395" s="9">
        <f t="shared" si="306"/>
        <v>3</v>
      </c>
      <c r="E395" s="9">
        <f t="shared" si="307"/>
        <v>2.7508200000000005</v>
      </c>
      <c r="F395" s="9">
        <f t="shared" si="308"/>
        <v>3.7696657517015697</v>
      </c>
      <c r="G395" s="9">
        <v>3.3696657517015693</v>
      </c>
      <c r="H395" s="9">
        <f t="shared" si="320"/>
        <v>3.718014784711658</v>
      </c>
      <c r="I395" s="9">
        <v>65</v>
      </c>
      <c r="J395" s="9">
        <v>78</v>
      </c>
      <c r="K395" s="9">
        <v>0.2</v>
      </c>
      <c r="L395" s="9">
        <v>0.2</v>
      </c>
      <c r="M395" s="1">
        <f t="shared" si="309"/>
        <v>1.3989229744649958</v>
      </c>
      <c r="N395" s="9">
        <v>3</v>
      </c>
      <c r="O395" s="9">
        <v>2.6</v>
      </c>
      <c r="P395" s="9">
        <f t="shared" si="310"/>
        <v>2.8892341438391242</v>
      </c>
      <c r="Q395" s="1">
        <f t="shared" si="311"/>
        <v>1.3472720074750844</v>
      </c>
      <c r="R395" s="4">
        <f t="shared" si="312"/>
        <v>15.007922656809424</v>
      </c>
      <c r="S395" s="4">
        <f t="shared" si="313"/>
        <v>2.0459258559501016E-2</v>
      </c>
      <c r="T395" s="9">
        <f t="shared" si="314"/>
        <v>16.061698054442832</v>
      </c>
      <c r="U395" s="9">
        <f t="shared" si="315"/>
        <v>5.1169377591766541</v>
      </c>
      <c r="V395" s="9">
        <f t="shared" si="316"/>
        <v>47.86546462860229</v>
      </c>
      <c r="W395" s="9">
        <f t="shared" si="317"/>
        <v>41.340373540435152</v>
      </c>
      <c r="X395" s="28">
        <f t="shared" si="321"/>
        <v>89.205838169037435</v>
      </c>
      <c r="Y395" s="9">
        <f t="shared" si="318"/>
        <v>0.4634267710382215</v>
      </c>
      <c r="Z395" s="9">
        <f t="shared" si="350"/>
        <v>0.04</v>
      </c>
      <c r="AA395" s="29">
        <f t="shared" si="322"/>
        <v>0.50342677103822153</v>
      </c>
      <c r="AB395" s="30">
        <f t="shared" si="351"/>
        <v>0.98</v>
      </c>
      <c r="AC395" s="9">
        <v>0.5</v>
      </c>
      <c r="AD395" s="9">
        <v>0.5</v>
      </c>
      <c r="AE395" s="9">
        <f t="shared" si="323"/>
        <v>92.048304870724735</v>
      </c>
      <c r="AF395" s="9">
        <f>(AC395+AD395)*D395*E395*N395</f>
        <v>24.757380000000005</v>
      </c>
      <c r="AG395" s="28">
        <f t="shared" si="324"/>
        <v>116.80568487072475</v>
      </c>
      <c r="AH395" s="9">
        <f t="shared" si="325"/>
        <v>0.21195355369390073</v>
      </c>
      <c r="AI395" s="9">
        <f t="shared" si="352"/>
        <v>0.09</v>
      </c>
      <c r="AJ395" s="29">
        <f t="shared" si="326"/>
        <v>0.30195355369390076</v>
      </c>
      <c r="AK395" s="30">
        <f t="shared" si="353"/>
        <v>0.9</v>
      </c>
      <c r="AL395" s="9">
        <v>9.4067994094123364</v>
      </c>
      <c r="AM395" s="9">
        <v>2.542387511382854</v>
      </c>
      <c r="AN395" s="9">
        <v>5.6265266811752745</v>
      </c>
      <c r="AO395" s="36">
        <f t="shared" si="327"/>
        <v>91.064293130892381</v>
      </c>
      <c r="AP395" s="36">
        <f t="shared" si="328"/>
        <v>4.6711647569276344</v>
      </c>
      <c r="AQ395" s="36">
        <f t="shared" si="329"/>
        <v>1.2624815757994841</v>
      </c>
      <c r="AR395" s="36">
        <f t="shared" si="330"/>
        <v>2.793982521910805</v>
      </c>
      <c r="AS395" s="36">
        <f t="shared" si="331"/>
        <v>116.65377702618443</v>
      </c>
      <c r="AT395" s="37">
        <f t="shared" si="332"/>
        <v>115.5221059161014</v>
      </c>
      <c r="AU395" s="37">
        <f t="shared" si="333"/>
        <v>6.5663828988545943</v>
      </c>
      <c r="AV395" s="37">
        <f t="shared" si="334"/>
        <v>1.7747045674538087</v>
      </c>
      <c r="AW395" s="37">
        <f t="shared" si="335"/>
        <v>3.927576954840851</v>
      </c>
      <c r="AX395" s="37">
        <f t="shared" si="336"/>
        <v>163.98337596966954</v>
      </c>
      <c r="AY395" s="9">
        <f t="shared" si="337"/>
        <v>0.85</v>
      </c>
      <c r="AZ395" s="9">
        <f t="shared" si="338"/>
        <v>0.6</v>
      </c>
      <c r="BA395" s="9">
        <f t="shared" si="339"/>
        <v>0.65</v>
      </c>
      <c r="BB395" s="9">
        <f t="shared" si="354"/>
        <v>21</v>
      </c>
      <c r="BC395" s="9">
        <f t="shared" si="355"/>
        <v>11.2</v>
      </c>
      <c r="BD395" s="9">
        <f t="shared" si="356"/>
        <v>13.65</v>
      </c>
      <c r="BE395" s="9">
        <f t="shared" si="340"/>
        <v>425.37631668755176</v>
      </c>
      <c r="BF395" s="9">
        <f t="shared" si="341"/>
        <v>114.96699229095515</v>
      </c>
      <c r="BG395" s="9">
        <f t="shared" si="342"/>
        <v>254.43204337787549</v>
      </c>
      <c r="BH395" s="9">
        <f t="shared" si="343"/>
        <v>10622.993745938218</v>
      </c>
      <c r="BI395" s="9">
        <f t="shared" si="344"/>
        <v>758.56238072715735</v>
      </c>
      <c r="BJ395" s="9">
        <f t="shared" si="345"/>
        <v>205.0176090111878</v>
      </c>
      <c r="BK395" s="9">
        <f t="shared" si="346"/>
        <v>453.7219609707638</v>
      </c>
      <c r="BL395" s="9">
        <f t="shared" si="347"/>
        <v>18943.70492724804</v>
      </c>
      <c r="BM395" s="9" t="str">
        <f t="shared" si="348"/>
        <v>M</v>
      </c>
      <c r="BN395" s="9" t="str">
        <f t="shared" si="349"/>
        <v>M</v>
      </c>
      <c r="BO395" s="9">
        <v>1</v>
      </c>
    </row>
    <row r="396" spans="1:67" x14ac:dyDescent="0.3">
      <c r="A396" s="10">
        <v>390</v>
      </c>
      <c r="B396" s="10">
        <f t="shared" si="319"/>
        <v>10</v>
      </c>
      <c r="C396" s="9">
        <f>IF(G396&lt;=$A$3,$A$3,G396)</f>
        <v>3.3582705110641085</v>
      </c>
      <c r="D396" s="9">
        <f t="shared" si="306"/>
        <v>3</v>
      </c>
      <c r="E396" s="9">
        <f t="shared" si="307"/>
        <v>2.7508200000000005</v>
      </c>
      <c r="F396" s="9">
        <f t="shared" si="308"/>
        <v>3.7582705110641088</v>
      </c>
      <c r="G396" s="9">
        <v>3.3582705110641085</v>
      </c>
      <c r="H396" s="9">
        <f t="shared" si="320"/>
        <v>3.7054415278110193</v>
      </c>
      <c r="I396" s="9">
        <v>65</v>
      </c>
      <c r="J396" s="9">
        <v>78</v>
      </c>
      <c r="K396" s="9">
        <v>0.2</v>
      </c>
      <c r="L396" s="9">
        <v>0.2</v>
      </c>
      <c r="M396" s="1">
        <f t="shared" si="309"/>
        <v>1.3989229744649958</v>
      </c>
      <c r="N396" s="9">
        <v>3</v>
      </c>
      <c r="O396" s="9">
        <v>2.6</v>
      </c>
      <c r="P396" s="9">
        <f t="shared" si="310"/>
        <v>2.8867078798102654</v>
      </c>
      <c r="Q396" s="1">
        <f t="shared" si="311"/>
        <v>1.3460939912119061</v>
      </c>
      <c r="R396" s="4">
        <f t="shared" si="312"/>
        <v>15.007922656809424</v>
      </c>
      <c r="S396" s="4">
        <f t="shared" si="313"/>
        <v>2.1403139509369045E-2</v>
      </c>
      <c r="T396" s="9">
        <f t="shared" si="314"/>
        <v>16.03362255157284</v>
      </c>
      <c r="U396" s="9">
        <f t="shared" si="315"/>
        <v>5.1043645022760149</v>
      </c>
      <c r="V396" s="9">
        <f t="shared" si="316"/>
        <v>47.631414384480401</v>
      </c>
      <c r="W396" s="9">
        <f t="shared" si="317"/>
        <v>41.342969987029669</v>
      </c>
      <c r="X396" s="28">
        <f t="shared" si="321"/>
        <v>88.97438437151007</v>
      </c>
      <c r="Y396" s="9">
        <f t="shared" si="318"/>
        <v>0.46466148969801518</v>
      </c>
      <c r="Z396" s="9">
        <f t="shared" si="350"/>
        <v>0.04</v>
      </c>
      <c r="AA396" s="29">
        <f t="shared" si="322"/>
        <v>0.50466148969801516</v>
      </c>
      <c r="AB396" s="30">
        <f t="shared" si="351"/>
        <v>0.98</v>
      </c>
      <c r="AC396" s="9">
        <v>0.5</v>
      </c>
      <c r="AD396" s="9">
        <v>0.5</v>
      </c>
      <c r="AE396" s="9">
        <f t="shared" si="323"/>
        <v>91.737023971797996</v>
      </c>
      <c r="AF396" s="9">
        <f>(AC396+AD396)*D396*E396*N396</f>
        <v>24.757380000000005</v>
      </c>
      <c r="AG396" s="28">
        <f t="shared" si="324"/>
        <v>116.49440397179799</v>
      </c>
      <c r="AH396" s="9">
        <f t="shared" si="325"/>
        <v>0.2125199078746606</v>
      </c>
      <c r="AI396" s="9">
        <f t="shared" si="352"/>
        <v>0.09</v>
      </c>
      <c r="AJ396" s="29">
        <f t="shared" si="326"/>
        <v>0.3025199078746606</v>
      </c>
      <c r="AK396" s="30">
        <f t="shared" si="353"/>
        <v>0.9</v>
      </c>
      <c r="AL396" s="9">
        <v>6.4722351149691306</v>
      </c>
      <c r="AM396" s="9">
        <v>2.9846046821274337</v>
      </c>
      <c r="AN396" s="9">
        <v>3.1231446815260493</v>
      </c>
      <c r="AO396" s="36">
        <f t="shared" si="327"/>
        <v>90.828017379249872</v>
      </c>
      <c r="AP396" s="36">
        <f t="shared" si="328"/>
        <v>3.2059473001730048</v>
      </c>
      <c r="AQ396" s="36">
        <f t="shared" si="329"/>
        <v>1.478389637085332</v>
      </c>
      <c r="AR396" s="36">
        <f t="shared" si="330"/>
        <v>1.5470138340046802</v>
      </c>
      <c r="AS396" s="36">
        <f t="shared" si="331"/>
        <v>78.775144028091702</v>
      </c>
      <c r="AT396" s="37">
        <f t="shared" si="332"/>
        <v>115.21424568639362</v>
      </c>
      <c r="AU396" s="37">
        <f t="shared" si="333"/>
        <v>4.5142551442455261</v>
      </c>
      <c r="AV396" s="37">
        <f t="shared" si="334"/>
        <v>2.081702348647962</v>
      </c>
      <c r="AW396" s="37">
        <f t="shared" si="335"/>
        <v>2.1783312401915529</v>
      </c>
      <c r="AX396" s="37">
        <f t="shared" si="336"/>
        <v>110.92231589343504</v>
      </c>
      <c r="AY396" s="9">
        <f t="shared" si="337"/>
        <v>0.85</v>
      </c>
      <c r="AZ396" s="9">
        <f t="shared" si="338"/>
        <v>0.6</v>
      </c>
      <c r="BA396" s="9">
        <f t="shared" si="339"/>
        <v>0.55000000000000004</v>
      </c>
      <c r="BB396" s="9">
        <f t="shared" si="354"/>
        <v>21</v>
      </c>
      <c r="BC396" s="9">
        <f t="shared" si="355"/>
        <v>11.2</v>
      </c>
      <c r="BD396" s="9">
        <f t="shared" si="356"/>
        <v>13.65</v>
      </c>
      <c r="BE396" s="9">
        <f t="shared" si="340"/>
        <v>291.18983709707288</v>
      </c>
      <c r="BF396" s="9">
        <f t="shared" si="341"/>
        <v>134.27919965048943</v>
      </c>
      <c r="BG396" s="9">
        <f t="shared" si="342"/>
        <v>140.51219940091707</v>
      </c>
      <c r="BH396" s="9">
        <f t="shared" si="343"/>
        <v>7154.9901508364246</v>
      </c>
      <c r="BI396" s="9">
        <f t="shared" si="344"/>
        <v>520.10650128017039</v>
      </c>
      <c r="BJ396" s="9">
        <f t="shared" si="345"/>
        <v>239.84176584306894</v>
      </c>
      <c r="BK396" s="9">
        <f t="shared" si="346"/>
        <v>250.9747906937761</v>
      </c>
      <c r="BL396" s="9">
        <f t="shared" si="347"/>
        <v>12779.830955449988</v>
      </c>
      <c r="BM396" s="9" t="str">
        <f t="shared" si="348"/>
        <v>M</v>
      </c>
      <c r="BN396" s="9" t="str">
        <f t="shared" si="349"/>
        <v>M</v>
      </c>
      <c r="BO396" s="9">
        <v>1</v>
      </c>
    </row>
    <row r="397" spans="1:67" x14ac:dyDescent="0.3">
      <c r="A397" s="10">
        <v>391</v>
      </c>
      <c r="B397" s="10">
        <f t="shared" si="319"/>
        <v>10</v>
      </c>
      <c r="C397" s="9">
        <f>IF(G397&lt;=$A$3,$A$3,G397)</f>
        <v>2.5</v>
      </c>
      <c r="D397" s="9">
        <f t="shared" si="306"/>
        <v>3</v>
      </c>
      <c r="E397" s="9">
        <f t="shared" si="307"/>
        <v>2.7508200000000005</v>
      </c>
      <c r="F397" s="9">
        <f t="shared" si="308"/>
        <v>2.9000000000000004</v>
      </c>
      <c r="G397" s="9">
        <v>1.1606632846639364</v>
      </c>
      <c r="H397" s="9">
        <f t="shared" si="320"/>
        <v>1.2806502396486643</v>
      </c>
      <c r="I397" s="9">
        <v>65</v>
      </c>
      <c r="J397" s="9">
        <v>78</v>
      </c>
      <c r="K397" s="9">
        <v>0.2</v>
      </c>
      <c r="L397" s="9">
        <v>0.2</v>
      </c>
      <c r="M397" s="1">
        <f t="shared" si="309"/>
        <v>1.3989229744649958</v>
      </c>
      <c r="N397" s="9">
        <v>3</v>
      </c>
      <c r="O397" s="9">
        <v>2.6</v>
      </c>
      <c r="P397" s="9">
        <f t="shared" si="310"/>
        <v>0</v>
      </c>
      <c r="Q397" s="1">
        <f t="shared" si="311"/>
        <v>0</v>
      </c>
      <c r="R397" s="4">
        <f t="shared" si="312"/>
        <v>15.007922656809424</v>
      </c>
      <c r="S397" s="4">
        <f t="shared" si="313"/>
        <v>17.372704860301685</v>
      </c>
      <c r="T397" s="9">
        <f t="shared" si="314"/>
        <v>0</v>
      </c>
      <c r="U397" s="9">
        <f t="shared" si="315"/>
        <v>2.6795732141136601</v>
      </c>
      <c r="V397" s="9">
        <f t="shared" si="316"/>
        <v>31.705544630073057</v>
      </c>
      <c r="W397" s="9">
        <f t="shared" si="317"/>
        <v>34.745409720603369</v>
      </c>
      <c r="X397" s="28">
        <f t="shared" si="321"/>
        <v>66.450954350676426</v>
      </c>
      <c r="Y397" s="9">
        <f t="shared" si="318"/>
        <v>0.5228729979895268</v>
      </c>
      <c r="Z397" s="9">
        <f t="shared" si="350"/>
        <v>0.04</v>
      </c>
      <c r="AA397" s="29">
        <f t="shared" si="322"/>
        <v>0.56287299798952684</v>
      </c>
      <c r="AB397" s="30">
        <f t="shared" si="351"/>
        <v>0.98</v>
      </c>
      <c r="AC397" s="9">
        <v>0.5</v>
      </c>
      <c r="AD397" s="9">
        <v>0.5</v>
      </c>
      <c r="AE397" s="9">
        <f t="shared" si="323"/>
        <v>31.705544630073057</v>
      </c>
      <c r="AF397" s="9">
        <f>(AC397+AD397)*D397*E397*N397</f>
        <v>24.757380000000005</v>
      </c>
      <c r="AG397" s="28">
        <f t="shared" si="324"/>
        <v>56.462924630073061</v>
      </c>
      <c r="AH397" s="9">
        <f t="shared" si="325"/>
        <v>0.43847144231727991</v>
      </c>
      <c r="AI397" s="9">
        <f t="shared" si="352"/>
        <v>0.09</v>
      </c>
      <c r="AJ397" s="29">
        <f t="shared" si="326"/>
        <v>0.52847144231727994</v>
      </c>
      <c r="AK397" s="30">
        <f t="shared" si="353"/>
        <v>0.9</v>
      </c>
      <c r="AL397" s="9">
        <v>8.9659519495805888</v>
      </c>
      <c r="AM397" s="9">
        <v>2.5650784131902515</v>
      </c>
      <c r="AN397" s="9">
        <v>6.8366740217341597</v>
      </c>
      <c r="AO397" s="36">
        <f t="shared" si="327"/>
        <v>67.835349232982196</v>
      </c>
      <c r="AP397" s="36">
        <f t="shared" si="328"/>
        <v>3.91925969589012</v>
      </c>
      <c r="AQ397" s="36">
        <f t="shared" si="329"/>
        <v>1.1212650366796364</v>
      </c>
      <c r="AR397" s="36">
        <f t="shared" si="330"/>
        <v>2.9884948188435376</v>
      </c>
      <c r="AS397" s="36">
        <f t="shared" si="331"/>
        <v>104.00910689831508</v>
      </c>
      <c r="AT397" s="37">
        <f t="shared" si="332"/>
        <v>55.842452930841489</v>
      </c>
      <c r="AU397" s="37">
        <f t="shared" si="333"/>
        <v>4.2277023910383074</v>
      </c>
      <c r="AV397" s="37">
        <f t="shared" si="334"/>
        <v>1.2095077245146795</v>
      </c>
      <c r="AW397" s="37">
        <f t="shared" si="335"/>
        <v>3.2236870408152294</v>
      </c>
      <c r="AX397" s="37">
        <f t="shared" si="336"/>
        <v>112.19454285840555</v>
      </c>
      <c r="AY397" s="9">
        <f t="shared" si="337"/>
        <v>0.85</v>
      </c>
      <c r="AZ397" s="9">
        <f t="shared" si="338"/>
        <v>0.6</v>
      </c>
      <c r="BA397" s="9">
        <f t="shared" si="339"/>
        <v>0.65</v>
      </c>
      <c r="BB397" s="9">
        <f t="shared" si="354"/>
        <v>21</v>
      </c>
      <c r="BC397" s="9">
        <f t="shared" si="355"/>
        <v>11.2</v>
      </c>
      <c r="BD397" s="9">
        <f t="shared" si="356"/>
        <v>13.65</v>
      </c>
      <c r="BE397" s="9">
        <f t="shared" si="340"/>
        <v>265.86435020545787</v>
      </c>
      <c r="BF397" s="9">
        <f t="shared" si="341"/>
        <v>76.061405345895722</v>
      </c>
      <c r="BG397" s="9">
        <f t="shared" si="342"/>
        <v>202.72558971720923</v>
      </c>
      <c r="BH397" s="9">
        <f t="shared" si="343"/>
        <v>7055.4940898577815</v>
      </c>
      <c r="BI397" s="9">
        <f t="shared" si="344"/>
        <v>236.08527177716269</v>
      </c>
      <c r="BJ397" s="9">
        <f t="shared" si="345"/>
        <v>67.541878175700177</v>
      </c>
      <c r="BK397" s="9">
        <f t="shared" si="346"/>
        <v>180.01859184048814</v>
      </c>
      <c r="BL397" s="9">
        <f t="shared" si="347"/>
        <v>6265.2184786677899</v>
      </c>
      <c r="BM397" s="9" t="str">
        <f t="shared" si="348"/>
        <v>M</v>
      </c>
      <c r="BN397" s="9" t="str">
        <f t="shared" si="349"/>
        <v>M</v>
      </c>
      <c r="BO397" s="9">
        <v>1</v>
      </c>
    </row>
    <row r="398" spans="1:67" x14ac:dyDescent="0.3">
      <c r="A398" s="10">
        <v>392</v>
      </c>
      <c r="B398" s="10">
        <f t="shared" si="319"/>
        <v>10</v>
      </c>
      <c r="C398" s="9">
        <f>IF(G398&lt;=$A$3,$A$3,G398)</f>
        <v>3.1257503027184512</v>
      </c>
      <c r="D398" s="9">
        <f t="shared" si="306"/>
        <v>3</v>
      </c>
      <c r="E398" s="9">
        <f t="shared" si="307"/>
        <v>2.7508200000000005</v>
      </c>
      <c r="F398" s="9">
        <f t="shared" si="308"/>
        <v>3.5257503027184516</v>
      </c>
      <c r="G398" s="9">
        <v>3.1257503027184512</v>
      </c>
      <c r="H398" s="9">
        <f t="shared" si="320"/>
        <v>3.4488838642098631</v>
      </c>
      <c r="I398" s="9">
        <v>65</v>
      </c>
      <c r="J398" s="9">
        <v>78</v>
      </c>
      <c r="K398" s="9">
        <v>0.2</v>
      </c>
      <c r="L398" s="9">
        <v>0.2</v>
      </c>
      <c r="M398" s="1">
        <f t="shared" si="309"/>
        <v>1.3989229744649958</v>
      </c>
      <c r="N398" s="9">
        <v>3</v>
      </c>
      <c r="O398" s="9">
        <v>2.6</v>
      </c>
      <c r="P398" s="9">
        <f t="shared" si="310"/>
        <v>2.8351593906634092</v>
      </c>
      <c r="Q398" s="1">
        <f t="shared" si="311"/>
        <v>1.3220565359564072</v>
      </c>
      <c r="R398" s="4">
        <f t="shared" si="312"/>
        <v>15.007922656809424</v>
      </c>
      <c r="S398" s="4">
        <f t="shared" si="313"/>
        <v>4.531129723406762E-2</v>
      </c>
      <c r="T398" s="9">
        <f t="shared" si="314"/>
        <v>15.466104473415646</v>
      </c>
      <c r="U398" s="9">
        <f t="shared" si="315"/>
        <v>4.8478068386748587</v>
      </c>
      <c r="V398" s="9">
        <f t="shared" si="316"/>
        <v>42.840858894550756</v>
      </c>
      <c r="W398" s="9">
        <f t="shared" si="317"/>
        <v>41.408737025461924</v>
      </c>
      <c r="X398" s="28">
        <f t="shared" si="321"/>
        <v>84.24959592001268</v>
      </c>
      <c r="Y398" s="9">
        <f t="shared" si="318"/>
        <v>0.49150071965657555</v>
      </c>
      <c r="Z398" s="9">
        <f t="shared" si="350"/>
        <v>0.04</v>
      </c>
      <c r="AA398" s="29">
        <f t="shared" si="322"/>
        <v>0.53150071965657553</v>
      </c>
      <c r="AB398" s="30">
        <f t="shared" si="351"/>
        <v>0.98</v>
      </c>
      <c r="AC398" s="9">
        <v>0.5</v>
      </c>
      <c r="AD398" s="9">
        <v>0.5</v>
      </c>
      <c r="AE398" s="9">
        <f t="shared" si="323"/>
        <v>85.385328402111995</v>
      </c>
      <c r="AF398" s="9">
        <f>(AC398+AD398)*D398*E398*N398</f>
        <v>24.757380000000005</v>
      </c>
      <c r="AG398" s="28">
        <f t="shared" si="324"/>
        <v>110.14270840211199</v>
      </c>
      <c r="AH398" s="9">
        <f t="shared" si="325"/>
        <v>0.22477547864190056</v>
      </c>
      <c r="AI398" s="9">
        <f t="shared" si="352"/>
        <v>0.09</v>
      </c>
      <c r="AJ398" s="29">
        <f t="shared" si="326"/>
        <v>0.31477547864190059</v>
      </c>
      <c r="AK398" s="30">
        <f t="shared" si="353"/>
        <v>0.9</v>
      </c>
      <c r="AL398" s="9">
        <v>11.870997934329868</v>
      </c>
      <c r="AM398" s="9">
        <v>3.0612802554544194</v>
      </c>
      <c r="AN398" s="9">
        <v>5.802122739095033</v>
      </c>
      <c r="AO398" s="36">
        <f t="shared" si="327"/>
        <v>86.004795835012956</v>
      </c>
      <c r="AP398" s="36">
        <f t="shared" si="328"/>
        <v>5.5615539891918218</v>
      </c>
      <c r="AQ398" s="36">
        <f t="shared" si="329"/>
        <v>1.4342075966099301</v>
      </c>
      <c r="AR398" s="36">
        <f t="shared" si="330"/>
        <v>2.7182903277302417</v>
      </c>
      <c r="AS398" s="36">
        <f t="shared" si="331"/>
        <v>133.0296446890793</v>
      </c>
      <c r="AT398" s="37">
        <f t="shared" si="332"/>
        <v>108.93234896912175</v>
      </c>
      <c r="AU398" s="37">
        <f t="shared" si="333"/>
        <v>8.1342988775941709</v>
      </c>
      <c r="AV398" s="37">
        <f t="shared" si="334"/>
        <v>2.0976642977867548</v>
      </c>
      <c r="AW398" s="37">
        <f t="shared" si="335"/>
        <v>3.9757567767573385</v>
      </c>
      <c r="AX398" s="37">
        <f t="shared" si="336"/>
        <v>194.56844104796241</v>
      </c>
      <c r="AY398" s="9">
        <f t="shared" si="337"/>
        <v>0.85</v>
      </c>
      <c r="AZ398" s="9">
        <f t="shared" si="338"/>
        <v>0.6</v>
      </c>
      <c r="BA398" s="9">
        <f t="shared" si="339"/>
        <v>0.65</v>
      </c>
      <c r="BB398" s="9">
        <f t="shared" si="354"/>
        <v>21</v>
      </c>
      <c r="BC398" s="9">
        <f t="shared" si="355"/>
        <v>11.2</v>
      </c>
      <c r="BD398" s="9">
        <f t="shared" si="356"/>
        <v>13.65</v>
      </c>
      <c r="BE398" s="9">
        <f t="shared" si="340"/>
        <v>478.32031536584446</v>
      </c>
      <c r="BF398" s="9">
        <f t="shared" si="341"/>
        <v>123.34873153146167</v>
      </c>
      <c r="BG398" s="9">
        <f t="shared" si="342"/>
        <v>233.78600465672989</v>
      </c>
      <c r="BH398" s="9">
        <f t="shared" si="343"/>
        <v>11441.187431488581</v>
      </c>
      <c r="BI398" s="9">
        <f t="shared" si="344"/>
        <v>886.08828395322359</v>
      </c>
      <c r="BJ398" s="9">
        <f t="shared" si="345"/>
        <v>228.5034993065745</v>
      </c>
      <c r="BK398" s="9">
        <f t="shared" si="346"/>
        <v>433.08852462208108</v>
      </c>
      <c r="BL398" s="9">
        <f t="shared" si="347"/>
        <v>21194.797318614634</v>
      </c>
      <c r="BM398" s="9" t="str">
        <f t="shared" si="348"/>
        <v>M</v>
      </c>
      <c r="BN398" s="9" t="str">
        <f t="shared" si="349"/>
        <v>M</v>
      </c>
      <c r="BO398" s="9">
        <v>1</v>
      </c>
    </row>
    <row r="399" spans="1:67" x14ac:dyDescent="0.3">
      <c r="A399" s="10">
        <v>393</v>
      </c>
      <c r="B399" s="10">
        <f t="shared" si="319"/>
        <v>10</v>
      </c>
      <c r="C399" s="9">
        <f>IF(G399&lt;=$A$3,$A$3,G399)</f>
        <v>3.3663233148932572</v>
      </c>
      <c r="D399" s="9">
        <f t="shared" si="306"/>
        <v>3</v>
      </c>
      <c r="E399" s="9">
        <f t="shared" si="307"/>
        <v>2.7508200000000005</v>
      </c>
      <c r="F399" s="9">
        <f t="shared" si="308"/>
        <v>3.7663233148932576</v>
      </c>
      <c r="G399" s="9">
        <v>3.3663233148932572</v>
      </c>
      <c r="H399" s="9">
        <f t="shared" si="320"/>
        <v>3.7143268137418386</v>
      </c>
      <c r="I399" s="9">
        <v>65</v>
      </c>
      <c r="J399" s="9">
        <v>78</v>
      </c>
      <c r="K399" s="9">
        <v>0.2</v>
      </c>
      <c r="L399" s="9">
        <v>0.2</v>
      </c>
      <c r="M399" s="1">
        <f t="shared" si="309"/>
        <v>1.3989229744649958</v>
      </c>
      <c r="N399" s="9">
        <v>3</v>
      </c>
      <c r="O399" s="9">
        <v>2.6</v>
      </c>
      <c r="P399" s="9">
        <f t="shared" si="310"/>
        <v>2.8884931434384993</v>
      </c>
      <c r="Q399" s="1">
        <f t="shared" si="311"/>
        <v>1.3469264733135771</v>
      </c>
      <c r="R399" s="4">
        <f t="shared" si="312"/>
        <v>15.007922656809424</v>
      </c>
      <c r="S399" s="4">
        <f t="shared" si="313"/>
        <v>2.0733910496416177E-2</v>
      </c>
      <c r="T399" s="9">
        <f t="shared" si="314"/>
        <v>16.05346043998447</v>
      </c>
      <c r="U399" s="9">
        <f t="shared" si="315"/>
        <v>5.1132497882068346</v>
      </c>
      <c r="V399" s="9">
        <f t="shared" si="316"/>
        <v>47.796820324477849</v>
      </c>
      <c r="W399" s="9">
        <f t="shared" si="317"/>
        <v>41.341129058476255</v>
      </c>
      <c r="X399" s="28">
        <f t="shared" si="321"/>
        <v>89.137949382954105</v>
      </c>
      <c r="Y399" s="9">
        <f t="shared" si="318"/>
        <v>0.46378819957890954</v>
      </c>
      <c r="Z399" s="9">
        <f t="shared" si="350"/>
        <v>0.04</v>
      </c>
      <c r="AA399" s="29">
        <f t="shared" si="322"/>
        <v>0.50378819957890952</v>
      </c>
      <c r="AB399" s="30">
        <f t="shared" si="351"/>
        <v>0.98</v>
      </c>
      <c r="AC399" s="9">
        <v>0.5</v>
      </c>
      <c r="AD399" s="9">
        <v>0.5</v>
      </c>
      <c r="AE399" s="9">
        <f t="shared" si="323"/>
        <v>91.957000371995946</v>
      </c>
      <c r="AF399" s="9">
        <f>(AC399+AD399)*D399*E399*N399</f>
        <v>24.757380000000005</v>
      </c>
      <c r="AG399" s="28">
        <f t="shared" si="324"/>
        <v>116.71438037199596</v>
      </c>
      <c r="AH399" s="9">
        <f t="shared" si="325"/>
        <v>0.21211936285051131</v>
      </c>
      <c r="AI399" s="9">
        <f t="shared" si="352"/>
        <v>0.09</v>
      </c>
      <c r="AJ399" s="29">
        <f t="shared" si="326"/>
        <v>0.30211936285051133</v>
      </c>
      <c r="AK399" s="30">
        <f t="shared" si="353"/>
        <v>0.9</v>
      </c>
      <c r="AL399" s="9">
        <v>10.921311776025863</v>
      </c>
      <c r="AM399" s="9">
        <v>2.2541740305931786</v>
      </c>
      <c r="AN399" s="9">
        <v>5.2964454802417542</v>
      </c>
      <c r="AO399" s="36">
        <f t="shared" si="327"/>
        <v>90.994989995098976</v>
      </c>
      <c r="AP399" s="36">
        <f t="shared" si="328"/>
        <v>5.4192837793418507</v>
      </c>
      <c r="AQ399" s="36">
        <f t="shared" si="329"/>
        <v>1.1185477541831075</v>
      </c>
      <c r="AR399" s="36">
        <f t="shared" si="330"/>
        <v>2.628158747582908</v>
      </c>
      <c r="AS399" s="36">
        <f t="shared" si="331"/>
        <v>127.56919485729186</v>
      </c>
      <c r="AT399" s="37">
        <f t="shared" si="332"/>
        <v>115.43180476351247</v>
      </c>
      <c r="AU399" s="37">
        <f t="shared" si="333"/>
        <v>7.621772020761143</v>
      </c>
      <c r="AV399" s="37">
        <f t="shared" si="334"/>
        <v>1.5731444087161983</v>
      </c>
      <c r="AW399" s="37">
        <f t="shared" si="335"/>
        <v>3.6962867463786448</v>
      </c>
      <c r="AX399" s="37">
        <f t="shared" si="336"/>
        <v>179.41546515440376</v>
      </c>
      <c r="AY399" s="9">
        <f t="shared" si="337"/>
        <v>0.85</v>
      </c>
      <c r="AZ399" s="9">
        <f t="shared" si="338"/>
        <v>0.6</v>
      </c>
      <c r="BA399" s="9">
        <f t="shared" si="339"/>
        <v>0.65</v>
      </c>
      <c r="BB399" s="9">
        <f t="shared" si="354"/>
        <v>21</v>
      </c>
      <c r="BC399" s="9">
        <f t="shared" si="355"/>
        <v>11.2</v>
      </c>
      <c r="BD399" s="9">
        <f t="shared" si="356"/>
        <v>13.65</v>
      </c>
      <c r="BE399" s="9">
        <f t="shared" si="340"/>
        <v>493.12767328181388</v>
      </c>
      <c r="BF399" s="9">
        <f t="shared" si="341"/>
        <v>101.78224170093229</v>
      </c>
      <c r="BG399" s="9">
        <f t="shared" si="342"/>
        <v>239.14927894183856</v>
      </c>
      <c r="BH399" s="9">
        <f t="shared" si="343"/>
        <v>11608.157609722104</v>
      </c>
      <c r="BI399" s="9">
        <f t="shared" si="344"/>
        <v>879.79489985250223</v>
      </c>
      <c r="BJ399" s="9">
        <f t="shared" si="345"/>
        <v>181.59089825173947</v>
      </c>
      <c r="BK399" s="9">
        <f t="shared" si="346"/>
        <v>426.66905005793848</v>
      </c>
      <c r="BL399" s="9">
        <f t="shared" si="347"/>
        <v>20710.250945257911</v>
      </c>
      <c r="BM399" s="9" t="str">
        <f t="shared" si="348"/>
        <v>M</v>
      </c>
      <c r="BN399" s="9" t="str">
        <f t="shared" si="349"/>
        <v>M</v>
      </c>
      <c r="BO399" s="9">
        <v>1</v>
      </c>
    </row>
    <row r="400" spans="1:67" x14ac:dyDescent="0.3">
      <c r="A400" s="10">
        <v>394</v>
      </c>
      <c r="B400" s="10">
        <f t="shared" si="319"/>
        <v>10</v>
      </c>
      <c r="C400" s="9">
        <f>IF(G400&lt;=$A$3,$A$3,G400)</f>
        <v>3.0134864254778764</v>
      </c>
      <c r="D400" s="9">
        <f t="shared" si="306"/>
        <v>3</v>
      </c>
      <c r="E400" s="9">
        <f t="shared" si="307"/>
        <v>2.7508200000000005</v>
      </c>
      <c r="F400" s="9">
        <f t="shared" si="308"/>
        <v>3.4134864254778767</v>
      </c>
      <c r="G400" s="9">
        <v>3.0134864254778764</v>
      </c>
      <c r="H400" s="9">
        <f t="shared" si="320"/>
        <v>3.3250143809654973</v>
      </c>
      <c r="I400" s="9">
        <v>65</v>
      </c>
      <c r="J400" s="9">
        <v>78</v>
      </c>
      <c r="K400" s="9">
        <v>0.2</v>
      </c>
      <c r="L400" s="9">
        <v>0.2</v>
      </c>
      <c r="M400" s="1">
        <f t="shared" si="309"/>
        <v>1.3989229744649958</v>
      </c>
      <c r="N400" s="9">
        <v>3</v>
      </c>
      <c r="O400" s="9">
        <v>2.6</v>
      </c>
      <c r="P400" s="9">
        <f t="shared" si="310"/>
        <v>2.8102710882715729</v>
      </c>
      <c r="Q400" s="1">
        <f t="shared" si="311"/>
        <v>1.3104509299526166</v>
      </c>
      <c r="R400" s="4">
        <f t="shared" si="312"/>
        <v>15.007922656809424</v>
      </c>
      <c r="S400" s="4">
        <f t="shared" si="313"/>
        <v>6.00267879485442E-2</v>
      </c>
      <c r="T400" s="9">
        <f t="shared" si="314"/>
        <v>15.19575948781238</v>
      </c>
      <c r="U400" s="9">
        <f t="shared" si="315"/>
        <v>4.7239373554304933</v>
      </c>
      <c r="V400" s="9">
        <f t="shared" si="316"/>
        <v>40.517845420763543</v>
      </c>
      <c r="W400" s="9">
        <f t="shared" si="317"/>
        <v>41.449216691629118</v>
      </c>
      <c r="X400" s="28">
        <f t="shared" si="321"/>
        <v>81.967062112392654</v>
      </c>
      <c r="Y400" s="9">
        <f t="shared" si="318"/>
        <v>0.50568137521867318</v>
      </c>
      <c r="Z400" s="9">
        <f t="shared" si="350"/>
        <v>0.04</v>
      </c>
      <c r="AA400" s="29">
        <f t="shared" si="322"/>
        <v>0.54568137521867321</v>
      </c>
      <c r="AB400" s="30">
        <f t="shared" si="351"/>
        <v>0.98</v>
      </c>
      <c r="AC400" s="9">
        <v>0.5</v>
      </c>
      <c r="AD400" s="9">
        <v>0.5</v>
      </c>
      <c r="AE400" s="9">
        <f t="shared" si="323"/>
        <v>82.318644535027602</v>
      </c>
      <c r="AF400" s="9">
        <f>(AC400+AD400)*D400*E400*N400</f>
        <v>24.757380000000005</v>
      </c>
      <c r="AG400" s="28">
        <f t="shared" si="324"/>
        <v>107.07602453502761</v>
      </c>
      <c r="AH400" s="9">
        <f t="shared" si="325"/>
        <v>0.23121310403059614</v>
      </c>
      <c r="AI400" s="9">
        <f t="shared" si="352"/>
        <v>0.09</v>
      </c>
      <c r="AJ400" s="29">
        <f t="shared" si="326"/>
        <v>0.32121310403059611</v>
      </c>
      <c r="AK400" s="30">
        <f t="shared" si="353"/>
        <v>0.9</v>
      </c>
      <c r="AL400" s="9">
        <v>11.438099847255881</v>
      </c>
      <c r="AM400" s="9">
        <v>3.1208341648465638</v>
      </c>
      <c r="AN400" s="9">
        <v>6.1050808717856384</v>
      </c>
      <c r="AO400" s="36">
        <f t="shared" si="327"/>
        <v>83.67470923973417</v>
      </c>
      <c r="AP400" s="36">
        <f t="shared" si="328"/>
        <v>5.1965417927167961</v>
      </c>
      <c r="AQ400" s="36">
        <f t="shared" si="329"/>
        <v>1.4178530859436713</v>
      </c>
      <c r="AR400" s="36">
        <f t="shared" si="330"/>
        <v>2.7736519458484348</v>
      </c>
      <c r="AS400" s="36">
        <f t="shared" si="331"/>
        <v>126.89547062707652</v>
      </c>
      <c r="AT400" s="37">
        <f t="shared" si="332"/>
        <v>105.89936492475259</v>
      </c>
      <c r="AU400" s="37">
        <f t="shared" si="333"/>
        <v>7.7640322911069317</v>
      </c>
      <c r="AV400" s="37">
        <f t="shared" si="334"/>
        <v>2.118381335591466</v>
      </c>
      <c r="AW400" s="37">
        <f t="shared" si="335"/>
        <v>4.1440488946015561</v>
      </c>
      <c r="AX400" s="37">
        <f t="shared" si="336"/>
        <v>189.5915727887857</v>
      </c>
      <c r="AY400" s="9">
        <f t="shared" si="337"/>
        <v>0.85</v>
      </c>
      <c r="AZ400" s="9">
        <f t="shared" si="338"/>
        <v>0.6</v>
      </c>
      <c r="BA400" s="9">
        <f t="shared" si="339"/>
        <v>0.65</v>
      </c>
      <c r="BB400" s="9">
        <f t="shared" si="354"/>
        <v>21</v>
      </c>
      <c r="BC400" s="9">
        <f t="shared" si="355"/>
        <v>11.2</v>
      </c>
      <c r="BD400" s="9">
        <f t="shared" si="356"/>
        <v>13.65</v>
      </c>
      <c r="BE400" s="9">
        <f t="shared" si="340"/>
        <v>434.81912355770487</v>
      </c>
      <c r="BF400" s="9">
        <f t="shared" si="341"/>
        <v>118.63844471099652</v>
      </c>
      <c r="BG400" s="9">
        <f t="shared" si="342"/>
        <v>232.08452010109067</v>
      </c>
      <c r="BH400" s="9">
        <f t="shared" si="343"/>
        <v>10617.941608559855</v>
      </c>
      <c r="BI400" s="9">
        <f t="shared" si="344"/>
        <v>822.20608888349591</v>
      </c>
      <c r="BJ400" s="9">
        <f t="shared" si="345"/>
        <v>224.33523810758544</v>
      </c>
      <c r="BK400" s="9">
        <f t="shared" si="346"/>
        <v>438.85214615542776</v>
      </c>
      <c r="BL400" s="9">
        <f t="shared" si="347"/>
        <v>20077.627153417408</v>
      </c>
      <c r="BM400" s="9" t="str">
        <f t="shared" si="348"/>
        <v>M</v>
      </c>
      <c r="BN400" s="9" t="str">
        <f t="shared" si="349"/>
        <v>M</v>
      </c>
      <c r="BO400" s="9">
        <v>1</v>
      </c>
    </row>
    <row r="401" spans="1:67" x14ac:dyDescent="0.3">
      <c r="A401" s="10">
        <v>395</v>
      </c>
      <c r="B401" s="10">
        <f t="shared" si="319"/>
        <v>10</v>
      </c>
      <c r="C401" s="9">
        <f>IF(G401&lt;=$A$3,$A$3,G401)</f>
        <v>2.5</v>
      </c>
      <c r="D401" s="9">
        <f t="shared" si="306"/>
        <v>3</v>
      </c>
      <c r="E401" s="9">
        <f t="shared" si="307"/>
        <v>2.7508200000000005</v>
      </c>
      <c r="F401" s="9">
        <f t="shared" si="308"/>
        <v>2.9000000000000004</v>
      </c>
      <c r="G401" s="9">
        <v>2.3565446369265723</v>
      </c>
      <c r="H401" s="9">
        <f t="shared" si="320"/>
        <v>2.6001593174342621</v>
      </c>
      <c r="I401" s="9">
        <v>65</v>
      </c>
      <c r="J401" s="9">
        <v>78</v>
      </c>
      <c r="K401" s="9">
        <v>0.2</v>
      </c>
      <c r="L401" s="9">
        <v>0.2</v>
      </c>
      <c r="M401" s="1">
        <f t="shared" si="309"/>
        <v>1.3989229744649958</v>
      </c>
      <c r="N401" s="9">
        <v>3</v>
      </c>
      <c r="O401" s="9">
        <v>2.6</v>
      </c>
      <c r="P401" s="9">
        <f t="shared" si="310"/>
        <v>2.3569895811874653</v>
      </c>
      <c r="Q401" s="1">
        <f t="shared" si="311"/>
        <v>1.0990822918992578</v>
      </c>
      <c r="R401" s="4">
        <f t="shared" si="312"/>
        <v>15.007922656809424</v>
      </c>
      <c r="S401" s="4">
        <f t="shared" si="313"/>
        <v>0.6894679668011765</v>
      </c>
      <c r="T401" s="9">
        <f t="shared" si="314"/>
        <v>10.689104078734415</v>
      </c>
      <c r="U401" s="9">
        <f t="shared" si="315"/>
        <v>3.9990822918992581</v>
      </c>
      <c r="V401" s="9">
        <f t="shared" si="316"/>
        <v>34.969331000396465</v>
      </c>
      <c r="W401" s="9">
        <f t="shared" si="317"/>
        <v>43.180696075240519</v>
      </c>
      <c r="X401" s="28">
        <f t="shared" si="321"/>
        <v>78.150027075636984</v>
      </c>
      <c r="Y401" s="9">
        <f t="shared" si="318"/>
        <v>0.55253590678155962</v>
      </c>
      <c r="Z401" s="9">
        <f t="shared" si="350"/>
        <v>0.04</v>
      </c>
      <c r="AA401" s="29">
        <f t="shared" si="322"/>
        <v>0.59253590678155965</v>
      </c>
      <c r="AB401" s="30">
        <f t="shared" si="351"/>
        <v>0.98</v>
      </c>
      <c r="AC401" s="9">
        <v>0.5</v>
      </c>
      <c r="AD401" s="9">
        <v>0.5</v>
      </c>
      <c r="AE401" s="9">
        <f t="shared" si="323"/>
        <v>64.37313228226067</v>
      </c>
      <c r="AF401" s="9">
        <f>(AC401+AD401)*D401*E401*N401</f>
        <v>24.757380000000005</v>
      </c>
      <c r="AG401" s="28">
        <f t="shared" si="324"/>
        <v>89.130512282260668</v>
      </c>
      <c r="AH401" s="9">
        <f t="shared" si="325"/>
        <v>0.2777654853098761</v>
      </c>
      <c r="AI401" s="9">
        <f t="shared" si="352"/>
        <v>0.09</v>
      </c>
      <c r="AJ401" s="29">
        <f t="shared" si="326"/>
        <v>0.36776548530987607</v>
      </c>
      <c r="AK401" s="30">
        <f t="shared" si="353"/>
        <v>0.9</v>
      </c>
      <c r="AL401" s="9">
        <v>6.0372936729282207</v>
      </c>
      <c r="AM401" s="9">
        <v>3.1383803541853315</v>
      </c>
      <c r="AN401" s="9">
        <v>6.5628304765145549</v>
      </c>
      <c r="AO401" s="36">
        <f t="shared" si="327"/>
        <v>79.778152639712758</v>
      </c>
      <c r="AP401" s="36">
        <f t="shared" si="328"/>
        <v>2.4599803919331245</v>
      </c>
      <c r="AQ401" s="36">
        <f t="shared" si="329"/>
        <v>1.2787773051926938</v>
      </c>
      <c r="AR401" s="36">
        <f t="shared" si="330"/>
        <v>2.6741177690593481</v>
      </c>
      <c r="AS401" s="36">
        <f t="shared" si="331"/>
        <v>76.230143392880237</v>
      </c>
      <c r="AT401" s="37">
        <f t="shared" si="332"/>
        <v>88.151056103334724</v>
      </c>
      <c r="AU401" s="37">
        <f t="shared" si="333"/>
        <v>3.8169854353455293</v>
      </c>
      <c r="AV401" s="37">
        <f t="shared" si="334"/>
        <v>1.9841923801413823</v>
      </c>
      <c r="AW401" s="37">
        <f t="shared" si="335"/>
        <v>4.1492479413127343</v>
      </c>
      <c r="AX401" s="37">
        <f t="shared" si="336"/>
        <v>118.28116517476502</v>
      </c>
      <c r="AY401" s="9">
        <f t="shared" si="337"/>
        <v>0.85</v>
      </c>
      <c r="AZ401" s="9">
        <f t="shared" si="338"/>
        <v>0.6</v>
      </c>
      <c r="BA401" s="9">
        <f t="shared" si="339"/>
        <v>0.65</v>
      </c>
      <c r="BB401" s="9">
        <f t="shared" si="354"/>
        <v>21</v>
      </c>
      <c r="BC401" s="9">
        <f t="shared" si="355"/>
        <v>11.2</v>
      </c>
      <c r="BD401" s="9">
        <f t="shared" si="356"/>
        <v>13.65</v>
      </c>
      <c r="BE401" s="9">
        <f t="shared" si="340"/>
        <v>196.25269119834121</v>
      </c>
      <c r="BF401" s="9">
        <f t="shared" si="341"/>
        <v>102.01849104586327</v>
      </c>
      <c r="BG401" s="9">
        <f t="shared" si="342"/>
        <v>213.33617555658481</v>
      </c>
      <c r="BH401" s="9">
        <f t="shared" si="343"/>
        <v>6081.5000153443907</v>
      </c>
      <c r="BI401" s="9">
        <f t="shared" si="344"/>
        <v>336.47129725675529</v>
      </c>
      <c r="BJ401" s="9">
        <f t="shared" si="345"/>
        <v>174.90865382165225</v>
      </c>
      <c r="BK401" s="9">
        <f t="shared" si="346"/>
        <v>365.76058806130493</v>
      </c>
      <c r="BL401" s="9">
        <f t="shared" si="347"/>
        <v>10426.609627288513</v>
      </c>
      <c r="BM401" s="9" t="str">
        <f t="shared" si="348"/>
        <v>D</v>
      </c>
      <c r="BN401" s="9" t="str">
        <f t="shared" si="349"/>
        <v>M</v>
      </c>
      <c r="BO401" s="9">
        <v>1</v>
      </c>
    </row>
    <row r="402" spans="1:67" x14ac:dyDescent="0.3">
      <c r="A402" s="10">
        <v>396</v>
      </c>
      <c r="B402" s="10">
        <f t="shared" si="319"/>
        <v>10</v>
      </c>
      <c r="C402" s="9">
        <f>IF(G402&lt;=$A$3,$A$3,G402)</f>
        <v>2.5</v>
      </c>
      <c r="D402" s="9">
        <f t="shared" si="306"/>
        <v>3</v>
      </c>
      <c r="E402" s="9">
        <f t="shared" si="307"/>
        <v>2.7508200000000005</v>
      </c>
      <c r="F402" s="9">
        <f t="shared" si="308"/>
        <v>2.9000000000000004</v>
      </c>
      <c r="G402" s="9">
        <v>2.4935266035559236</v>
      </c>
      <c r="H402" s="9">
        <f t="shared" si="320"/>
        <v>2.7513021947091452</v>
      </c>
      <c r="I402" s="9">
        <v>65</v>
      </c>
      <c r="J402" s="9">
        <v>78</v>
      </c>
      <c r="K402" s="9">
        <v>0.2</v>
      </c>
      <c r="L402" s="9">
        <v>0.2</v>
      </c>
      <c r="M402" s="1">
        <f t="shared" si="309"/>
        <v>1.3989229744649958</v>
      </c>
      <c r="N402" s="9">
        <v>3</v>
      </c>
      <c r="O402" s="9">
        <v>2.6</v>
      </c>
      <c r="P402" s="9">
        <f t="shared" si="310"/>
        <v>2.6811165274891788</v>
      </c>
      <c r="Q402" s="1">
        <f t="shared" si="311"/>
        <v>1.2502251691741408</v>
      </c>
      <c r="R402" s="4">
        <f t="shared" si="312"/>
        <v>15.007922656809424</v>
      </c>
      <c r="S402" s="4">
        <f t="shared" si="313"/>
        <v>0.16956729602103324</v>
      </c>
      <c r="T402" s="9">
        <f t="shared" si="314"/>
        <v>13.831120336360357</v>
      </c>
      <c r="U402" s="9">
        <f t="shared" si="315"/>
        <v>4.1502251691741412</v>
      </c>
      <c r="V402" s="9">
        <f t="shared" si="316"/>
        <v>30.0681114855815</v>
      </c>
      <c r="W402" s="9">
        <f t="shared" si="317"/>
        <v>41.750542912045084</v>
      </c>
      <c r="X402" s="28">
        <f t="shared" si="321"/>
        <v>71.818654397626588</v>
      </c>
      <c r="Y402" s="9">
        <f t="shared" si="318"/>
        <v>0.58133284816075348</v>
      </c>
      <c r="Z402" s="9">
        <f t="shared" si="350"/>
        <v>0.04</v>
      </c>
      <c r="AA402" s="29">
        <f t="shared" si="322"/>
        <v>0.62133284816075351</v>
      </c>
      <c r="AB402" s="30">
        <f t="shared" si="351"/>
        <v>0.98</v>
      </c>
      <c r="AC402" s="9">
        <v>0.5</v>
      </c>
      <c r="AD402" s="9">
        <v>0.5</v>
      </c>
      <c r="AE402" s="9">
        <f t="shared" si="323"/>
        <v>68.115033929248298</v>
      </c>
      <c r="AF402" s="9">
        <f>(AC402+AD402)*D402*E402*N402</f>
        <v>24.757380000000005</v>
      </c>
      <c r="AG402" s="28">
        <f t="shared" si="324"/>
        <v>92.872413929248296</v>
      </c>
      <c r="AH402" s="9">
        <f t="shared" si="325"/>
        <v>0.26657409829856016</v>
      </c>
      <c r="AI402" s="9">
        <f t="shared" si="352"/>
        <v>0.09</v>
      </c>
      <c r="AJ402" s="29">
        <f t="shared" si="326"/>
        <v>0.35657409829856013</v>
      </c>
      <c r="AK402" s="30">
        <f t="shared" si="353"/>
        <v>0.9</v>
      </c>
      <c r="AL402" s="9">
        <v>8.8979543206273028</v>
      </c>
      <c r="AM402" s="9">
        <v>2.1758113578749043</v>
      </c>
      <c r="AN402" s="9">
        <v>6.5190848801913166</v>
      </c>
      <c r="AO402" s="36">
        <f t="shared" si="327"/>
        <v>73.314876364243801</v>
      </c>
      <c r="AP402" s="36">
        <f t="shared" si="328"/>
        <v>3.3693630197876581</v>
      </c>
      <c r="AQ402" s="36">
        <f t="shared" si="329"/>
        <v>0.82390828982597342</v>
      </c>
      <c r="AR402" s="36">
        <f t="shared" si="330"/>
        <v>2.4685633041803414</v>
      </c>
      <c r="AS402" s="36">
        <f t="shared" si="331"/>
        <v>87.58212152718032</v>
      </c>
      <c r="AT402" s="37">
        <f t="shared" si="332"/>
        <v>91.851837952003805</v>
      </c>
      <c r="AU402" s="37">
        <f t="shared" si="333"/>
        <v>5.7251742820478455</v>
      </c>
      <c r="AV402" s="37">
        <f t="shared" si="334"/>
        <v>1.3999733848728946</v>
      </c>
      <c r="AW402" s="37">
        <f t="shared" si="335"/>
        <v>4.1945480673053206</v>
      </c>
      <c r="AX402" s="37">
        <f t="shared" si="336"/>
        <v>148.81830980806635</v>
      </c>
      <c r="AY402" s="9">
        <f t="shared" si="337"/>
        <v>0.85</v>
      </c>
      <c r="AZ402" s="9">
        <f t="shared" si="338"/>
        <v>0.6</v>
      </c>
      <c r="BA402" s="9">
        <f t="shared" si="339"/>
        <v>0.65</v>
      </c>
      <c r="BB402" s="9">
        <f t="shared" si="354"/>
        <v>21</v>
      </c>
      <c r="BC402" s="9">
        <f t="shared" si="355"/>
        <v>11.2</v>
      </c>
      <c r="BD402" s="9">
        <f t="shared" si="356"/>
        <v>13.65</v>
      </c>
      <c r="BE402" s="9">
        <f t="shared" si="340"/>
        <v>247.02443322198729</v>
      </c>
      <c r="BF402" s="9">
        <f t="shared" si="341"/>
        <v>60.404734404066787</v>
      </c>
      <c r="BG402" s="9">
        <f t="shared" si="342"/>
        <v>180.98241344329088</v>
      </c>
      <c r="BH402" s="9">
        <f t="shared" si="343"/>
        <v>6421.0724114834011</v>
      </c>
      <c r="BI402" s="9">
        <f t="shared" si="344"/>
        <v>525.86778040163847</v>
      </c>
      <c r="BJ402" s="9">
        <f t="shared" si="345"/>
        <v>128.59012848446338</v>
      </c>
      <c r="BK402" s="9">
        <f t="shared" si="346"/>
        <v>385.27694936001905</v>
      </c>
      <c r="BL402" s="9">
        <f t="shared" si="347"/>
        <v>13669.235276781608</v>
      </c>
      <c r="BM402" s="9" t="str">
        <f t="shared" si="348"/>
        <v>M</v>
      </c>
      <c r="BN402" s="9" t="str">
        <f t="shared" si="349"/>
        <v>M</v>
      </c>
      <c r="BO402" s="9">
        <v>1</v>
      </c>
    </row>
    <row r="403" spans="1:67" x14ac:dyDescent="0.3">
      <c r="A403" s="10">
        <v>397</v>
      </c>
      <c r="B403" s="10">
        <f t="shared" si="319"/>
        <v>10</v>
      </c>
      <c r="C403" s="9">
        <f>IF(G403&lt;=$A$3,$A$3,G403)</f>
        <v>2.5</v>
      </c>
      <c r="D403" s="9">
        <f t="shared" si="306"/>
        <v>3</v>
      </c>
      <c r="E403" s="9">
        <f t="shared" si="307"/>
        <v>2.7508200000000005</v>
      </c>
      <c r="F403" s="9">
        <f t="shared" si="308"/>
        <v>2.9000000000000004</v>
      </c>
      <c r="G403" s="9">
        <v>2.1446413398341773</v>
      </c>
      <c r="H403" s="9">
        <f t="shared" si="320"/>
        <v>2.3663498984671647</v>
      </c>
      <c r="I403" s="9">
        <v>65</v>
      </c>
      <c r="J403" s="9">
        <v>78</v>
      </c>
      <c r="K403" s="9">
        <v>0.2</v>
      </c>
      <c r="L403" s="9">
        <v>0.2</v>
      </c>
      <c r="M403" s="1">
        <f t="shared" si="309"/>
        <v>1.3989229744649958</v>
      </c>
      <c r="N403" s="9">
        <v>3</v>
      </c>
      <c r="O403" s="9">
        <v>2.6</v>
      </c>
      <c r="P403" s="9">
        <f t="shared" si="310"/>
        <v>1.8555836641322059</v>
      </c>
      <c r="Q403" s="1">
        <f t="shared" si="311"/>
        <v>0.86527287293216038</v>
      </c>
      <c r="R403" s="4">
        <f t="shared" si="312"/>
        <v>15.007922656809424</v>
      </c>
      <c r="S403" s="4">
        <f t="shared" si="313"/>
        <v>2.1839674957230955</v>
      </c>
      <c r="T403" s="9">
        <f t="shared" si="314"/>
        <v>6.62501797915822</v>
      </c>
      <c r="U403" s="9">
        <f t="shared" si="315"/>
        <v>3.7652728729321607</v>
      </c>
      <c r="V403" s="9">
        <f t="shared" si="316"/>
        <v>40.360391691885006</v>
      </c>
      <c r="W403" s="9">
        <f t="shared" si="317"/>
        <v>47.29179526938951</v>
      </c>
      <c r="X403" s="28">
        <f t="shared" si="321"/>
        <v>87.652186961274509</v>
      </c>
      <c r="Y403" s="9">
        <f t="shared" si="318"/>
        <v>0.53953925063254193</v>
      </c>
      <c r="Z403" s="9">
        <f t="shared" si="350"/>
        <v>0.04</v>
      </c>
      <c r="AA403" s="29">
        <f t="shared" si="322"/>
        <v>0.57953925063254197</v>
      </c>
      <c r="AB403" s="30">
        <f t="shared" si="351"/>
        <v>0.98</v>
      </c>
      <c r="AC403" s="9">
        <v>0.5</v>
      </c>
      <c r="AD403" s="9">
        <v>0.5</v>
      </c>
      <c r="AE403" s="9">
        <f t="shared" si="323"/>
        <v>58.584623649313016</v>
      </c>
      <c r="AF403" s="9">
        <f>(AC403+AD403)*D403*E403*N403</f>
        <v>24.757380000000005</v>
      </c>
      <c r="AG403" s="28">
        <f t="shared" si="324"/>
        <v>83.342003649313028</v>
      </c>
      <c r="AH403" s="9">
        <f t="shared" si="325"/>
        <v>0.2970576529954122</v>
      </c>
      <c r="AI403" s="9">
        <f t="shared" si="352"/>
        <v>0.09</v>
      </c>
      <c r="AJ403" s="29">
        <f t="shared" si="326"/>
        <v>0.38705765299541217</v>
      </c>
      <c r="AK403" s="30">
        <f t="shared" si="353"/>
        <v>0.9</v>
      </c>
      <c r="AL403" s="9">
        <v>7.1903598152826573</v>
      </c>
      <c r="AM403" s="9">
        <v>3.2339856024289966</v>
      </c>
      <c r="AN403" s="9">
        <v>3.843278239395687</v>
      </c>
      <c r="AO403" s="36">
        <f t="shared" si="327"/>
        <v>89.478274189634405</v>
      </c>
      <c r="AP403" s="36">
        <f t="shared" si="328"/>
        <v>3.023264076155403</v>
      </c>
      <c r="AQ403" s="36">
        <f t="shared" si="329"/>
        <v>1.3597640098408661</v>
      </c>
      <c r="AR403" s="36">
        <f t="shared" si="330"/>
        <v>1.6159476485639552</v>
      </c>
      <c r="AS403" s="36">
        <f t="shared" si="331"/>
        <v>77.440373417388258</v>
      </c>
      <c r="AT403" s="37">
        <f t="shared" si="332"/>
        <v>82.426157455364532</v>
      </c>
      <c r="AU403" s="37">
        <f t="shared" si="333"/>
        <v>4.4072760209868269</v>
      </c>
      <c r="AV403" s="37">
        <f t="shared" si="334"/>
        <v>1.982246725331875</v>
      </c>
      <c r="AW403" s="37">
        <f t="shared" si="335"/>
        <v>2.3557079842468527</v>
      </c>
      <c r="AX403" s="37">
        <f t="shared" si="336"/>
        <v>112.89159405907526</v>
      </c>
      <c r="AY403" s="9">
        <f t="shared" si="337"/>
        <v>0.85</v>
      </c>
      <c r="AZ403" s="9">
        <f t="shared" si="338"/>
        <v>0.6</v>
      </c>
      <c r="BA403" s="9">
        <f t="shared" si="339"/>
        <v>0.65</v>
      </c>
      <c r="BB403" s="9">
        <f t="shared" si="354"/>
        <v>21</v>
      </c>
      <c r="BC403" s="9">
        <f t="shared" si="355"/>
        <v>11.2</v>
      </c>
      <c r="BD403" s="9">
        <f t="shared" si="356"/>
        <v>13.65</v>
      </c>
      <c r="BE403" s="9">
        <f t="shared" si="340"/>
        <v>270.51645195390489</v>
      </c>
      <c r="BF403" s="9">
        <f t="shared" si="341"/>
        <v>121.66933690573775</v>
      </c>
      <c r="BG403" s="9">
        <f t="shared" si="342"/>
        <v>144.59220677430056</v>
      </c>
      <c r="BH403" s="9">
        <f t="shared" si="343"/>
        <v>6929.2309659887424</v>
      </c>
      <c r="BI403" s="9">
        <f t="shared" si="344"/>
        <v>363.27482725511265</v>
      </c>
      <c r="BJ403" s="9">
        <f t="shared" si="345"/>
        <v>163.38898069758585</v>
      </c>
      <c r="BK403" s="9">
        <f t="shared" si="346"/>
        <v>194.17195722839048</v>
      </c>
      <c r="BL403" s="9">
        <f t="shared" si="347"/>
        <v>9305.220307300433</v>
      </c>
      <c r="BM403" s="9" t="str">
        <f t="shared" si="348"/>
        <v>D</v>
      </c>
      <c r="BN403" s="9" t="str">
        <f t="shared" si="349"/>
        <v>M</v>
      </c>
      <c r="BO403" s="9">
        <v>1</v>
      </c>
    </row>
    <row r="404" spans="1:67" x14ac:dyDescent="0.3">
      <c r="A404" s="10">
        <v>398</v>
      </c>
      <c r="B404" s="10">
        <f t="shared" si="319"/>
        <v>10</v>
      </c>
      <c r="C404" s="9">
        <f>IF(G404&lt;=$A$3,$A$3,G404)</f>
        <v>2.5</v>
      </c>
      <c r="D404" s="9">
        <f t="shared" si="306"/>
        <v>3</v>
      </c>
      <c r="E404" s="9">
        <f t="shared" si="307"/>
        <v>2.7508200000000005</v>
      </c>
      <c r="F404" s="9">
        <f t="shared" si="308"/>
        <v>2.9000000000000004</v>
      </c>
      <c r="G404" s="9">
        <v>1.8926176576167637</v>
      </c>
      <c r="H404" s="9">
        <f t="shared" si="320"/>
        <v>2.0882725324528506</v>
      </c>
      <c r="I404" s="9">
        <v>65</v>
      </c>
      <c r="J404" s="9">
        <v>78</v>
      </c>
      <c r="K404" s="9">
        <v>0.2</v>
      </c>
      <c r="L404" s="9">
        <v>0.2</v>
      </c>
      <c r="M404" s="1">
        <f t="shared" si="309"/>
        <v>1.3989229744649958</v>
      </c>
      <c r="N404" s="9">
        <v>3</v>
      </c>
      <c r="O404" s="9">
        <v>2.6</v>
      </c>
      <c r="P404" s="9">
        <f t="shared" si="310"/>
        <v>1.2592448282774389</v>
      </c>
      <c r="Q404" s="1">
        <f t="shared" si="311"/>
        <v>0.58719550691784583</v>
      </c>
      <c r="R404" s="4">
        <f t="shared" si="312"/>
        <v>15.007922656809424</v>
      </c>
      <c r="S404" s="4">
        <f t="shared" si="313"/>
        <v>5.053048442131117</v>
      </c>
      <c r="T404" s="9">
        <f t="shared" si="314"/>
        <v>3.0510289744289292</v>
      </c>
      <c r="U404" s="9">
        <f t="shared" si="315"/>
        <v>3.4871955069178462</v>
      </c>
      <c r="V404" s="9">
        <f t="shared" si="316"/>
        <v>43.307325106058975</v>
      </c>
      <c r="W404" s="9">
        <f t="shared" si="317"/>
        <v>55.18412051838763</v>
      </c>
      <c r="X404" s="28">
        <f t="shared" si="321"/>
        <v>98.491445624446612</v>
      </c>
      <c r="Y404" s="9">
        <f t="shared" si="318"/>
        <v>0.56029353786528591</v>
      </c>
      <c r="Z404" s="9">
        <f t="shared" si="350"/>
        <v>0.04</v>
      </c>
      <c r="AA404" s="29">
        <f t="shared" si="322"/>
        <v>0.60029353786528594</v>
      </c>
      <c r="AB404" s="30">
        <f t="shared" si="351"/>
        <v>0.98</v>
      </c>
      <c r="AC404" s="9">
        <v>0.5</v>
      </c>
      <c r="AD404" s="9">
        <v>0.5</v>
      </c>
      <c r="AE404" s="9">
        <f t="shared" si="323"/>
        <v>51.70015662949757</v>
      </c>
      <c r="AF404" s="9">
        <f>(AC404+AD404)*D404*E404*N404</f>
        <v>24.757380000000005</v>
      </c>
      <c r="AG404" s="28">
        <f t="shared" si="324"/>
        <v>76.457536629497582</v>
      </c>
      <c r="AH404" s="9">
        <f t="shared" si="325"/>
        <v>0.32380561932005175</v>
      </c>
      <c r="AI404" s="9">
        <f t="shared" si="352"/>
        <v>0.09</v>
      </c>
      <c r="AJ404" s="29">
        <f t="shared" si="326"/>
        <v>0.41380561932005178</v>
      </c>
      <c r="AK404" s="30">
        <f t="shared" si="353"/>
        <v>0.9</v>
      </c>
      <c r="AL404" s="9">
        <v>9.3916672165118253</v>
      </c>
      <c r="AM404" s="9">
        <v>2.9920753019619983</v>
      </c>
      <c r="AN404" s="9">
        <v>3.2950720299250666</v>
      </c>
      <c r="AO404" s="36">
        <f t="shared" si="327"/>
        <v>100.54335074162258</v>
      </c>
      <c r="AP404" s="36">
        <f t="shared" si="328"/>
        <v>3.7539100766585194</v>
      </c>
      <c r="AQ404" s="36">
        <f t="shared" si="329"/>
        <v>1.1959518333878867</v>
      </c>
      <c r="AR404" s="36">
        <f t="shared" si="330"/>
        <v>1.3170615835603989</v>
      </c>
      <c r="AS404" s="36">
        <f t="shared" si="331"/>
        <v>84.931931027300848</v>
      </c>
      <c r="AT404" s="37">
        <f t="shared" si="332"/>
        <v>75.617343919283314</v>
      </c>
      <c r="AU404" s="37">
        <f t="shared" si="333"/>
        <v>5.5053425475353226</v>
      </c>
      <c r="AV404" s="37">
        <f t="shared" si="334"/>
        <v>1.7539377285813826</v>
      </c>
      <c r="AW404" s="37">
        <f t="shared" si="335"/>
        <v>1.9315527078777444</v>
      </c>
      <c r="AX404" s="37">
        <f t="shared" si="336"/>
        <v>124.55795796396457</v>
      </c>
      <c r="AY404" s="9">
        <f t="shared" si="337"/>
        <v>0.85</v>
      </c>
      <c r="AZ404" s="9">
        <f t="shared" si="338"/>
        <v>0.6</v>
      </c>
      <c r="BA404" s="9">
        <f t="shared" si="339"/>
        <v>0.55000000000000004</v>
      </c>
      <c r="BB404" s="9">
        <f t="shared" si="354"/>
        <v>21</v>
      </c>
      <c r="BC404" s="9">
        <f t="shared" si="355"/>
        <v>11.2</v>
      </c>
      <c r="BD404" s="9">
        <f t="shared" si="356"/>
        <v>13.65</v>
      </c>
      <c r="BE404" s="9">
        <f t="shared" si="340"/>
        <v>377.4306974899888</v>
      </c>
      <c r="BF404" s="9">
        <f t="shared" si="341"/>
        <v>120.24500465440485</v>
      </c>
      <c r="BG404" s="9">
        <f t="shared" si="342"/>
        <v>132.42178474423005</v>
      </c>
      <c r="BH404" s="9">
        <f t="shared" si="343"/>
        <v>8539.3409304412053</v>
      </c>
      <c r="BI404" s="9">
        <f t="shared" si="344"/>
        <v>416.29938081044185</v>
      </c>
      <c r="BJ404" s="9">
        <f t="shared" si="345"/>
        <v>132.628112435145</v>
      </c>
      <c r="BK404" s="9">
        <f t="shared" si="346"/>
        <v>146.05888540981437</v>
      </c>
      <c r="BL404" s="9">
        <f t="shared" si="347"/>
        <v>9418.741945244743</v>
      </c>
      <c r="BM404" s="9" t="str">
        <f t="shared" si="348"/>
        <v>M</v>
      </c>
      <c r="BN404" s="9" t="str">
        <f t="shared" si="349"/>
        <v>M</v>
      </c>
      <c r="BO404" s="9">
        <v>1</v>
      </c>
    </row>
    <row r="405" spans="1:67" x14ac:dyDescent="0.3">
      <c r="A405" s="10">
        <v>399</v>
      </c>
      <c r="B405" s="10">
        <f t="shared" si="319"/>
        <v>10</v>
      </c>
      <c r="C405" s="9">
        <f>IF(G405&lt;=$A$3,$A$3,G405)</f>
        <v>2.5</v>
      </c>
      <c r="D405" s="9">
        <f t="shared" si="306"/>
        <v>3</v>
      </c>
      <c r="E405" s="9">
        <f t="shared" si="307"/>
        <v>2.7508200000000005</v>
      </c>
      <c r="F405" s="9">
        <f t="shared" si="308"/>
        <v>2.9000000000000004</v>
      </c>
      <c r="G405" s="9">
        <v>1.1184346330649277</v>
      </c>
      <c r="H405" s="9">
        <f t="shared" si="320"/>
        <v>1.234056077926758</v>
      </c>
      <c r="I405" s="9">
        <v>65</v>
      </c>
      <c r="J405" s="9">
        <v>78</v>
      </c>
      <c r="K405" s="9">
        <v>0.2</v>
      </c>
      <c r="L405" s="9">
        <v>0.2</v>
      </c>
      <c r="M405" s="1">
        <f t="shared" si="309"/>
        <v>1.3989229744649958</v>
      </c>
      <c r="N405" s="9">
        <v>3</v>
      </c>
      <c r="O405" s="9">
        <v>2.6</v>
      </c>
      <c r="P405" s="9">
        <f t="shared" si="310"/>
        <v>0</v>
      </c>
      <c r="Q405" s="1">
        <f t="shared" si="311"/>
        <v>0</v>
      </c>
      <c r="R405" s="4">
        <f t="shared" si="312"/>
        <v>15.007922656809424</v>
      </c>
      <c r="S405" s="4">
        <f t="shared" si="313"/>
        <v>17.87257625289832</v>
      </c>
      <c r="T405" s="9">
        <f t="shared" si="314"/>
        <v>0</v>
      </c>
      <c r="U405" s="9">
        <f t="shared" si="315"/>
        <v>2.6329790523917538</v>
      </c>
      <c r="V405" s="9">
        <f t="shared" si="316"/>
        <v>30.551995262542363</v>
      </c>
      <c r="W405" s="9">
        <f t="shared" si="317"/>
        <v>35.745152505796639</v>
      </c>
      <c r="X405" s="28">
        <f t="shared" si="321"/>
        <v>66.297147768339002</v>
      </c>
      <c r="Y405" s="9">
        <f t="shared" si="318"/>
        <v>0.53916576668879213</v>
      </c>
      <c r="Z405" s="9">
        <f t="shared" si="350"/>
        <v>0.04</v>
      </c>
      <c r="AA405" s="29">
        <f t="shared" si="322"/>
        <v>0.57916576668879216</v>
      </c>
      <c r="AB405" s="30">
        <f t="shared" si="351"/>
        <v>0.98</v>
      </c>
      <c r="AC405" s="9">
        <v>0.5</v>
      </c>
      <c r="AD405" s="9">
        <v>0.5</v>
      </c>
      <c r="AE405" s="9">
        <f t="shared" si="323"/>
        <v>30.551995262542363</v>
      </c>
      <c r="AF405" s="9">
        <f>(AC405+AD405)*D405*E405*N405</f>
        <v>24.757380000000005</v>
      </c>
      <c r="AG405" s="28">
        <f t="shared" si="324"/>
        <v>55.309375262542368</v>
      </c>
      <c r="AH405" s="9">
        <f t="shared" si="325"/>
        <v>0.44761633778146565</v>
      </c>
      <c r="AI405" s="9">
        <f t="shared" si="352"/>
        <v>0.09</v>
      </c>
      <c r="AJ405" s="29">
        <f t="shared" si="326"/>
        <v>0.53761633778146567</v>
      </c>
      <c r="AK405" s="30">
        <f t="shared" si="353"/>
        <v>0.9</v>
      </c>
      <c r="AL405" s="9">
        <v>6.8042280426961739</v>
      </c>
      <c r="AM405" s="9">
        <v>2.779086362082841</v>
      </c>
      <c r="AN405" s="9">
        <v>3.7124013507256</v>
      </c>
      <c r="AO405" s="36">
        <f t="shared" si="327"/>
        <v>67.678338346846076</v>
      </c>
      <c r="AP405" s="36">
        <f t="shared" si="328"/>
        <v>2.8634520916226647</v>
      </c>
      <c r="AQ405" s="36">
        <f t="shared" si="329"/>
        <v>1.169534678492766</v>
      </c>
      <c r="AR405" s="36">
        <f t="shared" si="330"/>
        <v>1.5623055761761002</v>
      </c>
      <c r="AS405" s="36">
        <f t="shared" si="331"/>
        <v>72.833449099558393</v>
      </c>
      <c r="AT405" s="37">
        <f t="shared" si="332"/>
        <v>54.701579929986956</v>
      </c>
      <c r="AU405" s="37">
        <f t="shared" si="333"/>
        <v>3.1461638809519066</v>
      </c>
      <c r="AV405" s="37">
        <f t="shared" si="334"/>
        <v>1.2850041297214478</v>
      </c>
      <c r="AW405" s="37">
        <f t="shared" si="335"/>
        <v>1.7165537321735365</v>
      </c>
      <c r="AX405" s="37">
        <f t="shared" si="336"/>
        <v>80.024376015429368</v>
      </c>
      <c r="AY405" s="9">
        <f t="shared" si="337"/>
        <v>0.85</v>
      </c>
      <c r="AZ405" s="9">
        <f t="shared" si="338"/>
        <v>0.6</v>
      </c>
      <c r="BA405" s="9">
        <f t="shared" si="339"/>
        <v>0.65</v>
      </c>
      <c r="BB405" s="9">
        <f t="shared" si="354"/>
        <v>21</v>
      </c>
      <c r="BC405" s="9">
        <f t="shared" si="355"/>
        <v>11.2</v>
      </c>
      <c r="BD405" s="9">
        <f t="shared" si="356"/>
        <v>13.65</v>
      </c>
      <c r="BE405" s="9">
        <f t="shared" si="340"/>
        <v>193.79367949682279</v>
      </c>
      <c r="BF405" s="9">
        <f t="shared" si="341"/>
        <v>79.152163679403259</v>
      </c>
      <c r="BG405" s="9">
        <f t="shared" si="342"/>
        <v>105.73424538561042</v>
      </c>
      <c r="BH405" s="9">
        <f t="shared" si="343"/>
        <v>4929.2468111277049</v>
      </c>
      <c r="BI405" s="9">
        <f t="shared" si="344"/>
        <v>172.10013500672869</v>
      </c>
      <c r="BJ405" s="9">
        <f t="shared" si="345"/>
        <v>70.29175611232111</v>
      </c>
      <c r="BK405" s="9">
        <f t="shared" si="346"/>
        <v>93.898201184608126</v>
      </c>
      <c r="BL405" s="9">
        <f t="shared" si="347"/>
        <v>4377.4598009553411</v>
      </c>
      <c r="BM405" s="9" t="str">
        <f t="shared" si="348"/>
        <v>D</v>
      </c>
      <c r="BN405" s="9" t="str">
        <f t="shared" si="349"/>
        <v>M</v>
      </c>
      <c r="BO405" s="9">
        <v>1</v>
      </c>
    </row>
    <row r="406" spans="1:67" x14ac:dyDescent="0.3">
      <c r="A406" s="10">
        <v>400</v>
      </c>
      <c r="B406" s="10">
        <f t="shared" si="319"/>
        <v>11</v>
      </c>
      <c r="C406" s="9">
        <f>IF(G406&lt;=$A$3,$A$3,G406)</f>
        <v>2.8619332425507311</v>
      </c>
      <c r="D406" s="9">
        <f t="shared" si="306"/>
        <v>3</v>
      </c>
      <c r="E406" s="9">
        <f t="shared" si="307"/>
        <v>2.7508200000000005</v>
      </c>
      <c r="F406" s="9">
        <f t="shared" si="308"/>
        <v>3.2619332425507315</v>
      </c>
      <c r="G406" s="9">
        <v>2.8619332425507311</v>
      </c>
      <c r="H406" s="9">
        <f t="shared" si="320"/>
        <v>3.1577939453752015</v>
      </c>
      <c r="I406" s="9">
        <v>65</v>
      </c>
      <c r="J406" s="9">
        <v>78</v>
      </c>
      <c r="K406" s="9">
        <v>0.2</v>
      </c>
      <c r="L406" s="9">
        <v>0.2</v>
      </c>
      <c r="M406" s="1">
        <f t="shared" si="309"/>
        <v>1.3989229744649958</v>
      </c>
      <c r="N406" s="9">
        <v>3</v>
      </c>
      <c r="O406" s="9">
        <v>2.6</v>
      </c>
      <c r="P406" s="9">
        <f t="shared" si="310"/>
        <v>2.7766725565100749</v>
      </c>
      <c r="Q406" s="1">
        <f t="shared" si="311"/>
        <v>1.2947836772894661</v>
      </c>
      <c r="R406" s="4">
        <f t="shared" si="312"/>
        <v>15.007922656809424</v>
      </c>
      <c r="S406" s="4">
        <f t="shared" si="313"/>
        <v>8.316914987881241E-2</v>
      </c>
      <c r="T406" s="9">
        <f t="shared" si="314"/>
        <v>14.834582085378907</v>
      </c>
      <c r="U406" s="9">
        <f t="shared" si="315"/>
        <v>4.5567169198401976</v>
      </c>
      <c r="V406" s="9">
        <f t="shared" si="316"/>
        <v>37.371439575251102</v>
      </c>
      <c r="W406" s="9">
        <f t="shared" si="317"/>
        <v>41.51287716367414</v>
      </c>
      <c r="X406" s="28">
        <f t="shared" si="321"/>
        <v>78.884316738925236</v>
      </c>
      <c r="Y406" s="9">
        <f t="shared" si="318"/>
        <v>0.52625006946646635</v>
      </c>
      <c r="Z406" s="9">
        <f t="shared" si="350"/>
        <v>0.04</v>
      </c>
      <c r="AA406" s="29">
        <f t="shared" si="322"/>
        <v>0.56625006946646639</v>
      </c>
      <c r="AB406" s="30">
        <f t="shared" si="351"/>
        <v>0.98</v>
      </c>
      <c r="AC406" s="9">
        <v>0.5</v>
      </c>
      <c r="AD406" s="9">
        <v>0.5</v>
      </c>
      <c r="AE406" s="9">
        <f t="shared" si="323"/>
        <v>78.178704667353117</v>
      </c>
      <c r="AF406" s="9">
        <f>(AC406+AD406)*D406*E406*N406</f>
        <v>24.757380000000005</v>
      </c>
      <c r="AG406" s="28">
        <f t="shared" si="324"/>
        <v>102.93608466735313</v>
      </c>
      <c r="AH406" s="9">
        <f t="shared" si="325"/>
        <v>0.24051215936574255</v>
      </c>
      <c r="AI406" s="9">
        <f t="shared" si="352"/>
        <v>0.09</v>
      </c>
      <c r="AJ406" s="29">
        <f t="shared" si="326"/>
        <v>0.33051215936574252</v>
      </c>
      <c r="AK406" s="30">
        <f t="shared" si="353"/>
        <v>0.9</v>
      </c>
      <c r="AL406" s="9">
        <v>9.6584742670677439</v>
      </c>
      <c r="AM406" s="9">
        <v>3.420363186203593</v>
      </c>
      <c r="AN406" s="9">
        <v>6.7116075045104795</v>
      </c>
      <c r="AO406" s="36">
        <f t="shared" si="327"/>
        <v>80.527740004319512</v>
      </c>
      <c r="AP406" s="36">
        <f t="shared" si="328"/>
        <v>4.1893625424005556</v>
      </c>
      <c r="AQ406" s="36">
        <f t="shared" si="329"/>
        <v>1.4835822944152641</v>
      </c>
      <c r="AR406" s="36">
        <f t="shared" si="330"/>
        <v>2.9111592888497633</v>
      </c>
      <c r="AS406" s="36">
        <f t="shared" si="331"/>
        <v>110.57905519064002</v>
      </c>
      <c r="AT406" s="37">
        <f t="shared" si="332"/>
        <v>101.80491890177781</v>
      </c>
      <c r="AU406" s="37">
        <f t="shared" si="333"/>
        <v>6.4662310808807266</v>
      </c>
      <c r="AV406" s="37">
        <f t="shared" si="334"/>
        <v>2.2898915637163522</v>
      </c>
      <c r="AW406" s="37">
        <f t="shared" si="335"/>
        <v>4.4933396153793987</v>
      </c>
      <c r="AX406" s="37">
        <f t="shared" si="336"/>
        <v>170.67745183934855</v>
      </c>
      <c r="AY406" s="9">
        <f t="shared" si="337"/>
        <v>0.85</v>
      </c>
      <c r="AZ406" s="9">
        <f t="shared" si="338"/>
        <v>0.6</v>
      </c>
      <c r="BA406" s="9">
        <f t="shared" si="339"/>
        <v>0.65</v>
      </c>
      <c r="BB406" s="9">
        <f t="shared" si="354"/>
        <v>21</v>
      </c>
      <c r="BC406" s="9">
        <f t="shared" si="355"/>
        <v>11.2</v>
      </c>
      <c r="BD406" s="9">
        <f t="shared" si="356"/>
        <v>13.65</v>
      </c>
      <c r="BE406" s="9">
        <f t="shared" si="340"/>
        <v>337.35989759826691</v>
      </c>
      <c r="BF406" s="9">
        <f t="shared" si="341"/>
        <v>119.4695292796842</v>
      </c>
      <c r="BG406" s="9">
        <f t="shared" si="342"/>
        <v>234.42907832365341</v>
      </c>
      <c r="BH406" s="9">
        <f t="shared" si="343"/>
        <v>8904.6814063151578</v>
      </c>
      <c r="BI406" s="9">
        <f t="shared" si="344"/>
        <v>658.29413078921743</v>
      </c>
      <c r="BJ406" s="9">
        <f t="shared" si="345"/>
        <v>233.1222249380084</v>
      </c>
      <c r="BK406" s="9">
        <f t="shared" si="346"/>
        <v>457.44407514184519</v>
      </c>
      <c r="BL406" s="9">
        <f t="shared" si="347"/>
        <v>17375.804142866968</v>
      </c>
      <c r="BM406" s="9" t="str">
        <f t="shared" si="348"/>
        <v>M</v>
      </c>
      <c r="BN406" s="9" t="str">
        <f t="shared" si="349"/>
        <v>M</v>
      </c>
      <c r="BO406" s="9">
        <v>1</v>
      </c>
    </row>
    <row r="407" spans="1:67" x14ac:dyDescent="0.3">
      <c r="A407" s="10">
        <v>401</v>
      </c>
      <c r="B407" s="10">
        <f t="shared" si="319"/>
        <v>11</v>
      </c>
      <c r="C407" s="9">
        <f>IF(G407&lt;=$A$3,$A$3,G407)</f>
        <v>2.9684822100044768</v>
      </c>
      <c r="D407" s="9">
        <f t="shared" si="306"/>
        <v>3</v>
      </c>
      <c r="E407" s="9">
        <f t="shared" si="307"/>
        <v>2.7508200000000005</v>
      </c>
      <c r="F407" s="9">
        <f t="shared" si="308"/>
        <v>3.3684822100044771</v>
      </c>
      <c r="G407" s="9">
        <v>2.9684822100044768</v>
      </c>
      <c r="H407" s="9">
        <f t="shared" si="320"/>
        <v>3.275357723351918</v>
      </c>
      <c r="I407" s="9">
        <v>65</v>
      </c>
      <c r="J407" s="9">
        <v>78</v>
      </c>
      <c r="K407" s="9">
        <v>0.2</v>
      </c>
      <c r="L407" s="9">
        <v>0.2</v>
      </c>
      <c r="M407" s="1">
        <f t="shared" si="309"/>
        <v>1.3989229744649958</v>
      </c>
      <c r="N407" s="9">
        <v>3</v>
      </c>
      <c r="O407" s="9">
        <v>2.6</v>
      </c>
      <c r="P407" s="9">
        <f t="shared" si="310"/>
        <v>2.8002938939046875</v>
      </c>
      <c r="Q407" s="1">
        <f t="shared" si="311"/>
        <v>1.3057984878124369</v>
      </c>
      <c r="R407" s="4">
        <f t="shared" si="312"/>
        <v>15.007922656809424</v>
      </c>
      <c r="S407" s="4">
        <f t="shared" si="313"/>
        <v>6.6505989751639127E-2</v>
      </c>
      <c r="T407" s="9">
        <f t="shared" si="314"/>
        <v>15.088053211900432</v>
      </c>
      <c r="U407" s="9">
        <f t="shared" si="315"/>
        <v>4.674280697816914</v>
      </c>
      <c r="V407" s="9">
        <f t="shared" si="316"/>
        <v>39.584757256598365</v>
      </c>
      <c r="W407" s="9">
        <f t="shared" si="317"/>
        <v>41.467039809533112</v>
      </c>
      <c r="X407" s="28">
        <f t="shared" si="321"/>
        <v>81.051797066131485</v>
      </c>
      <c r="Y407" s="9">
        <f t="shared" si="318"/>
        <v>0.5116116028334261</v>
      </c>
      <c r="Z407" s="9">
        <f t="shared" si="350"/>
        <v>0.04</v>
      </c>
      <c r="AA407" s="29">
        <f t="shared" si="322"/>
        <v>0.55161160283342614</v>
      </c>
      <c r="AB407" s="30">
        <f t="shared" si="351"/>
        <v>0.98</v>
      </c>
      <c r="AC407" s="9">
        <v>0.5</v>
      </c>
      <c r="AD407" s="9">
        <v>0.5</v>
      </c>
      <c r="AE407" s="9">
        <f t="shared" si="323"/>
        <v>81.089275792958318</v>
      </c>
      <c r="AF407" s="9">
        <f>(AC407+AD407)*D407*E407*N407</f>
        <v>24.757380000000005</v>
      </c>
      <c r="AG407" s="28">
        <f t="shared" si="324"/>
        <v>105.84665579295833</v>
      </c>
      <c r="AH407" s="9">
        <f t="shared" si="325"/>
        <v>0.23389855649692659</v>
      </c>
      <c r="AI407" s="9">
        <f t="shared" si="352"/>
        <v>0.09</v>
      </c>
      <c r="AJ407" s="29">
        <f t="shared" si="326"/>
        <v>0.32389855649692656</v>
      </c>
      <c r="AK407" s="30">
        <f t="shared" si="353"/>
        <v>0.9</v>
      </c>
      <c r="AL407" s="9">
        <v>5.7903659230586948</v>
      </c>
      <c r="AM407" s="9">
        <v>2.662906991109832</v>
      </c>
      <c r="AN407" s="9">
        <v>5.7040256727018015</v>
      </c>
      <c r="AO407" s="36">
        <f t="shared" si="327"/>
        <v>82.740376171675891</v>
      </c>
      <c r="AP407" s="36">
        <f t="shared" si="328"/>
        <v>2.5963328952482372</v>
      </c>
      <c r="AQ407" s="36">
        <f t="shared" si="329"/>
        <v>1.1940165975474015</v>
      </c>
      <c r="AR407" s="36">
        <f t="shared" si="330"/>
        <v>2.5576189287797488</v>
      </c>
      <c r="AS407" s="36">
        <f t="shared" si="331"/>
        <v>77.0608076612979</v>
      </c>
      <c r="AT407" s="37">
        <f t="shared" si="332"/>
        <v>104.68350572929944</v>
      </c>
      <c r="AU407" s="37">
        <f t="shared" si="333"/>
        <v>3.9148747589909898</v>
      </c>
      <c r="AV407" s="37">
        <f t="shared" si="334"/>
        <v>1.8003952606037834</v>
      </c>
      <c r="AW407" s="37">
        <f t="shared" si="335"/>
        <v>3.8564999910922775</v>
      </c>
      <c r="AX407" s="37">
        <f t="shared" si="336"/>
        <v>116.19596677021283</v>
      </c>
      <c r="AY407" s="9">
        <f t="shared" si="337"/>
        <v>0.85</v>
      </c>
      <c r="AZ407" s="9">
        <f t="shared" si="338"/>
        <v>0.6</v>
      </c>
      <c r="BA407" s="9">
        <f t="shared" si="339"/>
        <v>0.65</v>
      </c>
      <c r="BB407" s="9">
        <f t="shared" si="354"/>
        <v>21</v>
      </c>
      <c r="BC407" s="9">
        <f t="shared" si="355"/>
        <v>11.2</v>
      </c>
      <c r="BD407" s="9">
        <f t="shared" si="356"/>
        <v>13.65</v>
      </c>
      <c r="BE407" s="9">
        <f t="shared" si="340"/>
        <v>214.82156041973553</v>
      </c>
      <c r="BF407" s="9">
        <f t="shared" si="341"/>
        <v>98.79338243629654</v>
      </c>
      <c r="BG407" s="9">
        <f t="shared" si="342"/>
        <v>211.61835227103515</v>
      </c>
      <c r="BH407" s="9">
        <f t="shared" si="343"/>
        <v>6376.040213988952</v>
      </c>
      <c r="BI407" s="9">
        <f t="shared" si="344"/>
        <v>409.82281426232305</v>
      </c>
      <c r="BJ407" s="9">
        <f t="shared" si="345"/>
        <v>188.47168757841973</v>
      </c>
      <c r="BK407" s="9">
        <f t="shared" si="346"/>
        <v>403.71193891255166</v>
      </c>
      <c r="BL407" s="9">
        <f t="shared" si="347"/>
        <v>12163.801153111062</v>
      </c>
      <c r="BM407" s="9" t="str">
        <f t="shared" si="348"/>
        <v>D</v>
      </c>
      <c r="BN407" s="9" t="str">
        <f t="shared" si="349"/>
        <v>M</v>
      </c>
      <c r="BO407" s="9">
        <v>1</v>
      </c>
    </row>
    <row r="408" spans="1:67" x14ac:dyDescent="0.3">
      <c r="A408" s="10">
        <v>402</v>
      </c>
      <c r="B408" s="10">
        <f t="shared" si="319"/>
        <v>11</v>
      </c>
      <c r="C408" s="9">
        <f>IF(G408&lt;=$A$3,$A$3,G408)</f>
        <v>2.5836762536832416</v>
      </c>
      <c r="D408" s="9">
        <f t="shared" si="306"/>
        <v>3</v>
      </c>
      <c r="E408" s="9">
        <f t="shared" si="307"/>
        <v>2.7508200000000005</v>
      </c>
      <c r="F408" s="9">
        <f t="shared" si="308"/>
        <v>2.983676253683242</v>
      </c>
      <c r="G408" s="9">
        <v>2.5836762536832416</v>
      </c>
      <c r="H408" s="9">
        <f t="shared" si="320"/>
        <v>2.8507713280618221</v>
      </c>
      <c r="I408" s="9">
        <v>65</v>
      </c>
      <c r="J408" s="9">
        <v>78</v>
      </c>
      <c r="K408" s="9">
        <v>0.2</v>
      </c>
      <c r="L408" s="9">
        <v>0.2</v>
      </c>
      <c r="M408" s="1">
        <f t="shared" si="309"/>
        <v>1.3989229744649958</v>
      </c>
      <c r="N408" s="9">
        <v>3</v>
      </c>
      <c r="O408" s="9">
        <v>2.6</v>
      </c>
      <c r="P408" s="9">
        <f t="shared" si="310"/>
        <v>2.7149844672350567</v>
      </c>
      <c r="Q408" s="1">
        <f t="shared" si="311"/>
        <v>1.2660180488435757</v>
      </c>
      <c r="R408" s="4">
        <f t="shared" si="312"/>
        <v>15.007922656809424</v>
      </c>
      <c r="S408" s="4">
        <f t="shared" si="313"/>
        <v>0.13546126630057326</v>
      </c>
      <c r="T408" s="9">
        <f t="shared" si="314"/>
        <v>14.182757548414918</v>
      </c>
      <c r="U408" s="9">
        <f t="shared" si="315"/>
        <v>4.2496943025268177</v>
      </c>
      <c r="V408" s="9">
        <f t="shared" si="316"/>
        <v>31.563415942600482</v>
      </c>
      <c r="W408" s="9">
        <f t="shared" si="317"/>
        <v>41.656723363369451</v>
      </c>
      <c r="X408" s="28">
        <f t="shared" si="321"/>
        <v>73.220139305969937</v>
      </c>
      <c r="Y408" s="9">
        <f t="shared" si="318"/>
        <v>0.5689243937285573</v>
      </c>
      <c r="Z408" s="9">
        <f t="shared" si="350"/>
        <v>0.04</v>
      </c>
      <c r="AA408" s="29">
        <f t="shared" si="322"/>
        <v>0.60892439372855733</v>
      </c>
      <c r="AB408" s="30">
        <f t="shared" si="351"/>
        <v>0.98</v>
      </c>
      <c r="AC408" s="9">
        <v>0.5</v>
      </c>
      <c r="AD408" s="9">
        <v>0.5</v>
      </c>
      <c r="AE408" s="9">
        <f t="shared" si="323"/>
        <v>70.577629061931219</v>
      </c>
      <c r="AF408" s="9">
        <f>(AC408+AD408)*D408*E408*N408</f>
        <v>24.757380000000005</v>
      </c>
      <c r="AG408" s="28">
        <f t="shared" si="324"/>
        <v>95.335009061931231</v>
      </c>
      <c r="AH408" s="9">
        <f t="shared" si="325"/>
        <v>0.25968823251400952</v>
      </c>
      <c r="AI408" s="9">
        <f t="shared" si="352"/>
        <v>0.09</v>
      </c>
      <c r="AJ408" s="29">
        <f t="shared" si="326"/>
        <v>0.34968823251400949</v>
      </c>
      <c r="AK408" s="30">
        <f t="shared" si="353"/>
        <v>0.9</v>
      </c>
      <c r="AL408" s="9">
        <v>6.8274668288333435</v>
      </c>
      <c r="AM408" s="9">
        <v>2.0252266414262028</v>
      </c>
      <c r="AN408" s="9">
        <v>5.0497071030142315</v>
      </c>
      <c r="AO408" s="36">
        <f t="shared" si="327"/>
        <v>74.74555887484432</v>
      </c>
      <c r="AP408" s="36">
        <f t="shared" si="328"/>
        <v>2.6700557293841638</v>
      </c>
      <c r="AQ408" s="36">
        <f t="shared" si="329"/>
        <v>0.7920167366328299</v>
      </c>
      <c r="AR408" s="36">
        <f t="shared" si="330"/>
        <v>1.974817266804501</v>
      </c>
      <c r="AS408" s="36">
        <f t="shared" si="331"/>
        <v>70.504413439402882</v>
      </c>
      <c r="AT408" s="37">
        <f t="shared" si="332"/>
        <v>94.287371599712202</v>
      </c>
      <c r="AU408" s="37">
        <f t="shared" si="333"/>
        <v>4.4399820209105822</v>
      </c>
      <c r="AV408" s="37">
        <f t="shared" si="334"/>
        <v>1.3170287167455903</v>
      </c>
      <c r="AW408" s="37">
        <f t="shared" si="335"/>
        <v>3.2838839514477458</v>
      </c>
      <c r="AX408" s="37">
        <f t="shared" si="336"/>
        <v>117.24037240900439</v>
      </c>
      <c r="AY408" s="9">
        <f t="shared" si="337"/>
        <v>0.85</v>
      </c>
      <c r="AZ408" s="9">
        <f t="shared" si="338"/>
        <v>0.6</v>
      </c>
      <c r="BA408" s="9">
        <f t="shared" si="339"/>
        <v>0.65</v>
      </c>
      <c r="BB408" s="9">
        <f t="shared" si="354"/>
        <v>21</v>
      </c>
      <c r="BC408" s="9">
        <f t="shared" si="355"/>
        <v>11.2</v>
      </c>
      <c r="BD408" s="9">
        <f t="shared" si="356"/>
        <v>13.65</v>
      </c>
      <c r="BE408" s="9">
        <f t="shared" si="340"/>
        <v>199.57480771979942</v>
      </c>
      <c r="BF408" s="9">
        <f t="shared" si="341"/>
        <v>59.199733617851258</v>
      </c>
      <c r="BG408" s="9">
        <f t="shared" si="342"/>
        <v>147.60882028299497</v>
      </c>
      <c r="BH408" s="9">
        <f t="shared" si="343"/>
        <v>5269.8917856712533</v>
      </c>
      <c r="BI408" s="9">
        <f t="shared" si="344"/>
        <v>418.63423470163724</v>
      </c>
      <c r="BJ408" s="9">
        <f t="shared" si="345"/>
        <v>124.17917602328357</v>
      </c>
      <c r="BK408" s="9">
        <f t="shared" si="346"/>
        <v>309.62878642048486</v>
      </c>
      <c r="BL408" s="9">
        <f t="shared" si="347"/>
        <v>11054.286559816443</v>
      </c>
      <c r="BM408" s="9" t="str">
        <f t="shared" si="348"/>
        <v>D</v>
      </c>
      <c r="BN408" s="9" t="str">
        <f t="shared" si="349"/>
        <v>M</v>
      </c>
      <c r="BO408" s="9">
        <v>1</v>
      </c>
    </row>
    <row r="409" spans="1:67" x14ac:dyDescent="0.3">
      <c r="A409" s="10">
        <v>403</v>
      </c>
      <c r="B409" s="10">
        <f t="shared" si="319"/>
        <v>11</v>
      </c>
      <c r="C409" s="9">
        <f>IF(G409&lt;=$A$3,$A$3,G409)</f>
        <v>2.5</v>
      </c>
      <c r="D409" s="9">
        <f t="shared" si="306"/>
        <v>3</v>
      </c>
      <c r="E409" s="9">
        <f t="shared" si="307"/>
        <v>2.7508200000000005</v>
      </c>
      <c r="F409" s="9">
        <f t="shared" si="308"/>
        <v>2.9000000000000004</v>
      </c>
      <c r="G409" s="9">
        <v>1.3452011965842616</v>
      </c>
      <c r="H409" s="9">
        <f t="shared" si="320"/>
        <v>1.4842652968729964</v>
      </c>
      <c r="I409" s="9">
        <v>65</v>
      </c>
      <c r="J409" s="9">
        <v>78</v>
      </c>
      <c r="K409" s="9">
        <v>0.2</v>
      </c>
      <c r="L409" s="9">
        <v>0.2</v>
      </c>
      <c r="M409" s="1">
        <f t="shared" si="309"/>
        <v>1.3989229744649958</v>
      </c>
      <c r="N409" s="9">
        <v>3</v>
      </c>
      <c r="O409" s="9">
        <v>2.6</v>
      </c>
      <c r="P409" s="9">
        <f t="shared" si="310"/>
        <v>0</v>
      </c>
      <c r="Q409" s="1">
        <f t="shared" si="311"/>
        <v>0</v>
      </c>
      <c r="R409" s="4">
        <f t="shared" si="312"/>
        <v>15.007922656809424</v>
      </c>
      <c r="S409" s="4">
        <f t="shared" si="313"/>
        <v>15.188282210617722</v>
      </c>
      <c r="T409" s="9">
        <f t="shared" si="314"/>
        <v>0</v>
      </c>
      <c r="U409" s="9">
        <f t="shared" si="315"/>
        <v>2.8831882713379922</v>
      </c>
      <c r="V409" s="9">
        <f t="shared" si="316"/>
        <v>36.746519975497591</v>
      </c>
      <c r="W409" s="9">
        <f t="shared" si="317"/>
        <v>30.376564421235443</v>
      </c>
      <c r="X409" s="28">
        <f t="shared" si="321"/>
        <v>67.123084396733034</v>
      </c>
      <c r="Y409" s="9">
        <f t="shared" si="318"/>
        <v>0.45255018737955832</v>
      </c>
      <c r="Z409" s="9">
        <f t="shared" si="350"/>
        <v>0.04</v>
      </c>
      <c r="AA409" s="29">
        <f t="shared" si="322"/>
        <v>0.4925501873795583</v>
      </c>
      <c r="AB409" s="30">
        <f t="shared" si="351"/>
        <v>0.98</v>
      </c>
      <c r="AC409" s="9">
        <v>0.5</v>
      </c>
      <c r="AD409" s="9">
        <v>0.5</v>
      </c>
      <c r="AE409" s="9">
        <f t="shared" si="323"/>
        <v>36.746519975497591</v>
      </c>
      <c r="AF409" s="9">
        <f>(AC409+AD409)*D409*E409*N409</f>
        <v>24.757380000000005</v>
      </c>
      <c r="AG409" s="28">
        <f t="shared" si="324"/>
        <v>61.503899975497596</v>
      </c>
      <c r="AH409" s="9">
        <f t="shared" si="325"/>
        <v>0.40253349803610899</v>
      </c>
      <c r="AI409" s="9">
        <f t="shared" si="352"/>
        <v>0.09</v>
      </c>
      <c r="AJ409" s="29">
        <f t="shared" si="326"/>
        <v>0.49253349803610902</v>
      </c>
      <c r="AK409" s="30">
        <f t="shared" si="353"/>
        <v>0.9</v>
      </c>
      <c r="AL409" s="9">
        <v>11.646921006181721</v>
      </c>
      <c r="AM409" s="9">
        <v>3.369205539385729</v>
      </c>
      <c r="AN409" s="9">
        <v>4.5911444828705914</v>
      </c>
      <c r="AO409" s="36">
        <f t="shared" si="327"/>
        <v>68.521481988331644</v>
      </c>
      <c r="AP409" s="36">
        <f t="shared" si="328"/>
        <v>5.9102278821920002</v>
      </c>
      <c r="AQ409" s="36">
        <f t="shared" si="329"/>
        <v>1.7097027196410421</v>
      </c>
      <c r="AR409" s="36">
        <f t="shared" si="330"/>
        <v>2.3297754075460562</v>
      </c>
      <c r="AS409" s="36">
        <f t="shared" si="331"/>
        <v>137.65770227656739</v>
      </c>
      <c r="AT409" s="37">
        <f t="shared" si="332"/>
        <v>60.828032942799815</v>
      </c>
      <c r="AU409" s="37">
        <f t="shared" si="333"/>
        <v>5.910422261656799</v>
      </c>
      <c r="AV409" s="37">
        <f t="shared" si="334"/>
        <v>1.7097589494694405</v>
      </c>
      <c r="AW409" s="37">
        <f t="shared" si="335"/>
        <v>2.3298520307331563</v>
      </c>
      <c r="AX409" s="37">
        <f t="shared" si="336"/>
        <v>137.66222965368843</v>
      </c>
      <c r="AY409" s="9">
        <f t="shared" si="337"/>
        <v>0.85</v>
      </c>
      <c r="AZ409" s="9">
        <f t="shared" si="338"/>
        <v>0.6</v>
      </c>
      <c r="BA409" s="9">
        <f t="shared" si="339"/>
        <v>0.65</v>
      </c>
      <c r="BB409" s="9">
        <f t="shared" si="354"/>
        <v>21</v>
      </c>
      <c r="BC409" s="9">
        <f t="shared" si="355"/>
        <v>11.2</v>
      </c>
      <c r="BD409" s="9">
        <f t="shared" si="356"/>
        <v>13.65</v>
      </c>
      <c r="BE409" s="9">
        <f t="shared" si="340"/>
        <v>404.97757337655463</v>
      </c>
      <c r="BF409" s="9">
        <f t="shared" si="341"/>
        <v>117.1513641092853</v>
      </c>
      <c r="BG409" s="9">
        <f t="shared" si="342"/>
        <v>159.63966362502509</v>
      </c>
      <c r="BH409" s="9">
        <f t="shared" si="343"/>
        <v>9432.5097670989326</v>
      </c>
      <c r="BI409" s="9">
        <f t="shared" si="344"/>
        <v>359.51936003791718</v>
      </c>
      <c r="BJ409" s="9">
        <f t="shared" si="345"/>
        <v>104.00127370257393</v>
      </c>
      <c r="BK409" s="9">
        <f t="shared" si="346"/>
        <v>141.72031607728547</v>
      </c>
      <c r="BL409" s="9">
        <f t="shared" si="347"/>
        <v>8373.7226403538334</v>
      </c>
      <c r="BM409" s="9" t="str">
        <f t="shared" si="348"/>
        <v>M</v>
      </c>
      <c r="BN409" s="9" t="str">
        <f t="shared" si="349"/>
        <v>M</v>
      </c>
      <c r="BO409" s="9">
        <v>1</v>
      </c>
    </row>
    <row r="410" spans="1:67" x14ac:dyDescent="0.3">
      <c r="A410" s="10">
        <v>404</v>
      </c>
      <c r="B410" s="10">
        <f t="shared" si="319"/>
        <v>11</v>
      </c>
      <c r="C410" s="9">
        <f>IF(G410&lt;=$A$3,$A$3,G410)</f>
        <v>2.5</v>
      </c>
      <c r="D410" s="9">
        <f t="shared" si="306"/>
        <v>3</v>
      </c>
      <c r="E410" s="9">
        <f t="shared" si="307"/>
        <v>2.7508200000000005</v>
      </c>
      <c r="F410" s="9">
        <f t="shared" si="308"/>
        <v>2.9000000000000004</v>
      </c>
      <c r="G410" s="9">
        <v>1.7477548480375802</v>
      </c>
      <c r="H410" s="9">
        <f t="shared" si="320"/>
        <v>1.9284341070843112</v>
      </c>
      <c r="I410" s="9">
        <v>65</v>
      </c>
      <c r="J410" s="9">
        <v>78</v>
      </c>
      <c r="K410" s="9">
        <v>0.2</v>
      </c>
      <c r="L410" s="9">
        <v>0.2</v>
      </c>
      <c r="M410" s="1">
        <f t="shared" si="309"/>
        <v>1.3989229744649958</v>
      </c>
      <c r="N410" s="9">
        <v>3</v>
      </c>
      <c r="O410" s="9">
        <v>2.6</v>
      </c>
      <c r="P410" s="9">
        <f t="shared" si="310"/>
        <v>0.91647021891125591</v>
      </c>
      <c r="Q410" s="1">
        <f t="shared" si="311"/>
        <v>0.42735708154930663</v>
      </c>
      <c r="R410" s="4">
        <f t="shared" si="312"/>
        <v>15.007922656809424</v>
      </c>
      <c r="S410" s="4">
        <f t="shared" si="313"/>
        <v>7.2389820274225452</v>
      </c>
      <c r="T410" s="9">
        <f t="shared" si="314"/>
        <v>1.6160793989300097</v>
      </c>
      <c r="U410" s="9">
        <f t="shared" si="315"/>
        <v>3.327357081549307</v>
      </c>
      <c r="V410" s="9">
        <f t="shared" si="316"/>
        <v>43.297432461882337</v>
      </c>
      <c r="W410" s="9">
        <f t="shared" si="317"/>
        <v>61.197230343478992</v>
      </c>
      <c r="X410" s="28">
        <f t="shared" si="321"/>
        <v>104.49466280536133</v>
      </c>
      <c r="Y410" s="9">
        <f t="shared" si="318"/>
        <v>0.58564934036362226</v>
      </c>
      <c r="Z410" s="9">
        <f t="shared" si="350"/>
        <v>0.04</v>
      </c>
      <c r="AA410" s="29">
        <f t="shared" si="322"/>
        <v>0.6256493403636223</v>
      </c>
      <c r="AB410" s="30">
        <f t="shared" si="351"/>
        <v>0.98</v>
      </c>
      <c r="AC410" s="9">
        <v>0.5</v>
      </c>
      <c r="AD410" s="9">
        <v>0.5</v>
      </c>
      <c r="AE410" s="9">
        <f t="shared" si="323"/>
        <v>47.742975994046986</v>
      </c>
      <c r="AF410" s="9">
        <f>(AC410+AD410)*D410*E410*N410</f>
        <v>24.757380000000005</v>
      </c>
      <c r="AG410" s="28">
        <f t="shared" si="324"/>
        <v>72.500355994046998</v>
      </c>
      <c r="AH410" s="9">
        <f t="shared" si="325"/>
        <v>0.34147942669457831</v>
      </c>
      <c r="AI410" s="9">
        <f t="shared" si="352"/>
        <v>0.09</v>
      </c>
      <c r="AJ410" s="29">
        <f t="shared" si="326"/>
        <v>0.43147942669457828</v>
      </c>
      <c r="AK410" s="30">
        <f t="shared" si="353"/>
        <v>0.9</v>
      </c>
      <c r="AL410" s="9">
        <v>8.187708565017072</v>
      </c>
      <c r="AM410" s="9">
        <v>2.048880563215552</v>
      </c>
      <c r="AN410" s="9">
        <v>5.8924119720677703</v>
      </c>
      <c r="AO410" s="36">
        <f t="shared" si="327"/>
        <v>106.67163494713969</v>
      </c>
      <c r="AP410" s="36">
        <f t="shared" si="328"/>
        <v>3.0650741022245604</v>
      </c>
      <c r="AQ410" s="36">
        <f t="shared" si="329"/>
        <v>0.76699979035589494</v>
      </c>
      <c r="AR410" s="36">
        <f t="shared" si="330"/>
        <v>2.2058283085928592</v>
      </c>
      <c r="AS410" s="36">
        <f t="shared" si="331"/>
        <v>79.437022983890159</v>
      </c>
      <c r="AT410" s="37">
        <f t="shared" si="332"/>
        <v>71.703648785321207</v>
      </c>
      <c r="AU410" s="37">
        <f t="shared" si="333"/>
        <v>4.6548807674412176</v>
      </c>
      <c r="AV410" s="37">
        <f t="shared" si="334"/>
        <v>1.164830752433641</v>
      </c>
      <c r="AW410" s="37">
        <f t="shared" si="335"/>
        <v>3.3499574325116992</v>
      </c>
      <c r="AX410" s="37">
        <f t="shared" si="336"/>
        <v>120.63978167513986</v>
      </c>
      <c r="AY410" s="9">
        <f t="shared" si="337"/>
        <v>0.85</v>
      </c>
      <c r="AZ410" s="9">
        <f t="shared" si="338"/>
        <v>0.6</v>
      </c>
      <c r="BA410" s="9">
        <f t="shared" si="339"/>
        <v>0.65</v>
      </c>
      <c r="BB410" s="9">
        <f t="shared" si="354"/>
        <v>21</v>
      </c>
      <c r="BC410" s="9">
        <f t="shared" si="355"/>
        <v>11.2</v>
      </c>
      <c r="BD410" s="9">
        <f t="shared" si="356"/>
        <v>13.65</v>
      </c>
      <c r="BE410" s="9">
        <f t="shared" si="340"/>
        <v>326.95646571843025</v>
      </c>
      <c r="BF410" s="9">
        <f t="shared" si="341"/>
        <v>81.817121641376701</v>
      </c>
      <c r="BG410" s="9">
        <f t="shared" si="342"/>
        <v>235.29931209028408</v>
      </c>
      <c r="BH410" s="9">
        <f t="shared" si="343"/>
        <v>8473.6771170250759</v>
      </c>
      <c r="BI410" s="9">
        <f t="shared" si="344"/>
        <v>333.77193568615149</v>
      </c>
      <c r="BJ410" s="9">
        <f t="shared" si="345"/>
        <v>83.522615166843224</v>
      </c>
      <c r="BK410" s="9">
        <f t="shared" si="346"/>
        <v>240.20417118659526</v>
      </c>
      <c r="BL410" s="9">
        <f t="shared" si="347"/>
        <v>8650.3125347720579</v>
      </c>
      <c r="BM410" s="9" t="str">
        <f t="shared" si="348"/>
        <v>M</v>
      </c>
      <c r="BN410" s="9" t="str">
        <f t="shared" si="349"/>
        <v>M</v>
      </c>
      <c r="BO410" s="9">
        <v>1</v>
      </c>
    </row>
    <row r="411" spans="1:67" x14ac:dyDescent="0.3">
      <c r="A411" s="10">
        <v>405</v>
      </c>
      <c r="B411" s="10">
        <f t="shared" si="319"/>
        <v>11</v>
      </c>
      <c r="C411" s="9">
        <f>IF(G411&lt;=$A$3,$A$3,G411)</f>
        <v>2.5</v>
      </c>
      <c r="D411" s="9">
        <f t="shared" si="306"/>
        <v>3</v>
      </c>
      <c r="E411" s="9">
        <f t="shared" si="307"/>
        <v>2.7508200000000005</v>
      </c>
      <c r="F411" s="9">
        <f t="shared" si="308"/>
        <v>2.9000000000000004</v>
      </c>
      <c r="G411" s="9">
        <v>2.181592775629055</v>
      </c>
      <c r="H411" s="9">
        <f t="shared" si="320"/>
        <v>2.4071212967971927</v>
      </c>
      <c r="I411" s="9">
        <v>65</v>
      </c>
      <c r="J411" s="9">
        <v>78</v>
      </c>
      <c r="K411" s="9">
        <v>0.2</v>
      </c>
      <c r="L411" s="9">
        <v>0.2</v>
      </c>
      <c r="M411" s="1">
        <f t="shared" si="309"/>
        <v>1.3989229744649958</v>
      </c>
      <c r="N411" s="9">
        <v>3</v>
      </c>
      <c r="O411" s="9">
        <v>2.6</v>
      </c>
      <c r="P411" s="9">
        <f t="shared" si="310"/>
        <v>1.9430182100098026</v>
      </c>
      <c r="Q411" s="1">
        <f t="shared" si="311"/>
        <v>0.90604427126218834</v>
      </c>
      <c r="R411" s="4">
        <f t="shared" si="312"/>
        <v>15.007922656809424</v>
      </c>
      <c r="S411" s="4">
        <f t="shared" si="313"/>
        <v>1.8630009823303604</v>
      </c>
      <c r="T411" s="9">
        <f t="shared" si="314"/>
        <v>7.2640650037544701</v>
      </c>
      <c r="U411" s="9">
        <f t="shared" si="315"/>
        <v>3.8060442712621887</v>
      </c>
      <c r="V411" s="9">
        <f t="shared" si="316"/>
        <v>39.611881357273006</v>
      </c>
      <c r="W411" s="9">
        <f t="shared" si="317"/>
        <v>46.408874165018503</v>
      </c>
      <c r="X411" s="28">
        <f t="shared" si="321"/>
        <v>86.020755522291509</v>
      </c>
      <c r="Y411" s="9">
        <f t="shared" si="318"/>
        <v>0.53950786508718884</v>
      </c>
      <c r="Z411" s="9">
        <f t="shared" si="350"/>
        <v>0.04</v>
      </c>
      <c r="AA411" s="29">
        <f t="shared" si="322"/>
        <v>0.57950786508718888</v>
      </c>
      <c r="AB411" s="30">
        <f t="shared" si="351"/>
        <v>0.98</v>
      </c>
      <c r="AC411" s="9">
        <v>0.5</v>
      </c>
      <c r="AD411" s="9">
        <v>0.5</v>
      </c>
      <c r="AE411" s="9">
        <f t="shared" si="323"/>
        <v>59.594016650900883</v>
      </c>
      <c r="AF411" s="9">
        <f>(AC411+AD411)*D411*E411*N411</f>
        <v>24.757380000000005</v>
      </c>
      <c r="AG411" s="28">
        <f t="shared" si="324"/>
        <v>84.351396650900881</v>
      </c>
      <c r="AH411" s="9">
        <f t="shared" si="325"/>
        <v>0.29350290549973479</v>
      </c>
      <c r="AI411" s="9">
        <f t="shared" si="352"/>
        <v>0.09</v>
      </c>
      <c r="AJ411" s="29">
        <f t="shared" si="326"/>
        <v>0.38350290549973476</v>
      </c>
      <c r="AK411" s="30">
        <f t="shared" si="353"/>
        <v>0.9</v>
      </c>
      <c r="AL411" s="9">
        <v>7.2821872861028289</v>
      </c>
      <c r="AM411" s="9">
        <v>2.5781742020220766</v>
      </c>
      <c r="AN411" s="9">
        <v>4.2879135452674451</v>
      </c>
      <c r="AO411" s="36">
        <f t="shared" si="327"/>
        <v>87.812854595672576</v>
      </c>
      <c r="AP411" s="36">
        <f t="shared" si="328"/>
        <v>3.0621024787683084</v>
      </c>
      <c r="AQ411" s="36">
        <f t="shared" si="329"/>
        <v>1.0841019743853961</v>
      </c>
      <c r="AR411" s="36">
        <f t="shared" si="330"/>
        <v>1.8030339209710688</v>
      </c>
      <c r="AS411" s="36">
        <f t="shared" si="331"/>
        <v>77.941112977699973</v>
      </c>
      <c r="AT411" s="37">
        <f t="shared" si="332"/>
        <v>83.424458226165711</v>
      </c>
      <c r="AU411" s="37">
        <f t="shared" si="333"/>
        <v>4.4894473034891655</v>
      </c>
      <c r="AV411" s="37">
        <f t="shared" si="334"/>
        <v>1.5894369046621502</v>
      </c>
      <c r="AW411" s="37">
        <f t="shared" si="335"/>
        <v>2.6434862421257113</v>
      </c>
      <c r="AX411" s="37">
        <f t="shared" si="336"/>
        <v>114.27198204987162</v>
      </c>
      <c r="AY411" s="9">
        <f t="shared" si="337"/>
        <v>0.85</v>
      </c>
      <c r="AZ411" s="9">
        <f t="shared" si="338"/>
        <v>0.6</v>
      </c>
      <c r="BA411" s="9">
        <f t="shared" si="339"/>
        <v>0.65</v>
      </c>
      <c r="BB411" s="9">
        <f t="shared" si="354"/>
        <v>21</v>
      </c>
      <c r="BC411" s="9">
        <f t="shared" si="355"/>
        <v>11.2</v>
      </c>
      <c r="BD411" s="9">
        <f t="shared" si="356"/>
        <v>13.65</v>
      </c>
      <c r="BE411" s="9">
        <f t="shared" si="340"/>
        <v>268.89195972513005</v>
      </c>
      <c r="BF411" s="9">
        <f t="shared" si="341"/>
        <v>95.19808904358635</v>
      </c>
      <c r="BG411" s="9">
        <f t="shared" si="342"/>
        <v>158.32955553329788</v>
      </c>
      <c r="BH411" s="9">
        <f t="shared" si="343"/>
        <v>6844.2316209356568</v>
      </c>
      <c r="BI411" s="9">
        <f t="shared" si="344"/>
        <v>374.52970902850421</v>
      </c>
      <c r="BJ411" s="9">
        <f t="shared" si="345"/>
        <v>132.59791265611366</v>
      </c>
      <c r="BK411" s="9">
        <f t="shared" si="346"/>
        <v>220.53140757766019</v>
      </c>
      <c r="BL411" s="9">
        <f t="shared" si="347"/>
        <v>9533.078192940673</v>
      </c>
      <c r="BM411" s="9" t="str">
        <f t="shared" si="348"/>
        <v>D</v>
      </c>
      <c r="BN411" s="9" t="str">
        <f t="shared" si="349"/>
        <v>M</v>
      </c>
      <c r="BO411" s="9">
        <v>1</v>
      </c>
    </row>
    <row r="412" spans="1:67" x14ac:dyDescent="0.3">
      <c r="A412" s="10">
        <v>406</v>
      </c>
      <c r="B412" s="10">
        <f t="shared" si="319"/>
        <v>11</v>
      </c>
      <c r="C412" s="9">
        <f>IF(G412&lt;=$A$3,$A$3,G412)</f>
        <v>2.5</v>
      </c>
      <c r="D412" s="9">
        <f t="shared" ref="D412:D475" si="357">D411</f>
        <v>3</v>
      </c>
      <c r="E412" s="9">
        <f t="shared" ref="E412:E475" si="358">E411</f>
        <v>2.7508200000000005</v>
      </c>
      <c r="F412" s="9">
        <f t="shared" ref="F412:F475" si="359">C412+K412+L412</f>
        <v>2.9000000000000004</v>
      </c>
      <c r="G412" s="9">
        <v>1.6570018542319267</v>
      </c>
      <c r="H412" s="9">
        <f t="shared" si="320"/>
        <v>1.8282992576394133</v>
      </c>
      <c r="I412" s="9">
        <v>65</v>
      </c>
      <c r="J412" s="9">
        <v>78</v>
      </c>
      <c r="K412" s="9">
        <v>0.2</v>
      </c>
      <c r="L412" s="9">
        <v>0.2</v>
      </c>
      <c r="M412" s="1">
        <f t="shared" ref="M412:M475" si="360">D412*_xlfn.COT(I412*PI()/180)</f>
        <v>1.3989229744649958</v>
      </c>
      <c r="N412" s="9">
        <v>3</v>
      </c>
      <c r="O412" s="9">
        <v>2.6</v>
      </c>
      <c r="P412" s="9">
        <f t="shared" ref="P412:P475" si="361">Q412*TAN(I412*PI()/180)</f>
        <v>0.70173034129248901</v>
      </c>
      <c r="Q412" s="1">
        <f t="shared" ref="Q412:Q475" si="362">IF(U412&lt;=F412,0,U412-F412)</f>
        <v>0.32722223210440848</v>
      </c>
      <c r="R412" s="4">
        <f t="shared" ref="R412:R475" si="363">0.5*D412*D412*_xlfn.COT(I412*PI()/180)*O412*E412</f>
        <v>15.007922656809424</v>
      </c>
      <c r="S412" s="4">
        <f t="shared" ref="S412:S475" si="364">0.5*(F412-H412)*(D412-P412)*O412*E412</f>
        <v>8.8080554643705522</v>
      </c>
      <c r="T412" s="9">
        <f t="shared" ref="T412:T475" si="365">P412*Q412*0.5*N412*E412</f>
        <v>0.94747223030450045</v>
      </c>
      <c r="U412" s="9">
        <f t="shared" ref="U412:U475" si="366">M412+H412</f>
        <v>3.2272222321044088</v>
      </c>
      <c r="V412" s="9">
        <f t="shared" ref="V412:V475" si="367">IF(U412&lt;=F412,H412*D412*N412,H412*D412*N412-T412)*E412</f>
        <v>42.657573914530644</v>
      </c>
      <c r="W412" s="9">
        <f t="shared" ref="W412:W475" si="368">IF(U412&lt;=F412,D412*(F412-H412)*O412,R412+S412)*E412</f>
        <v>65.513468935304303</v>
      </c>
      <c r="X412" s="28">
        <f t="shared" si="321"/>
        <v>108.17104284983495</v>
      </c>
      <c r="Y412" s="9">
        <f t="shared" ref="Y412:Y475" si="369">W412/(W412+V412)</f>
        <v>0.60564701244723429</v>
      </c>
      <c r="Z412" s="9">
        <f t="shared" si="350"/>
        <v>0.04</v>
      </c>
      <c r="AA412" s="29">
        <f t="shared" si="322"/>
        <v>0.64564701244723433</v>
      </c>
      <c r="AB412" s="30">
        <f t="shared" si="351"/>
        <v>0.98</v>
      </c>
      <c r="AC412" s="9">
        <v>0.5</v>
      </c>
      <c r="AD412" s="9">
        <v>0.5</v>
      </c>
      <c r="AE412" s="9">
        <f t="shared" si="323"/>
        <v>45.263899475096864</v>
      </c>
      <c r="AF412" s="9">
        <f>(AC412+AD412)*D412*E412*N412</f>
        <v>24.757380000000005</v>
      </c>
      <c r="AG412" s="28">
        <f t="shared" si="324"/>
        <v>70.021279475096861</v>
      </c>
      <c r="AH412" s="9">
        <f t="shared" si="325"/>
        <v>0.35356937470422817</v>
      </c>
      <c r="AI412" s="9">
        <f t="shared" si="352"/>
        <v>0.09</v>
      </c>
      <c r="AJ412" s="29">
        <f t="shared" si="326"/>
        <v>0.44356937470422819</v>
      </c>
      <c r="AK412" s="30">
        <f t="shared" si="353"/>
        <v>0.9</v>
      </c>
      <c r="AL412" s="9">
        <v>11.970536510361836</v>
      </c>
      <c r="AM412" s="9">
        <v>2.5510281195387656</v>
      </c>
      <c r="AN412" s="9">
        <v>5.547207879232241</v>
      </c>
      <c r="AO412" s="36">
        <f t="shared" si="327"/>
        <v>110.42460624253985</v>
      </c>
      <c r="AP412" s="36">
        <f t="shared" si="328"/>
        <v>4.2417953750561743</v>
      </c>
      <c r="AQ412" s="36">
        <f t="shared" si="329"/>
        <v>0.90396443548967542</v>
      </c>
      <c r="AR412" s="36">
        <f t="shared" si="330"/>
        <v>1.9656696845821859</v>
      </c>
      <c r="AS412" s="36">
        <f t="shared" si="331"/>
        <v>99.23109272769878</v>
      </c>
      <c r="AT412" s="37">
        <f t="shared" si="332"/>
        <v>69.251814865480412</v>
      </c>
      <c r="AU412" s="37">
        <f t="shared" si="333"/>
        <v>6.660773115586502</v>
      </c>
      <c r="AV412" s="37">
        <f t="shared" si="334"/>
        <v>1.4194701717020524</v>
      </c>
      <c r="AW412" s="37">
        <f t="shared" si="335"/>
        <v>3.0866363488868283</v>
      </c>
      <c r="AX412" s="37">
        <f t="shared" si="336"/>
        <v>155.81982067255521</v>
      </c>
      <c r="AY412" s="9">
        <f t="shared" si="337"/>
        <v>0.85</v>
      </c>
      <c r="AZ412" s="9">
        <f t="shared" si="338"/>
        <v>0.6</v>
      </c>
      <c r="BA412" s="9">
        <f t="shared" si="339"/>
        <v>0.65</v>
      </c>
      <c r="BB412" s="9">
        <f t="shared" si="354"/>
        <v>21</v>
      </c>
      <c r="BC412" s="9">
        <f t="shared" si="355"/>
        <v>11.2</v>
      </c>
      <c r="BD412" s="9">
        <f t="shared" si="356"/>
        <v>13.65</v>
      </c>
      <c r="BE412" s="9">
        <f t="shared" si="340"/>
        <v>468.39858405200471</v>
      </c>
      <c r="BF412" s="9">
        <f t="shared" si="341"/>
        <v>99.819916846207221</v>
      </c>
      <c r="BG412" s="9">
        <f t="shared" si="342"/>
        <v>217.05830092288539</v>
      </c>
      <c r="BH412" s="9">
        <f t="shared" si="343"/>
        <v>10957.554341473098</v>
      </c>
      <c r="BI412" s="9">
        <f t="shared" si="344"/>
        <v>461.27062666156559</v>
      </c>
      <c r="BJ412" s="9">
        <f t="shared" si="345"/>
        <v>98.300885537782221</v>
      </c>
      <c r="BK412" s="9">
        <f t="shared" si="346"/>
        <v>213.75516899017305</v>
      </c>
      <c r="BL412" s="9">
        <f t="shared" si="347"/>
        <v>10790.805373588151</v>
      </c>
      <c r="BM412" s="9" t="str">
        <f t="shared" si="348"/>
        <v>M</v>
      </c>
      <c r="BN412" s="9" t="str">
        <f t="shared" si="349"/>
        <v>M</v>
      </c>
      <c r="BO412" s="9">
        <v>1</v>
      </c>
    </row>
    <row r="413" spans="1:67" x14ac:dyDescent="0.3">
      <c r="A413" s="10">
        <v>407</v>
      </c>
      <c r="B413" s="10">
        <f t="shared" si="319"/>
        <v>11</v>
      </c>
      <c r="C413" s="9">
        <f>IF(G413&lt;=$A$3,$A$3,G413)</f>
        <v>2.5</v>
      </c>
      <c r="D413" s="9">
        <f t="shared" si="357"/>
        <v>3</v>
      </c>
      <c r="E413" s="9">
        <f t="shared" si="358"/>
        <v>2.7508200000000005</v>
      </c>
      <c r="F413" s="9">
        <f t="shared" si="359"/>
        <v>2.9000000000000004</v>
      </c>
      <c r="G413" s="9">
        <v>1.2337944595890982</v>
      </c>
      <c r="H413" s="9">
        <f t="shared" si="320"/>
        <v>1.3613415632488712</v>
      </c>
      <c r="I413" s="9">
        <v>65</v>
      </c>
      <c r="J413" s="9">
        <v>78</v>
      </c>
      <c r="K413" s="9">
        <v>0.2</v>
      </c>
      <c r="L413" s="9">
        <v>0.2</v>
      </c>
      <c r="M413" s="1">
        <f t="shared" si="360"/>
        <v>1.3989229744649958</v>
      </c>
      <c r="N413" s="9">
        <v>3</v>
      </c>
      <c r="O413" s="9">
        <v>2.6</v>
      </c>
      <c r="P413" s="9">
        <f t="shared" si="361"/>
        <v>0</v>
      </c>
      <c r="Q413" s="1">
        <f t="shared" si="362"/>
        <v>0</v>
      </c>
      <c r="R413" s="4">
        <f t="shared" si="363"/>
        <v>15.007922656809424</v>
      </c>
      <c r="S413" s="4">
        <f t="shared" si="364"/>
        <v>16.507032363836593</v>
      </c>
      <c r="T413" s="9">
        <f t="shared" si="365"/>
        <v>0</v>
      </c>
      <c r="U413" s="9">
        <f t="shared" si="366"/>
        <v>2.760264537713867</v>
      </c>
      <c r="V413" s="9">
        <f t="shared" si="367"/>
        <v>33.703250391146348</v>
      </c>
      <c r="W413" s="9">
        <f t="shared" si="368"/>
        <v>33.014064727673187</v>
      </c>
      <c r="X413" s="28">
        <f t="shared" si="321"/>
        <v>66.717315118819528</v>
      </c>
      <c r="Y413" s="9">
        <f t="shared" si="369"/>
        <v>0.49483503148885893</v>
      </c>
      <c r="Z413" s="9">
        <f t="shared" si="350"/>
        <v>0.04</v>
      </c>
      <c r="AA413" s="29">
        <f t="shared" si="322"/>
        <v>0.53483503148885891</v>
      </c>
      <c r="AB413" s="30">
        <f t="shared" si="351"/>
        <v>0.98</v>
      </c>
      <c r="AC413" s="9">
        <v>0.5</v>
      </c>
      <c r="AD413" s="9">
        <v>0.5</v>
      </c>
      <c r="AE413" s="9">
        <f t="shared" si="323"/>
        <v>33.703250391146348</v>
      </c>
      <c r="AF413" s="9">
        <f>(AC413+AD413)*D413*E413*N413</f>
        <v>24.757380000000005</v>
      </c>
      <c r="AG413" s="28">
        <f t="shared" si="324"/>
        <v>58.460630391146353</v>
      </c>
      <c r="AH413" s="9">
        <f t="shared" si="325"/>
        <v>0.42348807794842763</v>
      </c>
      <c r="AI413" s="9">
        <f t="shared" si="352"/>
        <v>0.09</v>
      </c>
      <c r="AJ413" s="29">
        <f t="shared" si="326"/>
        <v>0.51348807794842766</v>
      </c>
      <c r="AK413" s="30">
        <f t="shared" si="353"/>
        <v>0.9</v>
      </c>
      <c r="AL413" s="9">
        <v>11.306862419588613</v>
      </c>
      <c r="AM413" s="9">
        <v>2.4395699272575548</v>
      </c>
      <c r="AN413" s="9">
        <v>3.9616960272520845</v>
      </c>
      <c r="AO413" s="36">
        <f t="shared" si="327"/>
        <v>68.107259183794937</v>
      </c>
      <c r="AP413" s="36">
        <f t="shared" si="328"/>
        <v>5.2595563013677422</v>
      </c>
      <c r="AQ413" s="36">
        <f t="shared" si="329"/>
        <v>1.1348024683934872</v>
      </c>
      <c r="AR413" s="36">
        <f t="shared" si="330"/>
        <v>1.8428422077674287</v>
      </c>
      <c r="AS413" s="36">
        <f t="shared" si="331"/>
        <v>117.85957005543494</v>
      </c>
      <c r="AT413" s="37">
        <f t="shared" si="332"/>
        <v>57.818205881353528</v>
      </c>
      <c r="AU413" s="37">
        <f t="shared" si="333"/>
        <v>5.500923368126748</v>
      </c>
      <c r="AV413" s="37">
        <f t="shared" si="334"/>
        <v>1.1868798542892876</v>
      </c>
      <c r="AW413" s="37">
        <f t="shared" si="335"/>
        <v>1.9274123488024899</v>
      </c>
      <c r="AX413" s="37">
        <f t="shared" si="336"/>
        <v>123.26828080663655</v>
      </c>
      <c r="AY413" s="9">
        <f t="shared" si="337"/>
        <v>0.85</v>
      </c>
      <c r="AZ413" s="9">
        <f t="shared" si="338"/>
        <v>0.6</v>
      </c>
      <c r="BA413" s="9">
        <f t="shared" si="339"/>
        <v>0.65</v>
      </c>
      <c r="BB413" s="9">
        <f t="shared" si="354"/>
        <v>21</v>
      </c>
      <c r="BC413" s="9">
        <f t="shared" si="355"/>
        <v>11.2</v>
      </c>
      <c r="BD413" s="9">
        <f t="shared" si="356"/>
        <v>13.65</v>
      </c>
      <c r="BE413" s="9">
        <f t="shared" si="340"/>
        <v>358.2139642090147</v>
      </c>
      <c r="BF413" s="9">
        <f t="shared" si="341"/>
        <v>77.2882858372855</v>
      </c>
      <c r="BG413" s="9">
        <f t="shared" si="342"/>
        <v>125.51093187925315</v>
      </c>
      <c r="BH413" s="9">
        <f t="shared" si="343"/>
        <v>8027.0922850561446</v>
      </c>
      <c r="BI413" s="9">
        <f t="shared" si="344"/>
        <v>318.053519835901</v>
      </c>
      <c r="BJ413" s="9">
        <f t="shared" si="345"/>
        <v>68.623263771728901</v>
      </c>
      <c r="BK413" s="9">
        <f t="shared" si="346"/>
        <v>111.43952400132554</v>
      </c>
      <c r="BL413" s="9">
        <f t="shared" si="347"/>
        <v>7127.1508383186119</v>
      </c>
      <c r="BM413" s="9" t="str">
        <f t="shared" si="348"/>
        <v>M</v>
      </c>
      <c r="BN413" s="9" t="str">
        <f t="shared" si="349"/>
        <v>M</v>
      </c>
      <c r="BO413" s="9">
        <v>1</v>
      </c>
    </row>
    <row r="414" spans="1:67" x14ac:dyDescent="0.3">
      <c r="A414" s="10">
        <v>408</v>
      </c>
      <c r="B414" s="10">
        <f t="shared" si="319"/>
        <v>11</v>
      </c>
      <c r="C414" s="9">
        <f>IF(G414&lt;=$A$3,$A$3,G414)</f>
        <v>2.5</v>
      </c>
      <c r="D414" s="9">
        <f t="shared" si="357"/>
        <v>3</v>
      </c>
      <c r="E414" s="9">
        <f t="shared" si="358"/>
        <v>2.7508200000000005</v>
      </c>
      <c r="F414" s="9">
        <f t="shared" si="359"/>
        <v>2.9000000000000004</v>
      </c>
      <c r="G414" s="9">
        <v>2.1070188831774619</v>
      </c>
      <c r="H414" s="9">
        <f t="shared" si="320"/>
        <v>2.3248381105350213</v>
      </c>
      <c r="I414" s="9">
        <v>65</v>
      </c>
      <c r="J414" s="9">
        <v>78</v>
      </c>
      <c r="K414" s="9">
        <v>0.2</v>
      </c>
      <c r="L414" s="9">
        <v>0.2</v>
      </c>
      <c r="M414" s="1">
        <f t="shared" si="360"/>
        <v>1.3989229744649958</v>
      </c>
      <c r="N414" s="9">
        <v>3</v>
      </c>
      <c r="O414" s="9">
        <v>2.6</v>
      </c>
      <c r="P414" s="9">
        <f t="shared" si="361"/>
        <v>1.7665613476289992</v>
      </c>
      <c r="Q414" s="1">
        <f t="shared" si="362"/>
        <v>0.82376108500001699</v>
      </c>
      <c r="R414" s="4">
        <f t="shared" si="363"/>
        <v>15.007922656809424</v>
      </c>
      <c r="S414" s="4">
        <f t="shared" si="364"/>
        <v>2.5369574374483337</v>
      </c>
      <c r="T414" s="9">
        <f t="shared" si="365"/>
        <v>6.0045909574487757</v>
      </c>
      <c r="U414" s="9">
        <f t="shared" si="366"/>
        <v>3.7237610850000173</v>
      </c>
      <c r="V414" s="9">
        <f t="shared" si="367"/>
        <v>41.03935164342829</v>
      </c>
      <c r="W414" s="9">
        <f t="shared" si="368"/>
        <v>48.262807060886132</v>
      </c>
      <c r="X414" s="28">
        <f t="shared" si="321"/>
        <v>89.302158704314422</v>
      </c>
      <c r="Y414" s="9">
        <f t="shared" si="369"/>
        <v>0.54044390148157107</v>
      </c>
      <c r="Z414" s="9">
        <f t="shared" si="350"/>
        <v>0.04</v>
      </c>
      <c r="AA414" s="29">
        <f t="shared" si="322"/>
        <v>0.5804439014815711</v>
      </c>
      <c r="AB414" s="30">
        <f t="shared" si="351"/>
        <v>0.98</v>
      </c>
      <c r="AC414" s="9">
        <v>0.5</v>
      </c>
      <c r="AD414" s="9">
        <v>0.5</v>
      </c>
      <c r="AE414" s="9">
        <f t="shared" si="323"/>
        <v>57.556900540997532</v>
      </c>
      <c r="AF414" s="9">
        <f>(AC414+AD414)*D414*E414*N414</f>
        <v>24.757380000000005</v>
      </c>
      <c r="AG414" s="28">
        <f t="shared" si="324"/>
        <v>82.314280540997544</v>
      </c>
      <c r="AH414" s="9">
        <f t="shared" si="325"/>
        <v>0.3007665235884473</v>
      </c>
      <c r="AI414" s="9">
        <f t="shared" si="352"/>
        <v>0.09</v>
      </c>
      <c r="AJ414" s="29">
        <f t="shared" si="326"/>
        <v>0.39076652358844732</v>
      </c>
      <c r="AK414" s="30">
        <f t="shared" si="353"/>
        <v>0.9</v>
      </c>
      <c r="AL414" s="9">
        <v>11.244543782611707</v>
      </c>
      <c r="AM414" s="9">
        <v>2.4476175242901719</v>
      </c>
      <c r="AN414" s="9">
        <v>4.6820506293256337</v>
      </c>
      <c r="AO414" s="36">
        <f t="shared" si="327"/>
        <v>91.162620343987641</v>
      </c>
      <c r="AP414" s="36">
        <f t="shared" si="328"/>
        <v>4.7177169190522248</v>
      </c>
      <c r="AQ414" s="36">
        <f t="shared" si="329"/>
        <v>1.0269128591565204</v>
      </c>
      <c r="AR414" s="36">
        <f t="shared" si="330"/>
        <v>1.9643828951056175</v>
      </c>
      <c r="AS414" s="36">
        <f t="shared" si="331"/>
        <v>108.54108865543861</v>
      </c>
      <c r="AT414" s="37">
        <f t="shared" si="332"/>
        <v>81.409728007579986</v>
      </c>
      <c r="AU414" s="37">
        <f t="shared" si="333"/>
        <v>6.8505524993424407</v>
      </c>
      <c r="AV414" s="37">
        <f t="shared" si="334"/>
        <v>1.4911705332491394</v>
      </c>
      <c r="AW414" s="37">
        <f t="shared" si="335"/>
        <v>2.8524619816389536</v>
      </c>
      <c r="AX414" s="37">
        <f t="shared" si="336"/>
        <v>157.61149702878839</v>
      </c>
      <c r="AY414" s="9">
        <f t="shared" si="337"/>
        <v>0.85</v>
      </c>
      <c r="AZ414" s="9">
        <f t="shared" si="338"/>
        <v>0.6</v>
      </c>
      <c r="BA414" s="9">
        <f t="shared" si="339"/>
        <v>0.65</v>
      </c>
      <c r="BB414" s="9">
        <f t="shared" si="354"/>
        <v>21</v>
      </c>
      <c r="BC414" s="9">
        <f t="shared" si="355"/>
        <v>11.2</v>
      </c>
      <c r="BD414" s="9">
        <f t="shared" si="356"/>
        <v>13.65</v>
      </c>
      <c r="BE414" s="9">
        <f t="shared" si="340"/>
        <v>430.07943638196502</v>
      </c>
      <c r="BF414" s="9">
        <f t="shared" si="341"/>
        <v>93.616067105644717</v>
      </c>
      <c r="BG414" s="9">
        <f t="shared" si="342"/>
        <v>179.07829207673672</v>
      </c>
      <c r="BH414" s="9">
        <f t="shared" si="343"/>
        <v>9894.8900568188546</v>
      </c>
      <c r="BI414" s="9">
        <f t="shared" si="344"/>
        <v>557.70161567311538</v>
      </c>
      <c r="BJ414" s="9">
        <f t="shared" si="345"/>
        <v>121.39578752473045</v>
      </c>
      <c r="BK414" s="9">
        <f t="shared" si="346"/>
        <v>232.21815407718984</v>
      </c>
      <c r="BL414" s="9">
        <f t="shared" si="347"/>
        <v>12831.109103981164</v>
      </c>
      <c r="BM414" s="9" t="str">
        <f t="shared" si="348"/>
        <v>M</v>
      </c>
      <c r="BN414" s="9" t="str">
        <f t="shared" si="349"/>
        <v>M</v>
      </c>
      <c r="BO414" s="9">
        <v>1</v>
      </c>
    </row>
    <row r="415" spans="1:67" x14ac:dyDescent="0.3">
      <c r="A415" s="10">
        <v>409</v>
      </c>
      <c r="B415" s="10">
        <f t="shared" si="319"/>
        <v>11</v>
      </c>
      <c r="C415" s="9">
        <f>IF(G415&lt;=$A$3,$A$3,G415)</f>
        <v>2.5</v>
      </c>
      <c r="D415" s="9">
        <f t="shared" si="357"/>
        <v>3</v>
      </c>
      <c r="E415" s="9">
        <f t="shared" si="358"/>
        <v>2.7508200000000005</v>
      </c>
      <c r="F415" s="9">
        <f t="shared" si="359"/>
        <v>2.9000000000000004</v>
      </c>
      <c r="G415" s="9">
        <v>1.9029434217291186</v>
      </c>
      <c r="H415" s="9">
        <f t="shared" si="320"/>
        <v>2.099665752570838</v>
      </c>
      <c r="I415" s="9">
        <v>65</v>
      </c>
      <c r="J415" s="9">
        <v>78</v>
      </c>
      <c r="K415" s="9">
        <v>0.2</v>
      </c>
      <c r="L415" s="9">
        <v>0.2</v>
      </c>
      <c r="M415" s="1">
        <f t="shared" si="360"/>
        <v>1.3989229744649958</v>
      </c>
      <c r="N415" s="9">
        <v>3</v>
      </c>
      <c r="O415" s="9">
        <v>2.6</v>
      </c>
      <c r="P415" s="9">
        <f t="shared" si="361"/>
        <v>1.2836776676673525</v>
      </c>
      <c r="Q415" s="1">
        <f t="shared" si="362"/>
        <v>0.59858872703583366</v>
      </c>
      <c r="R415" s="4">
        <f t="shared" si="363"/>
        <v>15.007922656809424</v>
      </c>
      <c r="S415" s="4">
        <f t="shared" si="364"/>
        <v>4.9121970545650768</v>
      </c>
      <c r="T415" s="9">
        <f t="shared" si="365"/>
        <v>3.1705744225066268</v>
      </c>
      <c r="U415" s="9">
        <f t="shared" si="366"/>
        <v>3.498588727035834</v>
      </c>
      <c r="V415" s="9">
        <f t="shared" si="367"/>
        <v>43.260543376462543</v>
      </c>
      <c r="W415" s="9">
        <f t="shared" si="368"/>
        <v>54.796663704443212</v>
      </c>
      <c r="X415" s="28">
        <f t="shared" si="321"/>
        <v>98.057207080905755</v>
      </c>
      <c r="Y415" s="9">
        <f t="shared" si="369"/>
        <v>0.55882341885621101</v>
      </c>
      <c r="Z415" s="9">
        <f t="shared" si="350"/>
        <v>0.04</v>
      </c>
      <c r="AA415" s="29">
        <f t="shared" si="322"/>
        <v>0.59882341885621104</v>
      </c>
      <c r="AB415" s="30">
        <f t="shared" si="351"/>
        <v>0.98</v>
      </c>
      <c r="AC415" s="9">
        <v>0.5</v>
      </c>
      <c r="AD415" s="9">
        <v>0.5</v>
      </c>
      <c r="AE415" s="9">
        <f t="shared" si="323"/>
        <v>51.982222909382223</v>
      </c>
      <c r="AF415" s="9">
        <f>(AC415+AD415)*D415*E415*N415</f>
        <v>24.757380000000005</v>
      </c>
      <c r="AG415" s="28">
        <f t="shared" si="324"/>
        <v>76.739602909382228</v>
      </c>
      <c r="AH415" s="9">
        <f t="shared" si="325"/>
        <v>0.32261543012197624</v>
      </c>
      <c r="AI415" s="9">
        <f t="shared" si="352"/>
        <v>0.09</v>
      </c>
      <c r="AJ415" s="29">
        <f t="shared" si="326"/>
        <v>0.41261543012197621</v>
      </c>
      <c r="AK415" s="30">
        <f t="shared" si="353"/>
        <v>0.9</v>
      </c>
      <c r="AL415" s="9">
        <v>4.0588149821307757</v>
      </c>
      <c r="AM415" s="9">
        <v>2.5269524427439087</v>
      </c>
      <c r="AN415" s="9">
        <v>3.8596875473566694</v>
      </c>
      <c r="AO415" s="36">
        <f t="shared" si="327"/>
        <v>100.10006556175796</v>
      </c>
      <c r="AP415" s="36">
        <f t="shared" si="328"/>
        <v>1.6283015180264135</v>
      </c>
      <c r="AQ415" s="36">
        <f t="shared" si="329"/>
        <v>1.0137541416929474</v>
      </c>
      <c r="AR415" s="36">
        <f t="shared" si="330"/>
        <v>1.5484162545318048</v>
      </c>
      <c r="AS415" s="36">
        <f t="shared" si="331"/>
        <v>49.615933147281531</v>
      </c>
      <c r="AT415" s="37">
        <f t="shared" si="332"/>
        <v>75.896310569718693</v>
      </c>
      <c r="AU415" s="37">
        <f t="shared" si="333"/>
        <v>2.3840852924933644</v>
      </c>
      <c r="AV415" s="37">
        <f t="shared" si="334"/>
        <v>1.4842928736833523</v>
      </c>
      <c r="AW415" s="37">
        <f t="shared" si="335"/>
        <v>2.2671209098676619</v>
      </c>
      <c r="AX415" s="37">
        <f t="shared" si="336"/>
        <v>72.645400854959519</v>
      </c>
      <c r="AY415" s="9">
        <f t="shared" si="337"/>
        <v>0.85</v>
      </c>
      <c r="AZ415" s="9">
        <f t="shared" si="338"/>
        <v>0.6</v>
      </c>
      <c r="BA415" s="9">
        <f t="shared" si="339"/>
        <v>0.65</v>
      </c>
      <c r="BB415" s="9">
        <f t="shared" si="354"/>
        <v>21</v>
      </c>
      <c r="BC415" s="9">
        <f t="shared" si="355"/>
        <v>11.2</v>
      </c>
      <c r="BD415" s="9">
        <f t="shared" si="356"/>
        <v>13.65</v>
      </c>
      <c r="BE415" s="9">
        <f t="shared" si="340"/>
        <v>162.99308870875402</v>
      </c>
      <c r="BF415" s="9">
        <f t="shared" si="341"/>
        <v>101.4768560469677</v>
      </c>
      <c r="BG415" s="9">
        <f t="shared" si="342"/>
        <v>154.99656859552536</v>
      </c>
      <c r="BH415" s="9">
        <f t="shared" si="343"/>
        <v>4966.5581609506808</v>
      </c>
      <c r="BI415" s="9">
        <f t="shared" si="344"/>
        <v>180.94327778377502</v>
      </c>
      <c r="BJ415" s="9">
        <f t="shared" si="345"/>
        <v>112.65235291749194</v>
      </c>
      <c r="BK415" s="9">
        <f t="shared" si="346"/>
        <v>172.06611267441929</v>
      </c>
      <c r="BL415" s="9">
        <f t="shared" si="347"/>
        <v>5513.5179047497159</v>
      </c>
      <c r="BM415" s="9" t="str">
        <f t="shared" si="348"/>
        <v>D</v>
      </c>
      <c r="BN415" s="9" t="str">
        <f t="shared" si="349"/>
        <v>M</v>
      </c>
      <c r="BO415" s="9">
        <v>1</v>
      </c>
    </row>
    <row r="416" spans="1:67" x14ac:dyDescent="0.3">
      <c r="A416" s="10">
        <v>410</v>
      </c>
      <c r="B416" s="10">
        <f t="shared" si="319"/>
        <v>11</v>
      </c>
      <c r="C416" s="9">
        <f>IF(G416&lt;=$A$3,$A$3,G416)</f>
        <v>2.5</v>
      </c>
      <c r="D416" s="9">
        <f t="shared" si="357"/>
        <v>3</v>
      </c>
      <c r="E416" s="9">
        <f t="shared" si="358"/>
        <v>2.7508200000000005</v>
      </c>
      <c r="F416" s="9">
        <f t="shared" si="359"/>
        <v>2.9000000000000004</v>
      </c>
      <c r="G416" s="9">
        <v>1.0659651974084163</v>
      </c>
      <c r="H416" s="9">
        <f t="shared" si="320"/>
        <v>1.17616246120294</v>
      </c>
      <c r="I416" s="9">
        <v>65</v>
      </c>
      <c r="J416" s="9">
        <v>78</v>
      </c>
      <c r="K416" s="9">
        <v>0.2</v>
      </c>
      <c r="L416" s="9">
        <v>0.2</v>
      </c>
      <c r="M416" s="1">
        <f t="shared" si="360"/>
        <v>1.3989229744649958</v>
      </c>
      <c r="N416" s="9">
        <v>3</v>
      </c>
      <c r="O416" s="9">
        <v>2.6</v>
      </c>
      <c r="P416" s="9">
        <f t="shared" si="361"/>
        <v>0</v>
      </c>
      <c r="Q416" s="1">
        <f t="shared" si="362"/>
        <v>0</v>
      </c>
      <c r="R416" s="4">
        <f t="shared" si="363"/>
        <v>15.007922656809424</v>
      </c>
      <c r="S416" s="4">
        <f t="shared" si="364"/>
        <v>18.493670436047552</v>
      </c>
      <c r="T416" s="9">
        <f t="shared" si="365"/>
        <v>0</v>
      </c>
      <c r="U416" s="9">
        <f t="shared" si="366"/>
        <v>2.575085435667936</v>
      </c>
      <c r="V416" s="9">
        <f t="shared" si="367"/>
        <v>29.11870099373645</v>
      </c>
      <c r="W416" s="9">
        <f t="shared" si="368"/>
        <v>36.987340872095103</v>
      </c>
      <c r="X416" s="28">
        <f t="shared" si="321"/>
        <v>66.106041865831557</v>
      </c>
      <c r="Y416" s="9">
        <f t="shared" si="369"/>
        <v>0.55951528526188876</v>
      </c>
      <c r="Z416" s="9">
        <f t="shared" si="350"/>
        <v>0.04</v>
      </c>
      <c r="AA416" s="29">
        <f t="shared" si="322"/>
        <v>0.5995152852618888</v>
      </c>
      <c r="AB416" s="30">
        <f t="shared" si="351"/>
        <v>0.98</v>
      </c>
      <c r="AC416" s="9">
        <v>0.5</v>
      </c>
      <c r="AD416" s="9">
        <v>0.5</v>
      </c>
      <c r="AE416" s="9">
        <f t="shared" si="323"/>
        <v>29.118700993736446</v>
      </c>
      <c r="AF416" s="9">
        <f>(AC416+AD416)*D416*E416*N416</f>
        <v>24.757380000000005</v>
      </c>
      <c r="AG416" s="28">
        <f t="shared" si="324"/>
        <v>53.876080993736451</v>
      </c>
      <c r="AH416" s="9">
        <f t="shared" si="325"/>
        <v>0.45952451520885973</v>
      </c>
      <c r="AI416" s="9">
        <f t="shared" si="352"/>
        <v>0.09</v>
      </c>
      <c r="AJ416" s="29">
        <f t="shared" si="326"/>
        <v>0.5495245152088597</v>
      </c>
      <c r="AK416" s="30">
        <f t="shared" si="353"/>
        <v>0.9</v>
      </c>
      <c r="AL416" s="9">
        <v>10.257509661783015</v>
      </c>
      <c r="AM416" s="9">
        <v>2.4858372589484361</v>
      </c>
      <c r="AN416" s="9">
        <v>6.1311934232533432</v>
      </c>
      <c r="AO416" s="36">
        <f t="shared" si="327"/>
        <v>67.483251071369708</v>
      </c>
      <c r="AP416" s="36">
        <f t="shared" si="328"/>
        <v>4.10797583082259</v>
      </c>
      <c r="AQ416" s="36">
        <f t="shared" si="329"/>
        <v>0.99553982553533271</v>
      </c>
      <c r="AR416" s="36">
        <f t="shared" si="330"/>
        <v>2.4554492491157984</v>
      </c>
      <c r="AS416" s="36">
        <f t="shared" si="331"/>
        <v>101.80336967056058</v>
      </c>
      <c r="AT416" s="37">
        <f t="shared" si="332"/>
        <v>53.284036147651435</v>
      </c>
      <c r="AU416" s="37">
        <f t="shared" si="333"/>
        <v>4.6207566376415095</v>
      </c>
      <c r="AV416" s="37">
        <f t="shared" si="334"/>
        <v>1.1198087443366762</v>
      </c>
      <c r="AW416" s="37">
        <f t="shared" si="335"/>
        <v>2.7619523296883006</v>
      </c>
      <c r="AX416" s="37">
        <f t="shared" si="336"/>
        <v>114.51104278900284</v>
      </c>
      <c r="AY416" s="9">
        <f t="shared" si="337"/>
        <v>0.85</v>
      </c>
      <c r="AZ416" s="9">
        <f t="shared" si="338"/>
        <v>0.6</v>
      </c>
      <c r="BA416" s="9">
        <f t="shared" si="339"/>
        <v>0.65</v>
      </c>
      <c r="BB416" s="9">
        <f t="shared" si="354"/>
        <v>21</v>
      </c>
      <c r="BC416" s="9">
        <f t="shared" si="355"/>
        <v>11.2</v>
      </c>
      <c r="BD416" s="9">
        <f t="shared" si="356"/>
        <v>13.65</v>
      </c>
      <c r="BE416" s="9">
        <f t="shared" si="340"/>
        <v>277.21956438651944</v>
      </c>
      <c r="BF416" s="9">
        <f t="shared" si="341"/>
        <v>67.182263998148457</v>
      </c>
      <c r="BG416" s="9">
        <f t="shared" si="342"/>
        <v>165.70169817108766</v>
      </c>
      <c r="BH416" s="9">
        <f t="shared" si="343"/>
        <v>6870.0223553899041</v>
      </c>
      <c r="BI416" s="9">
        <f t="shared" si="344"/>
        <v>246.21256370959048</v>
      </c>
      <c r="BJ416" s="9">
        <f t="shared" si="345"/>
        <v>59.667929611691619</v>
      </c>
      <c r="BK416" s="9">
        <f t="shared" si="346"/>
        <v>147.1679677732015</v>
      </c>
      <c r="BL416" s="9">
        <f t="shared" si="347"/>
        <v>6101.610543274488</v>
      </c>
      <c r="BM416" s="9" t="str">
        <f t="shared" si="348"/>
        <v>M</v>
      </c>
      <c r="BN416" s="9" t="str">
        <f t="shared" si="349"/>
        <v>M</v>
      </c>
      <c r="BO416" s="9">
        <v>1</v>
      </c>
    </row>
    <row r="417" spans="1:67" x14ac:dyDescent="0.3">
      <c r="A417" s="10">
        <v>411</v>
      </c>
      <c r="B417" s="10">
        <f t="shared" si="319"/>
        <v>11</v>
      </c>
      <c r="C417" s="9">
        <f>IF(G417&lt;=$A$3,$A$3,G417)</f>
        <v>2.5</v>
      </c>
      <c r="D417" s="9">
        <f t="shared" si="357"/>
        <v>3</v>
      </c>
      <c r="E417" s="9">
        <f t="shared" si="358"/>
        <v>2.7508200000000005</v>
      </c>
      <c r="F417" s="9">
        <f t="shared" si="359"/>
        <v>2.9000000000000004</v>
      </c>
      <c r="G417" s="9">
        <v>2.044182453271743</v>
      </c>
      <c r="H417" s="9">
        <f t="shared" si="320"/>
        <v>2.2555057812706165</v>
      </c>
      <c r="I417" s="9">
        <v>65</v>
      </c>
      <c r="J417" s="9">
        <v>78</v>
      </c>
      <c r="K417" s="9">
        <v>0.2</v>
      </c>
      <c r="L417" s="9">
        <v>0.2</v>
      </c>
      <c r="M417" s="1">
        <f t="shared" si="360"/>
        <v>1.3989229744649958</v>
      </c>
      <c r="N417" s="9">
        <v>3</v>
      </c>
      <c r="O417" s="9">
        <v>2.6</v>
      </c>
      <c r="P417" s="9">
        <f t="shared" si="361"/>
        <v>1.6178776877064347</v>
      </c>
      <c r="Q417" s="1">
        <f t="shared" si="362"/>
        <v>0.75442875573561174</v>
      </c>
      <c r="R417" s="4">
        <f t="shared" si="363"/>
        <v>15.007922656809424</v>
      </c>
      <c r="S417" s="4">
        <f t="shared" si="364"/>
        <v>3.1854517381133554</v>
      </c>
      <c r="T417" s="9">
        <f t="shared" si="365"/>
        <v>5.0363667901782634</v>
      </c>
      <c r="U417" s="9">
        <f t="shared" si="366"/>
        <v>3.6544287557356121</v>
      </c>
      <c r="V417" s="9">
        <f t="shared" si="367"/>
        <v>41.986275225355378</v>
      </c>
      <c r="W417" s="9">
        <f t="shared" si="368"/>
        <v>50.046698153041483</v>
      </c>
      <c r="X417" s="28">
        <f t="shared" si="321"/>
        <v>92.032973378396861</v>
      </c>
      <c r="Y417" s="9">
        <f t="shared" si="369"/>
        <v>0.54379095139383027</v>
      </c>
      <c r="Z417" s="9">
        <f t="shared" si="350"/>
        <v>0.04</v>
      </c>
      <c r="AA417" s="29">
        <f t="shared" si="322"/>
        <v>0.5837909513938303</v>
      </c>
      <c r="AB417" s="30">
        <f t="shared" si="351"/>
        <v>0.98</v>
      </c>
      <c r="AC417" s="9">
        <v>0.5</v>
      </c>
      <c r="AD417" s="9">
        <v>0.5</v>
      </c>
      <c r="AE417" s="9">
        <f t="shared" si="323"/>
        <v>55.840413719113549</v>
      </c>
      <c r="AF417" s="9">
        <f>(AC417+AD417)*D417*E417*N417</f>
        <v>24.757380000000005</v>
      </c>
      <c r="AG417" s="28">
        <f t="shared" si="324"/>
        <v>80.597793719113554</v>
      </c>
      <c r="AH417" s="9">
        <f t="shared" si="325"/>
        <v>0.30717193185560931</v>
      </c>
      <c r="AI417" s="9">
        <f t="shared" si="352"/>
        <v>0.09</v>
      </c>
      <c r="AJ417" s="29">
        <f t="shared" si="326"/>
        <v>0.39717193185560928</v>
      </c>
      <c r="AK417" s="30">
        <f t="shared" si="353"/>
        <v>0.9</v>
      </c>
      <c r="AL417" s="9">
        <v>11.361003071991771</v>
      </c>
      <c r="AM417" s="9">
        <v>3.2794095478170551</v>
      </c>
      <c r="AN417" s="9">
        <v>6.4798012003325276</v>
      </c>
      <c r="AO417" s="36">
        <f t="shared" si="327"/>
        <v>93.950326990446797</v>
      </c>
      <c r="AP417" s="36">
        <f t="shared" si="328"/>
        <v>4.7285522798054664</v>
      </c>
      <c r="AQ417" s="36">
        <f t="shared" si="329"/>
        <v>1.3649199278869257</v>
      </c>
      <c r="AR417" s="36">
        <f t="shared" si="330"/>
        <v>2.6969518927475176</v>
      </c>
      <c r="AS417" s="36">
        <f t="shared" si="331"/>
        <v>117.50562577833006</v>
      </c>
      <c r="AT417" s="37">
        <f t="shared" si="332"/>
        <v>79.712103678244176</v>
      </c>
      <c r="AU417" s="37">
        <f t="shared" si="333"/>
        <v>6.8487315340712875</v>
      </c>
      <c r="AV417" s="37">
        <f t="shared" si="334"/>
        <v>1.9769201223648252</v>
      </c>
      <c r="AW417" s="37">
        <f t="shared" si="335"/>
        <v>3.9062060395561615</v>
      </c>
      <c r="AX417" s="37">
        <f t="shared" si="336"/>
        <v>170.19257419142616</v>
      </c>
      <c r="AY417" s="9">
        <f t="shared" si="337"/>
        <v>0.85</v>
      </c>
      <c r="AZ417" s="9">
        <f t="shared" si="338"/>
        <v>0.6</v>
      </c>
      <c r="BA417" s="9">
        <f t="shared" si="339"/>
        <v>0.65</v>
      </c>
      <c r="BB417" s="9">
        <f t="shared" si="354"/>
        <v>21</v>
      </c>
      <c r="BC417" s="9">
        <f t="shared" si="355"/>
        <v>11.2</v>
      </c>
      <c r="BD417" s="9">
        <f t="shared" si="356"/>
        <v>13.65</v>
      </c>
      <c r="BE417" s="9">
        <f t="shared" si="340"/>
        <v>444.24903287914623</v>
      </c>
      <c r="BF417" s="9">
        <f t="shared" si="341"/>
        <v>128.23467354075373</v>
      </c>
      <c r="BG417" s="9">
        <f t="shared" si="342"/>
        <v>253.37951220113368</v>
      </c>
      <c r="BH417" s="9">
        <f t="shared" si="343"/>
        <v>11039.691965091184</v>
      </c>
      <c r="BI417" s="9">
        <f t="shared" si="344"/>
        <v>545.92679810835079</v>
      </c>
      <c r="BJ417" s="9">
        <f t="shared" si="345"/>
        <v>157.58446175755211</v>
      </c>
      <c r="BK417" s="9">
        <f t="shared" si="346"/>
        <v>311.37190081368431</v>
      </c>
      <c r="BL417" s="9">
        <f t="shared" si="347"/>
        <v>13566.408119214226</v>
      </c>
      <c r="BM417" s="9" t="str">
        <f t="shared" si="348"/>
        <v>M</v>
      </c>
      <c r="BN417" s="9" t="str">
        <f t="shared" si="349"/>
        <v>M</v>
      </c>
      <c r="BO417" s="9">
        <v>1</v>
      </c>
    </row>
    <row r="418" spans="1:67" x14ac:dyDescent="0.3">
      <c r="A418" s="10">
        <v>412</v>
      </c>
      <c r="B418" s="10">
        <f t="shared" si="319"/>
        <v>11</v>
      </c>
      <c r="C418" s="9">
        <f>IF(G418&lt;=$A$3,$A$3,G418)</f>
        <v>2.5</v>
      </c>
      <c r="D418" s="9">
        <f t="shared" si="357"/>
        <v>3</v>
      </c>
      <c r="E418" s="9">
        <f t="shared" si="358"/>
        <v>2.7508200000000005</v>
      </c>
      <c r="F418" s="9">
        <f t="shared" si="359"/>
        <v>2.9000000000000004</v>
      </c>
      <c r="G418" s="9">
        <v>1.3557203396148132</v>
      </c>
      <c r="H418" s="9">
        <f t="shared" si="320"/>
        <v>1.4958718870193151</v>
      </c>
      <c r="I418" s="9">
        <v>65</v>
      </c>
      <c r="J418" s="9">
        <v>78</v>
      </c>
      <c r="K418" s="9">
        <v>0.2</v>
      </c>
      <c r="L418" s="9">
        <v>0.2</v>
      </c>
      <c r="M418" s="1">
        <f t="shared" si="360"/>
        <v>1.3989229744649958</v>
      </c>
      <c r="N418" s="9">
        <v>3</v>
      </c>
      <c r="O418" s="9">
        <v>2.6</v>
      </c>
      <c r="P418" s="9">
        <f t="shared" si="361"/>
        <v>0</v>
      </c>
      <c r="Q418" s="1">
        <f t="shared" si="362"/>
        <v>0</v>
      </c>
      <c r="R418" s="4">
        <f t="shared" si="363"/>
        <v>15.007922656809424</v>
      </c>
      <c r="S418" s="4">
        <f t="shared" si="364"/>
        <v>15.063764413423165</v>
      </c>
      <c r="T418" s="9">
        <f t="shared" si="365"/>
        <v>0</v>
      </c>
      <c r="U418" s="9">
        <f t="shared" si="366"/>
        <v>2.8947948614843106</v>
      </c>
      <c r="V418" s="9">
        <f t="shared" si="367"/>
        <v>37.033868738254256</v>
      </c>
      <c r="W418" s="9">
        <f t="shared" si="368"/>
        <v>30.12752882684633</v>
      </c>
      <c r="X418" s="28">
        <f t="shared" si="321"/>
        <v>67.161397565100586</v>
      </c>
      <c r="Y418" s="9">
        <f t="shared" si="369"/>
        <v>0.4485840068715552</v>
      </c>
      <c r="Z418" s="9">
        <f t="shared" si="350"/>
        <v>0.04</v>
      </c>
      <c r="AA418" s="29">
        <f t="shared" si="322"/>
        <v>0.48858400687155518</v>
      </c>
      <c r="AB418" s="30">
        <f t="shared" si="351"/>
        <v>0.98</v>
      </c>
      <c r="AC418" s="9">
        <v>0.5</v>
      </c>
      <c r="AD418" s="9">
        <v>0.5</v>
      </c>
      <c r="AE418" s="9">
        <f t="shared" si="323"/>
        <v>37.033868738254256</v>
      </c>
      <c r="AF418" s="9">
        <f>(AC418+AD418)*D418*E418*N418</f>
        <v>24.757380000000005</v>
      </c>
      <c r="AG418" s="28">
        <f t="shared" si="324"/>
        <v>61.791248738254261</v>
      </c>
      <c r="AH418" s="9">
        <f t="shared" si="325"/>
        <v>0.40066159052508338</v>
      </c>
      <c r="AI418" s="9">
        <f t="shared" si="352"/>
        <v>0.09</v>
      </c>
      <c r="AJ418" s="29">
        <f t="shared" si="326"/>
        <v>0.4906615905250834</v>
      </c>
      <c r="AK418" s="30">
        <f t="shared" si="353"/>
        <v>0.9</v>
      </c>
      <c r="AL418" s="9">
        <v>8.0220774233305718</v>
      </c>
      <c r="AM418" s="9">
        <v>2.2143829467724827</v>
      </c>
      <c r="AN418" s="9">
        <v>3.0997352510624356</v>
      </c>
      <c r="AO418" s="36">
        <f t="shared" si="327"/>
        <v>68.560593347706842</v>
      </c>
      <c r="AP418" s="36">
        <f t="shared" si="328"/>
        <v>4.1026186924058798</v>
      </c>
      <c r="AQ418" s="36">
        <f t="shared" si="329"/>
        <v>1.1324708538903412</v>
      </c>
      <c r="AR418" s="36">
        <f t="shared" si="330"/>
        <v>1.5852541818573447</v>
      </c>
      <c r="AS418" s="36">
        <f t="shared" si="331"/>
        <v>92.743243567882047</v>
      </c>
      <c r="AT418" s="37">
        <f t="shared" si="332"/>
        <v>61.112224026844871</v>
      </c>
      <c r="AU418" s="37">
        <f t="shared" si="333"/>
        <v>4.0859521554838309</v>
      </c>
      <c r="AV418" s="37">
        <f t="shared" si="334"/>
        <v>1.1278702880774751</v>
      </c>
      <c r="AW418" s="37">
        <f t="shared" si="335"/>
        <v>1.5788142225694723</v>
      </c>
      <c r="AX418" s="37">
        <f t="shared" si="336"/>
        <v>92.366482087207345</v>
      </c>
      <c r="AY418" s="9">
        <f t="shared" si="337"/>
        <v>0.85</v>
      </c>
      <c r="AZ418" s="9">
        <f t="shared" si="338"/>
        <v>0.6</v>
      </c>
      <c r="BA418" s="9">
        <f t="shared" si="339"/>
        <v>0.55000000000000004</v>
      </c>
      <c r="BB418" s="9">
        <f t="shared" si="354"/>
        <v>21</v>
      </c>
      <c r="BC418" s="9">
        <f t="shared" si="355"/>
        <v>11.2</v>
      </c>
      <c r="BD418" s="9">
        <f t="shared" si="356"/>
        <v>13.65</v>
      </c>
      <c r="BE418" s="9">
        <f t="shared" si="340"/>
        <v>281.27797183074028</v>
      </c>
      <c r="BF418" s="9">
        <f t="shared" si="341"/>
        <v>77.642873691706015</v>
      </c>
      <c r="BG418" s="9">
        <f t="shared" si="342"/>
        <v>108.68596731507311</v>
      </c>
      <c r="BH418" s="9">
        <f t="shared" si="343"/>
        <v>6358.5318080048892</v>
      </c>
      <c r="BI418" s="9">
        <f t="shared" si="344"/>
        <v>249.70162348889755</v>
      </c>
      <c r="BJ418" s="9">
        <f t="shared" si="345"/>
        <v>68.926661718212728</v>
      </c>
      <c r="BK418" s="9">
        <f t="shared" si="346"/>
        <v>96.484848466434514</v>
      </c>
      <c r="BL418" s="9">
        <f t="shared" si="347"/>
        <v>5644.7211458849688</v>
      </c>
      <c r="BM418" s="9" t="str">
        <f t="shared" si="348"/>
        <v>M</v>
      </c>
      <c r="BN418" s="9" t="str">
        <f t="shared" si="349"/>
        <v>M</v>
      </c>
      <c r="BO418" s="9">
        <v>1</v>
      </c>
    </row>
    <row r="419" spans="1:67" x14ac:dyDescent="0.3">
      <c r="A419" s="10">
        <v>413</v>
      </c>
      <c r="B419" s="10">
        <f t="shared" si="319"/>
        <v>11</v>
      </c>
      <c r="C419" s="9">
        <f>IF(G419&lt;=$A$3,$A$3,G419)</f>
        <v>2.5</v>
      </c>
      <c r="D419" s="9">
        <f t="shared" si="357"/>
        <v>3</v>
      </c>
      <c r="E419" s="9">
        <f t="shared" si="358"/>
        <v>2.7508200000000005</v>
      </c>
      <c r="F419" s="9">
        <f t="shared" si="359"/>
        <v>2.9000000000000004</v>
      </c>
      <c r="G419" s="9">
        <v>1.8154504606697461</v>
      </c>
      <c r="H419" s="9">
        <f t="shared" si="320"/>
        <v>2.0031279512732816</v>
      </c>
      <c r="I419" s="9">
        <v>65</v>
      </c>
      <c r="J419" s="9">
        <v>78</v>
      </c>
      <c r="K419" s="9">
        <v>0.2</v>
      </c>
      <c r="L419" s="9">
        <v>0.2</v>
      </c>
      <c r="M419" s="1">
        <f t="shared" si="360"/>
        <v>1.3989229744649958</v>
      </c>
      <c r="N419" s="9">
        <v>3</v>
      </c>
      <c r="O419" s="9">
        <v>2.6</v>
      </c>
      <c r="P419" s="9">
        <f t="shared" si="361"/>
        <v>1.0766516846939651</v>
      </c>
      <c r="Q419" s="1">
        <f t="shared" si="362"/>
        <v>0.50205092573827681</v>
      </c>
      <c r="R419" s="4">
        <f t="shared" si="363"/>
        <v>15.007922656809424</v>
      </c>
      <c r="S419" s="4">
        <f t="shared" si="364"/>
        <v>6.16870435183856</v>
      </c>
      <c r="T419" s="9">
        <f t="shared" si="365"/>
        <v>2.2303675036571553</v>
      </c>
      <c r="U419" s="9">
        <f t="shared" si="366"/>
        <v>3.4020509257382772</v>
      </c>
      <c r="V419" s="9">
        <f t="shared" si="367"/>
        <v>43.456860341883946</v>
      </c>
      <c r="W419" s="9">
        <f t="shared" si="368"/>
        <v>58.253089107929057</v>
      </c>
      <c r="X419" s="28">
        <f t="shared" si="321"/>
        <v>101.709949449813</v>
      </c>
      <c r="Y419" s="9">
        <f t="shared" si="369"/>
        <v>0.57273737154567195</v>
      </c>
      <c r="Z419" s="9">
        <f t="shared" si="350"/>
        <v>0.04</v>
      </c>
      <c r="AA419" s="29">
        <f t="shared" si="322"/>
        <v>0.61273737154567198</v>
      </c>
      <c r="AB419" s="30">
        <f t="shared" si="351"/>
        <v>0.98</v>
      </c>
      <c r="AC419" s="9">
        <v>0.5</v>
      </c>
      <c r="AD419" s="9">
        <v>0.5</v>
      </c>
      <c r="AE419" s="9">
        <f t="shared" si="323"/>
        <v>49.592199878294124</v>
      </c>
      <c r="AF419" s="9">
        <f>(AC419+AD419)*D419*E419*N419</f>
        <v>24.757380000000005</v>
      </c>
      <c r="AG419" s="28">
        <f t="shared" si="324"/>
        <v>74.349579878294122</v>
      </c>
      <c r="AH419" s="9">
        <f t="shared" si="325"/>
        <v>0.33298614518772501</v>
      </c>
      <c r="AI419" s="9">
        <f t="shared" si="352"/>
        <v>0.09</v>
      </c>
      <c r="AJ419" s="29">
        <f t="shared" si="326"/>
        <v>0.42298614518772504</v>
      </c>
      <c r="AK419" s="30">
        <f t="shared" si="353"/>
        <v>0.9</v>
      </c>
      <c r="AL419" s="9">
        <v>7.1712196726541872</v>
      </c>
      <c r="AM419" s="9">
        <v>3.1599657367992524</v>
      </c>
      <c r="AN419" s="9">
        <v>5.4377257587011663</v>
      </c>
      <c r="AO419" s="36">
        <f t="shared" si="327"/>
        <v>103.82890673001744</v>
      </c>
      <c r="AP419" s="36">
        <f t="shared" si="328"/>
        <v>2.7771453796554462</v>
      </c>
      <c r="AQ419" s="36">
        <f t="shared" si="329"/>
        <v>1.2237366370584957</v>
      </c>
      <c r="AR419" s="36">
        <f t="shared" si="330"/>
        <v>2.1058279701284186</v>
      </c>
      <c r="AS419" s="36">
        <f t="shared" si="331"/>
        <v>76.479513892847194</v>
      </c>
      <c r="AT419" s="37">
        <f t="shared" si="332"/>
        <v>73.532551527983188</v>
      </c>
      <c r="AU419" s="37">
        <f t="shared" si="333"/>
        <v>4.137893107023813</v>
      </c>
      <c r="AV419" s="37">
        <f t="shared" si="334"/>
        <v>1.8233440108652472</v>
      </c>
      <c r="AW419" s="37">
        <f t="shared" si="335"/>
        <v>3.1376431014401627</v>
      </c>
      <c r="AX419" s="37">
        <f t="shared" si="336"/>
        <v>113.95300213091735</v>
      </c>
      <c r="AY419" s="9">
        <f t="shared" si="337"/>
        <v>0.85</v>
      </c>
      <c r="AZ419" s="9">
        <f t="shared" si="338"/>
        <v>0.6</v>
      </c>
      <c r="BA419" s="9">
        <f t="shared" si="339"/>
        <v>0.65</v>
      </c>
      <c r="BB419" s="9">
        <f t="shared" si="354"/>
        <v>21</v>
      </c>
      <c r="BC419" s="9">
        <f t="shared" si="355"/>
        <v>11.2</v>
      </c>
      <c r="BD419" s="9">
        <f t="shared" si="356"/>
        <v>13.65</v>
      </c>
      <c r="BE419" s="9">
        <f t="shared" si="340"/>
        <v>288.34796859994418</v>
      </c>
      <c r="BF419" s="9">
        <f t="shared" si="341"/>
        <v>127.05923715125175</v>
      </c>
      <c r="BG419" s="9">
        <f t="shared" si="342"/>
        <v>218.64581589992551</v>
      </c>
      <c r="BH419" s="9">
        <f t="shared" si="343"/>
        <v>7940.7843147375042</v>
      </c>
      <c r="BI419" s="9">
        <f t="shared" si="344"/>
        <v>304.26983810951498</v>
      </c>
      <c r="BJ419" s="9">
        <f t="shared" si="345"/>
        <v>134.07513743218834</v>
      </c>
      <c r="BK419" s="9">
        <f t="shared" si="346"/>
        <v>230.71890303306975</v>
      </c>
      <c r="BL419" s="9">
        <f t="shared" si="347"/>
        <v>8379.2550009600582</v>
      </c>
      <c r="BM419" s="9" t="str">
        <f t="shared" si="348"/>
        <v>D</v>
      </c>
      <c r="BN419" s="9" t="str">
        <f t="shared" si="349"/>
        <v>M</v>
      </c>
      <c r="BO419" s="9">
        <v>1</v>
      </c>
    </row>
    <row r="420" spans="1:67" x14ac:dyDescent="0.3">
      <c r="A420" s="10">
        <v>414</v>
      </c>
      <c r="B420" s="10">
        <f t="shared" si="319"/>
        <v>11</v>
      </c>
      <c r="C420" s="9">
        <f>IF(G420&lt;=$A$3,$A$3,G420)</f>
        <v>2.5</v>
      </c>
      <c r="D420" s="9">
        <f t="shared" si="357"/>
        <v>3</v>
      </c>
      <c r="E420" s="9">
        <f t="shared" si="358"/>
        <v>2.7508200000000005</v>
      </c>
      <c r="F420" s="9">
        <f t="shared" si="359"/>
        <v>2.9000000000000004</v>
      </c>
      <c r="G420" s="9">
        <v>1.7562832437871017</v>
      </c>
      <c r="H420" s="9">
        <f t="shared" si="320"/>
        <v>1.9378441506385067</v>
      </c>
      <c r="I420" s="9">
        <v>65</v>
      </c>
      <c r="J420" s="9">
        <v>78</v>
      </c>
      <c r="K420" s="9">
        <v>0.2</v>
      </c>
      <c r="L420" s="9">
        <v>0.2</v>
      </c>
      <c r="M420" s="1">
        <f t="shared" si="360"/>
        <v>1.3989229744649958</v>
      </c>
      <c r="N420" s="9">
        <v>3</v>
      </c>
      <c r="O420" s="9">
        <v>2.6</v>
      </c>
      <c r="P420" s="9">
        <f t="shared" si="361"/>
        <v>0.93665012243552492</v>
      </c>
      <c r="Q420" s="1">
        <f t="shared" si="362"/>
        <v>0.43676712510350235</v>
      </c>
      <c r="R420" s="4">
        <f t="shared" si="363"/>
        <v>15.007922656809424</v>
      </c>
      <c r="S420" s="4">
        <f t="shared" si="364"/>
        <v>7.0994356420594249</v>
      </c>
      <c r="T420" s="9">
        <f t="shared" si="365"/>
        <v>1.6880323629834131</v>
      </c>
      <c r="U420" s="9">
        <f t="shared" si="366"/>
        <v>3.3367671251035027</v>
      </c>
      <c r="V420" s="9">
        <f t="shared" si="367"/>
        <v>43.332470833392726</v>
      </c>
      <c r="W420" s="9">
        <f t="shared" si="368"/>
        <v>60.81336335569442</v>
      </c>
      <c r="X420" s="28">
        <f t="shared" si="321"/>
        <v>104.14583418908714</v>
      </c>
      <c r="Y420" s="9">
        <f t="shared" si="369"/>
        <v>0.58392506843127012</v>
      </c>
      <c r="Z420" s="9">
        <f t="shared" si="350"/>
        <v>0.04</v>
      </c>
      <c r="AA420" s="29">
        <f t="shared" si="322"/>
        <v>0.62392506843127016</v>
      </c>
      <c r="AB420" s="30">
        <f t="shared" si="351"/>
        <v>0.98</v>
      </c>
      <c r="AC420" s="9">
        <v>0.5</v>
      </c>
      <c r="AD420" s="9">
        <v>0.5</v>
      </c>
      <c r="AE420" s="9">
        <f t="shared" si="323"/>
        <v>47.975944018134761</v>
      </c>
      <c r="AF420" s="9">
        <f>(AC420+AD420)*D420*E420*N420</f>
        <v>24.757380000000005</v>
      </c>
      <c r="AG420" s="28">
        <f t="shared" si="324"/>
        <v>72.733324018134766</v>
      </c>
      <c r="AH420" s="9">
        <f t="shared" si="325"/>
        <v>0.34038565312685543</v>
      </c>
      <c r="AI420" s="9">
        <f t="shared" si="352"/>
        <v>0.09</v>
      </c>
      <c r="AJ420" s="29">
        <f t="shared" si="326"/>
        <v>0.43038565312685539</v>
      </c>
      <c r="AK420" s="30">
        <f t="shared" si="353"/>
        <v>0.9</v>
      </c>
      <c r="AL420" s="9">
        <v>7.2463601054695488</v>
      </c>
      <c r="AM420" s="9">
        <v>2.8381053292531342</v>
      </c>
      <c r="AN420" s="9">
        <v>6.0441153802311671</v>
      </c>
      <c r="AO420" s="36">
        <f t="shared" si="327"/>
        <v>106.31553906802647</v>
      </c>
      <c r="AP420" s="36">
        <f t="shared" si="328"/>
        <v>2.7251743807868345</v>
      </c>
      <c r="AQ420" s="36">
        <f t="shared" si="329"/>
        <v>1.06734026748372</v>
      </c>
      <c r="AR420" s="36">
        <f t="shared" si="330"/>
        <v>2.2730402780139438</v>
      </c>
      <c r="AS420" s="36">
        <f t="shared" si="331"/>
        <v>75.984439161214311</v>
      </c>
      <c r="AT420" s="37">
        <f t="shared" si="332"/>
        <v>71.934056721232196</v>
      </c>
      <c r="AU420" s="37">
        <f t="shared" si="333"/>
        <v>4.1276306786846479</v>
      </c>
      <c r="AV420" s="37">
        <f t="shared" si="334"/>
        <v>1.6166255134797149</v>
      </c>
      <c r="AW420" s="37">
        <f t="shared" si="335"/>
        <v>3.4428148347363043</v>
      </c>
      <c r="AX420" s="37">
        <f t="shared" si="336"/>
        <v>115.0883056863025</v>
      </c>
      <c r="AY420" s="9">
        <f t="shared" si="337"/>
        <v>0.85</v>
      </c>
      <c r="AZ420" s="9">
        <f t="shared" si="338"/>
        <v>0.6</v>
      </c>
      <c r="BA420" s="9">
        <f t="shared" si="339"/>
        <v>0.65</v>
      </c>
      <c r="BB420" s="9">
        <f t="shared" si="354"/>
        <v>21</v>
      </c>
      <c r="BC420" s="9">
        <f t="shared" si="355"/>
        <v>11.2</v>
      </c>
      <c r="BD420" s="9">
        <f t="shared" si="356"/>
        <v>13.65</v>
      </c>
      <c r="BE420" s="9">
        <f t="shared" si="340"/>
        <v>289.72838334772752</v>
      </c>
      <c r="BF420" s="9">
        <f t="shared" si="341"/>
        <v>113.47485590654325</v>
      </c>
      <c r="BG420" s="9">
        <f t="shared" si="342"/>
        <v>241.65950248038919</v>
      </c>
      <c r="BH420" s="9">
        <f t="shared" si="343"/>
        <v>8078.3266102061607</v>
      </c>
      <c r="BI420" s="9">
        <f t="shared" si="344"/>
        <v>296.91721936479962</v>
      </c>
      <c r="BJ420" s="9">
        <f t="shared" si="345"/>
        <v>116.29043138364094</v>
      </c>
      <c r="BK420" s="9">
        <f t="shared" si="346"/>
        <v>247.65563760262097</v>
      </c>
      <c r="BL420" s="9">
        <f t="shared" si="347"/>
        <v>8278.7687091889948</v>
      </c>
      <c r="BM420" s="9" t="str">
        <f t="shared" si="348"/>
        <v>D</v>
      </c>
      <c r="BN420" s="9" t="str">
        <f t="shared" si="349"/>
        <v>M</v>
      </c>
      <c r="BO420" s="9">
        <v>1</v>
      </c>
    </row>
    <row r="421" spans="1:67" x14ac:dyDescent="0.3">
      <c r="A421" s="10">
        <v>415</v>
      </c>
      <c r="B421" s="10">
        <f t="shared" si="319"/>
        <v>11</v>
      </c>
      <c r="C421" s="9">
        <f>IF(G421&lt;=$A$3,$A$3,G421)</f>
        <v>2.5</v>
      </c>
      <c r="D421" s="9">
        <f t="shared" si="357"/>
        <v>3</v>
      </c>
      <c r="E421" s="9">
        <f t="shared" si="358"/>
        <v>2.7508200000000005</v>
      </c>
      <c r="F421" s="9">
        <f t="shared" si="359"/>
        <v>2.9000000000000004</v>
      </c>
      <c r="G421" s="9">
        <v>2.0318243225371084</v>
      </c>
      <c r="H421" s="9">
        <f t="shared" si="320"/>
        <v>2.2418700926983695</v>
      </c>
      <c r="I421" s="9">
        <v>65</v>
      </c>
      <c r="J421" s="9">
        <v>78</v>
      </c>
      <c r="K421" s="9">
        <v>0.2</v>
      </c>
      <c r="L421" s="9">
        <v>0.2</v>
      </c>
      <c r="M421" s="1">
        <f t="shared" si="360"/>
        <v>1.3989229744649958</v>
      </c>
      <c r="N421" s="9">
        <v>3</v>
      </c>
      <c r="O421" s="9">
        <v>2.6</v>
      </c>
      <c r="P421" s="9">
        <f t="shared" si="361"/>
        <v>1.5886358591973377</v>
      </c>
      <c r="Q421" s="1">
        <f t="shared" si="362"/>
        <v>0.74079306716336468</v>
      </c>
      <c r="R421" s="4">
        <f t="shared" si="363"/>
        <v>15.007922656809424</v>
      </c>
      <c r="S421" s="4">
        <f t="shared" si="364"/>
        <v>3.3216680661541371</v>
      </c>
      <c r="T421" s="9">
        <f t="shared" si="365"/>
        <v>4.855955552834387</v>
      </c>
      <c r="U421" s="9">
        <f t="shared" si="366"/>
        <v>3.640793067163365</v>
      </c>
      <c r="V421" s="9">
        <f t="shared" si="367"/>
        <v>42.144970141720876</v>
      </c>
      <c r="W421" s="9">
        <f t="shared" si="368"/>
        <v>50.421404752542628</v>
      </c>
      <c r="X421" s="28">
        <f t="shared" si="321"/>
        <v>92.566374894263504</v>
      </c>
      <c r="Y421" s="9">
        <f t="shared" si="369"/>
        <v>0.54470540528499545</v>
      </c>
      <c r="Z421" s="9">
        <f t="shared" si="350"/>
        <v>0.04</v>
      </c>
      <c r="AA421" s="29">
        <f t="shared" si="322"/>
        <v>0.58470540528499548</v>
      </c>
      <c r="AB421" s="30">
        <f t="shared" si="351"/>
        <v>0.98</v>
      </c>
      <c r="AC421" s="9">
        <v>0.5</v>
      </c>
      <c r="AD421" s="9">
        <v>0.5</v>
      </c>
      <c r="AE421" s="9">
        <f t="shared" si="323"/>
        <v>55.502829795568772</v>
      </c>
      <c r="AF421" s="9">
        <f>(AC421+AD421)*D421*E421*N421</f>
        <v>24.757380000000005</v>
      </c>
      <c r="AG421" s="28">
        <f t="shared" si="324"/>
        <v>80.260209795568784</v>
      </c>
      <c r="AH421" s="9">
        <f t="shared" si="325"/>
        <v>0.30846393328723737</v>
      </c>
      <c r="AI421" s="9">
        <f t="shared" si="352"/>
        <v>0.09</v>
      </c>
      <c r="AJ421" s="29">
        <f t="shared" si="326"/>
        <v>0.39846393328723739</v>
      </c>
      <c r="AK421" s="30">
        <f t="shared" si="353"/>
        <v>0.9</v>
      </c>
      <c r="AL421" s="9">
        <v>9.2678407043096982</v>
      </c>
      <c r="AM421" s="9">
        <v>2.8234914633081276</v>
      </c>
      <c r="AN421" s="9">
        <v>5.4747187244258422</v>
      </c>
      <c r="AO421" s="36">
        <f t="shared" si="327"/>
        <v>94.494841037894005</v>
      </c>
      <c r="AP421" s="36">
        <f t="shared" si="328"/>
        <v>3.848884149179518</v>
      </c>
      <c r="AQ421" s="36">
        <f t="shared" si="329"/>
        <v>1.1725807429358239</v>
      </c>
      <c r="AR421" s="36">
        <f t="shared" si="330"/>
        <v>2.2736210938390768</v>
      </c>
      <c r="AS421" s="36">
        <f t="shared" si="331"/>
        <v>96.755027810470338</v>
      </c>
      <c r="AT421" s="37">
        <f t="shared" si="332"/>
        <v>79.378229468144951</v>
      </c>
      <c r="AU421" s="37">
        <f t="shared" si="333"/>
        <v>5.5749404441908954</v>
      </c>
      <c r="AV421" s="37">
        <f t="shared" si="334"/>
        <v>1.6984319492354336</v>
      </c>
      <c r="AW421" s="37">
        <f t="shared" si="335"/>
        <v>3.2932407678498339</v>
      </c>
      <c r="AX421" s="37">
        <f t="shared" si="336"/>
        <v>140.14542834041725</v>
      </c>
      <c r="AY421" s="9">
        <f t="shared" si="337"/>
        <v>0.85</v>
      </c>
      <c r="AZ421" s="9">
        <f t="shared" si="338"/>
        <v>0.6</v>
      </c>
      <c r="BA421" s="9">
        <f t="shared" si="339"/>
        <v>0.65</v>
      </c>
      <c r="BB421" s="9">
        <f t="shared" si="354"/>
        <v>21</v>
      </c>
      <c r="BC421" s="9">
        <f t="shared" si="355"/>
        <v>11.2</v>
      </c>
      <c r="BD421" s="9">
        <f t="shared" si="356"/>
        <v>13.65</v>
      </c>
      <c r="BE421" s="9">
        <f t="shared" si="340"/>
        <v>363.69969584998847</v>
      </c>
      <c r="BF421" s="9">
        <f t="shared" si="341"/>
        <v>110.80283090781634</v>
      </c>
      <c r="BG421" s="9">
        <f t="shared" si="342"/>
        <v>214.84546384272625</v>
      </c>
      <c r="BH421" s="9">
        <f t="shared" si="343"/>
        <v>9142.8509725674085</v>
      </c>
      <c r="BI421" s="9">
        <f t="shared" si="344"/>
        <v>442.52890185022682</v>
      </c>
      <c r="BJ421" s="9">
        <f t="shared" si="345"/>
        <v>134.81852100243896</v>
      </c>
      <c r="BK421" s="9">
        <f t="shared" si="346"/>
        <v>261.41162136423401</v>
      </c>
      <c r="BL421" s="9">
        <f t="shared" si="347"/>
        <v>11124.495969717105</v>
      </c>
      <c r="BM421" s="9" t="str">
        <f t="shared" si="348"/>
        <v>M</v>
      </c>
      <c r="BN421" s="9" t="str">
        <f t="shared" si="349"/>
        <v>M</v>
      </c>
      <c r="BO421" s="9">
        <v>1</v>
      </c>
    </row>
    <row r="422" spans="1:67" x14ac:dyDescent="0.3">
      <c r="A422" s="10">
        <v>416</v>
      </c>
      <c r="B422" s="10">
        <f t="shared" si="319"/>
        <v>11</v>
      </c>
      <c r="C422" s="9">
        <f>IF(G422&lt;=$A$3,$A$3,G422)</f>
        <v>2.5</v>
      </c>
      <c r="D422" s="9">
        <f t="shared" si="357"/>
        <v>3</v>
      </c>
      <c r="E422" s="9">
        <f t="shared" si="358"/>
        <v>2.7508200000000005</v>
      </c>
      <c r="F422" s="9">
        <f t="shared" si="359"/>
        <v>2.9000000000000004</v>
      </c>
      <c r="G422" s="9">
        <v>1.0675587272915532</v>
      </c>
      <c r="H422" s="9">
        <f t="shared" si="320"/>
        <v>1.1779207268892002</v>
      </c>
      <c r="I422" s="9">
        <v>65</v>
      </c>
      <c r="J422" s="9">
        <v>78</v>
      </c>
      <c r="K422" s="9">
        <v>0.2</v>
      </c>
      <c r="L422" s="9">
        <v>0.2</v>
      </c>
      <c r="M422" s="1">
        <f t="shared" si="360"/>
        <v>1.3989229744649958</v>
      </c>
      <c r="N422" s="9">
        <v>3</v>
      </c>
      <c r="O422" s="9">
        <v>2.6</v>
      </c>
      <c r="P422" s="9">
        <f t="shared" si="361"/>
        <v>0</v>
      </c>
      <c r="Q422" s="1">
        <f t="shared" si="362"/>
        <v>0</v>
      </c>
      <c r="R422" s="4">
        <f t="shared" si="363"/>
        <v>15.007922656809424</v>
      </c>
      <c r="S422" s="4">
        <f t="shared" si="364"/>
        <v>18.474807413628742</v>
      </c>
      <c r="T422" s="9">
        <f t="shared" si="365"/>
        <v>0</v>
      </c>
      <c r="U422" s="9">
        <f t="shared" si="366"/>
        <v>2.5768437013541963</v>
      </c>
      <c r="V422" s="9">
        <f t="shared" si="367"/>
        <v>29.162231045472151</v>
      </c>
      <c r="W422" s="9">
        <f t="shared" si="368"/>
        <v>36.949614827257484</v>
      </c>
      <c r="X422" s="28">
        <f t="shared" si="321"/>
        <v>66.111845872729631</v>
      </c>
      <c r="Y422" s="9">
        <f t="shared" si="369"/>
        <v>0.55889552529494224</v>
      </c>
      <c r="Z422" s="9">
        <f t="shared" si="350"/>
        <v>0.04</v>
      </c>
      <c r="AA422" s="29">
        <f t="shared" si="322"/>
        <v>0.59889552529494228</v>
      </c>
      <c r="AB422" s="30">
        <f t="shared" si="351"/>
        <v>0.98</v>
      </c>
      <c r="AC422" s="9">
        <v>0.5</v>
      </c>
      <c r="AD422" s="9">
        <v>0.5</v>
      </c>
      <c r="AE422" s="9">
        <f t="shared" si="323"/>
        <v>29.162231045472154</v>
      </c>
      <c r="AF422" s="9">
        <f>(AC422+AD422)*D422*E422*N422</f>
        <v>24.757380000000005</v>
      </c>
      <c r="AG422" s="28">
        <f t="shared" si="324"/>
        <v>53.919611045472159</v>
      </c>
      <c r="AH422" s="9">
        <f t="shared" si="325"/>
        <v>0.45915353467815823</v>
      </c>
      <c r="AI422" s="9">
        <f t="shared" si="352"/>
        <v>0.09</v>
      </c>
      <c r="AJ422" s="29">
        <f t="shared" si="326"/>
        <v>0.54915353467815819</v>
      </c>
      <c r="AK422" s="30">
        <f t="shared" si="353"/>
        <v>0.9</v>
      </c>
      <c r="AL422" s="9">
        <v>10.564707984937495</v>
      </c>
      <c r="AM422" s="9">
        <v>3.2144834819909085</v>
      </c>
      <c r="AN422" s="9">
        <v>6.2098968697061272</v>
      </c>
      <c r="AO422" s="36">
        <f t="shared" si="327"/>
        <v>67.489175995078156</v>
      </c>
      <c r="AP422" s="36">
        <f t="shared" si="328"/>
        <v>4.2375516467106831</v>
      </c>
      <c r="AQ422" s="36">
        <f t="shared" si="329"/>
        <v>1.2893437084920483</v>
      </c>
      <c r="AR422" s="36">
        <f t="shared" si="330"/>
        <v>2.4908174218960584</v>
      </c>
      <c r="AS422" s="36">
        <f t="shared" si="331"/>
        <v>106.40446419062502</v>
      </c>
      <c r="AT422" s="37">
        <f t="shared" si="332"/>
        <v>53.327087847170269</v>
      </c>
      <c r="AU422" s="37">
        <f t="shared" si="333"/>
        <v>4.7630612521665077</v>
      </c>
      <c r="AV422" s="37">
        <f t="shared" si="334"/>
        <v>1.4492385156910474</v>
      </c>
      <c r="AW422" s="37">
        <f t="shared" si="335"/>
        <v>2.7997100537201773</v>
      </c>
      <c r="AX422" s="37">
        <f t="shared" si="336"/>
        <v>119.59995362824827</v>
      </c>
      <c r="AY422" s="9">
        <f t="shared" si="337"/>
        <v>0.85</v>
      </c>
      <c r="AZ422" s="9">
        <f t="shared" si="338"/>
        <v>0.6</v>
      </c>
      <c r="BA422" s="9">
        <f t="shared" si="339"/>
        <v>0.65</v>
      </c>
      <c r="BB422" s="9">
        <f t="shared" si="354"/>
        <v>21</v>
      </c>
      <c r="BC422" s="9">
        <f t="shared" si="355"/>
        <v>11.2</v>
      </c>
      <c r="BD422" s="9">
        <f t="shared" si="356"/>
        <v>13.65</v>
      </c>
      <c r="BE422" s="9">
        <f t="shared" si="340"/>
        <v>285.98886887309055</v>
      </c>
      <c r="BF422" s="9">
        <f t="shared" si="341"/>
        <v>87.016744460566585</v>
      </c>
      <c r="BG422" s="9">
        <f t="shared" si="342"/>
        <v>168.10321535794992</v>
      </c>
      <c r="BH422" s="9">
        <f t="shared" si="343"/>
        <v>7181.1496104230837</v>
      </c>
      <c r="BI422" s="9">
        <f t="shared" si="344"/>
        <v>254.00018581573616</v>
      </c>
      <c r="BJ422" s="9">
        <f t="shared" si="345"/>
        <v>77.283669637759132</v>
      </c>
      <c r="BK422" s="9">
        <f t="shared" si="346"/>
        <v>149.3003839813417</v>
      </c>
      <c r="BL422" s="9">
        <f t="shared" si="347"/>
        <v>6377.9172336510865</v>
      </c>
      <c r="BM422" s="9" t="str">
        <f t="shared" si="348"/>
        <v>M</v>
      </c>
      <c r="BN422" s="9" t="str">
        <f t="shared" si="349"/>
        <v>M</v>
      </c>
      <c r="BO422" s="9">
        <v>1</v>
      </c>
    </row>
    <row r="423" spans="1:67" x14ac:dyDescent="0.3">
      <c r="A423" s="10">
        <v>417</v>
      </c>
      <c r="B423" s="10">
        <f t="shared" si="319"/>
        <v>11</v>
      </c>
      <c r="C423" s="9">
        <f>IF(G423&lt;=$A$3,$A$3,G423)</f>
        <v>2.631250376285923</v>
      </c>
      <c r="D423" s="9">
        <f t="shared" si="357"/>
        <v>3</v>
      </c>
      <c r="E423" s="9">
        <f t="shared" si="358"/>
        <v>2.7508200000000005</v>
      </c>
      <c r="F423" s="9">
        <f t="shared" si="359"/>
        <v>3.0312503762859233</v>
      </c>
      <c r="G423" s="9">
        <v>2.631250376285923</v>
      </c>
      <c r="H423" s="9">
        <f t="shared" si="320"/>
        <v>2.903263564455635</v>
      </c>
      <c r="I423" s="9">
        <v>65</v>
      </c>
      <c r="J423" s="9">
        <v>78</v>
      </c>
      <c r="K423" s="9">
        <v>0.2</v>
      </c>
      <c r="L423" s="9">
        <v>0.2</v>
      </c>
      <c r="M423" s="1">
        <f t="shared" si="360"/>
        <v>1.3989229744649958</v>
      </c>
      <c r="N423" s="9">
        <v>3</v>
      </c>
      <c r="O423" s="9">
        <v>2.6</v>
      </c>
      <c r="P423" s="9">
        <f t="shared" si="361"/>
        <v>2.7255313962959917</v>
      </c>
      <c r="Q423" s="1">
        <f t="shared" si="362"/>
        <v>1.2709361626347073</v>
      </c>
      <c r="R423" s="4">
        <f t="shared" si="363"/>
        <v>15.007922656809424</v>
      </c>
      <c r="S423" s="4">
        <f t="shared" si="364"/>
        <v>0.12562133932312</v>
      </c>
      <c r="T423" s="9">
        <f t="shared" si="365"/>
        <v>14.293163398528138</v>
      </c>
      <c r="U423" s="9">
        <f t="shared" si="366"/>
        <v>4.3021865389206306</v>
      </c>
      <c r="V423" s="9">
        <f t="shared" si="367"/>
        <v>32.559279565443482</v>
      </c>
      <c r="W423" s="9">
        <f t="shared" si="368"/>
        <v>41.629655495441327</v>
      </c>
      <c r="X423" s="28">
        <f t="shared" si="321"/>
        <v>74.188935060884802</v>
      </c>
      <c r="Y423" s="9">
        <f t="shared" si="369"/>
        <v>0.56113024753997376</v>
      </c>
      <c r="Z423" s="9">
        <f t="shared" si="350"/>
        <v>0.04</v>
      </c>
      <c r="AA423" s="29">
        <f t="shared" si="322"/>
        <v>0.60113024753997379</v>
      </c>
      <c r="AB423" s="30">
        <f t="shared" si="351"/>
        <v>0.98</v>
      </c>
      <c r="AC423" s="9">
        <v>0.5</v>
      </c>
      <c r="AD423" s="9">
        <v>0.5</v>
      </c>
      <c r="AE423" s="9">
        <f t="shared" si="323"/>
        <v>71.877199305382661</v>
      </c>
      <c r="AF423" s="9">
        <f>(AC423+AD423)*D423*E423*N423</f>
        <v>24.757380000000005</v>
      </c>
      <c r="AG423" s="28">
        <f t="shared" si="324"/>
        <v>96.634579305382658</v>
      </c>
      <c r="AH423" s="9">
        <f t="shared" si="325"/>
        <v>0.25619586878690936</v>
      </c>
      <c r="AI423" s="9">
        <f t="shared" si="352"/>
        <v>0.09</v>
      </c>
      <c r="AJ423" s="29">
        <f t="shared" si="326"/>
        <v>0.34619586878690933</v>
      </c>
      <c r="AK423" s="30">
        <f t="shared" si="353"/>
        <v>0.9</v>
      </c>
      <c r="AL423" s="9">
        <v>9.4088444413062611</v>
      </c>
      <c r="AM423" s="9">
        <v>3.1793826937171712</v>
      </c>
      <c r="AN423" s="9">
        <v>5.3969021630293685</v>
      </c>
      <c r="AO423" s="36">
        <f t="shared" si="327"/>
        <v>75.734537874653228</v>
      </c>
      <c r="AP423" s="36">
        <f t="shared" si="328"/>
        <v>3.752903453238722</v>
      </c>
      <c r="AQ423" s="36">
        <f t="shared" si="329"/>
        <v>1.2681595880186594</v>
      </c>
      <c r="AR423" s="36">
        <f t="shared" si="330"/>
        <v>2.1526610298185043</v>
      </c>
      <c r="AS423" s="36">
        <f t="shared" si="331"/>
        <v>94.610844058861261</v>
      </c>
      <c r="AT423" s="37">
        <f t="shared" si="332"/>
        <v>95.572660851477352</v>
      </c>
      <c r="AU423" s="37">
        <f t="shared" si="333"/>
        <v>6.1515413656673577</v>
      </c>
      <c r="AV423" s="37">
        <f t="shared" si="334"/>
        <v>2.0786935398596911</v>
      </c>
      <c r="AW423" s="37">
        <f t="shared" si="335"/>
        <v>3.5285169299414663</v>
      </c>
      <c r="AX423" s="37">
        <f t="shared" si="336"/>
        <v>155.08060042592513</v>
      </c>
      <c r="AY423" s="9">
        <f t="shared" si="337"/>
        <v>0.85</v>
      </c>
      <c r="AZ423" s="9">
        <f t="shared" si="338"/>
        <v>0.6</v>
      </c>
      <c r="BA423" s="9">
        <f t="shared" si="339"/>
        <v>0.65</v>
      </c>
      <c r="BB423" s="9">
        <f t="shared" si="354"/>
        <v>21</v>
      </c>
      <c r="BC423" s="9">
        <f t="shared" si="355"/>
        <v>11.2</v>
      </c>
      <c r="BD423" s="9">
        <f t="shared" si="356"/>
        <v>13.65</v>
      </c>
      <c r="BE423" s="9">
        <f t="shared" si="340"/>
        <v>284.22440871922487</v>
      </c>
      <c r="BF423" s="9">
        <f t="shared" si="341"/>
        <v>96.043480349903788</v>
      </c>
      <c r="BG423" s="9">
        <f t="shared" si="342"/>
        <v>163.03078829407954</v>
      </c>
      <c r="BH423" s="9">
        <f t="shared" si="343"/>
        <v>7165.3085527287385</v>
      </c>
      <c r="BI423" s="9">
        <f t="shared" si="344"/>
        <v>587.91917665476024</v>
      </c>
      <c r="BJ423" s="9">
        <f t="shared" si="345"/>
        <v>198.66627269916717</v>
      </c>
      <c r="BK423" s="9">
        <f t="shared" si="346"/>
        <v>337.22975185399184</v>
      </c>
      <c r="BL423" s="9">
        <f t="shared" si="347"/>
        <v>14821.465629150416</v>
      </c>
      <c r="BM423" s="9" t="str">
        <f t="shared" si="348"/>
        <v>M</v>
      </c>
      <c r="BN423" s="9" t="str">
        <f t="shared" si="349"/>
        <v>M</v>
      </c>
      <c r="BO423" s="9">
        <v>1</v>
      </c>
    </row>
    <row r="424" spans="1:67" x14ac:dyDescent="0.3">
      <c r="A424" s="10">
        <v>418</v>
      </c>
      <c r="B424" s="10">
        <f t="shared" si="319"/>
        <v>11</v>
      </c>
      <c r="C424" s="9">
        <f>IF(G424&lt;=$A$3,$A$3,G424)</f>
        <v>2.9185523122936954</v>
      </c>
      <c r="D424" s="9">
        <f t="shared" si="357"/>
        <v>3</v>
      </c>
      <c r="E424" s="9">
        <f t="shared" si="358"/>
        <v>2.7508200000000005</v>
      </c>
      <c r="F424" s="9">
        <f t="shared" si="359"/>
        <v>3.3185523122936957</v>
      </c>
      <c r="G424" s="9">
        <v>2.9185523122936954</v>
      </c>
      <c r="H424" s="9">
        <f t="shared" si="320"/>
        <v>3.2202661767217857</v>
      </c>
      <c r="I424" s="9">
        <v>65</v>
      </c>
      <c r="J424" s="9">
        <v>78</v>
      </c>
      <c r="K424" s="9">
        <v>0.2</v>
      </c>
      <c r="L424" s="9">
        <v>0.2</v>
      </c>
      <c r="M424" s="1">
        <f t="shared" si="360"/>
        <v>1.3989229744649958</v>
      </c>
      <c r="N424" s="9">
        <v>3</v>
      </c>
      <c r="O424" s="9">
        <v>2.6</v>
      </c>
      <c r="P424" s="9">
        <f t="shared" si="361"/>
        <v>2.7892247020758987</v>
      </c>
      <c r="Q424" s="1">
        <f t="shared" si="362"/>
        <v>1.300636838893086</v>
      </c>
      <c r="R424" s="4">
        <f t="shared" si="363"/>
        <v>15.007922656809424</v>
      </c>
      <c r="S424" s="4">
        <f t="shared" si="364"/>
        <v>7.4082818552060614E-2</v>
      </c>
      <c r="T424" s="9">
        <f t="shared" si="365"/>
        <v>14.969006802947192</v>
      </c>
      <c r="U424" s="9">
        <f t="shared" si="366"/>
        <v>4.6191891511867817</v>
      </c>
      <c r="V424" s="9">
        <f t="shared" si="367"/>
        <v>38.548310144565207</v>
      </c>
      <c r="W424" s="9">
        <f t="shared" si="368"/>
        <v>41.487882301733883</v>
      </c>
      <c r="X424" s="28">
        <f t="shared" si="321"/>
        <v>80.036192446299083</v>
      </c>
      <c r="Y424" s="9">
        <f t="shared" si="369"/>
        <v>0.51836401799811382</v>
      </c>
      <c r="Z424" s="9">
        <f t="shared" si="350"/>
        <v>0.04</v>
      </c>
      <c r="AA424" s="29">
        <f t="shared" si="322"/>
        <v>0.55836401799811386</v>
      </c>
      <c r="AB424" s="30">
        <f t="shared" si="351"/>
        <v>0.98</v>
      </c>
      <c r="AC424" s="9">
        <v>0.5</v>
      </c>
      <c r="AD424" s="9">
        <v>0.5</v>
      </c>
      <c r="AE424" s="9">
        <f t="shared" si="323"/>
        <v>79.725353438248419</v>
      </c>
      <c r="AF424" s="9">
        <f>(AC424+AD424)*D424*E424*N424</f>
        <v>24.757380000000005</v>
      </c>
      <c r="AG424" s="28">
        <f t="shared" si="324"/>
        <v>104.48273343824843</v>
      </c>
      <c r="AH424" s="9">
        <f t="shared" si="325"/>
        <v>0.2369518788923354</v>
      </c>
      <c r="AI424" s="9">
        <f t="shared" si="352"/>
        <v>0.09</v>
      </c>
      <c r="AJ424" s="29">
        <f t="shared" si="326"/>
        <v>0.3269518788923354</v>
      </c>
      <c r="AK424" s="30">
        <f t="shared" si="353"/>
        <v>0.9</v>
      </c>
      <c r="AL424" s="9">
        <v>6.1400190304666786</v>
      </c>
      <c r="AM424" s="9">
        <v>2.2173081409055726</v>
      </c>
      <c r="AN424" s="9">
        <v>5.6286949062200637</v>
      </c>
      <c r="AO424" s="36">
        <f t="shared" si="327"/>
        <v>81.703613122263647</v>
      </c>
      <c r="AP424" s="36">
        <f t="shared" si="328"/>
        <v>2.7116533340304203</v>
      </c>
      <c r="AQ424" s="36">
        <f t="shared" si="329"/>
        <v>0.97924305820960911</v>
      </c>
      <c r="AR424" s="36">
        <f t="shared" si="330"/>
        <v>2.4858342022975122</v>
      </c>
      <c r="AS424" s="36">
        <f t="shared" si="331"/>
        <v>77.039089323496256</v>
      </c>
      <c r="AT424" s="37">
        <f t="shared" si="332"/>
        <v>103.33457153233361</v>
      </c>
      <c r="AU424" s="37">
        <f t="shared" si="333"/>
        <v>4.1325282720209024</v>
      </c>
      <c r="AV424" s="37">
        <f t="shared" si="334"/>
        <v>1.4923550781532247</v>
      </c>
      <c r="AW424" s="37">
        <f t="shared" si="335"/>
        <v>3.7883825309196966</v>
      </c>
      <c r="AX424" s="37">
        <f t="shared" si="336"/>
        <v>117.40667978634779</v>
      </c>
      <c r="AY424" s="9">
        <f t="shared" si="337"/>
        <v>0.85</v>
      </c>
      <c r="AZ424" s="9">
        <f t="shared" si="338"/>
        <v>0.6</v>
      </c>
      <c r="BA424" s="9">
        <f t="shared" si="339"/>
        <v>0.65</v>
      </c>
      <c r="BB424" s="9">
        <f t="shared" si="354"/>
        <v>21</v>
      </c>
      <c r="BC424" s="9">
        <f t="shared" si="355"/>
        <v>11.2</v>
      </c>
      <c r="BD424" s="9">
        <f t="shared" si="356"/>
        <v>13.65</v>
      </c>
      <c r="BE424" s="9">
        <f t="shared" si="340"/>
        <v>221.5518749253178</v>
      </c>
      <c r="BF424" s="9">
        <f t="shared" si="341"/>
        <v>80.007695980620198</v>
      </c>
      <c r="BG424" s="9">
        <f t="shared" si="342"/>
        <v>203.10163595060681</v>
      </c>
      <c r="BH424" s="9">
        <f t="shared" si="343"/>
        <v>6294.3719493784502</v>
      </c>
      <c r="BI424" s="9">
        <f t="shared" si="344"/>
        <v>427.03303833453498</v>
      </c>
      <c r="BJ424" s="9">
        <f t="shared" si="345"/>
        <v>154.21187257506571</v>
      </c>
      <c r="BK424" s="9">
        <f t="shared" si="346"/>
        <v>391.47088563316441</v>
      </c>
      <c r="BL424" s="9">
        <f t="shared" si="347"/>
        <v>12132.168950756142</v>
      </c>
      <c r="BM424" s="9" t="str">
        <f t="shared" si="348"/>
        <v>D</v>
      </c>
      <c r="BN424" s="9" t="str">
        <f t="shared" si="349"/>
        <v>M</v>
      </c>
      <c r="BO424" s="9">
        <v>1</v>
      </c>
    </row>
    <row r="425" spans="1:67" x14ac:dyDescent="0.3">
      <c r="A425" s="10">
        <v>419</v>
      </c>
      <c r="B425" s="10">
        <f t="shared" si="319"/>
        <v>11</v>
      </c>
      <c r="C425" s="9">
        <f>IF(G425&lt;=$A$3,$A$3,G425)</f>
        <v>3.154191451342959</v>
      </c>
      <c r="D425" s="9">
        <f t="shared" si="357"/>
        <v>3</v>
      </c>
      <c r="E425" s="9">
        <f t="shared" si="358"/>
        <v>2.7508200000000005</v>
      </c>
      <c r="F425" s="9">
        <f t="shared" si="359"/>
        <v>3.5541914513429593</v>
      </c>
      <c r="G425" s="9">
        <v>3.154191451342959</v>
      </c>
      <c r="H425" s="9">
        <f t="shared" si="320"/>
        <v>3.4802651995920755</v>
      </c>
      <c r="I425" s="9">
        <v>65</v>
      </c>
      <c r="J425" s="9">
        <v>78</v>
      </c>
      <c r="K425" s="9">
        <v>0.2</v>
      </c>
      <c r="L425" s="9">
        <v>0.2</v>
      </c>
      <c r="M425" s="1">
        <f t="shared" si="360"/>
        <v>1.3989229744649958</v>
      </c>
      <c r="N425" s="9">
        <v>3</v>
      </c>
      <c r="O425" s="9">
        <v>2.6</v>
      </c>
      <c r="P425" s="9">
        <f t="shared" si="361"/>
        <v>2.8414646415128972</v>
      </c>
      <c r="Q425" s="1">
        <f t="shared" si="362"/>
        <v>1.3249967227141117</v>
      </c>
      <c r="R425" s="4">
        <f t="shared" si="363"/>
        <v>15.007922656809424</v>
      </c>
      <c r="S425" s="4">
        <f t="shared" si="364"/>
        <v>4.1911224681850955E-2</v>
      </c>
      <c r="T425" s="9">
        <f t="shared" si="365"/>
        <v>15.534972633609934</v>
      </c>
      <c r="U425" s="9">
        <f t="shared" si="366"/>
        <v>4.8791881740570711</v>
      </c>
      <c r="V425" s="9">
        <f t="shared" si="367"/>
        <v>43.428334627089988</v>
      </c>
      <c r="W425" s="9">
        <f t="shared" si="368"/>
        <v>41.399384037883834</v>
      </c>
      <c r="X425" s="28">
        <f t="shared" si="321"/>
        <v>84.827718664973816</v>
      </c>
      <c r="Y425" s="9">
        <f t="shared" si="369"/>
        <v>0.48804075707128547</v>
      </c>
      <c r="Z425" s="9">
        <f t="shared" si="350"/>
        <v>0.04</v>
      </c>
      <c r="AA425" s="29">
        <f t="shared" si="322"/>
        <v>0.5280407570712855</v>
      </c>
      <c r="AB425" s="30">
        <f t="shared" si="351"/>
        <v>0.98</v>
      </c>
      <c r="AC425" s="9">
        <v>0.5</v>
      </c>
      <c r="AD425" s="9">
        <v>0.5</v>
      </c>
      <c r="AE425" s="9">
        <f t="shared" si="323"/>
        <v>86.162248047076872</v>
      </c>
      <c r="AF425" s="9">
        <f>(AC425+AD425)*D425*E425*N425</f>
        <v>24.757380000000005</v>
      </c>
      <c r="AG425" s="28">
        <f t="shared" si="324"/>
        <v>110.91962804707688</v>
      </c>
      <c r="AH425" s="9">
        <f t="shared" si="325"/>
        <v>0.22320107302823261</v>
      </c>
      <c r="AI425" s="9">
        <f t="shared" si="352"/>
        <v>0.09</v>
      </c>
      <c r="AJ425" s="29">
        <f t="shared" si="326"/>
        <v>0.31320107302823263</v>
      </c>
      <c r="AK425" s="30">
        <f t="shared" si="353"/>
        <v>0.9</v>
      </c>
      <c r="AL425" s="9">
        <v>10.064473380033071</v>
      </c>
      <c r="AM425" s="9">
        <v>2.0322575908400178</v>
      </c>
      <c r="AN425" s="9">
        <v>5.6226915259722308</v>
      </c>
      <c r="AO425" s="36">
        <f t="shared" si="327"/>
        <v>86.594962803827428</v>
      </c>
      <c r="AP425" s="36">
        <f t="shared" si="328"/>
        <v>4.7500212369166084</v>
      </c>
      <c r="AQ425" s="36">
        <f t="shared" si="329"/>
        <v>0.95914275400898796</v>
      </c>
      <c r="AR425" s="36">
        <f t="shared" si="330"/>
        <v>2.6536812358195525</v>
      </c>
      <c r="AS425" s="36">
        <f t="shared" si="331"/>
        <v>114.77810515071084</v>
      </c>
      <c r="AT425" s="37">
        <f t="shared" si="332"/>
        <v>109.70073103557054</v>
      </c>
      <c r="AU425" s="37">
        <f t="shared" si="333"/>
        <v>6.9122695179426303</v>
      </c>
      <c r="AV425" s="37">
        <f t="shared" si="334"/>
        <v>1.3957523327191532</v>
      </c>
      <c r="AW425" s="37">
        <f t="shared" si="335"/>
        <v>3.8616585067309774</v>
      </c>
      <c r="AX425" s="37">
        <f t="shared" si="336"/>
        <v>167.02603167211925</v>
      </c>
      <c r="AY425" s="9">
        <f t="shared" si="337"/>
        <v>0.85</v>
      </c>
      <c r="AZ425" s="9">
        <f t="shared" si="338"/>
        <v>0.6</v>
      </c>
      <c r="BA425" s="9">
        <f t="shared" si="339"/>
        <v>0.65</v>
      </c>
      <c r="BB425" s="9">
        <f t="shared" si="354"/>
        <v>21</v>
      </c>
      <c r="BC425" s="9">
        <f t="shared" si="355"/>
        <v>11.2</v>
      </c>
      <c r="BD425" s="9">
        <f t="shared" si="356"/>
        <v>13.65</v>
      </c>
      <c r="BE425" s="9">
        <f t="shared" si="340"/>
        <v>411.32791232818408</v>
      </c>
      <c r="BF425" s="9">
        <f t="shared" si="341"/>
        <v>83.056931106968918</v>
      </c>
      <c r="BG425" s="9">
        <f t="shared" si="342"/>
        <v>229.79542790900896</v>
      </c>
      <c r="BH425" s="9">
        <f t="shared" si="343"/>
        <v>9939.205746219599</v>
      </c>
      <c r="BI425" s="9">
        <f t="shared" si="344"/>
        <v>758.2810192331973</v>
      </c>
      <c r="BJ425" s="9">
        <f t="shared" si="345"/>
        <v>153.11505124389399</v>
      </c>
      <c r="BK425" s="9">
        <f t="shared" si="346"/>
        <v>423.62676119811795</v>
      </c>
      <c r="BL425" s="9">
        <f t="shared" si="347"/>
        <v>18322.877776401841</v>
      </c>
      <c r="BM425" s="9" t="str">
        <f t="shared" si="348"/>
        <v>M</v>
      </c>
      <c r="BN425" s="9" t="str">
        <f t="shared" si="349"/>
        <v>M</v>
      </c>
      <c r="BO425" s="9">
        <v>1</v>
      </c>
    </row>
    <row r="426" spans="1:67" x14ac:dyDescent="0.3">
      <c r="A426" s="10">
        <v>420</v>
      </c>
      <c r="B426" s="10">
        <f t="shared" si="319"/>
        <v>11</v>
      </c>
      <c r="C426" s="9">
        <f>IF(G426&lt;=$A$3,$A$3,G426)</f>
        <v>2.8504051887603832</v>
      </c>
      <c r="D426" s="9">
        <f t="shared" si="357"/>
        <v>3</v>
      </c>
      <c r="E426" s="9">
        <f t="shared" si="358"/>
        <v>2.7508200000000005</v>
      </c>
      <c r="F426" s="9">
        <f t="shared" si="359"/>
        <v>3.2504051887603835</v>
      </c>
      <c r="G426" s="9">
        <v>2.8504051887603832</v>
      </c>
      <c r="H426" s="9">
        <f t="shared" si="320"/>
        <v>3.1450741453743198</v>
      </c>
      <c r="I426" s="9">
        <v>65</v>
      </c>
      <c r="J426" s="9">
        <v>78</v>
      </c>
      <c r="K426" s="9">
        <v>0.2</v>
      </c>
      <c r="L426" s="9">
        <v>0.2</v>
      </c>
      <c r="M426" s="1">
        <f t="shared" si="360"/>
        <v>1.3989229744649958</v>
      </c>
      <c r="N426" s="9">
        <v>3</v>
      </c>
      <c r="O426" s="9">
        <v>2.6</v>
      </c>
      <c r="P426" s="9">
        <f t="shared" si="361"/>
        <v>2.7741168485140935</v>
      </c>
      <c r="Q426" s="1">
        <f t="shared" si="362"/>
        <v>1.2935919310789319</v>
      </c>
      <c r="R426" s="4">
        <f t="shared" si="363"/>
        <v>15.007922656809424</v>
      </c>
      <c r="S426" s="4">
        <f t="shared" si="364"/>
        <v>8.5083579018459879E-2</v>
      </c>
      <c r="T426" s="9">
        <f t="shared" si="365"/>
        <v>14.807286528280745</v>
      </c>
      <c r="U426" s="9">
        <f t="shared" si="366"/>
        <v>4.5439971198393154</v>
      </c>
      <c r="V426" s="9">
        <f t="shared" si="367"/>
        <v>37.131615817482043</v>
      </c>
      <c r="W426" s="9">
        <f t="shared" si="368"/>
        <v>41.518143413640068</v>
      </c>
      <c r="X426" s="28">
        <f t="shared" si="321"/>
        <v>78.649759231122118</v>
      </c>
      <c r="Y426" s="9">
        <f t="shared" si="369"/>
        <v>0.52788646550886231</v>
      </c>
      <c r="Z426" s="9">
        <f t="shared" si="350"/>
        <v>0.04</v>
      </c>
      <c r="AA426" s="29">
        <f t="shared" si="322"/>
        <v>0.56788646550886235</v>
      </c>
      <c r="AB426" s="30">
        <f t="shared" si="351"/>
        <v>0.98</v>
      </c>
      <c r="AC426" s="9">
        <v>0.5</v>
      </c>
      <c r="AD426" s="9">
        <v>0.5</v>
      </c>
      <c r="AE426" s="9">
        <f t="shared" si="323"/>
        <v>77.863795745207284</v>
      </c>
      <c r="AF426" s="9">
        <f>(AC426+AD426)*D426*E426*N426</f>
        <v>24.757380000000005</v>
      </c>
      <c r="AG426" s="28">
        <f t="shared" si="324"/>
        <v>102.6211757452073</v>
      </c>
      <c r="AH426" s="9">
        <f t="shared" si="325"/>
        <v>0.24125020806104189</v>
      </c>
      <c r="AI426" s="9">
        <f t="shared" si="352"/>
        <v>0.09</v>
      </c>
      <c r="AJ426" s="29">
        <f t="shared" si="326"/>
        <v>0.33125020806104188</v>
      </c>
      <c r="AK426" s="30">
        <f t="shared" si="353"/>
        <v>0.9</v>
      </c>
      <c r="AL426" s="9">
        <v>4.9508680775051177</v>
      </c>
      <c r="AM426" s="9">
        <v>2.1332922318147993</v>
      </c>
      <c r="AN426" s="9">
        <v>5.2094091387656309</v>
      </c>
      <c r="AO426" s="36">
        <f t="shared" si="327"/>
        <v>80.288295881770495</v>
      </c>
      <c r="AP426" s="36">
        <f t="shared" si="328"/>
        <v>2.1393371037700799</v>
      </c>
      <c r="AQ426" s="36">
        <f t="shared" si="329"/>
        <v>0.92182444639198036</v>
      </c>
      <c r="AR426" s="36">
        <f t="shared" si="330"/>
        <v>2.25105619556245</v>
      </c>
      <c r="AS426" s="36">
        <f t="shared" si="331"/>
        <v>64.354323677177874</v>
      </c>
      <c r="AT426" s="37">
        <f t="shared" si="332"/>
        <v>101.49347051723798</v>
      </c>
      <c r="AU426" s="37">
        <f t="shared" si="333"/>
        <v>3.3108919967487771</v>
      </c>
      <c r="AV426" s="37">
        <f t="shared" si="334"/>
        <v>1.4266387361711426</v>
      </c>
      <c r="AW426" s="37">
        <f t="shared" si="335"/>
        <v>3.4837912776744226</v>
      </c>
      <c r="AX426" s="37">
        <f t="shared" si="336"/>
        <v>99.59637256020207</v>
      </c>
      <c r="AY426" s="9">
        <f t="shared" si="337"/>
        <v>0.85</v>
      </c>
      <c r="AZ426" s="9">
        <f t="shared" si="338"/>
        <v>0.6</v>
      </c>
      <c r="BA426" s="9">
        <f t="shared" si="339"/>
        <v>0.65</v>
      </c>
      <c r="BB426" s="9">
        <f t="shared" si="354"/>
        <v>21</v>
      </c>
      <c r="BC426" s="9">
        <f t="shared" si="355"/>
        <v>11.2</v>
      </c>
      <c r="BD426" s="9">
        <f t="shared" si="356"/>
        <v>13.65</v>
      </c>
      <c r="BE426" s="9">
        <f t="shared" si="340"/>
        <v>171.76373037834213</v>
      </c>
      <c r="BF426" s="9">
        <f t="shared" si="341"/>
        <v>74.011713902968609</v>
      </c>
      <c r="BG426" s="9">
        <f t="shared" si="342"/>
        <v>180.73346587581059</v>
      </c>
      <c r="BH426" s="9">
        <f t="shared" si="343"/>
        <v>5166.8989806644859</v>
      </c>
      <c r="BI426" s="9">
        <f t="shared" si="344"/>
        <v>336.03391925778118</v>
      </c>
      <c r="BJ426" s="9">
        <f t="shared" si="345"/>
        <v>144.79451650833551</v>
      </c>
      <c r="BK426" s="9">
        <f t="shared" si="346"/>
        <v>353.58206732885986</v>
      </c>
      <c r="BL426" s="9">
        <f t="shared" si="347"/>
        <v>10108.381502062719</v>
      </c>
      <c r="BM426" s="9" t="str">
        <f t="shared" si="348"/>
        <v>D</v>
      </c>
      <c r="BN426" s="9" t="str">
        <f t="shared" si="349"/>
        <v>M</v>
      </c>
      <c r="BO426" s="9">
        <v>1</v>
      </c>
    </row>
    <row r="427" spans="1:67" x14ac:dyDescent="0.3">
      <c r="A427" s="10">
        <v>421</v>
      </c>
      <c r="B427" s="10">
        <f t="shared" si="319"/>
        <v>11</v>
      </c>
      <c r="C427" s="9">
        <f>IF(G427&lt;=$A$3,$A$3,G427)</f>
        <v>2.5</v>
      </c>
      <c r="D427" s="9">
        <f t="shared" si="357"/>
        <v>3</v>
      </c>
      <c r="E427" s="9">
        <f t="shared" si="358"/>
        <v>2.7508200000000005</v>
      </c>
      <c r="F427" s="9">
        <f t="shared" si="359"/>
        <v>2.9000000000000004</v>
      </c>
      <c r="G427" s="9">
        <v>1.4212914732761917</v>
      </c>
      <c r="H427" s="9">
        <f t="shared" si="320"/>
        <v>1.5682216280226182</v>
      </c>
      <c r="I427" s="9">
        <v>65</v>
      </c>
      <c r="J427" s="9">
        <v>78</v>
      </c>
      <c r="K427" s="9">
        <v>0.2</v>
      </c>
      <c r="L427" s="9">
        <v>0.2</v>
      </c>
      <c r="M427" s="1">
        <f t="shared" si="360"/>
        <v>1.3989229744649958</v>
      </c>
      <c r="N427" s="9">
        <v>3</v>
      </c>
      <c r="O427" s="9">
        <v>2.6</v>
      </c>
      <c r="P427" s="9">
        <f t="shared" si="361"/>
        <v>0.14399206470955037</v>
      </c>
      <c r="Q427" s="1">
        <f t="shared" si="362"/>
        <v>6.7144602487613447E-2</v>
      </c>
      <c r="R427" s="4">
        <f t="shared" si="363"/>
        <v>15.007922656809424</v>
      </c>
      <c r="S427" s="4">
        <f t="shared" si="364"/>
        <v>13.601815919527681</v>
      </c>
      <c r="T427" s="9">
        <f t="shared" si="365"/>
        <v>3.9893588025094524E-2</v>
      </c>
      <c r="U427" s="9">
        <f t="shared" si="366"/>
        <v>2.9671446024876138</v>
      </c>
      <c r="V427" s="9">
        <f t="shared" si="367"/>
        <v>38.715318689363421</v>
      </c>
      <c r="W427" s="9">
        <f t="shared" si="368"/>
        <v>78.700241070559642</v>
      </c>
      <c r="X427" s="28">
        <f t="shared" si="321"/>
        <v>117.41555975992307</v>
      </c>
      <c r="Y427" s="9">
        <f t="shared" si="369"/>
        <v>0.67027096946500309</v>
      </c>
      <c r="Z427" s="9">
        <f t="shared" si="350"/>
        <v>0.04</v>
      </c>
      <c r="AA427" s="29">
        <f t="shared" si="322"/>
        <v>0.71027096946500312</v>
      </c>
      <c r="AB427" s="30">
        <f t="shared" si="351"/>
        <v>0.98</v>
      </c>
      <c r="AC427" s="9">
        <v>0.5</v>
      </c>
      <c r="AD427" s="9">
        <v>0.5</v>
      </c>
      <c r="AE427" s="9">
        <f t="shared" si="323"/>
        <v>38.825058769174618</v>
      </c>
      <c r="AF427" s="9">
        <f>(AC427+AD427)*D427*E427*N427</f>
        <v>24.757380000000005</v>
      </c>
      <c r="AG427" s="28">
        <f t="shared" si="324"/>
        <v>63.582438769174622</v>
      </c>
      <c r="AH427" s="9">
        <f t="shared" si="325"/>
        <v>0.38937449521050177</v>
      </c>
      <c r="AI427" s="9">
        <f t="shared" si="352"/>
        <v>0.09</v>
      </c>
      <c r="AJ427" s="29">
        <f t="shared" si="326"/>
        <v>0.47937449521050179</v>
      </c>
      <c r="AK427" s="30">
        <f t="shared" si="353"/>
        <v>0.9</v>
      </c>
      <c r="AL427" s="9">
        <v>10.42046738530501</v>
      </c>
      <c r="AM427" s="9">
        <v>2.2931722837999482</v>
      </c>
      <c r="AN427" s="9">
        <v>5.2328167606172524</v>
      </c>
      <c r="AO427" s="36">
        <f t="shared" si="327"/>
        <v>119.86171725492147</v>
      </c>
      <c r="AP427" s="36">
        <f t="shared" si="328"/>
        <v>3.0191119132659741</v>
      </c>
      <c r="AQ427" s="36">
        <f t="shared" si="329"/>
        <v>0.66439858263508367</v>
      </c>
      <c r="AR427" s="36">
        <f t="shared" si="330"/>
        <v>1.5160989270209193</v>
      </c>
      <c r="AS427" s="36">
        <f t="shared" si="331"/>
        <v>71.807493857098507</v>
      </c>
      <c r="AT427" s="37">
        <f t="shared" si="332"/>
        <v>62.883730650832042</v>
      </c>
      <c r="AU427" s="37">
        <f t="shared" si="333"/>
        <v>5.4251610926169231</v>
      </c>
      <c r="AV427" s="37">
        <f t="shared" si="334"/>
        <v>1.1938839778226344</v>
      </c>
      <c r="AW427" s="37">
        <f t="shared" si="335"/>
        <v>2.724337867467304</v>
      </c>
      <c r="AX427" s="37">
        <f t="shared" si="336"/>
        <v>129.03371356328384</v>
      </c>
      <c r="AY427" s="9">
        <f t="shared" si="337"/>
        <v>0.85</v>
      </c>
      <c r="AZ427" s="9">
        <f t="shared" si="338"/>
        <v>0.6</v>
      </c>
      <c r="BA427" s="9">
        <f t="shared" si="339"/>
        <v>0.65</v>
      </c>
      <c r="BB427" s="9">
        <f t="shared" si="354"/>
        <v>21</v>
      </c>
      <c r="BC427" s="9">
        <f t="shared" si="355"/>
        <v>11.2</v>
      </c>
      <c r="BD427" s="9">
        <f t="shared" si="356"/>
        <v>13.65</v>
      </c>
      <c r="BE427" s="9">
        <f t="shared" si="340"/>
        <v>361.87593850885116</v>
      </c>
      <c r="BF427" s="9">
        <f t="shared" si="341"/>
        <v>79.635955056376972</v>
      </c>
      <c r="BG427" s="9">
        <f t="shared" si="342"/>
        <v>181.72222092107125</v>
      </c>
      <c r="BH427" s="9">
        <f t="shared" si="343"/>
        <v>8606.9695254840517</v>
      </c>
      <c r="BI427" s="9">
        <f t="shared" si="344"/>
        <v>341.15436888549624</v>
      </c>
      <c r="BJ427" s="9">
        <f t="shared" si="345"/>
        <v>75.075878489742479</v>
      </c>
      <c r="BK427" s="9">
        <f t="shared" si="346"/>
        <v>171.3165286596761</v>
      </c>
      <c r="BL427" s="9">
        <f t="shared" si="347"/>
        <v>8114.1212885901541</v>
      </c>
      <c r="BM427" s="9" t="str">
        <f t="shared" si="348"/>
        <v>D</v>
      </c>
      <c r="BN427" s="9" t="str">
        <f t="shared" si="349"/>
        <v>M</v>
      </c>
      <c r="BO427" s="9">
        <v>1</v>
      </c>
    </row>
    <row r="428" spans="1:67" x14ac:dyDescent="0.3">
      <c r="A428" s="10">
        <v>422</v>
      </c>
      <c r="B428" s="10">
        <f t="shared" si="319"/>
        <v>11</v>
      </c>
      <c r="C428" s="9">
        <f>IF(G428&lt;=$A$3,$A$3,G428)</f>
        <v>2.5</v>
      </c>
      <c r="D428" s="9">
        <f t="shared" si="357"/>
        <v>3</v>
      </c>
      <c r="E428" s="9">
        <f t="shared" si="358"/>
        <v>2.7508200000000005</v>
      </c>
      <c r="F428" s="9">
        <f t="shared" si="359"/>
        <v>2.9000000000000004</v>
      </c>
      <c r="G428" s="9">
        <v>1.7165005358857777</v>
      </c>
      <c r="H428" s="9">
        <f t="shared" si="320"/>
        <v>1.8939487891836513</v>
      </c>
      <c r="I428" s="9">
        <v>65</v>
      </c>
      <c r="J428" s="9">
        <v>78</v>
      </c>
      <c r="K428" s="9">
        <v>0.2</v>
      </c>
      <c r="L428" s="9">
        <v>0.2</v>
      </c>
      <c r="M428" s="1">
        <f t="shared" si="360"/>
        <v>1.3989229744649958</v>
      </c>
      <c r="N428" s="9">
        <v>3</v>
      </c>
      <c r="O428" s="9">
        <v>2.6</v>
      </c>
      <c r="P428" s="9">
        <f t="shared" si="361"/>
        <v>0.84251621601731908</v>
      </c>
      <c r="Q428" s="1">
        <f t="shared" si="362"/>
        <v>0.39287176364864695</v>
      </c>
      <c r="R428" s="4">
        <f t="shared" si="363"/>
        <v>15.007922656809424</v>
      </c>
      <c r="S428" s="4">
        <f t="shared" si="364"/>
        <v>7.7619913389215078</v>
      </c>
      <c r="T428" s="9">
        <f t="shared" si="365"/>
        <v>1.3657855617413759</v>
      </c>
      <c r="U428" s="9">
        <f t="shared" si="366"/>
        <v>3.2928717636486473</v>
      </c>
      <c r="V428" s="9">
        <f t="shared" si="367"/>
        <v>43.132179635410139</v>
      </c>
      <c r="W428" s="9">
        <f t="shared" si="368"/>
        <v>62.635934817736569</v>
      </c>
      <c r="X428" s="28">
        <f t="shared" si="321"/>
        <v>105.76811445314671</v>
      </c>
      <c r="Y428" s="9">
        <f t="shared" si="369"/>
        <v>0.59220054306142622</v>
      </c>
      <c r="Z428" s="9">
        <f t="shared" si="350"/>
        <v>0.04</v>
      </c>
      <c r="AA428" s="29">
        <f t="shared" si="322"/>
        <v>0.63220054306142626</v>
      </c>
      <c r="AB428" s="30">
        <f t="shared" si="351"/>
        <v>0.98</v>
      </c>
      <c r="AC428" s="9">
        <v>0.5</v>
      </c>
      <c r="AD428" s="9">
        <v>0.5</v>
      </c>
      <c r="AE428" s="9">
        <f t="shared" si="323"/>
        <v>46.889209874359551</v>
      </c>
      <c r="AF428" s="9">
        <f>(AC428+AD428)*D428*E428*N428</f>
        <v>24.757380000000005</v>
      </c>
      <c r="AG428" s="28">
        <f t="shared" si="324"/>
        <v>71.646589874359563</v>
      </c>
      <c r="AH428" s="9">
        <f t="shared" si="325"/>
        <v>0.34554861638795209</v>
      </c>
      <c r="AI428" s="9">
        <f t="shared" si="352"/>
        <v>0.09</v>
      </c>
      <c r="AJ428" s="29">
        <f t="shared" si="326"/>
        <v>0.43554861638795206</v>
      </c>
      <c r="AK428" s="30">
        <f t="shared" si="353"/>
        <v>0.9</v>
      </c>
      <c r="AL428" s="9">
        <v>4.3247111589668163</v>
      </c>
      <c r="AM428" s="9">
        <v>2.1564484459686124</v>
      </c>
      <c r="AN428" s="9">
        <v>6.908565635900441</v>
      </c>
      <c r="AO428" s="36">
        <f t="shared" si="327"/>
        <v>107.97161683758728</v>
      </c>
      <c r="AP428" s="36">
        <f t="shared" si="328"/>
        <v>1.5906264156841849</v>
      </c>
      <c r="AQ428" s="36">
        <f t="shared" si="329"/>
        <v>0.79314056734328697</v>
      </c>
      <c r="AR428" s="36">
        <f t="shared" si="330"/>
        <v>2.5409666891086746</v>
      </c>
      <c r="AS428" s="36">
        <f t="shared" si="331"/>
        <v>56.267313081626313</v>
      </c>
      <c r="AT428" s="37">
        <f t="shared" si="332"/>
        <v>70.859264710905066</v>
      </c>
      <c r="AU428" s="37">
        <f t="shared" si="333"/>
        <v>2.4410891974012827</v>
      </c>
      <c r="AV428" s="37">
        <f t="shared" si="334"/>
        <v>1.2172103090150339</v>
      </c>
      <c r="AW428" s="37">
        <f t="shared" si="335"/>
        <v>3.8995494319586519</v>
      </c>
      <c r="AX428" s="37">
        <f t="shared" si="336"/>
        <v>86.35184778524706</v>
      </c>
      <c r="AY428" s="9">
        <f t="shared" si="337"/>
        <v>0.85</v>
      </c>
      <c r="AZ428" s="9">
        <f t="shared" si="338"/>
        <v>0.6</v>
      </c>
      <c r="BA428" s="9">
        <f t="shared" si="339"/>
        <v>0.65</v>
      </c>
      <c r="BB428" s="9">
        <f t="shared" si="354"/>
        <v>21</v>
      </c>
      <c r="BC428" s="9">
        <f t="shared" si="355"/>
        <v>11.2</v>
      </c>
      <c r="BD428" s="9">
        <f t="shared" si="356"/>
        <v>13.65</v>
      </c>
      <c r="BE428" s="9">
        <f t="shared" si="340"/>
        <v>171.74250588599764</v>
      </c>
      <c r="BF428" s="9">
        <f t="shared" si="341"/>
        <v>85.636669435535964</v>
      </c>
      <c r="BG428" s="9">
        <f t="shared" si="342"/>
        <v>274.35228175351455</v>
      </c>
      <c r="BH428" s="9">
        <f t="shared" si="343"/>
        <v>6075.2727685299187</v>
      </c>
      <c r="BI428" s="9">
        <f t="shared" si="344"/>
        <v>172.97378562158829</v>
      </c>
      <c r="BJ428" s="9">
        <f t="shared" si="345"/>
        <v>86.250627495338847</v>
      </c>
      <c r="BK428" s="9">
        <f t="shared" si="346"/>
        <v>276.31920545241758</v>
      </c>
      <c r="BL428" s="9">
        <f t="shared" si="347"/>
        <v>6118.8284404906026</v>
      </c>
      <c r="BM428" s="9" t="str">
        <f t="shared" si="348"/>
        <v>D</v>
      </c>
      <c r="BN428" s="9" t="str">
        <f t="shared" si="349"/>
        <v>M</v>
      </c>
      <c r="BO428" s="9">
        <v>1</v>
      </c>
    </row>
    <row r="429" spans="1:67" x14ac:dyDescent="0.3">
      <c r="A429" s="10">
        <v>423</v>
      </c>
      <c r="B429" s="10">
        <f t="shared" si="319"/>
        <v>11</v>
      </c>
      <c r="C429" s="9">
        <f>IF(G429&lt;=$A$3,$A$3,G429)</f>
        <v>2.5</v>
      </c>
      <c r="D429" s="9">
        <f t="shared" si="357"/>
        <v>3</v>
      </c>
      <c r="E429" s="9">
        <f t="shared" si="358"/>
        <v>2.7508200000000005</v>
      </c>
      <c r="F429" s="9">
        <f t="shared" si="359"/>
        <v>2.9000000000000004</v>
      </c>
      <c r="G429" s="9">
        <v>1.8164049522829788</v>
      </c>
      <c r="H429" s="9">
        <f t="shared" si="320"/>
        <v>2.0041811162431573</v>
      </c>
      <c r="I429" s="9">
        <v>65</v>
      </c>
      <c r="J429" s="9">
        <v>78</v>
      </c>
      <c r="K429" s="9">
        <v>0.2</v>
      </c>
      <c r="L429" s="9">
        <v>0.2</v>
      </c>
      <c r="M429" s="1">
        <f t="shared" si="360"/>
        <v>1.3989229744649958</v>
      </c>
      <c r="N429" s="9">
        <v>3</v>
      </c>
      <c r="O429" s="9">
        <v>2.6</v>
      </c>
      <c r="P429" s="9">
        <f t="shared" si="361"/>
        <v>1.0789102042603018</v>
      </c>
      <c r="Q429" s="1">
        <f t="shared" si="362"/>
        <v>0.50310409070815254</v>
      </c>
      <c r="R429" s="4">
        <f t="shared" si="363"/>
        <v>15.007922656809424</v>
      </c>
      <c r="S429" s="4">
        <f t="shared" si="364"/>
        <v>6.154225477306408</v>
      </c>
      <c r="T429" s="9">
        <f t="shared" si="365"/>
        <v>2.2397347153281135</v>
      </c>
      <c r="U429" s="9">
        <f t="shared" si="366"/>
        <v>3.4031040907081529</v>
      </c>
      <c r="V429" s="9">
        <f t="shared" si="367"/>
        <v>43.457166434037141</v>
      </c>
      <c r="W429" s="9">
        <f t="shared" si="368"/>
        <v>58.21326033028852</v>
      </c>
      <c r="X429" s="28">
        <f t="shared" si="321"/>
        <v>101.67042676432567</v>
      </c>
      <c r="Y429" s="9">
        <f t="shared" si="369"/>
        <v>0.57256826968207941</v>
      </c>
      <c r="Z429" s="9">
        <f t="shared" si="350"/>
        <v>0.04</v>
      </c>
      <c r="AA429" s="29">
        <f t="shared" si="322"/>
        <v>0.61256826968207945</v>
      </c>
      <c r="AB429" s="30">
        <f t="shared" si="351"/>
        <v>0.98</v>
      </c>
      <c r="AC429" s="9">
        <v>0.5</v>
      </c>
      <c r="AD429" s="9">
        <v>0.5</v>
      </c>
      <c r="AE429" s="9">
        <f t="shared" si="323"/>
        <v>49.618273483656026</v>
      </c>
      <c r="AF429" s="9">
        <f>(AC429+AD429)*D429*E429*N429</f>
        <v>24.757380000000005</v>
      </c>
      <c r="AG429" s="28">
        <f t="shared" si="324"/>
        <v>74.375653483656038</v>
      </c>
      <c r="AH429" s="9">
        <f t="shared" si="325"/>
        <v>0.33286941143233667</v>
      </c>
      <c r="AI429" s="9">
        <f t="shared" si="352"/>
        <v>0.09</v>
      </c>
      <c r="AJ429" s="29">
        <f t="shared" si="326"/>
        <v>0.42286941143233669</v>
      </c>
      <c r="AK429" s="30">
        <f t="shared" si="353"/>
        <v>0.9</v>
      </c>
      <c r="AL429" s="9">
        <v>10.355453549704333</v>
      </c>
      <c r="AM429" s="9">
        <v>2.5466524630581326</v>
      </c>
      <c r="AN429" s="9">
        <v>4.7686080408370177</v>
      </c>
      <c r="AO429" s="36">
        <f t="shared" si="327"/>
        <v>103.78856065524911</v>
      </c>
      <c r="AP429" s="36">
        <f t="shared" si="328"/>
        <v>4.012031286988802</v>
      </c>
      <c r="AQ429" s="36">
        <f t="shared" si="329"/>
        <v>0.98665397028100654</v>
      </c>
      <c r="AR429" s="36">
        <f t="shared" si="330"/>
        <v>1.8475100644694349</v>
      </c>
      <c r="AS429" s="36">
        <f t="shared" si="331"/>
        <v>94.637106200043533</v>
      </c>
      <c r="AT429" s="37">
        <f t="shared" si="332"/>
        <v>73.558338610209276</v>
      </c>
      <c r="AU429" s="37">
        <f t="shared" si="333"/>
        <v>5.9764490020259595</v>
      </c>
      <c r="AV429" s="37">
        <f t="shared" si="334"/>
        <v>1.4697510348820295</v>
      </c>
      <c r="AW429" s="37">
        <f t="shared" si="335"/>
        <v>2.75210956525676</v>
      </c>
      <c r="AX429" s="37">
        <f t="shared" si="336"/>
        <v>140.97443375831122</v>
      </c>
      <c r="AY429" s="9">
        <f t="shared" si="337"/>
        <v>0.85</v>
      </c>
      <c r="AZ429" s="9">
        <f t="shared" si="338"/>
        <v>0.6</v>
      </c>
      <c r="BA429" s="9">
        <f t="shared" si="339"/>
        <v>0.65</v>
      </c>
      <c r="BB429" s="9">
        <f t="shared" si="354"/>
        <v>21</v>
      </c>
      <c r="BC429" s="9">
        <f t="shared" si="355"/>
        <v>11.2</v>
      </c>
      <c r="BD429" s="9">
        <f t="shared" si="356"/>
        <v>13.65</v>
      </c>
      <c r="BE429" s="9">
        <f t="shared" si="340"/>
        <v>416.40295258039441</v>
      </c>
      <c r="BF429" s="9">
        <f t="shared" si="341"/>
        <v>102.40339544025261</v>
      </c>
      <c r="BG429" s="9">
        <f t="shared" si="342"/>
        <v>191.75041038736916</v>
      </c>
      <c r="BH429" s="9">
        <f t="shared" si="343"/>
        <v>9822.2490370804699</v>
      </c>
      <c r="BI429" s="9">
        <f t="shared" si="344"/>
        <v>439.61765937767285</v>
      </c>
      <c r="BJ429" s="9">
        <f t="shared" si="345"/>
        <v>108.11244429655783</v>
      </c>
      <c r="BK429" s="9">
        <f t="shared" si="346"/>
        <v>202.4406072935526</v>
      </c>
      <c r="BL429" s="9">
        <f t="shared" si="347"/>
        <v>10369.845133776374</v>
      </c>
      <c r="BM429" s="9" t="str">
        <f t="shared" si="348"/>
        <v>M</v>
      </c>
      <c r="BN429" s="9" t="str">
        <f t="shared" si="349"/>
        <v>M</v>
      </c>
      <c r="BO429" s="9">
        <v>1</v>
      </c>
    </row>
    <row r="430" spans="1:67" x14ac:dyDescent="0.3">
      <c r="A430" s="10">
        <v>424</v>
      </c>
      <c r="B430" s="10">
        <f t="shared" si="319"/>
        <v>11</v>
      </c>
      <c r="C430" s="9">
        <f>IF(G430&lt;=$A$3,$A$3,G430)</f>
        <v>2.5</v>
      </c>
      <c r="D430" s="9">
        <f t="shared" si="357"/>
        <v>3</v>
      </c>
      <c r="E430" s="9">
        <f t="shared" si="358"/>
        <v>2.7508200000000005</v>
      </c>
      <c r="F430" s="9">
        <f t="shared" si="359"/>
        <v>2.9000000000000004</v>
      </c>
      <c r="G430" s="9">
        <v>2.2631264733036609</v>
      </c>
      <c r="H430" s="9">
        <f t="shared" si="320"/>
        <v>2.4970837784627165</v>
      </c>
      <c r="I430" s="9">
        <v>65</v>
      </c>
      <c r="J430" s="9">
        <v>78</v>
      </c>
      <c r="K430" s="9">
        <v>0.2</v>
      </c>
      <c r="L430" s="9">
        <v>0.2</v>
      </c>
      <c r="M430" s="1">
        <f t="shared" si="360"/>
        <v>1.3989229744649958</v>
      </c>
      <c r="N430" s="9">
        <v>3</v>
      </c>
      <c r="O430" s="9">
        <v>2.6</v>
      </c>
      <c r="P430" s="9">
        <f t="shared" si="361"/>
        <v>2.1359433745277316</v>
      </c>
      <c r="Q430" s="1">
        <f t="shared" si="362"/>
        <v>0.99600675292771168</v>
      </c>
      <c r="R430" s="4">
        <f t="shared" si="363"/>
        <v>15.007922656809424</v>
      </c>
      <c r="S430" s="4">
        <f t="shared" si="364"/>
        <v>1.244980309689272</v>
      </c>
      <c r="T430" s="9">
        <f t="shared" si="365"/>
        <v>8.7781995719665336</v>
      </c>
      <c r="U430" s="9">
        <f t="shared" si="366"/>
        <v>3.896006752927712</v>
      </c>
      <c r="V430" s="9">
        <f t="shared" si="367"/>
        <v>37.674005048680314</v>
      </c>
      <c r="W430" s="9">
        <f t="shared" si="368"/>
        <v>44.70881053830395</v>
      </c>
      <c r="X430" s="28">
        <f t="shared" si="321"/>
        <v>82.382815586984265</v>
      </c>
      <c r="Y430" s="9">
        <f t="shared" si="369"/>
        <v>0.54269583067475946</v>
      </c>
      <c r="Z430" s="9">
        <f t="shared" si="350"/>
        <v>0.04</v>
      </c>
      <c r="AA430" s="29">
        <f t="shared" si="322"/>
        <v>0.5826958306747595</v>
      </c>
      <c r="AB430" s="30">
        <f t="shared" si="351"/>
        <v>0.98</v>
      </c>
      <c r="AC430" s="9">
        <v>0.5</v>
      </c>
      <c r="AD430" s="9">
        <v>0.5</v>
      </c>
      <c r="AE430" s="9">
        <f t="shared" si="323"/>
        <v>61.82125199523729</v>
      </c>
      <c r="AF430" s="9">
        <f>(AC430+AD430)*D430*E430*N430</f>
        <v>24.757380000000005</v>
      </c>
      <c r="AG430" s="28">
        <f t="shared" si="324"/>
        <v>86.578631995237288</v>
      </c>
      <c r="AH430" s="9">
        <f t="shared" si="325"/>
        <v>0.28595254313283575</v>
      </c>
      <c r="AI430" s="9">
        <f t="shared" si="352"/>
        <v>0.09</v>
      </c>
      <c r="AJ430" s="29">
        <f t="shared" si="326"/>
        <v>0.37595254313283577</v>
      </c>
      <c r="AK430" s="30">
        <f t="shared" si="353"/>
        <v>0.9</v>
      </c>
      <c r="AL430" s="9">
        <v>6.8995191836728917</v>
      </c>
      <c r="AM430" s="9">
        <v>2.1050719235103661</v>
      </c>
      <c r="AN430" s="9">
        <v>3.8392538783980013</v>
      </c>
      <c r="AO430" s="36">
        <f t="shared" si="327"/>
        <v>84.09912424504644</v>
      </c>
      <c r="AP430" s="36">
        <f t="shared" si="328"/>
        <v>2.8791981216861777</v>
      </c>
      <c r="AQ430" s="36">
        <f t="shared" si="329"/>
        <v>0.87845529041037951</v>
      </c>
      <c r="AR430" s="36">
        <f t="shared" si="330"/>
        <v>1.6021366505535859</v>
      </c>
      <c r="AS430" s="36">
        <f t="shared" si="331"/>
        <v>71.511863455692705</v>
      </c>
      <c r="AT430" s="37">
        <f t="shared" si="332"/>
        <v>85.627218456828089</v>
      </c>
      <c r="AU430" s="37">
        <f t="shared" si="333"/>
        <v>4.305627400177281</v>
      </c>
      <c r="AV430" s="37">
        <f t="shared" si="334"/>
        <v>1.3136647803891137</v>
      </c>
      <c r="AW430" s="37">
        <f t="shared" si="335"/>
        <v>2.3958766190816698</v>
      </c>
      <c r="AX430" s="37">
        <f t="shared" si="336"/>
        <v>106.94069172018142</v>
      </c>
      <c r="AY430" s="9">
        <f t="shared" si="337"/>
        <v>0.85</v>
      </c>
      <c r="AZ430" s="9">
        <f t="shared" si="338"/>
        <v>0.6</v>
      </c>
      <c r="BA430" s="9">
        <f t="shared" si="339"/>
        <v>0.65</v>
      </c>
      <c r="BB430" s="9">
        <f t="shared" si="354"/>
        <v>21</v>
      </c>
      <c r="BC430" s="9">
        <f t="shared" si="355"/>
        <v>11.2</v>
      </c>
      <c r="BD430" s="9">
        <f t="shared" si="356"/>
        <v>13.65</v>
      </c>
      <c r="BE430" s="9">
        <f t="shared" si="340"/>
        <v>242.13804056179021</v>
      </c>
      <c r="BF430" s="9">
        <f t="shared" si="341"/>
        <v>73.87732061194086</v>
      </c>
      <c r="BG430" s="9">
        <f t="shared" si="342"/>
        <v>134.73828923244858</v>
      </c>
      <c r="BH430" s="9">
        <f t="shared" si="343"/>
        <v>6014.0850897550972</v>
      </c>
      <c r="BI430" s="9">
        <f t="shared" si="344"/>
        <v>368.67889798868481</v>
      </c>
      <c r="BJ430" s="9">
        <f t="shared" si="345"/>
        <v>112.48546112941973</v>
      </c>
      <c r="BK430" s="9">
        <f t="shared" si="346"/>
        <v>205.15225065771284</v>
      </c>
      <c r="BL430" s="9">
        <f t="shared" si="347"/>
        <v>9157.033971848281</v>
      </c>
      <c r="BM430" s="9" t="str">
        <f t="shared" si="348"/>
        <v>D</v>
      </c>
      <c r="BN430" s="9" t="str">
        <f t="shared" si="349"/>
        <v>M</v>
      </c>
      <c r="BO430" s="9">
        <v>1</v>
      </c>
    </row>
    <row r="431" spans="1:67" x14ac:dyDescent="0.3">
      <c r="A431" s="10">
        <v>425</v>
      </c>
      <c r="B431" s="10">
        <f t="shared" si="319"/>
        <v>11</v>
      </c>
      <c r="C431" s="9">
        <f>IF(G431&lt;=$A$3,$A$3,G431)</f>
        <v>2.5</v>
      </c>
      <c r="D431" s="9">
        <f t="shared" si="357"/>
        <v>3</v>
      </c>
      <c r="E431" s="9">
        <f t="shared" si="358"/>
        <v>2.7508200000000005</v>
      </c>
      <c r="F431" s="9">
        <f t="shared" si="359"/>
        <v>2.9000000000000004</v>
      </c>
      <c r="G431" s="9">
        <v>2.3465728796327552</v>
      </c>
      <c r="H431" s="9">
        <f t="shared" si="320"/>
        <v>2.5891567006230112</v>
      </c>
      <c r="I431" s="9">
        <v>65</v>
      </c>
      <c r="J431" s="9">
        <v>78</v>
      </c>
      <c r="K431" s="9">
        <v>0.2</v>
      </c>
      <c r="L431" s="9">
        <v>0.2</v>
      </c>
      <c r="M431" s="1">
        <f t="shared" si="360"/>
        <v>1.3989229744649958</v>
      </c>
      <c r="N431" s="9">
        <v>3</v>
      </c>
      <c r="O431" s="9">
        <v>2.6</v>
      </c>
      <c r="P431" s="9">
        <f t="shared" si="361"/>
        <v>2.3333943932920218</v>
      </c>
      <c r="Q431" s="1">
        <f t="shared" si="362"/>
        <v>1.0880796750880064</v>
      </c>
      <c r="R431" s="4">
        <f t="shared" si="363"/>
        <v>15.007922656809424</v>
      </c>
      <c r="S431" s="4">
        <f t="shared" si="364"/>
        <v>0.74099622880465943</v>
      </c>
      <c r="T431" s="9">
        <f t="shared" si="365"/>
        <v>10.476163800270974</v>
      </c>
      <c r="U431" s="9">
        <f t="shared" si="366"/>
        <v>3.9880796750880068</v>
      </c>
      <c r="V431" s="9">
        <f t="shared" si="367"/>
        <v>35.282695411808731</v>
      </c>
      <c r="W431" s="9">
        <f t="shared" si="368"/>
        <v>43.322441048924937</v>
      </c>
      <c r="X431" s="28">
        <f t="shared" si="321"/>
        <v>78.605136460733661</v>
      </c>
      <c r="Y431" s="9">
        <f t="shared" si="369"/>
        <v>0.55114007811138643</v>
      </c>
      <c r="Z431" s="9">
        <f t="shared" si="350"/>
        <v>0.04</v>
      </c>
      <c r="AA431" s="29">
        <f t="shared" si="322"/>
        <v>0.59114007811138647</v>
      </c>
      <c r="AB431" s="30">
        <f t="shared" si="351"/>
        <v>0.98</v>
      </c>
      <c r="AC431" s="9">
        <v>0.5</v>
      </c>
      <c r="AD431" s="9">
        <v>0.5</v>
      </c>
      <c r="AE431" s="9">
        <f t="shared" si="323"/>
        <v>64.100736316870126</v>
      </c>
      <c r="AF431" s="9">
        <f>(AC431+AD431)*D431*E431*N431</f>
        <v>24.757380000000005</v>
      </c>
      <c r="AG431" s="28">
        <f t="shared" si="324"/>
        <v>88.858116316870138</v>
      </c>
      <c r="AH431" s="9">
        <f t="shared" si="325"/>
        <v>0.27861697981211536</v>
      </c>
      <c r="AI431" s="9">
        <f t="shared" si="352"/>
        <v>0.09</v>
      </c>
      <c r="AJ431" s="29">
        <f t="shared" si="326"/>
        <v>0.36861697981211539</v>
      </c>
      <c r="AK431" s="30">
        <f t="shared" si="353"/>
        <v>0.9</v>
      </c>
      <c r="AL431" s="9">
        <v>8.438902744182144</v>
      </c>
      <c r="AM431" s="9">
        <v>3.3418576552677504</v>
      </c>
      <c r="AN431" s="9">
        <v>5.6110263590866554</v>
      </c>
      <c r="AO431" s="36">
        <f t="shared" si="327"/>
        <v>80.242743470332272</v>
      </c>
      <c r="AP431" s="36">
        <f t="shared" si="328"/>
        <v>3.4503291168119179</v>
      </c>
      <c r="AQ431" s="36">
        <f t="shared" si="329"/>
        <v>1.3663516598956376</v>
      </c>
      <c r="AR431" s="36">
        <f t="shared" si="330"/>
        <v>2.2941237988911216</v>
      </c>
      <c r="AS431" s="36">
        <f t="shared" si="331"/>
        <v>91.124871295252888</v>
      </c>
      <c r="AT431" s="37">
        <f t="shared" si="332"/>
        <v>87.881653500201239</v>
      </c>
      <c r="AU431" s="37">
        <f t="shared" si="333"/>
        <v>5.3281799016935496</v>
      </c>
      <c r="AV431" s="37">
        <f t="shared" si="334"/>
        <v>2.1099921794209546</v>
      </c>
      <c r="AW431" s="37">
        <f t="shared" si="335"/>
        <v>3.5427067689539626</v>
      </c>
      <c r="AX431" s="37">
        <f t="shared" si="336"/>
        <v>140.71982449848269</v>
      </c>
      <c r="AY431" s="9">
        <f t="shared" si="337"/>
        <v>0.85</v>
      </c>
      <c r="AZ431" s="9">
        <f t="shared" si="338"/>
        <v>0.6</v>
      </c>
      <c r="BA431" s="9">
        <f t="shared" si="339"/>
        <v>0.65</v>
      </c>
      <c r="BB431" s="9">
        <f t="shared" si="354"/>
        <v>21</v>
      </c>
      <c r="BC431" s="9">
        <f t="shared" si="355"/>
        <v>11.2</v>
      </c>
      <c r="BD431" s="9">
        <f t="shared" si="356"/>
        <v>13.65</v>
      </c>
      <c r="BE431" s="9">
        <f t="shared" si="340"/>
        <v>276.86387420855687</v>
      </c>
      <c r="BF431" s="9">
        <f t="shared" si="341"/>
        <v>109.63980573526833</v>
      </c>
      <c r="BG431" s="9">
        <f t="shared" si="342"/>
        <v>184.08678748360441</v>
      </c>
      <c r="BH431" s="9">
        <f t="shared" si="343"/>
        <v>7312.1096711120226</v>
      </c>
      <c r="BI431" s="9">
        <f t="shared" si="344"/>
        <v>468.24925990736881</v>
      </c>
      <c r="BJ431" s="9">
        <f t="shared" si="345"/>
        <v>185.42960160000678</v>
      </c>
      <c r="BK431" s="9">
        <f t="shared" si="346"/>
        <v>311.33892872202961</v>
      </c>
      <c r="BL431" s="9">
        <f t="shared" si="347"/>
        <v>12366.690857184785</v>
      </c>
      <c r="BM431" s="9" t="str">
        <f t="shared" si="348"/>
        <v>M</v>
      </c>
      <c r="BN431" s="9" t="str">
        <f t="shared" si="349"/>
        <v>M</v>
      </c>
      <c r="BO431" s="9">
        <v>1</v>
      </c>
    </row>
    <row r="432" spans="1:67" x14ac:dyDescent="0.3">
      <c r="A432" s="10">
        <v>426</v>
      </c>
      <c r="B432" s="10">
        <f t="shared" si="319"/>
        <v>11</v>
      </c>
      <c r="C432" s="9">
        <f>IF(G432&lt;=$A$3,$A$3,G432)</f>
        <v>2.9228757518503667</v>
      </c>
      <c r="D432" s="9">
        <f t="shared" si="357"/>
        <v>3</v>
      </c>
      <c r="E432" s="9">
        <f t="shared" si="358"/>
        <v>2.7508200000000005</v>
      </c>
      <c r="F432" s="9">
        <f t="shared" si="359"/>
        <v>3.3228757518503671</v>
      </c>
      <c r="G432" s="9">
        <v>2.9228757518503667</v>
      </c>
      <c r="H432" s="9">
        <f t="shared" si="320"/>
        <v>3.2250365644625858</v>
      </c>
      <c r="I432" s="9">
        <v>65</v>
      </c>
      <c r="J432" s="9">
        <v>78</v>
      </c>
      <c r="K432" s="9">
        <v>0.2</v>
      </c>
      <c r="L432" s="9">
        <v>0.2</v>
      </c>
      <c r="M432" s="1">
        <f t="shared" si="360"/>
        <v>1.3989229744649958</v>
      </c>
      <c r="N432" s="9">
        <v>3</v>
      </c>
      <c r="O432" s="9">
        <v>2.6</v>
      </c>
      <c r="P432" s="9">
        <f t="shared" si="361"/>
        <v>2.7901831855498718</v>
      </c>
      <c r="Q432" s="1">
        <f t="shared" si="362"/>
        <v>1.3010837870772147</v>
      </c>
      <c r="R432" s="4">
        <f t="shared" si="363"/>
        <v>15.007922656809424</v>
      </c>
      <c r="S432" s="4">
        <f t="shared" si="364"/>
        <v>7.3410579363147474E-2</v>
      </c>
      <c r="T432" s="9">
        <f t="shared" si="365"/>
        <v>14.979296408379383</v>
      </c>
      <c r="U432" s="9">
        <f t="shared" si="366"/>
        <v>4.6239595389275818</v>
      </c>
      <c r="V432" s="9">
        <f t="shared" si="367"/>
        <v>38.638107594196562</v>
      </c>
      <c r="W432" s="9">
        <f t="shared" si="368"/>
        <v>41.486033092728235</v>
      </c>
      <c r="X432" s="28">
        <f t="shared" si="321"/>
        <v>80.12414068692479</v>
      </c>
      <c r="Y432" s="9">
        <f t="shared" si="369"/>
        <v>0.51777195657960062</v>
      </c>
      <c r="Z432" s="9">
        <f t="shared" si="350"/>
        <v>0.04</v>
      </c>
      <c r="AA432" s="29">
        <f t="shared" si="322"/>
        <v>0.55777195657960066</v>
      </c>
      <c r="AB432" s="30">
        <f t="shared" si="351"/>
        <v>0.98</v>
      </c>
      <c r="AC432" s="9">
        <v>0.5</v>
      </c>
      <c r="AD432" s="9">
        <v>0.5</v>
      </c>
      <c r="AE432" s="9">
        <f t="shared" si="323"/>
        <v>79.843455740294743</v>
      </c>
      <c r="AF432" s="9">
        <f>(AC432+AD432)*D432*E432*N432</f>
        <v>24.757380000000005</v>
      </c>
      <c r="AG432" s="28">
        <f t="shared" si="324"/>
        <v>104.60083574029474</v>
      </c>
      <c r="AH432" s="9">
        <f t="shared" si="325"/>
        <v>0.23668434219271606</v>
      </c>
      <c r="AI432" s="9">
        <f t="shared" si="352"/>
        <v>0.09</v>
      </c>
      <c r="AJ432" s="29">
        <f t="shared" si="326"/>
        <v>0.32668434219271603</v>
      </c>
      <c r="AK432" s="30">
        <f t="shared" si="353"/>
        <v>0.9</v>
      </c>
      <c r="AL432" s="9">
        <v>9.1242797902619301</v>
      </c>
      <c r="AM432" s="9">
        <v>2.0661182240732785</v>
      </c>
      <c r="AN432" s="9">
        <v>5.2604023770290809</v>
      </c>
      <c r="AO432" s="36">
        <f t="shared" si="327"/>
        <v>81.793393617902382</v>
      </c>
      <c r="AP432" s="36">
        <f t="shared" si="328"/>
        <v>4.0350123992678251</v>
      </c>
      <c r="AQ432" s="36">
        <f t="shared" si="329"/>
        <v>0.91369541970715618</v>
      </c>
      <c r="AR432" s="36">
        <f t="shared" si="330"/>
        <v>2.3262974507975884</v>
      </c>
      <c r="AS432" s="36">
        <f t="shared" si="331"/>
        <v>98.805078679564375</v>
      </c>
      <c r="AT432" s="37">
        <f t="shared" si="332"/>
        <v>103.45137600688491</v>
      </c>
      <c r="AU432" s="37">
        <f t="shared" si="333"/>
        <v>6.1435204489979185</v>
      </c>
      <c r="AV432" s="37">
        <f t="shared" si="334"/>
        <v>1.3911497511495168</v>
      </c>
      <c r="AW432" s="37">
        <f t="shared" si="335"/>
        <v>3.5419112868203357</v>
      </c>
      <c r="AX432" s="37">
        <f t="shared" si="336"/>
        <v>150.43597423465101</v>
      </c>
      <c r="AY432" s="9">
        <f t="shared" si="337"/>
        <v>0.85</v>
      </c>
      <c r="AZ432" s="9">
        <f t="shared" si="338"/>
        <v>0.6</v>
      </c>
      <c r="BA432" s="9">
        <f t="shared" si="339"/>
        <v>0.65</v>
      </c>
      <c r="BB432" s="9">
        <f t="shared" si="354"/>
        <v>21</v>
      </c>
      <c r="BC432" s="9">
        <f t="shared" si="355"/>
        <v>11.2</v>
      </c>
      <c r="BD432" s="9">
        <f t="shared" si="356"/>
        <v>13.65</v>
      </c>
      <c r="BE432" s="9">
        <f t="shared" si="340"/>
        <v>330.03735742642988</v>
      </c>
      <c r="BF432" s="9">
        <f t="shared" si="341"/>
        <v>74.734249110981949</v>
      </c>
      <c r="BG432" s="9">
        <f t="shared" si="342"/>
        <v>190.27576306541005</v>
      </c>
      <c r="BH432" s="9">
        <f t="shared" si="343"/>
        <v>8081.6026918854232</v>
      </c>
      <c r="BI432" s="9">
        <f t="shared" si="344"/>
        <v>635.55564397527007</v>
      </c>
      <c r="BJ432" s="9">
        <f t="shared" si="345"/>
        <v>143.91635598805303</v>
      </c>
      <c r="BK432" s="9">
        <f t="shared" si="346"/>
        <v>366.41559631588012</v>
      </c>
      <c r="BL432" s="9">
        <f t="shared" si="347"/>
        <v>15562.808535510932</v>
      </c>
      <c r="BM432" s="9" t="str">
        <f t="shared" si="348"/>
        <v>M</v>
      </c>
      <c r="BN432" s="9" t="str">
        <f t="shared" si="349"/>
        <v>M</v>
      </c>
      <c r="BO432" s="9">
        <v>1</v>
      </c>
    </row>
    <row r="433" spans="1:67" x14ac:dyDescent="0.3">
      <c r="A433" s="10">
        <v>427</v>
      </c>
      <c r="B433" s="10">
        <f t="shared" si="319"/>
        <v>11</v>
      </c>
      <c r="C433" s="9">
        <f>IF(G433&lt;=$A$3,$A$3,G433)</f>
        <v>2.5</v>
      </c>
      <c r="D433" s="9">
        <f t="shared" si="357"/>
        <v>3</v>
      </c>
      <c r="E433" s="9">
        <f t="shared" si="358"/>
        <v>2.7508200000000005</v>
      </c>
      <c r="F433" s="9">
        <f t="shared" si="359"/>
        <v>2.9000000000000004</v>
      </c>
      <c r="G433" s="9">
        <v>1.1064104989785843</v>
      </c>
      <c r="H433" s="9">
        <f t="shared" si="320"/>
        <v>1.2207889138812424</v>
      </c>
      <c r="I433" s="9">
        <v>65</v>
      </c>
      <c r="J433" s="9">
        <v>78</v>
      </c>
      <c r="K433" s="9">
        <v>0.2</v>
      </c>
      <c r="L433" s="9">
        <v>0.2</v>
      </c>
      <c r="M433" s="1">
        <f t="shared" si="360"/>
        <v>1.3989229744649958</v>
      </c>
      <c r="N433" s="9">
        <v>3</v>
      </c>
      <c r="O433" s="9">
        <v>2.6</v>
      </c>
      <c r="P433" s="9">
        <f t="shared" si="361"/>
        <v>0</v>
      </c>
      <c r="Q433" s="1">
        <f t="shared" si="362"/>
        <v>0</v>
      </c>
      <c r="R433" s="4">
        <f t="shared" si="363"/>
        <v>15.007922656809424</v>
      </c>
      <c r="S433" s="4">
        <f t="shared" si="364"/>
        <v>18.014909015677091</v>
      </c>
      <c r="T433" s="9">
        <f t="shared" si="365"/>
        <v>0</v>
      </c>
      <c r="U433" s="9">
        <f t="shared" si="366"/>
        <v>2.619711888346238</v>
      </c>
      <c r="V433" s="9">
        <f t="shared" si="367"/>
        <v>30.223535040745201</v>
      </c>
      <c r="W433" s="9">
        <f t="shared" si="368"/>
        <v>36.029818031354182</v>
      </c>
      <c r="X433" s="28">
        <f t="shared" si="321"/>
        <v>66.253353072099387</v>
      </c>
      <c r="Y433" s="9">
        <f t="shared" si="369"/>
        <v>0.54381878592839195</v>
      </c>
      <c r="Z433" s="9">
        <f t="shared" si="350"/>
        <v>0.04</v>
      </c>
      <c r="AA433" s="29">
        <f t="shared" si="322"/>
        <v>0.58381878592839198</v>
      </c>
      <c r="AB433" s="30">
        <f t="shared" si="351"/>
        <v>0.98</v>
      </c>
      <c r="AC433" s="9">
        <v>0.5</v>
      </c>
      <c r="AD433" s="9">
        <v>0.5</v>
      </c>
      <c r="AE433" s="9">
        <f t="shared" si="323"/>
        <v>30.223535040745197</v>
      </c>
      <c r="AF433" s="9">
        <f>(AC433+AD433)*D433*E433*N433</f>
        <v>24.757380000000005</v>
      </c>
      <c r="AG433" s="28">
        <f t="shared" si="324"/>
        <v>54.980915040745202</v>
      </c>
      <c r="AH433" s="9">
        <f t="shared" si="325"/>
        <v>0.4502904322645927</v>
      </c>
      <c r="AI433" s="9">
        <f t="shared" si="352"/>
        <v>0.09</v>
      </c>
      <c r="AJ433" s="29">
        <f t="shared" si="326"/>
        <v>0.54029043226459272</v>
      </c>
      <c r="AK433" s="30">
        <f t="shared" si="353"/>
        <v>0.9</v>
      </c>
      <c r="AL433" s="9">
        <v>8.4048497173094283</v>
      </c>
      <c r="AM433" s="9">
        <v>3.3580998603478971</v>
      </c>
      <c r="AN433" s="9">
        <v>6.923947755319471</v>
      </c>
      <c r="AO433" s="36">
        <f t="shared" si="327"/>
        <v>67.633631261101456</v>
      </c>
      <c r="AP433" s="36">
        <f t="shared" si="328"/>
        <v>3.4979405594392494</v>
      </c>
      <c r="AQ433" s="36">
        <f t="shared" si="329"/>
        <v>1.3975780768532851</v>
      </c>
      <c r="AR433" s="36">
        <f t="shared" si="330"/>
        <v>2.8816169829772424</v>
      </c>
      <c r="AS433" s="36">
        <f t="shared" si="331"/>
        <v>97.397110343910256</v>
      </c>
      <c r="AT433" s="37">
        <f t="shared" si="332"/>
        <v>54.37672916117657</v>
      </c>
      <c r="AU433" s="37">
        <f t="shared" si="333"/>
        <v>3.8637898304253775</v>
      </c>
      <c r="AV433" s="37">
        <f t="shared" si="334"/>
        <v>1.5437506352128634</v>
      </c>
      <c r="AW433" s="37">
        <f t="shared" si="335"/>
        <v>3.1830050296204577</v>
      </c>
      <c r="AX433" s="37">
        <f t="shared" si="336"/>
        <v>107.58386486703094</v>
      </c>
      <c r="AY433" s="9">
        <f t="shared" si="337"/>
        <v>0.85</v>
      </c>
      <c r="AZ433" s="9">
        <f t="shared" si="338"/>
        <v>0.6</v>
      </c>
      <c r="BA433" s="9">
        <f t="shared" si="339"/>
        <v>0.65</v>
      </c>
      <c r="BB433" s="9">
        <f t="shared" si="354"/>
        <v>21</v>
      </c>
      <c r="BC433" s="9">
        <f t="shared" si="355"/>
        <v>11.2</v>
      </c>
      <c r="BD433" s="9">
        <f t="shared" si="356"/>
        <v>13.65</v>
      </c>
      <c r="BE433" s="9">
        <f t="shared" si="340"/>
        <v>236.57842197036513</v>
      </c>
      <c r="BF433" s="9">
        <f t="shared" si="341"/>
        <v>94.523280308494392</v>
      </c>
      <c r="BG433" s="9">
        <f t="shared" si="342"/>
        <v>194.89422046241049</v>
      </c>
      <c r="BH433" s="9">
        <f t="shared" si="343"/>
        <v>6587.3202468968366</v>
      </c>
      <c r="BI433" s="9">
        <f t="shared" si="344"/>
        <v>210.1002531447491</v>
      </c>
      <c r="BJ433" s="9">
        <f t="shared" si="345"/>
        <v>83.94411018336416</v>
      </c>
      <c r="BK433" s="9">
        <f t="shared" si="346"/>
        <v>173.08140241433443</v>
      </c>
      <c r="BL433" s="9">
        <f t="shared" si="347"/>
        <v>5850.0586819871605</v>
      </c>
      <c r="BM433" s="9" t="str">
        <f t="shared" si="348"/>
        <v>M</v>
      </c>
      <c r="BN433" s="9" t="str">
        <f t="shared" si="349"/>
        <v>M</v>
      </c>
      <c r="BO433" s="9">
        <v>1</v>
      </c>
    </row>
    <row r="434" spans="1:67" x14ac:dyDescent="0.3">
      <c r="A434" s="10">
        <v>428</v>
      </c>
      <c r="B434" s="10">
        <f t="shared" si="319"/>
        <v>11</v>
      </c>
      <c r="C434" s="9">
        <f>IF(G434&lt;=$A$3,$A$3,G434)</f>
        <v>2.5</v>
      </c>
      <c r="D434" s="9">
        <f t="shared" si="357"/>
        <v>3</v>
      </c>
      <c r="E434" s="9">
        <f t="shared" si="358"/>
        <v>2.7508200000000005</v>
      </c>
      <c r="F434" s="9">
        <f t="shared" si="359"/>
        <v>2.9000000000000004</v>
      </c>
      <c r="G434" s="9">
        <v>1.920848069107723</v>
      </c>
      <c r="H434" s="9">
        <f t="shared" si="320"/>
        <v>2.1194213451352</v>
      </c>
      <c r="I434" s="9">
        <v>65</v>
      </c>
      <c r="J434" s="9">
        <v>78</v>
      </c>
      <c r="K434" s="9">
        <v>0.2</v>
      </c>
      <c r="L434" s="9">
        <v>0.2</v>
      </c>
      <c r="M434" s="1">
        <f t="shared" si="360"/>
        <v>1.3989229744649958</v>
      </c>
      <c r="N434" s="9">
        <v>3</v>
      </c>
      <c r="O434" s="9">
        <v>2.6</v>
      </c>
      <c r="P434" s="9">
        <f t="shared" si="361"/>
        <v>1.3260436726403939</v>
      </c>
      <c r="Q434" s="1">
        <f t="shared" si="362"/>
        <v>0.61834431960019565</v>
      </c>
      <c r="R434" s="4">
        <f t="shared" si="363"/>
        <v>15.007922656809424</v>
      </c>
      <c r="S434" s="4">
        <f t="shared" si="364"/>
        <v>4.6726830112486812</v>
      </c>
      <c r="T434" s="9">
        <f t="shared" si="365"/>
        <v>3.3833087770749461</v>
      </c>
      <c r="U434" s="9">
        <f t="shared" si="366"/>
        <v>3.518344319600196</v>
      </c>
      <c r="V434" s="9">
        <f t="shared" si="367"/>
        <v>43.164446171470004</v>
      </c>
      <c r="W434" s="9">
        <f t="shared" si="368"/>
        <v>54.137803683807611</v>
      </c>
      <c r="X434" s="28">
        <f t="shared" si="321"/>
        <v>97.302249855277609</v>
      </c>
      <c r="Y434" s="9">
        <f t="shared" si="369"/>
        <v>0.55638799477226286</v>
      </c>
      <c r="Z434" s="9">
        <f t="shared" si="350"/>
        <v>0.04</v>
      </c>
      <c r="AA434" s="29">
        <f t="shared" si="322"/>
        <v>0.5963879947722629</v>
      </c>
      <c r="AB434" s="30">
        <f t="shared" si="351"/>
        <v>0.98</v>
      </c>
      <c r="AC434" s="9">
        <v>0.5</v>
      </c>
      <c r="AD434" s="9">
        <v>0.5</v>
      </c>
      <c r="AE434" s="9">
        <f t="shared" si="323"/>
        <v>52.471319621623309</v>
      </c>
      <c r="AF434" s="9">
        <f>(AC434+AD434)*D434*E434*N434</f>
        <v>24.757380000000005</v>
      </c>
      <c r="AG434" s="28">
        <f t="shared" si="324"/>
        <v>77.228699621623321</v>
      </c>
      <c r="AH434" s="9">
        <f t="shared" si="325"/>
        <v>0.32057227586761239</v>
      </c>
      <c r="AI434" s="9">
        <f t="shared" si="352"/>
        <v>0.09</v>
      </c>
      <c r="AJ434" s="29">
        <f t="shared" si="326"/>
        <v>0.41057227586761236</v>
      </c>
      <c r="AK434" s="30">
        <f t="shared" si="353"/>
        <v>0.9</v>
      </c>
      <c r="AL434" s="9">
        <v>4.7119747727151662</v>
      </c>
      <c r="AM434" s="9">
        <v>2.9370385788203093</v>
      </c>
      <c r="AN434" s="9">
        <v>3.3006061093900421</v>
      </c>
      <c r="AO434" s="36">
        <f t="shared" si="327"/>
        <v>99.329380060595895</v>
      </c>
      <c r="AP434" s="36">
        <f t="shared" si="328"/>
        <v>1.9018095865980791</v>
      </c>
      <c r="AQ434" s="36">
        <f t="shared" si="329"/>
        <v>1.1854240302288883</v>
      </c>
      <c r="AR434" s="36">
        <f t="shared" si="330"/>
        <v>1.3321642502778346</v>
      </c>
      <c r="AS434" s="36">
        <f t="shared" si="331"/>
        <v>51.914573712874684</v>
      </c>
      <c r="AT434" s="37">
        <f t="shared" si="332"/>
        <v>76.380032592814274</v>
      </c>
      <c r="AU434" s="37">
        <f t="shared" si="333"/>
        <v>2.7773685664507251</v>
      </c>
      <c r="AV434" s="37">
        <f t="shared" si="334"/>
        <v>1.731171965203077</v>
      </c>
      <c r="AW434" s="37">
        <f t="shared" si="335"/>
        <v>1.945468747315227</v>
      </c>
      <c r="AX434" s="37">
        <f t="shared" si="336"/>
        <v>75.815111137779184</v>
      </c>
      <c r="AY434" s="9">
        <f t="shared" si="337"/>
        <v>0.85</v>
      </c>
      <c r="AZ434" s="9">
        <f t="shared" si="338"/>
        <v>0.6</v>
      </c>
      <c r="BA434" s="9">
        <f t="shared" si="339"/>
        <v>0.55000000000000004</v>
      </c>
      <c r="BB434" s="9">
        <f t="shared" si="354"/>
        <v>21</v>
      </c>
      <c r="BC434" s="9">
        <f t="shared" si="355"/>
        <v>11.2</v>
      </c>
      <c r="BD434" s="9">
        <f t="shared" si="356"/>
        <v>13.65</v>
      </c>
      <c r="BE434" s="9">
        <f t="shared" si="340"/>
        <v>188.90556723008535</v>
      </c>
      <c r="BF434" s="9">
        <f t="shared" si="341"/>
        <v>117.74743403156856</v>
      </c>
      <c r="BG434" s="9">
        <f t="shared" si="342"/>
        <v>132.32304911898584</v>
      </c>
      <c r="BH434" s="9">
        <f t="shared" si="343"/>
        <v>5156.6424230099501</v>
      </c>
      <c r="BI434" s="9">
        <f t="shared" si="344"/>
        <v>212.13550162776423</v>
      </c>
      <c r="BJ434" s="9">
        <f t="shared" si="345"/>
        <v>132.22697112597737</v>
      </c>
      <c r="BK434" s="9">
        <f t="shared" si="346"/>
        <v>148.5949663282386</v>
      </c>
      <c r="BL434" s="9">
        <f t="shared" si="347"/>
        <v>5790.7606597314107</v>
      </c>
      <c r="BM434" s="9" t="str">
        <f t="shared" si="348"/>
        <v>D</v>
      </c>
      <c r="BN434" s="9" t="str">
        <f t="shared" si="349"/>
        <v>M</v>
      </c>
      <c r="BO434" s="9">
        <v>1</v>
      </c>
    </row>
    <row r="435" spans="1:67" x14ac:dyDescent="0.3">
      <c r="A435" s="10">
        <v>429</v>
      </c>
      <c r="B435" s="10">
        <f t="shared" si="319"/>
        <v>11</v>
      </c>
      <c r="C435" s="9">
        <f>IF(G435&lt;=$A$3,$A$3,G435)</f>
        <v>3.1729682114806423</v>
      </c>
      <c r="D435" s="9">
        <f t="shared" si="357"/>
        <v>3</v>
      </c>
      <c r="E435" s="9">
        <f t="shared" si="358"/>
        <v>2.7508200000000005</v>
      </c>
      <c r="F435" s="9">
        <f t="shared" si="359"/>
        <v>3.5729682114806427</v>
      </c>
      <c r="G435" s="9">
        <v>3.1729682114806423</v>
      </c>
      <c r="H435" s="9">
        <f t="shared" si="320"/>
        <v>3.5009830621176503</v>
      </c>
      <c r="I435" s="9">
        <v>65</v>
      </c>
      <c r="J435" s="9">
        <v>78</v>
      </c>
      <c r="K435" s="9">
        <v>0.2</v>
      </c>
      <c r="L435" s="9">
        <v>0.2</v>
      </c>
      <c r="M435" s="1">
        <f t="shared" si="360"/>
        <v>1.3989229744649958</v>
      </c>
      <c r="N435" s="9">
        <v>3</v>
      </c>
      <c r="O435" s="9">
        <v>2.6</v>
      </c>
      <c r="P435" s="9">
        <f t="shared" si="361"/>
        <v>2.845627349017148</v>
      </c>
      <c r="Q435" s="1">
        <f t="shared" si="362"/>
        <v>1.3269378251020032</v>
      </c>
      <c r="R435" s="4">
        <f t="shared" si="363"/>
        <v>15.007922656809424</v>
      </c>
      <c r="S435" s="4">
        <f t="shared" si="364"/>
        <v>3.9739170526226983E-2</v>
      </c>
      <c r="T435" s="9">
        <f t="shared" si="365"/>
        <v>15.580523026712461</v>
      </c>
      <c r="U435" s="9">
        <f t="shared" si="366"/>
        <v>4.8999060365826459</v>
      </c>
      <c r="V435" s="9">
        <f t="shared" si="367"/>
        <v>43.815953690069101</v>
      </c>
      <c r="W435" s="9">
        <f t="shared" si="368"/>
        <v>41.393409107871463</v>
      </c>
      <c r="X435" s="28">
        <f t="shared" si="321"/>
        <v>85.209362797940571</v>
      </c>
      <c r="Y435" s="9">
        <f t="shared" si="369"/>
        <v>0.48578475121365305</v>
      </c>
      <c r="Z435" s="9">
        <f t="shared" si="350"/>
        <v>0.04</v>
      </c>
      <c r="AA435" s="29">
        <f t="shared" si="322"/>
        <v>0.52578475121365309</v>
      </c>
      <c r="AB435" s="30">
        <f t="shared" si="351"/>
        <v>0.98</v>
      </c>
      <c r="AC435" s="9">
        <v>0.5</v>
      </c>
      <c r="AD435" s="9">
        <v>0.5</v>
      </c>
      <c r="AE435" s="9">
        <f t="shared" si="323"/>
        <v>86.675168042410277</v>
      </c>
      <c r="AF435" s="9">
        <f>(AC435+AD435)*D435*E435*N435</f>
        <v>24.757380000000005</v>
      </c>
      <c r="AG435" s="28">
        <f t="shared" si="324"/>
        <v>111.43254804241028</v>
      </c>
      <c r="AH435" s="9">
        <f t="shared" si="325"/>
        <v>0.22217368654782585</v>
      </c>
      <c r="AI435" s="9">
        <f t="shared" si="352"/>
        <v>0.09</v>
      </c>
      <c r="AJ435" s="29">
        <f t="shared" si="326"/>
        <v>0.31217368654782585</v>
      </c>
      <c r="AK435" s="30">
        <f t="shared" si="353"/>
        <v>0.9</v>
      </c>
      <c r="AL435" s="9">
        <v>10.286697675059301</v>
      </c>
      <c r="AM435" s="9">
        <v>2.5419525310776869</v>
      </c>
      <c r="AN435" s="9">
        <v>4.0790208937223325</v>
      </c>
      <c r="AO435" s="36">
        <f t="shared" si="327"/>
        <v>86.984557856230992</v>
      </c>
      <c r="AP435" s="36">
        <f t="shared" si="328"/>
        <v>4.8781088971681825</v>
      </c>
      <c r="AQ435" s="36">
        <f t="shared" si="329"/>
        <v>1.2054326519280896</v>
      </c>
      <c r="AR435" s="36">
        <f t="shared" si="330"/>
        <v>1.9343339079212429</v>
      </c>
      <c r="AS435" s="36">
        <f t="shared" si="331"/>
        <v>112.33712883344005</v>
      </c>
      <c r="AT435" s="37">
        <f t="shared" si="332"/>
        <v>110.20801454743874</v>
      </c>
      <c r="AU435" s="37">
        <f t="shared" si="333"/>
        <v>7.0754613394330903</v>
      </c>
      <c r="AV435" s="37">
        <f t="shared" si="334"/>
        <v>1.7484218384215886</v>
      </c>
      <c r="AW435" s="37">
        <f t="shared" si="335"/>
        <v>2.8056579038234246</v>
      </c>
      <c r="AX435" s="37">
        <f t="shared" si="336"/>
        <v>162.93957941474707</v>
      </c>
      <c r="AY435" s="9">
        <f t="shared" si="337"/>
        <v>0.85</v>
      </c>
      <c r="AZ435" s="9">
        <f t="shared" si="338"/>
        <v>0.6</v>
      </c>
      <c r="BA435" s="9">
        <f t="shared" si="339"/>
        <v>0.65</v>
      </c>
      <c r="BB435" s="9">
        <f t="shared" si="354"/>
        <v>21</v>
      </c>
      <c r="BC435" s="9">
        <f t="shared" si="355"/>
        <v>11.2</v>
      </c>
      <c r="BD435" s="9">
        <f t="shared" si="356"/>
        <v>13.65</v>
      </c>
      <c r="BE435" s="9">
        <f t="shared" si="340"/>
        <v>424.32014559472094</v>
      </c>
      <c r="BF435" s="9">
        <f t="shared" si="341"/>
        <v>104.85402625342887</v>
      </c>
      <c r="BG435" s="9">
        <f t="shared" si="342"/>
        <v>168.25717972684475</v>
      </c>
      <c r="BH435" s="9">
        <f t="shared" si="343"/>
        <v>9771.5954824152413</v>
      </c>
      <c r="BI435" s="9">
        <f t="shared" si="344"/>
        <v>779.77254622608234</v>
      </c>
      <c r="BJ435" s="9">
        <f t="shared" si="345"/>
        <v>192.69009940382603</v>
      </c>
      <c r="BK435" s="9">
        <f t="shared" si="346"/>
        <v>309.20598707970845</v>
      </c>
      <c r="BL435" s="9">
        <f t="shared" si="347"/>
        <v>17957.247538493993</v>
      </c>
      <c r="BM435" s="9" t="str">
        <f t="shared" si="348"/>
        <v>M</v>
      </c>
      <c r="BN435" s="9" t="str">
        <f t="shared" si="349"/>
        <v>M</v>
      </c>
      <c r="BO435" s="9">
        <v>1</v>
      </c>
    </row>
    <row r="436" spans="1:67" x14ac:dyDescent="0.3">
      <c r="A436" s="10">
        <v>430</v>
      </c>
      <c r="B436" s="10">
        <f t="shared" si="319"/>
        <v>11</v>
      </c>
      <c r="C436" s="9">
        <f>IF(G436&lt;=$A$3,$A$3,G436)</f>
        <v>2.5</v>
      </c>
      <c r="D436" s="9">
        <f t="shared" si="357"/>
        <v>3</v>
      </c>
      <c r="E436" s="9">
        <f t="shared" si="358"/>
        <v>2.7508200000000005</v>
      </c>
      <c r="F436" s="9">
        <f t="shared" si="359"/>
        <v>2.9000000000000004</v>
      </c>
      <c r="G436" s="9">
        <v>1.7670712138601821</v>
      </c>
      <c r="H436" s="9">
        <f t="shared" si="320"/>
        <v>1.9497473586075718</v>
      </c>
      <c r="I436" s="9">
        <v>65</v>
      </c>
      <c r="J436" s="9">
        <v>78</v>
      </c>
      <c r="K436" s="9">
        <v>0.2</v>
      </c>
      <c r="L436" s="9">
        <v>0.2</v>
      </c>
      <c r="M436" s="1">
        <f t="shared" si="360"/>
        <v>1.3989229744649958</v>
      </c>
      <c r="N436" s="9">
        <v>3</v>
      </c>
      <c r="O436" s="9">
        <v>2.6</v>
      </c>
      <c r="P436" s="9">
        <f t="shared" si="361"/>
        <v>0.96217663430144906</v>
      </c>
      <c r="Q436" s="1">
        <f t="shared" si="362"/>
        <v>0.44867033307256721</v>
      </c>
      <c r="R436" s="4">
        <f t="shared" si="363"/>
        <v>15.007922656809424</v>
      </c>
      <c r="S436" s="4">
        <f t="shared" si="364"/>
        <v>6.9248624060481889</v>
      </c>
      <c r="T436" s="9">
        <f t="shared" si="365"/>
        <v>1.7812939489565391</v>
      </c>
      <c r="U436" s="9">
        <f t="shared" si="366"/>
        <v>3.3486703330725676</v>
      </c>
      <c r="V436" s="9">
        <f t="shared" si="367"/>
        <v>43.370617240375303</v>
      </c>
      <c r="W436" s="9">
        <f t="shared" si="368"/>
        <v>60.333143806609982</v>
      </c>
      <c r="X436" s="28">
        <f t="shared" si="321"/>
        <v>103.70376104698528</v>
      </c>
      <c r="Y436" s="9">
        <f t="shared" si="369"/>
        <v>0.58178356500758655</v>
      </c>
      <c r="Z436" s="9">
        <f t="shared" si="350"/>
        <v>0.04</v>
      </c>
      <c r="AA436" s="29">
        <f t="shared" si="322"/>
        <v>0.62178356500758658</v>
      </c>
      <c r="AB436" s="30">
        <f t="shared" si="351"/>
        <v>0.98</v>
      </c>
      <c r="AC436" s="9">
        <v>0.5</v>
      </c>
      <c r="AD436" s="9">
        <v>0.5</v>
      </c>
      <c r="AE436" s="9">
        <f t="shared" si="323"/>
        <v>48.270636261043933</v>
      </c>
      <c r="AF436" s="9">
        <f>(AC436+AD436)*D436*E436*N436</f>
        <v>24.757380000000005</v>
      </c>
      <c r="AG436" s="28">
        <f t="shared" si="324"/>
        <v>73.028016261043945</v>
      </c>
      <c r="AH436" s="9">
        <f t="shared" si="325"/>
        <v>0.33901208423220691</v>
      </c>
      <c r="AI436" s="9">
        <f t="shared" si="352"/>
        <v>0.09</v>
      </c>
      <c r="AJ436" s="29">
        <f t="shared" si="326"/>
        <v>0.42901208423220694</v>
      </c>
      <c r="AK436" s="30">
        <f t="shared" si="353"/>
        <v>0.9</v>
      </c>
      <c r="AL436" s="9">
        <v>6.234022815747978</v>
      </c>
      <c r="AM436" s="9">
        <v>2.9816897581975375</v>
      </c>
      <c r="AN436" s="9">
        <v>3.7974580061543519</v>
      </c>
      <c r="AO436" s="36">
        <f t="shared" si="327"/>
        <v>105.86425606879747</v>
      </c>
      <c r="AP436" s="36">
        <f t="shared" si="328"/>
        <v>2.3578098850335674</v>
      </c>
      <c r="AQ436" s="36">
        <f t="shared" si="329"/>
        <v>1.1277240705988638</v>
      </c>
      <c r="AR436" s="36">
        <f t="shared" si="330"/>
        <v>1.4362610291210973</v>
      </c>
      <c r="AS436" s="36">
        <f t="shared" si="331"/>
        <v>62.408438183150473</v>
      </c>
      <c r="AT436" s="37">
        <f t="shared" si="332"/>
        <v>72.225510587845662</v>
      </c>
      <c r="AU436" s="37">
        <f t="shared" si="333"/>
        <v>3.5595516944128067</v>
      </c>
      <c r="AV436" s="37">
        <f t="shared" si="334"/>
        <v>1.7025088204993868</v>
      </c>
      <c r="AW436" s="37">
        <f t="shared" si="335"/>
        <v>2.1683026321497927</v>
      </c>
      <c r="AX436" s="37">
        <f t="shared" si="336"/>
        <v>94.217122122773503</v>
      </c>
      <c r="AY436" s="9">
        <f t="shared" si="337"/>
        <v>0.85</v>
      </c>
      <c r="AZ436" s="9">
        <f t="shared" si="338"/>
        <v>0.6</v>
      </c>
      <c r="BA436" s="9">
        <f t="shared" si="339"/>
        <v>0.65</v>
      </c>
      <c r="BB436" s="9">
        <f t="shared" si="354"/>
        <v>21</v>
      </c>
      <c r="BC436" s="9">
        <f t="shared" si="355"/>
        <v>11.2</v>
      </c>
      <c r="BD436" s="9">
        <f t="shared" si="356"/>
        <v>13.65</v>
      </c>
      <c r="BE436" s="9">
        <f t="shared" si="340"/>
        <v>249.60778943073549</v>
      </c>
      <c r="BF436" s="9">
        <f t="shared" si="341"/>
        <v>119.38566978482476</v>
      </c>
      <c r="BG436" s="9">
        <f t="shared" si="342"/>
        <v>152.04870536851044</v>
      </c>
      <c r="BH436" s="9">
        <f t="shared" si="343"/>
        <v>6606.8228806747593</v>
      </c>
      <c r="BI436" s="9">
        <f t="shared" si="344"/>
        <v>257.09043859279615</v>
      </c>
      <c r="BJ436" s="9">
        <f t="shared" si="345"/>
        <v>122.9645688408791</v>
      </c>
      <c r="BK436" s="9">
        <f t="shared" si="346"/>
        <v>156.60676471598848</v>
      </c>
      <c r="BL436" s="9">
        <f t="shared" si="347"/>
        <v>6804.8797514347252</v>
      </c>
      <c r="BM436" s="9" t="str">
        <f t="shared" si="348"/>
        <v>D</v>
      </c>
      <c r="BN436" s="9" t="str">
        <f t="shared" si="349"/>
        <v>M</v>
      </c>
      <c r="BO436" s="9">
        <v>1</v>
      </c>
    </row>
    <row r="437" spans="1:67" x14ac:dyDescent="0.3">
      <c r="A437" s="10">
        <v>431</v>
      </c>
      <c r="B437" s="10">
        <f t="shared" si="319"/>
        <v>11</v>
      </c>
      <c r="C437" s="9">
        <f>IF(G437&lt;=$A$3,$A$3,G437)</f>
        <v>2.5</v>
      </c>
      <c r="D437" s="9">
        <f t="shared" si="357"/>
        <v>3</v>
      </c>
      <c r="E437" s="9">
        <f t="shared" si="358"/>
        <v>2.7508200000000005</v>
      </c>
      <c r="F437" s="9">
        <f t="shared" si="359"/>
        <v>2.9000000000000004</v>
      </c>
      <c r="G437" s="9">
        <v>1.7761101580097309</v>
      </c>
      <c r="H437" s="9">
        <f t="shared" si="320"/>
        <v>1.9597207299929194</v>
      </c>
      <c r="I437" s="9">
        <v>65</v>
      </c>
      <c r="J437" s="9">
        <v>78</v>
      </c>
      <c r="K437" s="9">
        <v>0.2</v>
      </c>
      <c r="L437" s="9">
        <v>0.2</v>
      </c>
      <c r="M437" s="1">
        <f t="shared" si="360"/>
        <v>1.3989229744649958</v>
      </c>
      <c r="N437" s="9">
        <v>3</v>
      </c>
      <c r="O437" s="9">
        <v>2.6</v>
      </c>
      <c r="P437" s="9">
        <f t="shared" si="361"/>
        <v>0.98356459825813847</v>
      </c>
      <c r="Q437" s="1">
        <f t="shared" si="362"/>
        <v>0.45864370445791458</v>
      </c>
      <c r="R437" s="4">
        <f t="shared" si="363"/>
        <v>15.007922656809424</v>
      </c>
      <c r="S437" s="4">
        <f t="shared" si="364"/>
        <v>6.7802655062758923</v>
      </c>
      <c r="T437" s="9">
        <f t="shared" si="365"/>
        <v>1.8613659175643695</v>
      </c>
      <c r="U437" s="9">
        <f t="shared" si="366"/>
        <v>3.3586437044579149</v>
      </c>
      <c r="V437" s="9">
        <f t="shared" si="367"/>
        <v>43.397268212957691</v>
      </c>
      <c r="W437" s="9">
        <f t="shared" si="368"/>
        <v>59.935383762778358</v>
      </c>
      <c r="X437" s="28">
        <f t="shared" si="321"/>
        <v>103.33265197573604</v>
      </c>
      <c r="Y437" s="9">
        <f t="shared" si="369"/>
        <v>0.5800236674159106</v>
      </c>
      <c r="Z437" s="9">
        <f t="shared" si="350"/>
        <v>0.04</v>
      </c>
      <c r="AA437" s="29">
        <f t="shared" si="322"/>
        <v>0.62002366741591064</v>
      </c>
      <c r="AB437" s="30">
        <f t="shared" si="351"/>
        <v>0.98</v>
      </c>
      <c r="AC437" s="9">
        <v>0.5</v>
      </c>
      <c r="AD437" s="9">
        <v>0.5</v>
      </c>
      <c r="AE437" s="9">
        <f t="shared" si="323"/>
        <v>48.517550806312101</v>
      </c>
      <c r="AF437" s="9">
        <f>(AC437+AD437)*D437*E437*N437</f>
        <v>24.757380000000005</v>
      </c>
      <c r="AG437" s="28">
        <f t="shared" si="324"/>
        <v>73.274930806312113</v>
      </c>
      <c r="AH437" s="9">
        <f t="shared" si="325"/>
        <v>0.33786971516140052</v>
      </c>
      <c r="AI437" s="9">
        <f t="shared" si="352"/>
        <v>0.09</v>
      </c>
      <c r="AJ437" s="29">
        <f t="shared" si="326"/>
        <v>0.42786971516140049</v>
      </c>
      <c r="AK437" s="30">
        <f t="shared" si="353"/>
        <v>0.9</v>
      </c>
      <c r="AL437" s="9">
        <v>11.457645795036427</v>
      </c>
      <c r="AM437" s="9">
        <v>3.1295952454041847</v>
      </c>
      <c r="AN437" s="9">
        <v>3.7977558458567238</v>
      </c>
      <c r="AO437" s="36">
        <f t="shared" si="327"/>
        <v>105.48541555856389</v>
      </c>
      <c r="AP437" s="36">
        <f t="shared" si="328"/>
        <v>4.3536342292454542</v>
      </c>
      <c r="AQ437" s="36">
        <f t="shared" si="329"/>
        <v>1.1891721238212851</v>
      </c>
      <c r="AR437" s="36">
        <f t="shared" si="330"/>
        <v>1.443057338358424</v>
      </c>
      <c r="AS437" s="36">
        <f t="shared" si="331"/>
        <v>98.507133898695514</v>
      </c>
      <c r="AT437" s="37">
        <f t="shared" si="332"/>
        <v>72.469711786462526</v>
      </c>
      <c r="AU437" s="37">
        <f t="shared" si="333"/>
        <v>6.5552661522939735</v>
      </c>
      <c r="AV437" s="37">
        <f t="shared" si="334"/>
        <v>1.7905362191826228</v>
      </c>
      <c r="AW437" s="37">
        <f t="shared" si="335"/>
        <v>2.1728111338374636</v>
      </c>
      <c r="AX437" s="37">
        <f t="shared" si="336"/>
        <v>148.32217099632751</v>
      </c>
      <c r="AY437" s="9">
        <f t="shared" si="337"/>
        <v>0.85</v>
      </c>
      <c r="AZ437" s="9">
        <f t="shared" si="338"/>
        <v>0.6</v>
      </c>
      <c r="BA437" s="9">
        <f t="shared" si="339"/>
        <v>0.65</v>
      </c>
      <c r="BB437" s="9">
        <f t="shared" si="354"/>
        <v>21</v>
      </c>
      <c r="BC437" s="9">
        <f t="shared" si="355"/>
        <v>11.2</v>
      </c>
      <c r="BD437" s="9">
        <f t="shared" si="356"/>
        <v>13.65</v>
      </c>
      <c r="BE437" s="9">
        <f t="shared" si="340"/>
        <v>459.24491586194472</v>
      </c>
      <c r="BF437" s="9">
        <f t="shared" si="341"/>
        <v>125.44031565194825</v>
      </c>
      <c r="BG437" s="9">
        <f t="shared" si="342"/>
        <v>152.22150301157347</v>
      </c>
      <c r="BH437" s="9">
        <f t="shared" si="343"/>
        <v>10391.065954786991</v>
      </c>
      <c r="BI437" s="9">
        <f t="shared" si="344"/>
        <v>475.05824874029742</v>
      </c>
      <c r="BJ437" s="9">
        <f t="shared" si="345"/>
        <v>129.75964374738697</v>
      </c>
      <c r="BK437" s="9">
        <f t="shared" si="346"/>
        <v>157.46299663561783</v>
      </c>
      <c r="BL437" s="9">
        <f t="shared" si="347"/>
        <v>10748.864983646266</v>
      </c>
      <c r="BM437" s="9" t="str">
        <f t="shared" si="348"/>
        <v>M</v>
      </c>
      <c r="BN437" s="9" t="str">
        <f t="shared" si="349"/>
        <v>M</v>
      </c>
      <c r="BO437" s="9">
        <v>1</v>
      </c>
    </row>
    <row r="438" spans="1:67" x14ac:dyDescent="0.3">
      <c r="A438" s="10">
        <v>432</v>
      </c>
      <c r="B438" s="10">
        <f t="shared" si="319"/>
        <v>11</v>
      </c>
      <c r="C438" s="9">
        <f>IF(G438&lt;=$A$3,$A$3,G438)</f>
        <v>2.5</v>
      </c>
      <c r="D438" s="9">
        <f t="shared" si="357"/>
        <v>3</v>
      </c>
      <c r="E438" s="9">
        <f t="shared" si="358"/>
        <v>2.7508200000000005</v>
      </c>
      <c r="F438" s="9">
        <f t="shared" si="359"/>
        <v>2.9000000000000004</v>
      </c>
      <c r="G438" s="9">
        <v>1.110364660320537</v>
      </c>
      <c r="H438" s="9">
        <f t="shared" si="320"/>
        <v>1.2251518481939681</v>
      </c>
      <c r="I438" s="9">
        <v>65</v>
      </c>
      <c r="J438" s="9">
        <v>78</v>
      </c>
      <c r="K438" s="9">
        <v>0.2</v>
      </c>
      <c r="L438" s="9">
        <v>0.2</v>
      </c>
      <c r="M438" s="1">
        <f t="shared" si="360"/>
        <v>1.3989229744649958</v>
      </c>
      <c r="N438" s="9">
        <v>3</v>
      </c>
      <c r="O438" s="9">
        <v>2.6</v>
      </c>
      <c r="P438" s="9">
        <f t="shared" si="361"/>
        <v>0</v>
      </c>
      <c r="Q438" s="1">
        <f t="shared" si="362"/>
        <v>0</v>
      </c>
      <c r="R438" s="4">
        <f t="shared" si="363"/>
        <v>15.007922656809424</v>
      </c>
      <c r="S438" s="4">
        <f t="shared" si="364"/>
        <v>17.968102592509176</v>
      </c>
      <c r="T438" s="9">
        <f t="shared" si="365"/>
        <v>0</v>
      </c>
      <c r="U438" s="9">
        <f t="shared" si="366"/>
        <v>2.6240748226589639</v>
      </c>
      <c r="V438" s="9">
        <f t="shared" si="367"/>
        <v>30.331549863440387</v>
      </c>
      <c r="W438" s="9">
        <f t="shared" si="368"/>
        <v>35.936205185018352</v>
      </c>
      <c r="X438" s="28">
        <f t="shared" si="321"/>
        <v>66.267755048458739</v>
      </c>
      <c r="Y438" s="9">
        <f t="shared" si="369"/>
        <v>0.54228795224373849</v>
      </c>
      <c r="Z438" s="9">
        <f t="shared" si="350"/>
        <v>0.04</v>
      </c>
      <c r="AA438" s="29">
        <f t="shared" si="322"/>
        <v>0.58228795224373853</v>
      </c>
      <c r="AB438" s="30">
        <f t="shared" si="351"/>
        <v>0.98</v>
      </c>
      <c r="AC438" s="9">
        <v>0.5</v>
      </c>
      <c r="AD438" s="9">
        <v>0.5</v>
      </c>
      <c r="AE438" s="9">
        <f t="shared" si="323"/>
        <v>30.33154986344039</v>
      </c>
      <c r="AF438" s="9">
        <f>(AC438+AD438)*D438*E438*N438</f>
        <v>24.757380000000005</v>
      </c>
      <c r="AG438" s="28">
        <f t="shared" si="324"/>
        <v>55.088929863440399</v>
      </c>
      <c r="AH438" s="9">
        <f t="shared" si="325"/>
        <v>0.44940753181030957</v>
      </c>
      <c r="AI438" s="9">
        <f t="shared" si="352"/>
        <v>0.09</v>
      </c>
      <c r="AJ438" s="29">
        <f t="shared" si="326"/>
        <v>0.53940753181030954</v>
      </c>
      <c r="AK438" s="30">
        <f t="shared" si="353"/>
        <v>0.9</v>
      </c>
      <c r="AL438" s="9">
        <v>11.083224312143557</v>
      </c>
      <c r="AM438" s="9">
        <v>2.6366630664710593</v>
      </c>
      <c r="AN438" s="9">
        <v>6.9427259125634038</v>
      </c>
      <c r="AO438" s="36">
        <f t="shared" si="327"/>
        <v>67.648333278634965</v>
      </c>
      <c r="AP438" s="36">
        <f t="shared" si="328"/>
        <v>4.6295963231674673</v>
      </c>
      <c r="AQ438" s="36">
        <f t="shared" si="329"/>
        <v>1.1013659287389299</v>
      </c>
      <c r="AR438" s="36">
        <f t="shared" si="330"/>
        <v>2.9000602579473185</v>
      </c>
      <c r="AS438" s="36">
        <f t="shared" si="331"/>
        <v>115.77025804830249</v>
      </c>
      <c r="AT438" s="37">
        <f t="shared" si="332"/>
        <v>54.48355700779819</v>
      </c>
      <c r="AU438" s="37">
        <f t="shared" si="333"/>
        <v>5.1048496414301852</v>
      </c>
      <c r="AV438" s="37">
        <f t="shared" si="334"/>
        <v>1.214427149570503</v>
      </c>
      <c r="AW438" s="37">
        <f t="shared" si="335"/>
        <v>3.1977672640320991</v>
      </c>
      <c r="AX438" s="37">
        <f t="shared" si="336"/>
        <v>127.65470659476739</v>
      </c>
      <c r="AY438" s="9">
        <f t="shared" si="337"/>
        <v>0.85</v>
      </c>
      <c r="AZ438" s="9">
        <f t="shared" si="338"/>
        <v>0.6</v>
      </c>
      <c r="BA438" s="9">
        <f t="shared" si="339"/>
        <v>0.65</v>
      </c>
      <c r="BB438" s="9">
        <f t="shared" si="354"/>
        <v>21</v>
      </c>
      <c r="BC438" s="9">
        <f t="shared" si="355"/>
        <v>11.2</v>
      </c>
      <c r="BD438" s="9">
        <f t="shared" si="356"/>
        <v>13.65</v>
      </c>
      <c r="BE438" s="9">
        <f t="shared" si="340"/>
        <v>313.18447501517585</v>
      </c>
      <c r="BF438" s="9">
        <f t="shared" si="341"/>
        <v>74.505569409064464</v>
      </c>
      <c r="BG438" s="9">
        <f t="shared" si="342"/>
        <v>196.18424285774429</v>
      </c>
      <c r="BH438" s="9">
        <f t="shared" si="343"/>
        <v>7831.6650002051392</v>
      </c>
      <c r="BI438" s="9">
        <f t="shared" si="344"/>
        <v>278.13036645509965</v>
      </c>
      <c r="BJ438" s="9">
        <f t="shared" si="345"/>
        <v>66.16631083544236</v>
      </c>
      <c r="BK438" s="9">
        <f t="shared" si="346"/>
        <v>174.22573502756373</v>
      </c>
      <c r="BL438" s="9">
        <f t="shared" si="347"/>
        <v>6955.0824840697605</v>
      </c>
      <c r="BM438" s="9" t="str">
        <f t="shared" si="348"/>
        <v>M</v>
      </c>
      <c r="BN438" s="9" t="str">
        <f t="shared" si="349"/>
        <v>M</v>
      </c>
      <c r="BO438" s="9">
        <v>1</v>
      </c>
    </row>
    <row r="439" spans="1:67" x14ac:dyDescent="0.3">
      <c r="A439" s="10">
        <v>433</v>
      </c>
      <c r="B439" s="10">
        <f t="shared" si="319"/>
        <v>11</v>
      </c>
      <c r="C439" s="9">
        <f>IF(G439&lt;=$A$3,$A$3,G439)</f>
        <v>2.5</v>
      </c>
      <c r="D439" s="9">
        <f t="shared" si="357"/>
        <v>3</v>
      </c>
      <c r="E439" s="9">
        <f t="shared" si="358"/>
        <v>2.7508200000000005</v>
      </c>
      <c r="F439" s="9">
        <f t="shared" si="359"/>
        <v>2.9000000000000004</v>
      </c>
      <c r="G439" s="9">
        <v>1.8529657661230519</v>
      </c>
      <c r="H439" s="9">
        <f t="shared" si="320"/>
        <v>2.0445215109335919</v>
      </c>
      <c r="I439" s="9">
        <v>65</v>
      </c>
      <c r="J439" s="9">
        <v>78</v>
      </c>
      <c r="K439" s="9">
        <v>0.2</v>
      </c>
      <c r="L439" s="9">
        <v>0.2</v>
      </c>
      <c r="M439" s="1">
        <f t="shared" si="360"/>
        <v>1.3989229744649958</v>
      </c>
      <c r="N439" s="9">
        <v>3</v>
      </c>
      <c r="O439" s="9">
        <v>2.6</v>
      </c>
      <c r="P439" s="9">
        <f t="shared" si="361"/>
        <v>1.165420459850026</v>
      </c>
      <c r="Q439" s="1">
        <f t="shared" si="362"/>
        <v>0.54344448539858714</v>
      </c>
      <c r="R439" s="4">
        <f t="shared" si="363"/>
        <v>15.007922656809424</v>
      </c>
      <c r="S439" s="4">
        <f t="shared" si="364"/>
        <v>5.6124329423527994</v>
      </c>
      <c r="T439" s="9">
        <f t="shared" si="365"/>
        <v>2.6133119633904052</v>
      </c>
      <c r="U439" s="9">
        <f t="shared" si="366"/>
        <v>3.4434444853985875</v>
      </c>
      <c r="V439" s="9">
        <f t="shared" si="367"/>
        <v>43.4282451492235</v>
      </c>
      <c r="W439" s="9">
        <f t="shared" si="368"/>
        <v>56.722886589287441</v>
      </c>
      <c r="X439" s="28">
        <f t="shared" si="321"/>
        <v>100.15113173851094</v>
      </c>
      <c r="Y439" s="9">
        <f t="shared" si="369"/>
        <v>0.56637289668765556</v>
      </c>
      <c r="Z439" s="9">
        <f t="shared" si="350"/>
        <v>0.04</v>
      </c>
      <c r="AA439" s="29">
        <f t="shared" si="322"/>
        <v>0.60637289668765559</v>
      </c>
      <c r="AB439" s="30">
        <f t="shared" si="351"/>
        <v>0.98</v>
      </c>
      <c r="AC439" s="9">
        <v>0.5</v>
      </c>
      <c r="AD439" s="9">
        <v>0.5</v>
      </c>
      <c r="AE439" s="9">
        <f t="shared" si="323"/>
        <v>50.616995964357102</v>
      </c>
      <c r="AF439" s="9">
        <f>(AC439+AD439)*D439*E439*N439</f>
        <v>24.757380000000005</v>
      </c>
      <c r="AG439" s="28">
        <f t="shared" si="324"/>
        <v>75.374375964357114</v>
      </c>
      <c r="AH439" s="9">
        <f t="shared" si="325"/>
        <v>0.32845883873993498</v>
      </c>
      <c r="AI439" s="9">
        <f t="shared" si="352"/>
        <v>0.09</v>
      </c>
      <c r="AJ439" s="29">
        <f t="shared" si="326"/>
        <v>0.41845883873993495</v>
      </c>
      <c r="AK439" s="30">
        <f t="shared" si="353"/>
        <v>0.9</v>
      </c>
      <c r="AL439" s="9">
        <v>9.7220236759162901</v>
      </c>
      <c r="AM439" s="9">
        <v>2.0512055741718536</v>
      </c>
      <c r="AN439" s="9">
        <v>6.0201196175054985</v>
      </c>
      <c r="AO439" s="36">
        <f t="shared" si="327"/>
        <v>102.23761364972992</v>
      </c>
      <c r="AP439" s="36">
        <f t="shared" si="328"/>
        <v>3.8268520178849599</v>
      </c>
      <c r="AQ439" s="36">
        <f t="shared" si="329"/>
        <v>0.80741010845940098</v>
      </c>
      <c r="AR439" s="36">
        <f t="shared" si="330"/>
        <v>2.3696822466325083</v>
      </c>
      <c r="AS439" s="36">
        <f t="shared" si="331"/>
        <v>94.76011018134065</v>
      </c>
      <c r="AT439" s="37">
        <f t="shared" si="332"/>
        <v>74.546086118594957</v>
      </c>
      <c r="AU439" s="37">
        <f t="shared" si="333"/>
        <v>5.653756938290206</v>
      </c>
      <c r="AV439" s="37">
        <f t="shared" si="334"/>
        <v>1.1928604715870181</v>
      </c>
      <c r="AW439" s="37">
        <f t="shared" si="335"/>
        <v>3.5009473532886464</v>
      </c>
      <c r="AX439" s="37">
        <f t="shared" si="336"/>
        <v>139.99773910959846</v>
      </c>
      <c r="AY439" s="9">
        <f t="shared" si="337"/>
        <v>0.85</v>
      </c>
      <c r="AZ439" s="9">
        <f t="shared" si="338"/>
        <v>0.6</v>
      </c>
      <c r="BA439" s="9">
        <f t="shared" si="339"/>
        <v>0.65</v>
      </c>
      <c r="BB439" s="9">
        <f t="shared" si="354"/>
        <v>21</v>
      </c>
      <c r="BC439" s="9">
        <f t="shared" si="355"/>
        <v>11.2</v>
      </c>
      <c r="BD439" s="9">
        <f t="shared" si="356"/>
        <v>13.65</v>
      </c>
      <c r="BE439" s="9">
        <f t="shared" si="340"/>
        <v>391.2482180992119</v>
      </c>
      <c r="BF439" s="9">
        <f t="shared" si="341"/>
        <v>82.547682725558772</v>
      </c>
      <c r="BG439" s="9">
        <f t="shared" si="342"/>
        <v>242.27065800383841</v>
      </c>
      <c r="BH439" s="9">
        <f t="shared" si="343"/>
        <v>9688.0475341257443</v>
      </c>
      <c r="BI439" s="9">
        <f t="shared" si="344"/>
        <v>421.46545161538546</v>
      </c>
      <c r="BJ439" s="9">
        <f t="shared" si="345"/>
        <v>88.923079442393643</v>
      </c>
      <c r="BK439" s="9">
        <f t="shared" si="346"/>
        <v>260.98192289492249</v>
      </c>
      <c r="BL439" s="9">
        <f t="shared" si="347"/>
        <v>10436.283516072715</v>
      </c>
      <c r="BM439" s="9" t="str">
        <f t="shared" si="348"/>
        <v>M</v>
      </c>
      <c r="BN439" s="9" t="str">
        <f t="shared" si="349"/>
        <v>M</v>
      </c>
      <c r="BO439" s="9">
        <v>1</v>
      </c>
    </row>
    <row r="440" spans="1:67" x14ac:dyDescent="0.3">
      <c r="A440" s="10">
        <v>434</v>
      </c>
      <c r="B440" s="10">
        <f t="shared" si="319"/>
        <v>11</v>
      </c>
      <c r="C440" s="9">
        <f>IF(G440&lt;=$A$3,$A$3,G440)</f>
        <v>2.6740876428900977</v>
      </c>
      <c r="D440" s="9">
        <f t="shared" si="357"/>
        <v>3</v>
      </c>
      <c r="E440" s="9">
        <f t="shared" si="358"/>
        <v>2.7508200000000005</v>
      </c>
      <c r="F440" s="9">
        <f t="shared" si="359"/>
        <v>3.0740876428900981</v>
      </c>
      <c r="G440" s="9">
        <v>2.6740876428900977</v>
      </c>
      <c r="H440" s="9">
        <f t="shared" si="320"/>
        <v>2.9505292585353908</v>
      </c>
      <c r="I440" s="9">
        <v>65</v>
      </c>
      <c r="J440" s="9">
        <v>78</v>
      </c>
      <c r="K440" s="9">
        <v>0.2</v>
      </c>
      <c r="L440" s="9">
        <v>0.2</v>
      </c>
      <c r="M440" s="1">
        <f t="shared" si="360"/>
        <v>1.3989229744649958</v>
      </c>
      <c r="N440" s="9">
        <v>3</v>
      </c>
      <c r="O440" s="9">
        <v>2.6</v>
      </c>
      <c r="P440" s="9">
        <f t="shared" si="361"/>
        <v>2.7350281896643498</v>
      </c>
      <c r="Q440" s="1">
        <f t="shared" si="362"/>
        <v>1.2753645901102884</v>
      </c>
      <c r="R440" s="4">
        <f t="shared" si="363"/>
        <v>15.007922656809424</v>
      </c>
      <c r="S440" s="4">
        <f t="shared" si="364"/>
        <v>0.11707857270004253</v>
      </c>
      <c r="T440" s="9">
        <f t="shared" si="365"/>
        <v>14.392942621932294</v>
      </c>
      <c r="U440" s="9">
        <f t="shared" si="366"/>
        <v>4.3494522330003864</v>
      </c>
      <c r="V440" s="9">
        <f t="shared" si="367"/>
        <v>33.454979631415135</v>
      </c>
      <c r="W440" s="9">
        <f t="shared" si="368"/>
        <v>41.606155882159236</v>
      </c>
      <c r="X440" s="28">
        <f t="shared" si="321"/>
        <v>75.061135513574371</v>
      </c>
      <c r="Y440" s="9">
        <f t="shared" si="369"/>
        <v>0.55429691540750814</v>
      </c>
      <c r="Z440" s="9">
        <f t="shared" si="350"/>
        <v>0.04</v>
      </c>
      <c r="AA440" s="29">
        <f t="shared" si="322"/>
        <v>0.59429691540750818</v>
      </c>
      <c r="AB440" s="30">
        <f t="shared" si="351"/>
        <v>0.98</v>
      </c>
      <c r="AC440" s="9">
        <v>0.5</v>
      </c>
      <c r="AD440" s="9">
        <v>0.5</v>
      </c>
      <c r="AE440" s="9">
        <f t="shared" si="323"/>
        <v>73.047374054678926</v>
      </c>
      <c r="AF440" s="9">
        <f>(AC440+AD440)*D440*E440*N440</f>
        <v>24.757380000000005</v>
      </c>
      <c r="AG440" s="28">
        <f t="shared" si="324"/>
        <v>97.804754054678938</v>
      </c>
      <c r="AH440" s="9">
        <f t="shared" si="325"/>
        <v>0.25313064011345593</v>
      </c>
      <c r="AI440" s="9">
        <f t="shared" si="352"/>
        <v>0.09</v>
      </c>
      <c r="AJ440" s="29">
        <f t="shared" si="326"/>
        <v>0.34313064011345595</v>
      </c>
      <c r="AK440" s="30">
        <f t="shared" si="353"/>
        <v>0.9</v>
      </c>
      <c r="AL440" s="9">
        <v>11.291016056824859</v>
      </c>
      <c r="AM440" s="9">
        <v>2.9472701215624801</v>
      </c>
      <c r="AN440" s="9">
        <v>5.7034342133694631</v>
      </c>
      <c r="AO440" s="36">
        <f t="shared" si="327"/>
        <v>76.624909170107173</v>
      </c>
      <c r="AP440" s="36">
        <f t="shared" si="328"/>
        <v>4.5808000424371986</v>
      </c>
      <c r="AQ440" s="36">
        <f t="shared" si="329"/>
        <v>1.1957165794451865</v>
      </c>
      <c r="AR440" s="36">
        <f t="shared" si="330"/>
        <v>2.3139008531343435</v>
      </c>
      <c r="AS440" s="36">
        <f t="shared" si="331"/>
        <v>110.33258149081011</v>
      </c>
      <c r="AT440" s="37">
        <f t="shared" si="332"/>
        <v>96.729976537594553</v>
      </c>
      <c r="AU440" s="37">
        <f t="shared" si="333"/>
        <v>7.4167224897152355</v>
      </c>
      <c r="AV440" s="37">
        <f t="shared" si="334"/>
        <v>1.9359714381634832</v>
      </c>
      <c r="AW440" s="37">
        <f t="shared" si="335"/>
        <v>3.7464111808910143</v>
      </c>
      <c r="AX440" s="37">
        <f t="shared" si="336"/>
        <v>178.63825770833108</v>
      </c>
      <c r="AY440" s="9">
        <f t="shared" si="337"/>
        <v>0.85</v>
      </c>
      <c r="AZ440" s="9">
        <f t="shared" si="338"/>
        <v>0.6</v>
      </c>
      <c r="BA440" s="9">
        <f t="shared" si="339"/>
        <v>0.65</v>
      </c>
      <c r="BB440" s="9">
        <f t="shared" si="354"/>
        <v>21</v>
      </c>
      <c r="BC440" s="9">
        <f t="shared" si="355"/>
        <v>11.2</v>
      </c>
      <c r="BD440" s="9">
        <f t="shared" si="356"/>
        <v>13.65</v>
      </c>
      <c r="BE440" s="9">
        <f t="shared" si="340"/>
        <v>351.00338717817345</v>
      </c>
      <c r="BF440" s="9">
        <f t="shared" si="341"/>
        <v>91.621674293178657</v>
      </c>
      <c r="BG440" s="9">
        <f t="shared" si="342"/>
        <v>177.30244270005255</v>
      </c>
      <c r="BH440" s="9">
        <f t="shared" si="343"/>
        <v>8454.2240352367735</v>
      </c>
      <c r="BI440" s="9">
        <f t="shared" si="344"/>
        <v>717.4193924160046</v>
      </c>
      <c r="BJ440" s="9">
        <f t="shared" si="345"/>
        <v>187.26647179100692</v>
      </c>
      <c r="BK440" s="9">
        <f t="shared" si="346"/>
        <v>362.39026562776974</v>
      </c>
      <c r="BL440" s="9">
        <f t="shared" si="347"/>
        <v>17279.674476843637</v>
      </c>
      <c r="BM440" s="9" t="str">
        <f t="shared" si="348"/>
        <v>M</v>
      </c>
      <c r="BN440" s="9" t="str">
        <f t="shared" si="349"/>
        <v>M</v>
      </c>
      <c r="BO440" s="9">
        <v>1</v>
      </c>
    </row>
    <row r="441" spans="1:67" x14ac:dyDescent="0.3">
      <c r="A441" s="10">
        <v>435</v>
      </c>
      <c r="B441" s="10">
        <f t="shared" si="319"/>
        <v>11</v>
      </c>
      <c r="C441" s="9">
        <f>IF(G441&lt;=$A$3,$A$3,G441)</f>
        <v>2.5</v>
      </c>
      <c r="D441" s="9">
        <f t="shared" si="357"/>
        <v>3</v>
      </c>
      <c r="E441" s="9">
        <f t="shared" si="358"/>
        <v>2.7508200000000005</v>
      </c>
      <c r="F441" s="9">
        <f t="shared" si="359"/>
        <v>2.9000000000000004</v>
      </c>
      <c r="G441" s="9">
        <v>2.4231299482534192</v>
      </c>
      <c r="H441" s="9">
        <f t="shared" si="320"/>
        <v>2.6736280796795477</v>
      </c>
      <c r="I441" s="9">
        <v>65</v>
      </c>
      <c r="J441" s="9">
        <v>78</v>
      </c>
      <c r="K441" s="9">
        <v>0.2</v>
      </c>
      <c r="L441" s="9">
        <v>0.2</v>
      </c>
      <c r="M441" s="1">
        <f t="shared" si="360"/>
        <v>1.3989229744649958</v>
      </c>
      <c r="N441" s="9">
        <v>3</v>
      </c>
      <c r="O441" s="9">
        <v>2.6</v>
      </c>
      <c r="P441" s="9">
        <f t="shared" si="361"/>
        <v>2.5145438502637516</v>
      </c>
      <c r="Q441" s="1">
        <f t="shared" si="362"/>
        <v>1.1725510541445434</v>
      </c>
      <c r="R441" s="4">
        <f t="shared" si="363"/>
        <v>15.007922656809424</v>
      </c>
      <c r="S441" s="4">
        <f t="shared" si="364"/>
        <v>0.39298691264976782</v>
      </c>
      <c r="T441" s="9">
        <f t="shared" si="365"/>
        <v>12.16590461974975</v>
      </c>
      <c r="U441" s="9">
        <f t="shared" si="366"/>
        <v>4.0725510541445438</v>
      </c>
      <c r="V441" s="9">
        <f t="shared" si="367"/>
        <v>32.725812601196843</v>
      </c>
      <c r="W441" s="9">
        <f t="shared" si="368"/>
        <v>42.365130061859738</v>
      </c>
      <c r="X441" s="28">
        <f t="shared" si="321"/>
        <v>75.09094266305658</v>
      </c>
      <c r="Y441" s="9">
        <f t="shared" si="369"/>
        <v>0.5641842885360745</v>
      </c>
      <c r="Z441" s="9">
        <f t="shared" si="350"/>
        <v>0.04</v>
      </c>
      <c r="AA441" s="29">
        <f t="shared" si="322"/>
        <v>0.60418428853607453</v>
      </c>
      <c r="AB441" s="30">
        <f t="shared" si="351"/>
        <v>0.98</v>
      </c>
      <c r="AC441" s="9">
        <v>0.5</v>
      </c>
      <c r="AD441" s="9">
        <v>0.5</v>
      </c>
      <c r="AE441" s="9">
        <f t="shared" si="323"/>
        <v>66.19202634729686</v>
      </c>
      <c r="AF441" s="9">
        <f>(AC441+AD441)*D441*E441*N441</f>
        <v>24.757380000000005</v>
      </c>
      <c r="AG441" s="28">
        <f t="shared" si="324"/>
        <v>90.949406347296872</v>
      </c>
      <c r="AH441" s="9">
        <f t="shared" si="325"/>
        <v>0.27221046287495448</v>
      </c>
      <c r="AI441" s="9">
        <f t="shared" si="352"/>
        <v>0.09</v>
      </c>
      <c r="AJ441" s="29">
        <f t="shared" si="326"/>
        <v>0.36221046287495451</v>
      </c>
      <c r="AK441" s="30">
        <f t="shared" si="353"/>
        <v>0.9</v>
      </c>
      <c r="AL441" s="9">
        <v>11.115204371856105</v>
      </c>
      <c r="AM441" s="9">
        <v>2.9724946105381802</v>
      </c>
      <c r="AN441" s="9">
        <v>5.0662283461617799</v>
      </c>
      <c r="AO441" s="36">
        <f t="shared" si="327"/>
        <v>76.655337301870262</v>
      </c>
      <c r="AP441" s="36">
        <f t="shared" si="328"/>
        <v>4.3995725265131593</v>
      </c>
      <c r="AQ441" s="36">
        <f t="shared" si="329"/>
        <v>1.1765600690928539</v>
      </c>
      <c r="AR441" s="36">
        <f t="shared" si="330"/>
        <v>2.0052927772747315</v>
      </c>
      <c r="AS441" s="36">
        <f t="shared" si="331"/>
        <v>104.23081342893393</v>
      </c>
      <c r="AT441" s="37">
        <f t="shared" si="332"/>
        <v>89.949962321502412</v>
      </c>
      <c r="AU441" s="37">
        <f t="shared" si="333"/>
        <v>7.0891610513763874</v>
      </c>
      <c r="AV441" s="37">
        <f t="shared" si="334"/>
        <v>1.8958259617618383</v>
      </c>
      <c r="AW441" s="37">
        <f t="shared" si="335"/>
        <v>3.2311874318683063</v>
      </c>
      <c r="AX441" s="37">
        <f t="shared" si="336"/>
        <v>167.95018571935964</v>
      </c>
      <c r="AY441" s="9">
        <f t="shared" si="337"/>
        <v>0.85</v>
      </c>
      <c r="AZ441" s="9">
        <f t="shared" si="338"/>
        <v>0.6</v>
      </c>
      <c r="BA441" s="9">
        <f t="shared" si="339"/>
        <v>0.65</v>
      </c>
      <c r="BB441" s="9">
        <f t="shared" si="354"/>
        <v>21</v>
      </c>
      <c r="BC441" s="9">
        <f t="shared" si="355"/>
        <v>11.2</v>
      </c>
      <c r="BD441" s="9">
        <f t="shared" si="356"/>
        <v>13.65</v>
      </c>
      <c r="BE441" s="9">
        <f t="shared" si="340"/>
        <v>337.25071600390777</v>
      </c>
      <c r="BF441" s="9">
        <f t="shared" si="341"/>
        <v>90.189608952224503</v>
      </c>
      <c r="BG441" s="9">
        <f t="shared" si="342"/>
        <v>153.71639423099873</v>
      </c>
      <c r="BH441" s="9">
        <f t="shared" si="343"/>
        <v>7989.8481606432388</v>
      </c>
      <c r="BI441" s="9">
        <f t="shared" si="344"/>
        <v>637.66976946236844</v>
      </c>
      <c r="BJ441" s="9">
        <f t="shared" si="345"/>
        <v>170.52947382860341</v>
      </c>
      <c r="BK441" s="9">
        <f t="shared" si="346"/>
        <v>290.6451877502663</v>
      </c>
      <c r="BL441" s="9">
        <f t="shared" si="347"/>
        <v>15107.112877345731</v>
      </c>
      <c r="BM441" s="9" t="str">
        <f t="shared" si="348"/>
        <v>M</v>
      </c>
      <c r="BN441" s="9" t="str">
        <f t="shared" si="349"/>
        <v>M</v>
      </c>
      <c r="BO441" s="9">
        <v>1</v>
      </c>
    </row>
    <row r="442" spans="1:67" x14ac:dyDescent="0.3">
      <c r="A442" s="10">
        <v>436</v>
      </c>
      <c r="B442" s="10">
        <f t="shared" si="319"/>
        <v>11</v>
      </c>
      <c r="C442" s="9">
        <f>IF(G442&lt;=$A$3,$A$3,G442)</f>
        <v>2.5</v>
      </c>
      <c r="D442" s="9">
        <f t="shared" si="357"/>
        <v>3</v>
      </c>
      <c r="E442" s="9">
        <f t="shared" si="358"/>
        <v>2.7508200000000005</v>
      </c>
      <c r="F442" s="9">
        <f t="shared" si="359"/>
        <v>2.9000000000000004</v>
      </c>
      <c r="G442" s="9">
        <v>1.3117473469093557</v>
      </c>
      <c r="H442" s="9">
        <f t="shared" si="320"/>
        <v>1.4473530578374145</v>
      </c>
      <c r="I442" s="9">
        <v>65</v>
      </c>
      <c r="J442" s="9">
        <v>78</v>
      </c>
      <c r="K442" s="9">
        <v>0.2</v>
      </c>
      <c r="L442" s="9">
        <v>0.2</v>
      </c>
      <c r="M442" s="1">
        <f t="shared" si="360"/>
        <v>1.3989229744649958</v>
      </c>
      <c r="N442" s="9">
        <v>3</v>
      </c>
      <c r="O442" s="9">
        <v>2.6</v>
      </c>
      <c r="P442" s="9">
        <f t="shared" si="361"/>
        <v>0</v>
      </c>
      <c r="Q442" s="1">
        <f t="shared" si="362"/>
        <v>0</v>
      </c>
      <c r="R442" s="4">
        <f t="shared" si="363"/>
        <v>15.007922656809424</v>
      </c>
      <c r="S442" s="4">
        <f t="shared" si="364"/>
        <v>15.584284019614771</v>
      </c>
      <c r="T442" s="9">
        <f t="shared" si="365"/>
        <v>0</v>
      </c>
      <c r="U442" s="9">
        <f t="shared" si="366"/>
        <v>2.8462760323024101</v>
      </c>
      <c r="V442" s="9">
        <f t="shared" si="367"/>
        <v>35.832669647042856</v>
      </c>
      <c r="W442" s="9">
        <f t="shared" si="368"/>
        <v>31.168568039229541</v>
      </c>
      <c r="X442" s="28">
        <f t="shared" si="321"/>
        <v>67.00123768627239</v>
      </c>
      <c r="Y442" s="9">
        <f t="shared" si="369"/>
        <v>0.46519391455384324</v>
      </c>
      <c r="Z442" s="9">
        <f t="shared" si="350"/>
        <v>0.04</v>
      </c>
      <c r="AA442" s="29">
        <f t="shared" si="322"/>
        <v>0.50519391455384322</v>
      </c>
      <c r="AB442" s="30">
        <f t="shared" si="351"/>
        <v>0.98</v>
      </c>
      <c r="AC442" s="9">
        <v>0.5</v>
      </c>
      <c r="AD442" s="9">
        <v>0.5</v>
      </c>
      <c r="AE442" s="9">
        <f t="shared" si="323"/>
        <v>35.832669647042856</v>
      </c>
      <c r="AF442" s="9">
        <f>(AC442+AD442)*D442*E442*N442</f>
        <v>24.757380000000005</v>
      </c>
      <c r="AG442" s="28">
        <f t="shared" si="324"/>
        <v>60.590049647042861</v>
      </c>
      <c r="AH442" s="9">
        <f t="shared" si="325"/>
        <v>0.40860471553035449</v>
      </c>
      <c r="AI442" s="9">
        <f t="shared" si="352"/>
        <v>0.09</v>
      </c>
      <c r="AJ442" s="29">
        <f t="shared" si="326"/>
        <v>0.49860471553035446</v>
      </c>
      <c r="AK442" s="30">
        <f t="shared" si="353"/>
        <v>0.9</v>
      </c>
      <c r="AL442" s="9">
        <v>8.8289033373051105</v>
      </c>
      <c r="AM442" s="9">
        <v>2.4615802906966473</v>
      </c>
      <c r="AN442" s="9">
        <v>4.7275839664225874</v>
      </c>
      <c r="AO442" s="36">
        <f t="shared" si="327"/>
        <v>68.397096804736407</v>
      </c>
      <c r="AP442" s="36">
        <f t="shared" si="328"/>
        <v>4.3685950991144509</v>
      </c>
      <c r="AQ442" s="36">
        <f t="shared" si="329"/>
        <v>1.2180049076510207</v>
      </c>
      <c r="AR442" s="36">
        <f t="shared" si="330"/>
        <v>2.3392373160435755</v>
      </c>
      <c r="AS442" s="36">
        <f t="shared" si="331"/>
        <v>106.91929858520443</v>
      </c>
      <c r="AT442" s="37">
        <f t="shared" si="332"/>
        <v>59.924224925646783</v>
      </c>
      <c r="AU442" s="37">
        <f t="shared" si="333"/>
        <v>4.4267705003630988</v>
      </c>
      <c r="AV442" s="37">
        <f t="shared" si="334"/>
        <v>1.2342247500987182</v>
      </c>
      <c r="AW442" s="37">
        <f t="shared" si="335"/>
        <v>2.3703883076985885</v>
      </c>
      <c r="AX442" s="37">
        <f t="shared" si="336"/>
        <v>108.34311401220043</v>
      </c>
      <c r="AY442" s="9">
        <f t="shared" si="337"/>
        <v>0.85</v>
      </c>
      <c r="AZ442" s="9">
        <f t="shared" si="338"/>
        <v>0.6</v>
      </c>
      <c r="BA442" s="9">
        <f t="shared" si="339"/>
        <v>0.65</v>
      </c>
      <c r="BB442" s="9">
        <f t="shared" si="354"/>
        <v>21</v>
      </c>
      <c r="BC442" s="9">
        <f t="shared" si="355"/>
        <v>11.2</v>
      </c>
      <c r="BD442" s="9">
        <f t="shared" si="356"/>
        <v>13.65</v>
      </c>
      <c r="BE442" s="9">
        <f t="shared" si="340"/>
        <v>298.79922189482812</v>
      </c>
      <c r="BF442" s="9">
        <f t="shared" si="341"/>
        <v>83.307999577250882</v>
      </c>
      <c r="BG442" s="9">
        <f t="shared" si="342"/>
        <v>159.99704115468421</v>
      </c>
      <c r="BH442" s="9">
        <f t="shared" si="343"/>
        <v>7312.9696156267437</v>
      </c>
      <c r="BI442" s="9">
        <f t="shared" si="344"/>
        <v>265.2707911579763</v>
      </c>
      <c r="BJ442" s="9">
        <f t="shared" si="345"/>
        <v>73.959961533715784</v>
      </c>
      <c r="BK442" s="9">
        <f t="shared" si="346"/>
        <v>142.04368211165345</v>
      </c>
      <c r="BL442" s="9">
        <f t="shared" si="347"/>
        <v>6492.3771332120923</v>
      </c>
      <c r="BM442" s="9" t="str">
        <f t="shared" si="348"/>
        <v>M</v>
      </c>
      <c r="BN442" s="9" t="str">
        <f t="shared" si="349"/>
        <v>M</v>
      </c>
      <c r="BO442" s="9">
        <v>1</v>
      </c>
    </row>
    <row r="443" spans="1:67" x14ac:dyDescent="0.3">
      <c r="A443" s="10">
        <v>437</v>
      </c>
      <c r="B443" s="10">
        <f t="shared" si="319"/>
        <v>11</v>
      </c>
      <c r="C443" s="9">
        <f>IF(G443&lt;=$A$3,$A$3,G443)</f>
        <v>2.7055323310659363</v>
      </c>
      <c r="D443" s="9">
        <f t="shared" si="357"/>
        <v>3</v>
      </c>
      <c r="E443" s="9">
        <f t="shared" si="358"/>
        <v>2.7508200000000005</v>
      </c>
      <c r="F443" s="9">
        <f t="shared" si="359"/>
        <v>3.1055323310659366</v>
      </c>
      <c r="G443" s="9">
        <v>2.7055323310659363</v>
      </c>
      <c r="H443" s="9">
        <f t="shared" si="320"/>
        <v>2.985224633137272</v>
      </c>
      <c r="I443" s="9">
        <v>65</v>
      </c>
      <c r="J443" s="9">
        <v>78</v>
      </c>
      <c r="K443" s="9">
        <v>0.2</v>
      </c>
      <c r="L443" s="9">
        <v>0.2</v>
      </c>
      <c r="M443" s="1">
        <f t="shared" si="360"/>
        <v>1.3989229744649958</v>
      </c>
      <c r="N443" s="9">
        <v>3</v>
      </c>
      <c r="O443" s="9">
        <v>2.6</v>
      </c>
      <c r="P443" s="9">
        <f t="shared" si="361"/>
        <v>2.7419993092014048</v>
      </c>
      <c r="Q443" s="1">
        <f t="shared" si="362"/>
        <v>1.278615276536331</v>
      </c>
      <c r="R443" s="4">
        <f t="shared" si="363"/>
        <v>15.007922656809424</v>
      </c>
      <c r="S443" s="4">
        <f t="shared" si="364"/>
        <v>0.11099919037113296</v>
      </c>
      <c r="T443" s="9">
        <f t="shared" si="365"/>
        <v>14.466406429124701</v>
      </c>
      <c r="U443" s="9">
        <f t="shared" si="366"/>
        <v>4.3841476076022676</v>
      </c>
      <c r="V443" s="9">
        <f t="shared" si="367"/>
        <v>34.111860494575239</v>
      </c>
      <c r="W443" s="9">
        <f t="shared" si="368"/>
        <v>41.589432595661229</v>
      </c>
      <c r="X443" s="28">
        <f t="shared" si="321"/>
        <v>75.701293090236476</v>
      </c>
      <c r="Y443" s="9">
        <f t="shared" si="369"/>
        <v>0.54938866825017552</v>
      </c>
      <c r="Z443" s="9">
        <f t="shared" si="350"/>
        <v>0.04</v>
      </c>
      <c r="AA443" s="29">
        <f t="shared" si="322"/>
        <v>0.58938866825017555</v>
      </c>
      <c r="AB443" s="30">
        <f t="shared" si="351"/>
        <v>0.98</v>
      </c>
      <c r="AC443" s="9">
        <v>0.5</v>
      </c>
      <c r="AD443" s="9">
        <v>0.5</v>
      </c>
      <c r="AE443" s="9">
        <f t="shared" si="323"/>
        <v>73.906340627940054</v>
      </c>
      <c r="AF443" s="9">
        <f>(AC443+AD443)*D443*E443*N443</f>
        <v>24.757380000000005</v>
      </c>
      <c r="AG443" s="28">
        <f t="shared" si="324"/>
        <v>98.663720627940052</v>
      </c>
      <c r="AH443" s="9">
        <f t="shared" si="325"/>
        <v>0.25092688419241604</v>
      </c>
      <c r="AI443" s="9">
        <f t="shared" si="352"/>
        <v>0.09</v>
      </c>
      <c r="AJ443" s="29">
        <f t="shared" si="326"/>
        <v>0.34092688419241601</v>
      </c>
      <c r="AK443" s="30">
        <f t="shared" si="353"/>
        <v>0.9</v>
      </c>
      <c r="AL443" s="9">
        <v>7.2876305678849356</v>
      </c>
      <c r="AM443" s="9">
        <v>3.4103968205985482</v>
      </c>
      <c r="AN443" s="9">
        <v>3.288417822467109</v>
      </c>
      <c r="AO443" s="36">
        <f t="shared" si="327"/>
        <v>77.278403362949746</v>
      </c>
      <c r="AP443" s="36">
        <f t="shared" si="328"/>
        <v>2.992383692779963</v>
      </c>
      <c r="AQ443" s="36">
        <f t="shared" si="329"/>
        <v>1.400347580301337</v>
      </c>
      <c r="AR443" s="36">
        <f t="shared" si="330"/>
        <v>1.3502616214330774</v>
      </c>
      <c r="AS443" s="36">
        <f t="shared" si="331"/>
        <v>72.961473778656156</v>
      </c>
      <c r="AT443" s="37">
        <f t="shared" si="332"/>
        <v>97.579503917742912</v>
      </c>
      <c r="AU443" s="37">
        <f t="shared" si="333"/>
        <v>4.8030813852305174</v>
      </c>
      <c r="AV443" s="37">
        <f t="shared" si="334"/>
        <v>2.2477008586921632</v>
      </c>
      <c r="AW443" s="37">
        <f t="shared" si="335"/>
        <v>2.1673077803305882</v>
      </c>
      <c r="AX443" s="37">
        <f t="shared" si="336"/>
        <v>117.11061565760798</v>
      </c>
      <c r="AY443" s="9">
        <f t="shared" si="337"/>
        <v>0.85</v>
      </c>
      <c r="AZ443" s="9">
        <f t="shared" si="338"/>
        <v>0.6</v>
      </c>
      <c r="BA443" s="9">
        <f t="shared" si="339"/>
        <v>0.55000000000000004</v>
      </c>
      <c r="BB443" s="9">
        <f t="shared" si="354"/>
        <v>21</v>
      </c>
      <c r="BC443" s="9">
        <f t="shared" si="355"/>
        <v>11.2</v>
      </c>
      <c r="BD443" s="9">
        <f t="shared" si="356"/>
        <v>13.65</v>
      </c>
      <c r="BE443" s="9">
        <f t="shared" si="340"/>
        <v>231.24663402736306</v>
      </c>
      <c r="BF443" s="9">
        <f t="shared" si="341"/>
        <v>108.21662515885738</v>
      </c>
      <c r="BG443" s="9">
        <f t="shared" si="342"/>
        <v>104.3460622266159</v>
      </c>
      <c r="BH443" s="9">
        <f t="shared" si="343"/>
        <v>5638.3462006222717</v>
      </c>
      <c r="BI443" s="9">
        <f t="shared" si="344"/>
        <v>468.68229884733933</v>
      </c>
      <c r="BJ443" s="9">
        <f t="shared" si="345"/>
        <v>219.32953474666604</v>
      </c>
      <c r="BK443" s="9">
        <f t="shared" si="346"/>
        <v>211.48481804172332</v>
      </c>
      <c r="BL443" s="9">
        <f t="shared" si="347"/>
        <v>11427.595779370842</v>
      </c>
      <c r="BM443" s="9" t="str">
        <f t="shared" si="348"/>
        <v>D</v>
      </c>
      <c r="BN443" s="9" t="str">
        <f t="shared" si="349"/>
        <v>M</v>
      </c>
      <c r="BO443" s="9">
        <v>1</v>
      </c>
    </row>
    <row r="444" spans="1:67" x14ac:dyDescent="0.3">
      <c r="A444" s="10">
        <v>438</v>
      </c>
      <c r="B444" s="10">
        <f t="shared" si="319"/>
        <v>11</v>
      </c>
      <c r="C444" s="9">
        <f>IF(G444&lt;=$A$3,$A$3,G444)</f>
        <v>2.7118474665160011</v>
      </c>
      <c r="D444" s="9">
        <f t="shared" si="357"/>
        <v>3</v>
      </c>
      <c r="E444" s="9">
        <f t="shared" si="358"/>
        <v>2.7508200000000005</v>
      </c>
      <c r="F444" s="9">
        <f t="shared" si="359"/>
        <v>3.1118474665160014</v>
      </c>
      <c r="G444" s="9">
        <v>2.7118474665160011</v>
      </c>
      <c r="H444" s="9">
        <f t="shared" si="320"/>
        <v>2.9921926141481308</v>
      </c>
      <c r="I444" s="9">
        <v>65</v>
      </c>
      <c r="J444" s="9">
        <v>78</v>
      </c>
      <c r="K444" s="9">
        <v>0.2</v>
      </c>
      <c r="L444" s="9">
        <v>0.2</v>
      </c>
      <c r="M444" s="1">
        <f t="shared" si="360"/>
        <v>1.3989229744649958</v>
      </c>
      <c r="N444" s="9">
        <v>3</v>
      </c>
      <c r="O444" s="9">
        <v>2.6</v>
      </c>
      <c r="P444" s="9">
        <f t="shared" si="361"/>
        <v>2.7433993410245514</v>
      </c>
      <c r="Q444" s="1">
        <f t="shared" si="362"/>
        <v>1.2792681220971249</v>
      </c>
      <c r="R444" s="4">
        <f t="shared" si="363"/>
        <v>15.007922656809424</v>
      </c>
      <c r="S444" s="4">
        <f t="shared" si="364"/>
        <v>0.10979779237864919</v>
      </c>
      <c r="T444" s="9">
        <f t="shared" si="365"/>
        <v>14.481182946301725</v>
      </c>
      <c r="U444" s="9">
        <f t="shared" si="366"/>
        <v>4.3911155886131263</v>
      </c>
      <c r="V444" s="9">
        <f t="shared" si="367"/>
        <v>34.243721909312946</v>
      </c>
      <c r="W444" s="9">
        <f t="shared" si="368"/>
        <v>41.586127766035538</v>
      </c>
      <c r="X444" s="28">
        <f t="shared" si="321"/>
        <v>75.829849675348484</v>
      </c>
      <c r="Y444" s="9">
        <f t="shared" si="369"/>
        <v>0.54841369123213191</v>
      </c>
      <c r="Z444" s="9">
        <f t="shared" si="350"/>
        <v>0.04</v>
      </c>
      <c r="AA444" s="29">
        <f t="shared" si="322"/>
        <v>0.58841369123213194</v>
      </c>
      <c r="AB444" s="30">
        <f t="shared" si="351"/>
        <v>0.98</v>
      </c>
      <c r="AC444" s="9">
        <v>0.5</v>
      </c>
      <c r="AD444" s="9">
        <v>0.5</v>
      </c>
      <c r="AE444" s="9">
        <f t="shared" si="323"/>
        <v>74.078849581658659</v>
      </c>
      <c r="AF444" s="9">
        <f>(AC444+AD444)*D444*E444*N444</f>
        <v>24.757380000000005</v>
      </c>
      <c r="AG444" s="28">
        <f t="shared" si="324"/>
        <v>98.836229581658671</v>
      </c>
      <c r="AH444" s="9">
        <f t="shared" si="325"/>
        <v>0.25048891590452077</v>
      </c>
      <c r="AI444" s="9">
        <f t="shared" si="352"/>
        <v>0.09</v>
      </c>
      <c r="AJ444" s="29">
        <f t="shared" si="326"/>
        <v>0.34048891590452079</v>
      </c>
      <c r="AK444" s="30">
        <f t="shared" si="353"/>
        <v>0.9</v>
      </c>
      <c r="AL444" s="9">
        <v>5.9717640535424126</v>
      </c>
      <c r="AM444" s="9">
        <v>2.3132725682382289</v>
      </c>
      <c r="AN444" s="9">
        <v>3.0824640397280785</v>
      </c>
      <c r="AO444" s="36">
        <f t="shared" si="327"/>
        <v>77.409638210251586</v>
      </c>
      <c r="AP444" s="36">
        <f t="shared" si="328"/>
        <v>2.457896323630163</v>
      </c>
      <c r="AQ444" s="36">
        <f t="shared" si="329"/>
        <v>0.95211131753513878</v>
      </c>
      <c r="AR444" s="36">
        <f t="shared" si="330"/>
        <v>1.2686999960213707</v>
      </c>
      <c r="AS444" s="36">
        <f t="shared" si="331"/>
        <v>59.796402650764975</v>
      </c>
      <c r="AT444" s="37">
        <f t="shared" si="332"/>
        <v>97.750117168673412</v>
      </c>
      <c r="AU444" s="37">
        <f t="shared" si="333"/>
        <v>3.93844458491417</v>
      </c>
      <c r="AV444" s="37">
        <f t="shared" si="334"/>
        <v>1.5256288992871276</v>
      </c>
      <c r="AW444" s="37">
        <f t="shared" si="335"/>
        <v>2.0329192005263952</v>
      </c>
      <c r="AX444" s="37">
        <f t="shared" si="336"/>
        <v>95.815602941879334</v>
      </c>
      <c r="AY444" s="9">
        <f t="shared" si="337"/>
        <v>0.85</v>
      </c>
      <c r="AZ444" s="9">
        <f t="shared" si="338"/>
        <v>0.6</v>
      </c>
      <c r="BA444" s="9">
        <f t="shared" si="339"/>
        <v>0.55000000000000004</v>
      </c>
      <c r="BB444" s="9">
        <f t="shared" si="354"/>
        <v>21</v>
      </c>
      <c r="BC444" s="9">
        <f t="shared" si="355"/>
        <v>11.2</v>
      </c>
      <c r="BD444" s="9">
        <f t="shared" si="356"/>
        <v>13.65</v>
      </c>
      <c r="BE444" s="9">
        <f t="shared" si="340"/>
        <v>190.26486517051836</v>
      </c>
      <c r="BF444" s="9">
        <f t="shared" si="341"/>
        <v>73.70259262628106</v>
      </c>
      <c r="BG444" s="9">
        <f t="shared" si="342"/>
        <v>98.209607689361931</v>
      </c>
      <c r="BH444" s="9">
        <f t="shared" si="343"/>
        <v>4628.8178954702453</v>
      </c>
      <c r="BI444" s="9">
        <f t="shared" si="344"/>
        <v>384.98341963768746</v>
      </c>
      <c r="BJ444" s="9">
        <f t="shared" si="345"/>
        <v>149.13040366123099</v>
      </c>
      <c r="BK444" s="9">
        <f t="shared" si="346"/>
        <v>198.71809004590102</v>
      </c>
      <c r="BL444" s="9">
        <f t="shared" si="347"/>
        <v>9365.9864141557937</v>
      </c>
      <c r="BM444" s="9" t="str">
        <f t="shared" si="348"/>
        <v>D</v>
      </c>
      <c r="BN444" s="9" t="str">
        <f t="shared" si="349"/>
        <v>M</v>
      </c>
      <c r="BO444" s="9">
        <v>1</v>
      </c>
    </row>
    <row r="445" spans="1:67" x14ac:dyDescent="0.3">
      <c r="A445" s="10">
        <v>439</v>
      </c>
      <c r="B445" s="10">
        <f t="shared" si="319"/>
        <v>11</v>
      </c>
      <c r="C445" s="9">
        <f>IF(G445&lt;=$A$3,$A$3,G445)</f>
        <v>2.5</v>
      </c>
      <c r="D445" s="9">
        <f t="shared" si="357"/>
        <v>3</v>
      </c>
      <c r="E445" s="9">
        <f t="shared" si="358"/>
        <v>2.7508200000000005</v>
      </c>
      <c r="F445" s="9">
        <f t="shared" si="359"/>
        <v>2.9000000000000004</v>
      </c>
      <c r="G445" s="9">
        <v>1.2029832361714718</v>
      </c>
      <c r="H445" s="9">
        <f t="shared" si="320"/>
        <v>1.3273451396736422</v>
      </c>
      <c r="I445" s="9">
        <v>65</v>
      </c>
      <c r="J445" s="9">
        <v>78</v>
      </c>
      <c r="K445" s="9">
        <v>0.2</v>
      </c>
      <c r="L445" s="9">
        <v>0.2</v>
      </c>
      <c r="M445" s="1">
        <f t="shared" si="360"/>
        <v>1.3989229744649958</v>
      </c>
      <c r="N445" s="9">
        <v>3</v>
      </c>
      <c r="O445" s="9">
        <v>2.6</v>
      </c>
      <c r="P445" s="9">
        <f t="shared" si="361"/>
        <v>0</v>
      </c>
      <c r="Q445" s="1">
        <f t="shared" si="362"/>
        <v>0</v>
      </c>
      <c r="R445" s="4">
        <f t="shared" si="363"/>
        <v>15.007922656809424</v>
      </c>
      <c r="S445" s="4">
        <f t="shared" si="364"/>
        <v>16.871752727243518</v>
      </c>
      <c r="T445" s="9">
        <f t="shared" si="365"/>
        <v>0</v>
      </c>
      <c r="U445" s="9">
        <f t="shared" si="366"/>
        <v>2.7262681141386382</v>
      </c>
      <c r="V445" s="9">
        <f t="shared" si="367"/>
        <v>32.861588014053446</v>
      </c>
      <c r="W445" s="9">
        <f t="shared" si="368"/>
        <v>33.743505454487035</v>
      </c>
      <c r="X445" s="28">
        <f t="shared" si="321"/>
        <v>66.605093468540474</v>
      </c>
      <c r="Y445" s="9">
        <f t="shared" si="369"/>
        <v>0.50662049547944976</v>
      </c>
      <c r="Z445" s="9">
        <f t="shared" si="350"/>
        <v>0.04</v>
      </c>
      <c r="AA445" s="29">
        <f t="shared" si="322"/>
        <v>0.5466204954794498</v>
      </c>
      <c r="AB445" s="30">
        <f t="shared" si="351"/>
        <v>0.98</v>
      </c>
      <c r="AC445" s="9">
        <v>0.5</v>
      </c>
      <c r="AD445" s="9">
        <v>0.5</v>
      </c>
      <c r="AE445" s="9">
        <f t="shared" si="323"/>
        <v>32.861588014053446</v>
      </c>
      <c r="AF445" s="9">
        <f>(AC445+AD445)*D445*E445*N445</f>
        <v>24.757380000000005</v>
      </c>
      <c r="AG445" s="28">
        <f t="shared" si="324"/>
        <v>57.618968014053451</v>
      </c>
      <c r="AH445" s="9">
        <f t="shared" si="325"/>
        <v>0.42967413081681022</v>
      </c>
      <c r="AI445" s="9">
        <f t="shared" si="352"/>
        <v>0.09</v>
      </c>
      <c r="AJ445" s="29">
        <f t="shared" si="326"/>
        <v>0.51967413081681024</v>
      </c>
      <c r="AK445" s="30">
        <f t="shared" si="353"/>
        <v>0.9</v>
      </c>
      <c r="AL445" s="9">
        <v>6.1584124839127865</v>
      </c>
      <c r="AM445" s="9">
        <v>2.4943028063295536</v>
      </c>
      <c r="AN445" s="9">
        <v>4.2816985417753308</v>
      </c>
      <c r="AO445" s="36">
        <f t="shared" si="327"/>
        <v>67.992699582468404</v>
      </c>
      <c r="AP445" s="36">
        <f t="shared" si="328"/>
        <v>2.7920980005895499</v>
      </c>
      <c r="AQ445" s="36">
        <f t="shared" si="329"/>
        <v>1.1308657704579108</v>
      </c>
      <c r="AR445" s="36">
        <f t="shared" si="330"/>
        <v>1.9412343633764617</v>
      </c>
      <c r="AS445" s="36">
        <f t="shared" si="331"/>
        <v>74.661969177058282</v>
      </c>
      <c r="AT445" s="37">
        <f t="shared" si="332"/>
        <v>56.985792541371545</v>
      </c>
      <c r="AU445" s="37">
        <f t="shared" si="333"/>
        <v>2.9580448291240158</v>
      </c>
      <c r="AV445" s="37">
        <f t="shared" si="334"/>
        <v>1.1980781634563122</v>
      </c>
      <c r="AW445" s="37">
        <f t="shared" si="335"/>
        <v>2.0566105736586318</v>
      </c>
      <c r="AX445" s="37">
        <f t="shared" si="336"/>
        <v>79.099462773076311</v>
      </c>
      <c r="AY445" s="9">
        <f t="shared" si="337"/>
        <v>0.85</v>
      </c>
      <c r="AZ445" s="9">
        <f t="shared" si="338"/>
        <v>0.6</v>
      </c>
      <c r="BA445" s="9">
        <f t="shared" si="339"/>
        <v>0.65</v>
      </c>
      <c r="BB445" s="9">
        <f t="shared" si="354"/>
        <v>21</v>
      </c>
      <c r="BC445" s="9">
        <f t="shared" si="355"/>
        <v>11.2</v>
      </c>
      <c r="BD445" s="9">
        <f t="shared" si="356"/>
        <v>13.65</v>
      </c>
      <c r="BE445" s="9">
        <f t="shared" si="340"/>
        <v>189.84228055889596</v>
      </c>
      <c r="BF445" s="9">
        <f t="shared" si="341"/>
        <v>76.890616598841405</v>
      </c>
      <c r="BG445" s="9">
        <f t="shared" si="342"/>
        <v>131.98976488822007</v>
      </c>
      <c r="BH445" s="9">
        <f t="shared" si="343"/>
        <v>5076.4688404912395</v>
      </c>
      <c r="BI445" s="9">
        <f t="shared" si="344"/>
        <v>168.56652896053799</v>
      </c>
      <c r="BJ445" s="9">
        <f t="shared" si="345"/>
        <v>68.27343367106883</v>
      </c>
      <c r="BK445" s="9">
        <f t="shared" si="346"/>
        <v>117.19758348890191</v>
      </c>
      <c r="BL445" s="9">
        <f t="shared" si="347"/>
        <v>4507.5455757204682</v>
      </c>
      <c r="BM445" s="9" t="str">
        <f t="shared" si="348"/>
        <v>D</v>
      </c>
      <c r="BN445" s="9" t="str">
        <f t="shared" si="349"/>
        <v>M</v>
      </c>
      <c r="BO445" s="9">
        <v>1</v>
      </c>
    </row>
    <row r="446" spans="1:67" x14ac:dyDescent="0.3">
      <c r="A446" s="10">
        <v>440</v>
      </c>
      <c r="B446" s="10">
        <f t="shared" si="319"/>
        <v>12</v>
      </c>
      <c r="C446" s="9">
        <f>IF(G446&lt;=$A$3,$A$3,G446)</f>
        <v>3.1051991085606572</v>
      </c>
      <c r="D446" s="9">
        <f t="shared" si="357"/>
        <v>3</v>
      </c>
      <c r="E446" s="9">
        <f t="shared" si="358"/>
        <v>2.7508200000000005</v>
      </c>
      <c r="F446" s="9">
        <f t="shared" si="359"/>
        <v>3.5051991085606575</v>
      </c>
      <c r="G446" s="9">
        <v>3.1051991085606572</v>
      </c>
      <c r="H446" s="9">
        <f t="shared" si="320"/>
        <v>3.4262081303678422</v>
      </c>
      <c r="I446" s="9">
        <v>65</v>
      </c>
      <c r="J446" s="9">
        <v>78</v>
      </c>
      <c r="K446" s="9">
        <v>0.2</v>
      </c>
      <c r="L446" s="9">
        <v>0.2</v>
      </c>
      <c r="M446" s="1">
        <f t="shared" si="360"/>
        <v>1.3989229744649958</v>
      </c>
      <c r="N446" s="9">
        <v>3</v>
      </c>
      <c r="O446" s="9">
        <v>2.6</v>
      </c>
      <c r="P446" s="9">
        <f t="shared" si="361"/>
        <v>2.8306033006076885</v>
      </c>
      <c r="Q446" s="1">
        <f t="shared" si="362"/>
        <v>1.3199319962721807</v>
      </c>
      <c r="R446" s="4">
        <f t="shared" si="363"/>
        <v>15.007922656809424</v>
      </c>
      <c r="S446" s="4">
        <f t="shared" si="364"/>
        <v>4.7850663225300696E-2</v>
      </c>
      <c r="T446" s="9">
        <f t="shared" si="365"/>
        <v>15.416436474810368</v>
      </c>
      <c r="U446" s="9">
        <f t="shared" si="366"/>
        <v>4.8251311048328382</v>
      </c>
      <c r="V446" s="9">
        <f t="shared" si="367"/>
        <v>42.416094858968364</v>
      </c>
      <c r="W446" s="9">
        <f t="shared" si="368"/>
        <v>41.415722364217928</v>
      </c>
      <c r="X446" s="28">
        <f t="shared" si="321"/>
        <v>83.831817223186292</v>
      </c>
      <c r="Y446" s="9">
        <f t="shared" si="369"/>
        <v>0.49403345574576335</v>
      </c>
      <c r="Z446" s="9">
        <f t="shared" si="350"/>
        <v>0.04</v>
      </c>
      <c r="AA446" s="29">
        <f t="shared" si="322"/>
        <v>0.53403345574576333</v>
      </c>
      <c r="AB446" s="30">
        <f t="shared" si="351"/>
        <v>0.98</v>
      </c>
      <c r="AC446" s="9">
        <v>0.5</v>
      </c>
      <c r="AD446" s="9">
        <v>0.5</v>
      </c>
      <c r="AE446" s="9">
        <f t="shared" si="323"/>
        <v>84.823936642606228</v>
      </c>
      <c r="AF446" s="9">
        <f>(AC446+AD446)*D446*E446*N446</f>
        <v>24.757380000000005</v>
      </c>
      <c r="AG446" s="28">
        <f t="shared" si="324"/>
        <v>109.58131664260623</v>
      </c>
      <c r="AH446" s="9">
        <f t="shared" si="325"/>
        <v>0.22592701710953988</v>
      </c>
      <c r="AI446" s="9">
        <f t="shared" si="352"/>
        <v>0.09</v>
      </c>
      <c r="AJ446" s="29">
        <f t="shared" si="326"/>
        <v>0.31592701710953985</v>
      </c>
      <c r="AK446" s="30">
        <f t="shared" si="353"/>
        <v>0.9</v>
      </c>
      <c r="AL446" s="9">
        <v>10.070946873295192</v>
      </c>
      <c r="AM446" s="9">
        <v>2.3978935396453229</v>
      </c>
      <c r="AN446" s="9">
        <v>5.1005446127154084</v>
      </c>
      <c r="AO446" s="36">
        <f t="shared" si="327"/>
        <v>85.578313415335998</v>
      </c>
      <c r="AP446" s="36">
        <f t="shared" si="328"/>
        <v>4.6927243119173703</v>
      </c>
      <c r="AQ446" s="36">
        <f t="shared" si="329"/>
        <v>1.1173381661580906</v>
      </c>
      <c r="AR446" s="36">
        <f t="shared" si="330"/>
        <v>2.3766831470015628</v>
      </c>
      <c r="AS446" s="36">
        <f t="shared" si="331"/>
        <v>112.3607626660788</v>
      </c>
      <c r="AT446" s="37">
        <f t="shared" si="332"/>
        <v>108.37712634983033</v>
      </c>
      <c r="AU446" s="37">
        <f t="shared" si="333"/>
        <v>6.8892626681463947</v>
      </c>
      <c r="AV446" s="37">
        <f t="shared" si="334"/>
        <v>1.64033418631894</v>
      </c>
      <c r="AW446" s="37">
        <f t="shared" si="335"/>
        <v>3.489144767586096</v>
      </c>
      <c r="AX446" s="37">
        <f t="shared" si="336"/>
        <v>164.95382130888405</v>
      </c>
      <c r="AY446" s="9">
        <f t="shared" si="337"/>
        <v>0.85</v>
      </c>
      <c r="AZ446" s="9">
        <f t="shared" si="338"/>
        <v>0.6</v>
      </c>
      <c r="BA446" s="9">
        <f t="shared" si="339"/>
        <v>0.65</v>
      </c>
      <c r="BB446" s="9">
        <f t="shared" si="354"/>
        <v>21</v>
      </c>
      <c r="BC446" s="9">
        <f t="shared" si="355"/>
        <v>11.2</v>
      </c>
      <c r="BD446" s="9">
        <f t="shared" si="356"/>
        <v>13.65</v>
      </c>
      <c r="BE446" s="9">
        <f t="shared" si="340"/>
        <v>401.59543193703166</v>
      </c>
      <c r="BF446" s="9">
        <f t="shared" si="341"/>
        <v>95.619915774393846</v>
      </c>
      <c r="BG446" s="9">
        <f t="shared" si="342"/>
        <v>203.39253524304681</v>
      </c>
      <c r="BH446" s="9">
        <f t="shared" si="343"/>
        <v>9615.6445630238759</v>
      </c>
      <c r="BI446" s="9">
        <f t="shared" si="344"/>
        <v>746.63849064287103</v>
      </c>
      <c r="BJ446" s="9">
        <f t="shared" si="345"/>
        <v>177.7747053666339</v>
      </c>
      <c r="BK446" s="9">
        <f t="shared" si="346"/>
        <v>378.14348332952773</v>
      </c>
      <c r="BL446" s="9">
        <f t="shared" si="347"/>
        <v>17877.221133880263</v>
      </c>
      <c r="BM446" s="9" t="str">
        <f t="shared" si="348"/>
        <v>M</v>
      </c>
      <c r="BN446" s="9" t="str">
        <f t="shared" si="349"/>
        <v>M</v>
      </c>
      <c r="BO446" s="9">
        <v>1</v>
      </c>
    </row>
    <row r="447" spans="1:67" x14ac:dyDescent="0.3">
      <c r="A447" s="10">
        <v>441</v>
      </c>
      <c r="B447" s="10">
        <f t="shared" si="319"/>
        <v>12</v>
      </c>
      <c r="C447" s="9">
        <f>IF(G447&lt;=$A$3,$A$3,G447)</f>
        <v>2.5</v>
      </c>
      <c r="D447" s="9">
        <f t="shared" si="357"/>
        <v>3</v>
      </c>
      <c r="E447" s="9">
        <f t="shared" si="358"/>
        <v>2.7508200000000005</v>
      </c>
      <c r="F447" s="9">
        <f t="shared" si="359"/>
        <v>2.9000000000000004</v>
      </c>
      <c r="G447" s="9">
        <v>1.312642769818976</v>
      </c>
      <c r="H447" s="9">
        <f t="shared" si="320"/>
        <v>1.4483410477040228</v>
      </c>
      <c r="I447" s="9">
        <v>65</v>
      </c>
      <c r="J447" s="9">
        <v>78</v>
      </c>
      <c r="K447" s="9">
        <v>0.2</v>
      </c>
      <c r="L447" s="9">
        <v>0.2</v>
      </c>
      <c r="M447" s="1">
        <f t="shared" si="360"/>
        <v>1.3989229744649958</v>
      </c>
      <c r="N447" s="9">
        <v>3</v>
      </c>
      <c r="O447" s="9">
        <v>2.6</v>
      </c>
      <c r="P447" s="9">
        <f t="shared" si="361"/>
        <v>0</v>
      </c>
      <c r="Q447" s="1">
        <f t="shared" si="362"/>
        <v>0</v>
      </c>
      <c r="R447" s="4">
        <f t="shared" si="363"/>
        <v>15.007922656809424</v>
      </c>
      <c r="S447" s="4">
        <f t="shared" si="364"/>
        <v>15.573684668703805</v>
      </c>
      <c r="T447" s="9">
        <f t="shared" si="365"/>
        <v>0</v>
      </c>
      <c r="U447" s="9">
        <f t="shared" si="366"/>
        <v>2.8472640221690186</v>
      </c>
      <c r="V447" s="9">
        <f t="shared" si="367"/>
        <v>35.857129687606623</v>
      </c>
      <c r="W447" s="9">
        <f t="shared" si="368"/>
        <v>31.147369337407611</v>
      </c>
      <c r="X447" s="28">
        <f t="shared" si="321"/>
        <v>67.00449902501424</v>
      </c>
      <c r="Y447" s="9">
        <f t="shared" si="369"/>
        <v>0.46485489468072311</v>
      </c>
      <c r="Z447" s="9">
        <f t="shared" si="350"/>
        <v>0.04</v>
      </c>
      <c r="AA447" s="29">
        <f t="shared" si="322"/>
        <v>0.50485489468072309</v>
      </c>
      <c r="AB447" s="30">
        <f t="shared" si="351"/>
        <v>0.98</v>
      </c>
      <c r="AC447" s="9">
        <v>0.5</v>
      </c>
      <c r="AD447" s="9">
        <v>0.5</v>
      </c>
      <c r="AE447" s="9">
        <f t="shared" si="323"/>
        <v>35.857129687606623</v>
      </c>
      <c r="AF447" s="9">
        <f>(AC447+AD447)*D447*E447*N447</f>
        <v>24.757380000000005</v>
      </c>
      <c r="AG447" s="28">
        <f t="shared" si="324"/>
        <v>60.614509687606628</v>
      </c>
      <c r="AH447" s="9">
        <f t="shared" si="325"/>
        <v>0.40843982946647428</v>
      </c>
      <c r="AI447" s="9">
        <f t="shared" si="352"/>
        <v>0.09</v>
      </c>
      <c r="AJ447" s="29">
        <f t="shared" si="326"/>
        <v>0.49843982946647425</v>
      </c>
      <c r="AK447" s="30">
        <f t="shared" si="353"/>
        <v>0.9</v>
      </c>
      <c r="AL447" s="9">
        <v>10.000720170595184</v>
      </c>
      <c r="AM447" s="9">
        <v>2.8060925369926712</v>
      </c>
      <c r="AN447" s="9">
        <v>5.4674794192771952</v>
      </c>
      <c r="AO447" s="36">
        <f t="shared" si="327"/>
        <v>68.400426088035374</v>
      </c>
      <c r="AP447" s="36">
        <f t="shared" si="328"/>
        <v>4.9518076421379691</v>
      </c>
      <c r="AQ447" s="36">
        <f t="shared" si="329"/>
        <v>1.3894229847648731</v>
      </c>
      <c r="AR447" s="36">
        <f t="shared" si="330"/>
        <v>2.7071956728889859</v>
      </c>
      <c r="AS447" s="36">
        <f t="shared" si="331"/>
        <v>121.74628247749023</v>
      </c>
      <c r="AT447" s="37">
        <f t="shared" si="332"/>
        <v>59.948416174556002</v>
      </c>
      <c r="AU447" s="37">
        <f t="shared" si="333"/>
        <v>5.0159629142217907</v>
      </c>
      <c r="AV447" s="37">
        <f t="shared" si="334"/>
        <v>1.4074242513868982</v>
      </c>
      <c r="AW447" s="37">
        <f t="shared" si="335"/>
        <v>2.7422699099212124</v>
      </c>
      <c r="AX447" s="37">
        <f t="shared" si="336"/>
        <v>123.32361876395485</v>
      </c>
      <c r="AY447" s="9">
        <f t="shared" si="337"/>
        <v>0.85</v>
      </c>
      <c r="AZ447" s="9">
        <f t="shared" si="338"/>
        <v>0.6</v>
      </c>
      <c r="BA447" s="9">
        <f t="shared" si="339"/>
        <v>0.65</v>
      </c>
      <c r="BB447" s="9">
        <f t="shared" si="354"/>
        <v>21</v>
      </c>
      <c r="BC447" s="9">
        <f t="shared" si="355"/>
        <v>11.2</v>
      </c>
      <c r="BD447" s="9">
        <f t="shared" si="356"/>
        <v>13.65</v>
      </c>
      <c r="BE447" s="9">
        <f t="shared" si="340"/>
        <v>338.70575262822689</v>
      </c>
      <c r="BF447" s="9">
        <f t="shared" si="341"/>
        <v>95.037124174427206</v>
      </c>
      <c r="BG447" s="9">
        <f t="shared" si="342"/>
        <v>185.17333752929227</v>
      </c>
      <c r="BH447" s="9">
        <f t="shared" si="343"/>
        <v>8327.4975960946467</v>
      </c>
      <c r="BI447" s="9">
        <f t="shared" si="344"/>
        <v>300.69903229790668</v>
      </c>
      <c r="BJ447" s="9">
        <f t="shared" si="345"/>
        <v>84.372854756304704</v>
      </c>
      <c r="BK447" s="9">
        <f t="shared" si="346"/>
        <v>164.39473782291904</v>
      </c>
      <c r="BL447" s="9">
        <f t="shared" si="347"/>
        <v>7393.055621813849</v>
      </c>
      <c r="BM447" s="9" t="str">
        <f t="shared" si="348"/>
        <v>M</v>
      </c>
      <c r="BN447" s="9" t="str">
        <f t="shared" si="349"/>
        <v>M</v>
      </c>
      <c r="BO447" s="9">
        <v>1</v>
      </c>
    </row>
    <row r="448" spans="1:67" x14ac:dyDescent="0.3">
      <c r="A448" s="10">
        <v>442</v>
      </c>
      <c r="B448" s="10">
        <f t="shared" si="319"/>
        <v>12</v>
      </c>
      <c r="C448" s="9">
        <f>IF(G448&lt;=$A$3,$A$3,G448)</f>
        <v>3.3068719157951545</v>
      </c>
      <c r="D448" s="9">
        <f t="shared" si="357"/>
        <v>3</v>
      </c>
      <c r="E448" s="9">
        <f t="shared" si="358"/>
        <v>2.7508200000000005</v>
      </c>
      <c r="F448" s="9">
        <f t="shared" si="359"/>
        <v>3.7068719157951548</v>
      </c>
      <c r="G448" s="9">
        <v>3.3068719157951545</v>
      </c>
      <c r="H448" s="9">
        <f t="shared" si="320"/>
        <v>3.6487294527255658</v>
      </c>
      <c r="I448" s="9">
        <v>65</v>
      </c>
      <c r="J448" s="9">
        <v>78</v>
      </c>
      <c r="K448" s="9">
        <v>0.2</v>
      </c>
      <c r="L448" s="9">
        <v>0.2</v>
      </c>
      <c r="M448" s="1">
        <f t="shared" si="360"/>
        <v>1.3989229744649958</v>
      </c>
      <c r="N448" s="9">
        <v>3</v>
      </c>
      <c r="O448" s="9">
        <v>2.6</v>
      </c>
      <c r="P448" s="9">
        <f t="shared" si="361"/>
        <v>2.8753130855717943</v>
      </c>
      <c r="Q448" s="1">
        <f t="shared" si="362"/>
        <v>1.3407805113954065</v>
      </c>
      <c r="R448" s="4">
        <f t="shared" si="363"/>
        <v>15.007922656809424</v>
      </c>
      <c r="S448" s="4">
        <f t="shared" si="364"/>
        <v>2.5925063512917925E-2</v>
      </c>
      <c r="T448" s="9">
        <f t="shared" si="365"/>
        <v>15.907292317252912</v>
      </c>
      <c r="U448" s="9">
        <f t="shared" si="366"/>
        <v>5.0476524271905614</v>
      </c>
      <c r="V448" s="9">
        <f t="shared" si="367"/>
        <v>46.574883726173233</v>
      </c>
      <c r="W448" s="9">
        <f t="shared" si="368"/>
        <v>41.35540898601711</v>
      </c>
      <c r="X448" s="28">
        <f t="shared" si="321"/>
        <v>87.930292712190351</v>
      </c>
      <c r="Y448" s="9">
        <f t="shared" si="369"/>
        <v>0.47032038345851818</v>
      </c>
      <c r="Z448" s="9">
        <f t="shared" si="350"/>
        <v>0.04</v>
      </c>
      <c r="AA448" s="29">
        <f t="shared" si="322"/>
        <v>0.51032038345851816</v>
      </c>
      <c r="AB448" s="30">
        <f t="shared" si="351"/>
        <v>0.98</v>
      </c>
      <c r="AC448" s="9">
        <v>0.5</v>
      </c>
      <c r="AD448" s="9">
        <v>0.5</v>
      </c>
      <c r="AE448" s="9">
        <f t="shared" si="323"/>
        <v>90.332981578318893</v>
      </c>
      <c r="AF448" s="9">
        <f>(AC448+AD448)*D448*E448*N448</f>
        <v>24.757380000000005</v>
      </c>
      <c r="AG448" s="28">
        <f t="shared" si="324"/>
        <v>115.09036157831889</v>
      </c>
      <c r="AH448" s="9">
        <f t="shared" si="325"/>
        <v>0.21511253992501039</v>
      </c>
      <c r="AI448" s="9">
        <f t="shared" si="352"/>
        <v>0.09</v>
      </c>
      <c r="AJ448" s="29">
        <f t="shared" si="326"/>
        <v>0.30511253992501042</v>
      </c>
      <c r="AK448" s="30">
        <f t="shared" si="353"/>
        <v>0.9</v>
      </c>
      <c r="AL448" s="9">
        <v>5.6585004552617573</v>
      </c>
      <c r="AM448" s="9">
        <v>2.7876365914006485</v>
      </c>
      <c r="AN448" s="9">
        <v>6.0746846521506548</v>
      </c>
      <c r="AO448" s="36">
        <f t="shared" si="327"/>
        <v>89.762173810360977</v>
      </c>
      <c r="AP448" s="36">
        <f t="shared" si="328"/>
        <v>2.7708523331323778</v>
      </c>
      <c r="AQ448" s="36">
        <f t="shared" si="329"/>
        <v>1.3650488171340731</v>
      </c>
      <c r="AR448" s="36">
        <f t="shared" si="330"/>
        <v>2.9746492510755576</v>
      </c>
      <c r="AS448" s="36">
        <f t="shared" si="331"/>
        <v>85.025417677721791</v>
      </c>
      <c r="AT448" s="37">
        <f t="shared" si="332"/>
        <v>113.82563233020549</v>
      </c>
      <c r="AU448" s="37">
        <f t="shared" si="333"/>
        <v>3.9320210091900147</v>
      </c>
      <c r="AV448" s="37">
        <f t="shared" si="334"/>
        <v>1.9370937106104982</v>
      </c>
      <c r="AW448" s="37">
        <f t="shared" si="335"/>
        <v>4.2212221886894898</v>
      </c>
      <c r="AX448" s="37">
        <f t="shared" si="336"/>
        <v>120.6566386184918</v>
      </c>
      <c r="AY448" s="9">
        <f t="shared" si="337"/>
        <v>0.85</v>
      </c>
      <c r="AZ448" s="9">
        <f t="shared" si="338"/>
        <v>0.6</v>
      </c>
      <c r="BA448" s="9">
        <f t="shared" si="339"/>
        <v>0.65</v>
      </c>
      <c r="BB448" s="9">
        <f t="shared" si="354"/>
        <v>21</v>
      </c>
      <c r="BC448" s="9">
        <f t="shared" si="355"/>
        <v>11.2</v>
      </c>
      <c r="BD448" s="9">
        <f t="shared" si="356"/>
        <v>13.65</v>
      </c>
      <c r="BE448" s="9">
        <f t="shared" si="340"/>
        <v>248.71772872947273</v>
      </c>
      <c r="BF448" s="9">
        <f t="shared" si="341"/>
        <v>122.52974918321632</v>
      </c>
      <c r="BG448" s="9">
        <f t="shared" si="342"/>
        <v>267.01098309990431</v>
      </c>
      <c r="BH448" s="9">
        <f t="shared" si="343"/>
        <v>7632.0663198862021</v>
      </c>
      <c r="BI448" s="9">
        <f t="shared" si="344"/>
        <v>447.5647777067062</v>
      </c>
      <c r="BJ448" s="9">
        <f t="shared" si="345"/>
        <v>220.49091649310404</v>
      </c>
      <c r="BK448" s="9">
        <f t="shared" si="346"/>
        <v>480.48328483387519</v>
      </c>
      <c r="BL448" s="9">
        <f t="shared" si="347"/>
        <v>13733.818185586921</v>
      </c>
      <c r="BM448" s="9" t="str">
        <f t="shared" si="348"/>
        <v>M</v>
      </c>
      <c r="BN448" s="9" t="str">
        <f t="shared" si="349"/>
        <v>M</v>
      </c>
      <c r="BO448" s="9">
        <v>1</v>
      </c>
    </row>
    <row r="449" spans="1:67" x14ac:dyDescent="0.3">
      <c r="A449" s="10">
        <v>443</v>
      </c>
      <c r="B449" s="10">
        <f t="shared" si="319"/>
        <v>12</v>
      </c>
      <c r="C449" s="9">
        <f>IF(G449&lt;=$A$3,$A$3,G449)</f>
        <v>2.5</v>
      </c>
      <c r="D449" s="9">
        <f t="shared" si="357"/>
        <v>3</v>
      </c>
      <c r="E449" s="9">
        <f t="shared" si="358"/>
        <v>2.7508200000000005</v>
      </c>
      <c r="F449" s="9">
        <f t="shared" si="359"/>
        <v>2.9000000000000004</v>
      </c>
      <c r="G449" s="9">
        <v>2.0256339364854545</v>
      </c>
      <c r="H449" s="9">
        <f t="shared" si="320"/>
        <v>2.2350397574191208</v>
      </c>
      <c r="I449" s="9">
        <v>65</v>
      </c>
      <c r="J449" s="9">
        <v>78</v>
      </c>
      <c r="K449" s="9">
        <v>0.2</v>
      </c>
      <c r="L449" s="9">
        <v>0.2</v>
      </c>
      <c r="M449" s="1">
        <f t="shared" si="360"/>
        <v>1.3989229744649958</v>
      </c>
      <c r="N449" s="9">
        <v>3</v>
      </c>
      <c r="O449" s="9">
        <v>2.6</v>
      </c>
      <c r="P449" s="9">
        <f t="shared" si="361"/>
        <v>1.5739881579215884</v>
      </c>
      <c r="Q449" s="1">
        <f t="shared" si="362"/>
        <v>0.73396273188411598</v>
      </c>
      <c r="R449" s="4">
        <f t="shared" si="363"/>
        <v>15.007922656809424</v>
      </c>
      <c r="S449" s="4">
        <f t="shared" si="364"/>
        <v>3.3909730451415521</v>
      </c>
      <c r="T449" s="9">
        <f t="shared" si="365"/>
        <v>4.7668216302456381</v>
      </c>
      <c r="U449" s="9">
        <f t="shared" si="366"/>
        <v>3.6339627318841163</v>
      </c>
      <c r="V449" s="9">
        <f t="shared" si="367"/>
        <v>42.221060312620693</v>
      </c>
      <c r="W449" s="9">
        <f t="shared" si="368"/>
        <v>50.612050274840797</v>
      </c>
      <c r="X449" s="28">
        <f t="shared" si="321"/>
        <v>92.833110587461491</v>
      </c>
      <c r="Y449" s="9">
        <f t="shared" si="369"/>
        <v>0.54519395024641903</v>
      </c>
      <c r="Z449" s="9">
        <f t="shared" si="350"/>
        <v>0.04</v>
      </c>
      <c r="AA449" s="29">
        <f t="shared" si="322"/>
        <v>0.58519395024641907</v>
      </c>
      <c r="AB449" s="30">
        <f t="shared" si="351"/>
        <v>0.98</v>
      </c>
      <c r="AC449" s="9">
        <v>0.5</v>
      </c>
      <c r="AD449" s="9">
        <v>0.5</v>
      </c>
      <c r="AE449" s="9">
        <f t="shared" si="323"/>
        <v>55.333728589533003</v>
      </c>
      <c r="AF449" s="9">
        <f>(AC449+AD449)*D449*E449*N449</f>
        <v>24.757380000000005</v>
      </c>
      <c r="AG449" s="28">
        <f t="shared" si="324"/>
        <v>80.091108589533007</v>
      </c>
      <c r="AH449" s="9">
        <f t="shared" si="325"/>
        <v>0.30911521186304958</v>
      </c>
      <c r="AI449" s="9">
        <f t="shared" si="352"/>
        <v>0.09</v>
      </c>
      <c r="AJ449" s="29">
        <f t="shared" si="326"/>
        <v>0.39911521186304955</v>
      </c>
      <c r="AK449" s="30">
        <f t="shared" si="353"/>
        <v>0.9</v>
      </c>
      <c r="AL449" s="9">
        <v>10.783881531072048</v>
      </c>
      <c r="AM449" s="9">
        <v>3.4414377462687478</v>
      </c>
      <c r="AN449" s="9">
        <v>3.2226729438045143</v>
      </c>
      <c r="AO449" s="36">
        <f t="shared" si="327"/>
        <v>94.767133724700273</v>
      </c>
      <c r="AP449" s="36">
        <f t="shared" si="328"/>
        <v>4.4732192989145947</v>
      </c>
      <c r="AQ449" s="36">
        <f t="shared" si="329"/>
        <v>1.4275291970026056</v>
      </c>
      <c r="AR449" s="36">
        <f t="shared" si="330"/>
        <v>1.3367842334672946</v>
      </c>
      <c r="AS449" s="36">
        <f t="shared" si="331"/>
        <v>99.475868322238739</v>
      </c>
      <c r="AT449" s="37">
        <f t="shared" si="332"/>
        <v>79.21098651712056</v>
      </c>
      <c r="AU449" s="37">
        <f t="shared" si="333"/>
        <v>6.4798703690922004</v>
      </c>
      <c r="AV449" s="37">
        <f t="shared" si="334"/>
        <v>2.0679075910532005</v>
      </c>
      <c r="AW449" s="37">
        <f t="shared" si="335"/>
        <v>1.936455149072658</v>
      </c>
      <c r="AX449" s="37">
        <f t="shared" si="336"/>
        <v>144.09996213183626</v>
      </c>
      <c r="AY449" s="9">
        <f t="shared" si="337"/>
        <v>0.85</v>
      </c>
      <c r="AZ449" s="9">
        <f t="shared" si="338"/>
        <v>0.6</v>
      </c>
      <c r="BA449" s="9">
        <f t="shared" si="339"/>
        <v>0.55000000000000004</v>
      </c>
      <c r="BB449" s="9">
        <f t="shared" si="354"/>
        <v>21</v>
      </c>
      <c r="BC449" s="9">
        <f t="shared" si="355"/>
        <v>11.2</v>
      </c>
      <c r="BD449" s="9">
        <f t="shared" si="356"/>
        <v>13.65</v>
      </c>
      <c r="BE449" s="9">
        <f t="shared" si="340"/>
        <v>423.91417148014938</v>
      </c>
      <c r="BF449" s="9">
        <f t="shared" si="341"/>
        <v>135.28285030825992</v>
      </c>
      <c r="BG449" s="9">
        <f t="shared" si="342"/>
        <v>126.68321021406605</v>
      </c>
      <c r="BH449" s="9">
        <f t="shared" si="343"/>
        <v>9427.0429156742739</v>
      </c>
      <c r="BI449" s="9">
        <f t="shared" si="344"/>
        <v>513.27692443885132</v>
      </c>
      <c r="BJ449" s="9">
        <f t="shared" si="345"/>
        <v>163.80100031356633</v>
      </c>
      <c r="BK449" s="9">
        <f t="shared" si="346"/>
        <v>153.38852270420301</v>
      </c>
      <c r="BL449" s="9">
        <f t="shared" si="347"/>
        <v>11414.300157542466</v>
      </c>
      <c r="BM449" s="9" t="str">
        <f t="shared" si="348"/>
        <v>M</v>
      </c>
      <c r="BN449" s="9" t="str">
        <f t="shared" si="349"/>
        <v>M</v>
      </c>
      <c r="BO449" s="9">
        <v>1</v>
      </c>
    </row>
    <row r="450" spans="1:67" x14ac:dyDescent="0.3">
      <c r="A450" s="10">
        <v>444</v>
      </c>
      <c r="B450" s="10">
        <f t="shared" si="319"/>
        <v>12</v>
      </c>
      <c r="C450" s="9">
        <f>IF(G450&lt;=$A$3,$A$3,G450)</f>
        <v>2.5</v>
      </c>
      <c r="D450" s="9">
        <f t="shared" si="357"/>
        <v>3</v>
      </c>
      <c r="E450" s="9">
        <f t="shared" si="358"/>
        <v>2.7508200000000005</v>
      </c>
      <c r="F450" s="9">
        <f t="shared" si="359"/>
        <v>2.9000000000000004</v>
      </c>
      <c r="G450" s="9">
        <v>2.383183775504456</v>
      </c>
      <c r="H450" s="9">
        <f t="shared" si="320"/>
        <v>2.6295523547212807</v>
      </c>
      <c r="I450" s="9">
        <v>65</v>
      </c>
      <c r="J450" s="9">
        <v>78</v>
      </c>
      <c r="K450" s="9">
        <v>0.2</v>
      </c>
      <c r="L450" s="9">
        <v>0.2</v>
      </c>
      <c r="M450" s="1">
        <f t="shared" si="360"/>
        <v>1.3989229744649958</v>
      </c>
      <c r="N450" s="9">
        <v>3</v>
      </c>
      <c r="O450" s="9">
        <v>2.6</v>
      </c>
      <c r="P450" s="9">
        <f t="shared" si="361"/>
        <v>2.420023153064272</v>
      </c>
      <c r="Q450" s="1">
        <f t="shared" si="362"/>
        <v>1.1284753291862764</v>
      </c>
      <c r="R450" s="4">
        <f t="shared" si="363"/>
        <v>15.007922656809424</v>
      </c>
      <c r="S450" s="4">
        <f t="shared" si="364"/>
        <v>0.56091801263270979</v>
      </c>
      <c r="T450" s="9">
        <f t="shared" si="365"/>
        <v>11.268471802008916</v>
      </c>
      <c r="U450" s="9">
        <f t="shared" si="366"/>
        <v>4.0284753291862767</v>
      </c>
      <c r="V450" s="9">
        <f t="shared" si="367"/>
        <v>34.103289273327377</v>
      </c>
      <c r="W450" s="9">
        <f t="shared" si="368"/>
        <v>42.827078290314816</v>
      </c>
      <c r="X450" s="28">
        <f t="shared" si="321"/>
        <v>76.930367563642193</v>
      </c>
      <c r="Y450" s="9">
        <f t="shared" si="369"/>
        <v>0.55669925474989124</v>
      </c>
      <c r="Z450" s="9">
        <f t="shared" si="350"/>
        <v>0.04</v>
      </c>
      <c r="AA450" s="29">
        <f t="shared" si="322"/>
        <v>0.59669925474989127</v>
      </c>
      <c r="AB450" s="30">
        <f t="shared" si="351"/>
        <v>0.98</v>
      </c>
      <c r="AC450" s="9">
        <v>0.5</v>
      </c>
      <c r="AD450" s="9">
        <v>0.5</v>
      </c>
      <c r="AE450" s="9">
        <f t="shared" si="323"/>
        <v>65.100826875729553</v>
      </c>
      <c r="AF450" s="9">
        <f>(AC450+AD450)*D450*E450*N450</f>
        <v>24.757380000000005</v>
      </c>
      <c r="AG450" s="28">
        <f t="shared" si="324"/>
        <v>89.858206875729564</v>
      </c>
      <c r="AH450" s="9">
        <f t="shared" si="325"/>
        <v>0.27551606982585919</v>
      </c>
      <c r="AI450" s="9">
        <f t="shared" si="352"/>
        <v>0.09</v>
      </c>
      <c r="AJ450" s="29">
        <f t="shared" si="326"/>
        <v>0.36551606982585916</v>
      </c>
      <c r="AK450" s="30">
        <f t="shared" si="353"/>
        <v>0.9</v>
      </c>
      <c r="AL450" s="9">
        <v>11.772065433433745</v>
      </c>
      <c r="AM450" s="9">
        <v>2.4392424103250807</v>
      </c>
      <c r="AN450" s="9">
        <v>5.4928940970731412</v>
      </c>
      <c r="AO450" s="36">
        <f t="shared" si="327"/>
        <v>78.533083554551396</v>
      </c>
      <c r="AP450" s="36">
        <f t="shared" si="328"/>
        <v>4.7476827624368738</v>
      </c>
      <c r="AQ450" s="36">
        <f t="shared" si="329"/>
        <v>0.98374828192977659</v>
      </c>
      <c r="AR450" s="36">
        <f t="shared" si="330"/>
        <v>2.2152882829295208</v>
      </c>
      <c r="AS450" s="36">
        <f t="shared" si="331"/>
        <v>111.01207105435847</v>
      </c>
      <c r="AT450" s="37">
        <f t="shared" si="332"/>
        <v>88.870754052919352</v>
      </c>
      <c r="AU450" s="37">
        <f t="shared" si="333"/>
        <v>7.4691863424721934</v>
      </c>
      <c r="AV450" s="37">
        <f t="shared" si="334"/>
        <v>1.5476601111505015</v>
      </c>
      <c r="AW450" s="37">
        <f t="shared" si="335"/>
        <v>3.4851530347413053</v>
      </c>
      <c r="AX450" s="37">
        <f t="shared" si="336"/>
        <v>174.64727246080224</v>
      </c>
      <c r="AY450" s="9">
        <f t="shared" si="337"/>
        <v>0.85</v>
      </c>
      <c r="AZ450" s="9">
        <f t="shared" si="338"/>
        <v>0.6</v>
      </c>
      <c r="BA450" s="9">
        <f t="shared" si="339"/>
        <v>0.65</v>
      </c>
      <c r="BB450" s="9">
        <f t="shared" si="354"/>
        <v>21</v>
      </c>
      <c r="BC450" s="9">
        <f t="shared" si="355"/>
        <v>11.2</v>
      </c>
      <c r="BD450" s="9">
        <f t="shared" si="356"/>
        <v>13.65</v>
      </c>
      <c r="BE450" s="9">
        <f t="shared" si="340"/>
        <v>372.85016707295841</v>
      </c>
      <c r="BF450" s="9">
        <f t="shared" si="341"/>
        <v>77.256786021437534</v>
      </c>
      <c r="BG450" s="9">
        <f t="shared" si="342"/>
        <v>173.97341982072277</v>
      </c>
      <c r="BH450" s="9">
        <f t="shared" si="343"/>
        <v>8718.1202516757312</v>
      </c>
      <c r="BI450" s="9">
        <f t="shared" si="344"/>
        <v>663.79222241727052</v>
      </c>
      <c r="BJ450" s="9">
        <f t="shared" si="345"/>
        <v>137.54172109557004</v>
      </c>
      <c r="BK450" s="9">
        <f t="shared" si="346"/>
        <v>309.72817818728004</v>
      </c>
      <c r="BL450" s="9">
        <f t="shared" si="347"/>
        <v>15521.034796877151</v>
      </c>
      <c r="BM450" s="9" t="str">
        <f t="shared" si="348"/>
        <v>M</v>
      </c>
      <c r="BN450" s="9" t="str">
        <f t="shared" si="349"/>
        <v>M</v>
      </c>
      <c r="BO450" s="9">
        <v>1</v>
      </c>
    </row>
    <row r="451" spans="1:67" x14ac:dyDescent="0.3">
      <c r="A451" s="10">
        <v>445</v>
      </c>
      <c r="B451" s="10">
        <f t="shared" si="319"/>
        <v>12</v>
      </c>
      <c r="C451" s="9">
        <f>IF(G451&lt;=$A$3,$A$3,G451)</f>
        <v>3.0078966529275042</v>
      </c>
      <c r="D451" s="9">
        <f t="shared" si="357"/>
        <v>3</v>
      </c>
      <c r="E451" s="9">
        <f t="shared" si="358"/>
        <v>2.7508200000000005</v>
      </c>
      <c r="F451" s="9">
        <f t="shared" si="359"/>
        <v>3.4078966529275045</v>
      </c>
      <c r="G451" s="9">
        <v>3.0078966529275042</v>
      </c>
      <c r="H451" s="9">
        <f t="shared" si="320"/>
        <v>3.3188467493613936</v>
      </c>
      <c r="I451" s="9">
        <v>65</v>
      </c>
      <c r="J451" s="9">
        <v>78</v>
      </c>
      <c r="K451" s="9">
        <v>0.2</v>
      </c>
      <c r="L451" s="9">
        <v>0.2</v>
      </c>
      <c r="M451" s="1">
        <f t="shared" si="360"/>
        <v>1.3989229744649958</v>
      </c>
      <c r="N451" s="9">
        <v>3</v>
      </c>
      <c r="O451" s="9">
        <v>2.6</v>
      </c>
      <c r="P451" s="9">
        <f t="shared" si="361"/>
        <v>2.8090318655317668</v>
      </c>
      <c r="Q451" s="1">
        <f t="shared" si="362"/>
        <v>1.3098730708988851</v>
      </c>
      <c r="R451" s="4">
        <f t="shared" si="363"/>
        <v>15.007922656809424</v>
      </c>
      <c r="S451" s="4">
        <f t="shared" si="364"/>
        <v>6.0813483971741591E-2</v>
      </c>
      <c r="T451" s="9">
        <f t="shared" si="365"/>
        <v>15.182360937813323</v>
      </c>
      <c r="U451" s="9">
        <f t="shared" si="366"/>
        <v>4.7177697238263896</v>
      </c>
      <c r="V451" s="9">
        <f t="shared" si="367"/>
        <v>40.402008020749143</v>
      </c>
      <c r="W451" s="9">
        <f t="shared" si="368"/>
        <v>41.451380750783656</v>
      </c>
      <c r="X451" s="28">
        <f t="shared" si="321"/>
        <v>81.853388771532792</v>
      </c>
      <c r="Y451" s="9">
        <f t="shared" si="369"/>
        <v>0.50641007504871605</v>
      </c>
      <c r="Z451" s="9">
        <f t="shared" si="350"/>
        <v>0.04</v>
      </c>
      <c r="AA451" s="29">
        <f t="shared" si="322"/>
        <v>0.54641007504871608</v>
      </c>
      <c r="AB451" s="30">
        <f t="shared" si="351"/>
        <v>0.98</v>
      </c>
      <c r="AC451" s="9">
        <v>0.5</v>
      </c>
      <c r="AD451" s="9">
        <v>0.5</v>
      </c>
      <c r="AE451" s="9">
        <f t="shared" si="323"/>
        <v>82.165950135704804</v>
      </c>
      <c r="AF451" s="9">
        <f>(AC451+AD451)*D451*E451*N451</f>
        <v>24.757380000000005</v>
      </c>
      <c r="AG451" s="28">
        <f t="shared" si="324"/>
        <v>106.92333013570482</v>
      </c>
      <c r="AH451" s="9">
        <f t="shared" si="325"/>
        <v>0.2315432933914279</v>
      </c>
      <c r="AI451" s="9">
        <f t="shared" si="352"/>
        <v>0.09</v>
      </c>
      <c r="AJ451" s="29">
        <f t="shared" si="326"/>
        <v>0.3215432933914279</v>
      </c>
      <c r="AK451" s="30">
        <f t="shared" si="353"/>
        <v>0.9</v>
      </c>
      <c r="AL451" s="9">
        <v>11.876978692516204</v>
      </c>
      <c r="AM451" s="9">
        <v>2.7399340687649758</v>
      </c>
      <c r="AN451" s="9">
        <v>3.4731215832111908</v>
      </c>
      <c r="AO451" s="36">
        <f t="shared" si="327"/>
        <v>83.558667704273063</v>
      </c>
      <c r="AP451" s="36">
        <f t="shared" si="328"/>
        <v>5.3872778737864229</v>
      </c>
      <c r="AQ451" s="36">
        <f t="shared" si="329"/>
        <v>1.2428064886225714</v>
      </c>
      <c r="AR451" s="36">
        <f t="shared" si="330"/>
        <v>1.5753729582754483</v>
      </c>
      <c r="AS451" s="36">
        <f t="shared" si="331"/>
        <v>116.34168213488425</v>
      </c>
      <c r="AT451" s="37">
        <f t="shared" si="332"/>
        <v>105.74834848586191</v>
      </c>
      <c r="AU451" s="37">
        <f t="shared" si="333"/>
        <v>8.058015848184727</v>
      </c>
      <c r="AV451" s="37">
        <f t="shared" si="334"/>
        <v>1.8589266446189103</v>
      </c>
      <c r="AW451" s="37">
        <f t="shared" si="335"/>
        <v>2.3563626309966139</v>
      </c>
      <c r="AX451" s="37">
        <f t="shared" si="336"/>
        <v>174.01796239414355</v>
      </c>
      <c r="AY451" s="9">
        <f t="shared" si="337"/>
        <v>0.85</v>
      </c>
      <c r="AZ451" s="9">
        <f t="shared" si="338"/>
        <v>0.6</v>
      </c>
      <c r="BA451" s="9">
        <f t="shared" si="339"/>
        <v>0.55000000000000004</v>
      </c>
      <c r="BB451" s="9">
        <f t="shared" si="354"/>
        <v>21</v>
      </c>
      <c r="BC451" s="9">
        <f t="shared" si="355"/>
        <v>11.2</v>
      </c>
      <c r="BD451" s="9">
        <f t="shared" si="356"/>
        <v>13.65</v>
      </c>
      <c r="BE451" s="9">
        <f t="shared" si="340"/>
        <v>450.1537616863024</v>
      </c>
      <c r="BF451" s="9">
        <f t="shared" si="341"/>
        <v>103.84725440352786</v>
      </c>
      <c r="BG451" s="9">
        <f t="shared" si="342"/>
        <v>131.63606553083582</v>
      </c>
      <c r="BH451" s="9">
        <f t="shared" si="343"/>
        <v>9721.355957664955</v>
      </c>
      <c r="BI451" s="9">
        <f t="shared" si="344"/>
        <v>852.12186801843666</v>
      </c>
      <c r="BJ451" s="9">
        <f t="shared" si="345"/>
        <v>196.57842262481452</v>
      </c>
      <c r="BK451" s="9">
        <f t="shared" si="346"/>
        <v>249.18145666169235</v>
      </c>
      <c r="BL451" s="9">
        <f t="shared" si="347"/>
        <v>18402.112130055506</v>
      </c>
      <c r="BM451" s="9" t="str">
        <f t="shared" si="348"/>
        <v>M</v>
      </c>
      <c r="BN451" s="9" t="str">
        <f t="shared" si="349"/>
        <v>M</v>
      </c>
      <c r="BO451" s="9">
        <v>1</v>
      </c>
    </row>
    <row r="452" spans="1:67" x14ac:dyDescent="0.3">
      <c r="A452" s="10">
        <v>446</v>
      </c>
      <c r="B452" s="10">
        <f t="shared" si="319"/>
        <v>12</v>
      </c>
      <c r="C452" s="9">
        <f>IF(G452&lt;=$A$3,$A$3,G452)</f>
        <v>2.5</v>
      </c>
      <c r="D452" s="9">
        <f t="shared" si="357"/>
        <v>3</v>
      </c>
      <c r="E452" s="9">
        <f t="shared" si="358"/>
        <v>2.7508200000000005</v>
      </c>
      <c r="F452" s="9">
        <f t="shared" si="359"/>
        <v>2.9000000000000004</v>
      </c>
      <c r="G452" s="9">
        <v>1.2940950985390338</v>
      </c>
      <c r="H452" s="9">
        <f t="shared" si="320"/>
        <v>1.4278759567655597</v>
      </c>
      <c r="I452" s="9">
        <v>65</v>
      </c>
      <c r="J452" s="9">
        <v>78</v>
      </c>
      <c r="K452" s="9">
        <v>0.2</v>
      </c>
      <c r="L452" s="9">
        <v>0.2</v>
      </c>
      <c r="M452" s="1">
        <f t="shared" si="360"/>
        <v>1.3989229744649958</v>
      </c>
      <c r="N452" s="9">
        <v>3</v>
      </c>
      <c r="O452" s="9">
        <v>2.6</v>
      </c>
      <c r="P452" s="9">
        <f t="shared" si="361"/>
        <v>0</v>
      </c>
      <c r="Q452" s="1">
        <f t="shared" si="362"/>
        <v>0</v>
      </c>
      <c r="R452" s="4">
        <f t="shared" si="363"/>
        <v>15.007922656809424</v>
      </c>
      <c r="S452" s="4">
        <f t="shared" si="364"/>
        <v>15.793238216379644</v>
      </c>
      <c r="T452" s="9">
        <f t="shared" si="365"/>
        <v>0</v>
      </c>
      <c r="U452" s="9">
        <f t="shared" si="366"/>
        <v>2.8267989312305555</v>
      </c>
      <c r="V452" s="9">
        <f t="shared" si="367"/>
        <v>35.350467654508535</v>
      </c>
      <c r="W452" s="9">
        <f t="shared" si="368"/>
        <v>31.586476432759287</v>
      </c>
      <c r="X452" s="28">
        <f t="shared" si="321"/>
        <v>66.936944087267818</v>
      </c>
      <c r="Y452" s="9">
        <f t="shared" si="369"/>
        <v>0.47188405242371084</v>
      </c>
      <c r="Z452" s="9">
        <f t="shared" si="350"/>
        <v>0.04</v>
      </c>
      <c r="AA452" s="29">
        <f t="shared" si="322"/>
        <v>0.51188405242371082</v>
      </c>
      <c r="AB452" s="30">
        <f t="shared" si="351"/>
        <v>0.98</v>
      </c>
      <c r="AC452" s="9">
        <v>0.5</v>
      </c>
      <c r="AD452" s="9">
        <v>0.5</v>
      </c>
      <c r="AE452" s="9">
        <f t="shared" si="323"/>
        <v>35.350467654508542</v>
      </c>
      <c r="AF452" s="9">
        <f>(AC452+AD452)*D452*E452*N452</f>
        <v>24.757380000000005</v>
      </c>
      <c r="AG452" s="28">
        <f t="shared" si="324"/>
        <v>60.107847654508546</v>
      </c>
      <c r="AH452" s="9">
        <f t="shared" si="325"/>
        <v>0.41188265702511828</v>
      </c>
      <c r="AI452" s="9">
        <f t="shared" si="352"/>
        <v>0.09</v>
      </c>
      <c r="AJ452" s="29">
        <f t="shared" si="326"/>
        <v>0.50188265702511825</v>
      </c>
      <c r="AK452" s="30">
        <f t="shared" si="353"/>
        <v>0.9</v>
      </c>
      <c r="AL452" s="9">
        <v>11.532307586735268</v>
      </c>
      <c r="AM452" s="9">
        <v>2.8088754601673727</v>
      </c>
      <c r="AN452" s="9">
        <v>3.4771918368868739</v>
      </c>
      <c r="AO452" s="36">
        <f t="shared" si="327"/>
        <v>68.331463755752566</v>
      </c>
      <c r="AP452" s="36">
        <f t="shared" si="328"/>
        <v>5.6291032454405139</v>
      </c>
      <c r="AQ452" s="36">
        <f t="shared" si="329"/>
        <v>1.3710569068633824</v>
      </c>
      <c r="AR452" s="36">
        <f t="shared" si="330"/>
        <v>1.6972727883665741</v>
      </c>
      <c r="AS452" s="36">
        <f t="shared" si="331"/>
        <v>122.43527080389717</v>
      </c>
      <c r="AT452" s="37">
        <f t="shared" si="332"/>
        <v>59.447321856107351</v>
      </c>
      <c r="AU452" s="37">
        <f t="shared" si="333"/>
        <v>5.7444424134736423</v>
      </c>
      <c r="AV452" s="37">
        <f t="shared" si="334"/>
        <v>1.39914958096592</v>
      </c>
      <c r="AW452" s="37">
        <f t="shared" si="335"/>
        <v>1.7320495588040381</v>
      </c>
      <c r="AX452" s="37">
        <f t="shared" si="336"/>
        <v>124.94394432731681</v>
      </c>
      <c r="AY452" s="9">
        <f t="shared" si="337"/>
        <v>0.85</v>
      </c>
      <c r="AZ452" s="9">
        <f t="shared" si="338"/>
        <v>0.6</v>
      </c>
      <c r="BA452" s="9">
        <f t="shared" si="339"/>
        <v>0.55000000000000004</v>
      </c>
      <c r="BB452" s="9">
        <f t="shared" si="354"/>
        <v>21</v>
      </c>
      <c r="BC452" s="9">
        <f t="shared" si="355"/>
        <v>11.2</v>
      </c>
      <c r="BD452" s="9">
        <f t="shared" si="356"/>
        <v>13.65</v>
      </c>
      <c r="BE452" s="9">
        <f t="shared" si="340"/>
        <v>384.64486439320763</v>
      </c>
      <c r="BF452" s="9">
        <f t="shared" si="341"/>
        <v>93.686325338409432</v>
      </c>
      <c r="BG452" s="9">
        <f t="shared" si="342"/>
        <v>115.97713402189565</v>
      </c>
      <c r="BH452" s="9">
        <f t="shared" si="343"/>
        <v>8366.1812693622505</v>
      </c>
      <c r="BI452" s="9">
        <f t="shared" si="344"/>
        <v>341.49171703764171</v>
      </c>
      <c r="BJ452" s="9">
        <f t="shared" si="345"/>
        <v>83.175695464518782</v>
      </c>
      <c r="BK452" s="9">
        <f t="shared" si="346"/>
        <v>102.96570759295238</v>
      </c>
      <c r="BL452" s="9">
        <f t="shared" si="347"/>
        <v>7427.582872397561</v>
      </c>
      <c r="BM452" s="9" t="str">
        <f t="shared" si="348"/>
        <v>M</v>
      </c>
      <c r="BN452" s="9" t="str">
        <f t="shared" si="349"/>
        <v>M</v>
      </c>
      <c r="BO452" s="9">
        <v>1</v>
      </c>
    </row>
    <row r="453" spans="1:67" x14ac:dyDescent="0.3">
      <c r="A453" s="10">
        <v>447</v>
      </c>
      <c r="B453" s="10">
        <f t="shared" si="319"/>
        <v>12</v>
      </c>
      <c r="C453" s="9">
        <f>IF(G453&lt;=$A$3,$A$3,G453)</f>
        <v>3.3001352067161309</v>
      </c>
      <c r="D453" s="9">
        <f t="shared" si="357"/>
        <v>3</v>
      </c>
      <c r="E453" s="9">
        <f t="shared" si="358"/>
        <v>2.7508200000000005</v>
      </c>
      <c r="F453" s="9">
        <f t="shared" si="359"/>
        <v>3.7001352067161313</v>
      </c>
      <c r="G453" s="9">
        <v>3.3001352067161309</v>
      </c>
      <c r="H453" s="9">
        <f t="shared" si="320"/>
        <v>3.6412963166812968</v>
      </c>
      <c r="I453" s="9">
        <v>65</v>
      </c>
      <c r="J453" s="9">
        <v>78</v>
      </c>
      <c r="K453" s="9">
        <v>0.2</v>
      </c>
      <c r="L453" s="9">
        <v>0.2</v>
      </c>
      <c r="M453" s="1">
        <f t="shared" si="360"/>
        <v>1.3989229744649958</v>
      </c>
      <c r="N453" s="9">
        <v>3</v>
      </c>
      <c r="O453" s="9">
        <v>2.6</v>
      </c>
      <c r="P453" s="9">
        <f t="shared" si="361"/>
        <v>2.8738195931251962</v>
      </c>
      <c r="Q453" s="1">
        <f t="shared" si="362"/>
        <v>1.3400840844301611</v>
      </c>
      <c r="R453" s="4">
        <f t="shared" si="363"/>
        <v>15.007922656809424</v>
      </c>
      <c r="S453" s="4">
        <f t="shared" si="364"/>
        <v>2.6549840747529918E-2</v>
      </c>
      <c r="T453" s="9">
        <f t="shared" si="365"/>
        <v>15.890771507041251</v>
      </c>
      <c r="U453" s="9">
        <f t="shared" si="366"/>
        <v>5.0402192911462924</v>
      </c>
      <c r="V453" s="9">
        <f t="shared" si="367"/>
        <v>46.436304527680001</v>
      </c>
      <c r="W453" s="9">
        <f t="shared" si="368"/>
        <v>41.357127635729626</v>
      </c>
      <c r="X453" s="28">
        <f t="shared" si="321"/>
        <v>87.793432163409619</v>
      </c>
      <c r="Y453" s="9">
        <f t="shared" si="369"/>
        <v>0.47107313857774397</v>
      </c>
      <c r="Z453" s="9">
        <f t="shared" si="350"/>
        <v>0.04</v>
      </c>
      <c r="AA453" s="29">
        <f t="shared" si="322"/>
        <v>0.51107313857774395</v>
      </c>
      <c r="AB453" s="30">
        <f t="shared" si="351"/>
        <v>0.98</v>
      </c>
      <c r="AC453" s="9">
        <v>0.5</v>
      </c>
      <c r="AD453" s="9">
        <v>0.5</v>
      </c>
      <c r="AE453" s="9">
        <f t="shared" si="323"/>
        <v>90.148956604679228</v>
      </c>
      <c r="AF453" s="9">
        <f>(AC453+AD453)*D453*E453*N453</f>
        <v>24.757380000000005</v>
      </c>
      <c r="AG453" s="28">
        <f t="shared" si="324"/>
        <v>114.90633660467924</v>
      </c>
      <c r="AH453" s="9">
        <f t="shared" si="325"/>
        <v>0.21545704729213191</v>
      </c>
      <c r="AI453" s="9">
        <f t="shared" si="352"/>
        <v>0.09</v>
      </c>
      <c r="AJ453" s="29">
        <f t="shared" si="326"/>
        <v>0.30545704729213191</v>
      </c>
      <c r="AK453" s="30">
        <f t="shared" si="353"/>
        <v>0.9</v>
      </c>
      <c r="AL453" s="9">
        <v>7.1149968977238887</v>
      </c>
      <c r="AM453" s="9">
        <v>3.3889835175013245</v>
      </c>
      <c r="AN453" s="9">
        <v>6.0290003553209335</v>
      </c>
      <c r="AO453" s="36">
        <f t="shared" si="327"/>
        <v>89.622462000147323</v>
      </c>
      <c r="AP453" s="36">
        <f t="shared" si="328"/>
        <v>3.4787131022332294</v>
      </c>
      <c r="AQ453" s="36">
        <f t="shared" si="329"/>
        <v>1.6569650746236799</v>
      </c>
      <c r="AR453" s="36">
        <f t="shared" si="330"/>
        <v>2.9477402212407307</v>
      </c>
      <c r="AS453" s="36">
        <f t="shared" si="331"/>
        <v>99.383659289292652</v>
      </c>
      <c r="AT453" s="37">
        <f t="shared" si="332"/>
        <v>113.64362960902342</v>
      </c>
      <c r="AU453" s="37">
        <f t="shared" si="333"/>
        <v>4.941670953852471</v>
      </c>
      <c r="AV453" s="37">
        <f t="shared" si="334"/>
        <v>2.3537946189236671</v>
      </c>
      <c r="AW453" s="37">
        <f t="shared" si="335"/>
        <v>4.1873997086613874</v>
      </c>
      <c r="AX453" s="37">
        <f t="shared" si="336"/>
        <v>141.1790302805318</v>
      </c>
      <c r="AY453" s="9">
        <f t="shared" si="337"/>
        <v>0.85</v>
      </c>
      <c r="AZ453" s="9">
        <f t="shared" si="338"/>
        <v>0.6</v>
      </c>
      <c r="BA453" s="9">
        <f t="shared" si="339"/>
        <v>0.65</v>
      </c>
      <c r="BB453" s="9">
        <f t="shared" si="354"/>
        <v>21</v>
      </c>
      <c r="BC453" s="9">
        <f t="shared" si="355"/>
        <v>11.2</v>
      </c>
      <c r="BD453" s="9">
        <f t="shared" si="356"/>
        <v>13.65</v>
      </c>
      <c r="BE453" s="9">
        <f t="shared" si="340"/>
        <v>311.7708328143122</v>
      </c>
      <c r="BF453" s="9">
        <f t="shared" si="341"/>
        <v>148.50128943603204</v>
      </c>
      <c r="BG453" s="9">
        <f t="shared" si="342"/>
        <v>264.18373596445326</v>
      </c>
      <c r="BH453" s="9">
        <f t="shared" si="343"/>
        <v>8907.0082280902188</v>
      </c>
      <c r="BI453" s="9">
        <f t="shared" si="344"/>
        <v>561.58942352927966</v>
      </c>
      <c r="BJ453" s="9">
        <f t="shared" si="345"/>
        <v>267.49376384867367</v>
      </c>
      <c r="BK453" s="9">
        <f t="shared" si="346"/>
        <v>475.87130151604731</v>
      </c>
      <c r="BL453" s="9">
        <f t="shared" si="347"/>
        <v>16044.097425761858</v>
      </c>
      <c r="BM453" s="9" t="str">
        <f t="shared" si="348"/>
        <v>M</v>
      </c>
      <c r="BN453" s="9" t="str">
        <f t="shared" si="349"/>
        <v>M</v>
      </c>
      <c r="BO453" s="9">
        <v>1</v>
      </c>
    </row>
    <row r="454" spans="1:67" x14ac:dyDescent="0.3">
      <c r="A454" s="10">
        <v>448</v>
      </c>
      <c r="B454" s="10">
        <f t="shared" si="319"/>
        <v>12</v>
      </c>
      <c r="C454" s="9">
        <f>IF(G454&lt;=$A$3,$A$3,G454)</f>
        <v>2.5</v>
      </c>
      <c r="D454" s="9">
        <f t="shared" si="357"/>
        <v>3</v>
      </c>
      <c r="E454" s="9">
        <f t="shared" si="358"/>
        <v>2.7508200000000005</v>
      </c>
      <c r="F454" s="9">
        <f t="shared" si="359"/>
        <v>2.9000000000000004</v>
      </c>
      <c r="G454" s="9">
        <v>1.9525954976844511</v>
      </c>
      <c r="H454" s="9">
        <f t="shared" si="320"/>
        <v>2.1544507568106006</v>
      </c>
      <c r="I454" s="9">
        <v>65</v>
      </c>
      <c r="J454" s="9">
        <v>78</v>
      </c>
      <c r="K454" s="9">
        <v>0.2</v>
      </c>
      <c r="L454" s="9">
        <v>0.2</v>
      </c>
      <c r="M454" s="1">
        <f t="shared" si="360"/>
        <v>1.3989229744649958</v>
      </c>
      <c r="N454" s="9">
        <v>3</v>
      </c>
      <c r="O454" s="9">
        <v>2.6</v>
      </c>
      <c r="P454" s="9">
        <f t="shared" si="361"/>
        <v>1.4011644883996679</v>
      </c>
      <c r="Q454" s="1">
        <f t="shared" si="362"/>
        <v>0.65337373127559584</v>
      </c>
      <c r="R454" s="4">
        <f t="shared" si="363"/>
        <v>15.007922656809424</v>
      </c>
      <c r="S454" s="4">
        <f t="shared" si="364"/>
        <v>4.2627085985328552</v>
      </c>
      <c r="T454" s="9">
        <f t="shared" si="365"/>
        <v>3.7774978338117764</v>
      </c>
      <c r="U454" s="9">
        <f t="shared" si="366"/>
        <v>3.5533737312755962</v>
      </c>
      <c r="V454" s="9">
        <f t="shared" si="367"/>
        <v>42.947339486441528</v>
      </c>
      <c r="W454" s="9">
        <f t="shared" si="368"/>
        <v>53.010037869820664</v>
      </c>
      <c r="X454" s="28">
        <f t="shared" si="321"/>
        <v>95.957377356262185</v>
      </c>
      <c r="Y454" s="9">
        <f t="shared" si="369"/>
        <v>0.55243316699881884</v>
      </c>
      <c r="Z454" s="9">
        <f t="shared" si="350"/>
        <v>0.04</v>
      </c>
      <c r="AA454" s="29">
        <f t="shared" si="322"/>
        <v>0.59243316699881887</v>
      </c>
      <c r="AB454" s="30">
        <f t="shared" si="351"/>
        <v>0.98</v>
      </c>
      <c r="AC454" s="9">
        <v>0.5</v>
      </c>
      <c r="AD454" s="9">
        <v>0.5</v>
      </c>
      <c r="AE454" s="9">
        <f t="shared" si="323"/>
        <v>53.338556077647638</v>
      </c>
      <c r="AF454" s="9">
        <f>(AC454+AD454)*D454*E454*N454</f>
        <v>24.757380000000005</v>
      </c>
      <c r="AG454" s="28">
        <f t="shared" si="324"/>
        <v>78.09593607764765</v>
      </c>
      <c r="AH454" s="9">
        <f t="shared" si="325"/>
        <v>0.31701239838376144</v>
      </c>
      <c r="AI454" s="9">
        <f t="shared" si="352"/>
        <v>0.09</v>
      </c>
      <c r="AJ454" s="29">
        <f t="shared" si="326"/>
        <v>0.40701239838376146</v>
      </c>
      <c r="AK454" s="30">
        <f t="shared" si="353"/>
        <v>0.9</v>
      </c>
      <c r="AL454" s="9">
        <v>4.2591426019703462</v>
      </c>
      <c r="AM454" s="9">
        <v>3.3222137133964065</v>
      </c>
      <c r="AN454" s="9">
        <v>4.7034089586139434</v>
      </c>
      <c r="AO454" s="36">
        <f t="shared" si="327"/>
        <v>97.956489384517653</v>
      </c>
      <c r="AP454" s="36">
        <f t="shared" si="328"/>
        <v>1.7358852615854641</v>
      </c>
      <c r="AQ454" s="36">
        <f t="shared" si="329"/>
        <v>1.354024121722067</v>
      </c>
      <c r="AR454" s="36">
        <f t="shared" si="330"/>
        <v>1.9169534935716683</v>
      </c>
      <c r="AS454" s="36">
        <f t="shared" si="331"/>
        <v>57.092763888987449</v>
      </c>
      <c r="AT454" s="37">
        <f t="shared" si="332"/>
        <v>77.237738977893287</v>
      </c>
      <c r="AU454" s="37">
        <f t="shared" si="333"/>
        <v>2.5256187564839414</v>
      </c>
      <c r="AV454" s="37">
        <f t="shared" si="334"/>
        <v>1.9700315419635128</v>
      </c>
      <c r="AW454" s="37">
        <f t="shared" si="335"/>
        <v>2.7890631977888125</v>
      </c>
      <c r="AX454" s="37">
        <f t="shared" si="336"/>
        <v>83.066869987614396</v>
      </c>
      <c r="AY454" s="9">
        <f t="shared" si="337"/>
        <v>0.85</v>
      </c>
      <c r="AZ454" s="9">
        <f t="shared" si="338"/>
        <v>0.6</v>
      </c>
      <c r="BA454" s="9">
        <f t="shared" si="339"/>
        <v>0.65</v>
      </c>
      <c r="BB454" s="9">
        <f t="shared" si="354"/>
        <v>21</v>
      </c>
      <c r="BC454" s="9">
        <f t="shared" si="355"/>
        <v>11.2</v>
      </c>
      <c r="BD454" s="9">
        <f t="shared" si="356"/>
        <v>13.65</v>
      </c>
      <c r="BE454" s="9">
        <f t="shared" si="340"/>
        <v>170.04122619923717</v>
      </c>
      <c r="BF454" s="9">
        <f t="shared" si="341"/>
        <v>132.6354495058485</v>
      </c>
      <c r="BG454" s="9">
        <f t="shared" si="342"/>
        <v>187.77803454366716</v>
      </c>
      <c r="BH454" s="9">
        <f t="shared" si="343"/>
        <v>5592.6067198243718</v>
      </c>
      <c r="BI454" s="9">
        <f t="shared" si="344"/>
        <v>195.07308227097809</v>
      </c>
      <c r="BJ454" s="9">
        <f t="shared" si="345"/>
        <v>152.16078201639442</v>
      </c>
      <c r="BK454" s="9">
        <f t="shared" si="346"/>
        <v>215.42093526366065</v>
      </c>
      <c r="BL454" s="9">
        <f t="shared" si="347"/>
        <v>6415.8972218139588</v>
      </c>
      <c r="BM454" s="9" t="str">
        <f t="shared" si="348"/>
        <v>D</v>
      </c>
      <c r="BN454" s="9" t="str">
        <f t="shared" si="349"/>
        <v>M</v>
      </c>
      <c r="BO454" s="9">
        <v>1</v>
      </c>
    </row>
    <row r="455" spans="1:67" x14ac:dyDescent="0.3">
      <c r="A455" s="10">
        <v>449</v>
      </c>
      <c r="B455" s="10">
        <f t="shared" si="319"/>
        <v>12</v>
      </c>
      <c r="C455" s="9">
        <f>IF(G455&lt;=$A$3,$A$3,G455)</f>
        <v>2.5492372593597636</v>
      </c>
      <c r="D455" s="9">
        <f t="shared" si="357"/>
        <v>3</v>
      </c>
      <c r="E455" s="9">
        <f t="shared" si="358"/>
        <v>2.7508200000000005</v>
      </c>
      <c r="F455" s="9">
        <f t="shared" si="359"/>
        <v>2.949237259359764</v>
      </c>
      <c r="G455" s="9">
        <v>2.5492372593597636</v>
      </c>
      <c r="H455" s="9">
        <f t="shared" si="320"/>
        <v>2.812772102174022</v>
      </c>
      <c r="I455" s="9">
        <v>65</v>
      </c>
      <c r="J455" s="9">
        <v>78</v>
      </c>
      <c r="K455" s="9">
        <v>0.2</v>
      </c>
      <c r="L455" s="9">
        <v>0.2</v>
      </c>
      <c r="M455" s="1">
        <f t="shared" si="360"/>
        <v>1.3989229744649958</v>
      </c>
      <c r="N455" s="9">
        <v>3</v>
      </c>
      <c r="O455" s="9">
        <v>2.6</v>
      </c>
      <c r="P455" s="9">
        <f t="shared" si="361"/>
        <v>2.7073495260067508</v>
      </c>
      <c r="Q455" s="1">
        <f t="shared" si="362"/>
        <v>1.2624578172792535</v>
      </c>
      <c r="R455" s="4">
        <f t="shared" si="363"/>
        <v>15.007922656809424</v>
      </c>
      <c r="S455" s="4">
        <f t="shared" si="364"/>
        <v>0.14281589214701276</v>
      </c>
      <c r="T455" s="9">
        <f t="shared" si="365"/>
        <v>14.103101649434887</v>
      </c>
      <c r="U455" s="9">
        <f t="shared" si="366"/>
        <v>4.2116950766390175</v>
      </c>
      <c r="V455" s="9">
        <f t="shared" si="367"/>
        <v>30.841773707622611</v>
      </c>
      <c r="W455" s="9">
        <f t="shared" si="368"/>
        <v>41.676954615240355</v>
      </c>
      <c r="X455" s="28">
        <f t="shared" si="321"/>
        <v>72.51872832286297</v>
      </c>
      <c r="Y455" s="9">
        <f t="shared" si="369"/>
        <v>0.57470608736668738</v>
      </c>
      <c r="Z455" s="9">
        <f t="shared" si="350"/>
        <v>0.04</v>
      </c>
      <c r="AA455" s="29">
        <f t="shared" si="322"/>
        <v>0.61470608736668741</v>
      </c>
      <c r="AB455" s="30">
        <f t="shared" si="351"/>
        <v>0.98</v>
      </c>
      <c r="AC455" s="9">
        <v>0.5</v>
      </c>
      <c r="AD455" s="9">
        <v>0.5</v>
      </c>
      <c r="AE455" s="9">
        <f t="shared" si="323"/>
        <v>69.636867786921101</v>
      </c>
      <c r="AF455" s="9">
        <f>(AC455+AD455)*D455*E455*N455</f>
        <v>24.757380000000005</v>
      </c>
      <c r="AG455" s="28">
        <f t="shared" si="324"/>
        <v>94.394247786921113</v>
      </c>
      <c r="AH455" s="9">
        <f t="shared" si="325"/>
        <v>0.26227636302463642</v>
      </c>
      <c r="AI455" s="9">
        <f t="shared" si="352"/>
        <v>0.09</v>
      </c>
      <c r="AJ455" s="29">
        <f t="shared" si="326"/>
        <v>0.35227636302463639</v>
      </c>
      <c r="AK455" s="30">
        <f t="shared" si="353"/>
        <v>0.9</v>
      </c>
      <c r="AL455" s="9">
        <v>8.91883168941769</v>
      </c>
      <c r="AM455" s="9">
        <v>2.4667992622900914</v>
      </c>
      <c r="AN455" s="9">
        <v>5.2297543020668833</v>
      </c>
      <c r="AO455" s="36">
        <f t="shared" si="327"/>
        <v>74.029535162922613</v>
      </c>
      <c r="AP455" s="36">
        <f t="shared" si="328"/>
        <v>3.4363715577337191</v>
      </c>
      <c r="AQ455" s="36">
        <f t="shared" si="329"/>
        <v>0.95044273944871838</v>
      </c>
      <c r="AR455" s="36">
        <f t="shared" si="330"/>
        <v>2.0149924971542483</v>
      </c>
      <c r="AS455" s="36">
        <f t="shared" si="331"/>
        <v>85.604228445643344</v>
      </c>
      <c r="AT455" s="37">
        <f t="shared" si="332"/>
        <v>93.35694836069122</v>
      </c>
      <c r="AU455" s="37">
        <f t="shared" si="333"/>
        <v>5.7769380994407529</v>
      </c>
      <c r="AV455" s="37">
        <f t="shared" si="334"/>
        <v>1.5978041898586819</v>
      </c>
      <c r="AW455" s="37">
        <f t="shared" si="335"/>
        <v>3.3874354770223158</v>
      </c>
      <c r="AX455" s="37">
        <f t="shared" si="336"/>
        <v>143.91061050074831</v>
      </c>
      <c r="AY455" s="9">
        <f t="shared" si="337"/>
        <v>0.85</v>
      </c>
      <c r="AZ455" s="9">
        <f t="shared" si="338"/>
        <v>0.6</v>
      </c>
      <c r="BA455" s="9">
        <f t="shared" si="339"/>
        <v>0.65</v>
      </c>
      <c r="BB455" s="9">
        <f t="shared" si="354"/>
        <v>21</v>
      </c>
      <c r="BC455" s="9">
        <f t="shared" si="355"/>
        <v>11.2</v>
      </c>
      <c r="BD455" s="9">
        <f t="shared" si="356"/>
        <v>13.65</v>
      </c>
      <c r="BE455" s="9">
        <f t="shared" si="340"/>
        <v>254.39298906611552</v>
      </c>
      <c r="BF455" s="9">
        <f t="shared" si="341"/>
        <v>70.360834200363399</v>
      </c>
      <c r="BG455" s="9">
        <f t="shared" si="342"/>
        <v>149.16895792110566</v>
      </c>
      <c r="BH455" s="9">
        <f t="shared" si="343"/>
        <v>6337.2412398116139</v>
      </c>
      <c r="BI455" s="9">
        <f t="shared" si="344"/>
        <v>539.31731183240004</v>
      </c>
      <c r="BJ455" s="9">
        <f t="shared" si="345"/>
        <v>149.16612324313303</v>
      </c>
      <c r="BK455" s="9">
        <f t="shared" si="346"/>
        <v>316.24063890354574</v>
      </c>
      <c r="BL455" s="9">
        <f t="shared" si="347"/>
        <v>13435.055433073907</v>
      </c>
      <c r="BM455" s="9" t="str">
        <f t="shared" si="348"/>
        <v>M</v>
      </c>
      <c r="BN455" s="9" t="str">
        <f t="shared" si="349"/>
        <v>M</v>
      </c>
      <c r="BO455" s="9">
        <v>1</v>
      </c>
    </row>
    <row r="456" spans="1:67" x14ac:dyDescent="0.3">
      <c r="A456" s="10">
        <v>450</v>
      </c>
      <c r="B456" s="10">
        <f t="shared" ref="B456:B519" si="370">IF(A456&lt;40,1,IF(A456&lt;80,2,IF(A456&lt;120,3,IF(A456&lt;160,4,IF(A456&lt;200,5,IF(A456&lt;240,6,IF(A456&lt;280,7,IF(A456&lt;320,8,IF(A456&lt;360,9,IF(A456&lt;400,10,IF(A456&lt;440,11,IF(A456&lt;480,12,IF(A456&lt;520,13,IF(A456&lt;560,14,IF(A456&lt;600,15,IF(A456&lt;640,16,IF(A456&lt;680,17,IF(A456&lt;720,18,IF(A456&lt;760,19,IF(A456&lt;800,20,IF(A456&lt;840,21,IF(A456&lt;880,22,IF(A456&lt;920,23,IF(A456&lt;960,24,25))))))))))))))))))))))))</f>
        <v>12</v>
      </c>
      <c r="C456" s="9">
        <f>IF(G456&lt;=$A$3,$A$3,G456)</f>
        <v>2.7059526559173088</v>
      </c>
      <c r="D456" s="9">
        <f t="shared" si="357"/>
        <v>3</v>
      </c>
      <c r="E456" s="9">
        <f t="shared" si="358"/>
        <v>2.7508200000000005</v>
      </c>
      <c r="F456" s="9">
        <f t="shared" si="359"/>
        <v>3.1059526559173092</v>
      </c>
      <c r="G456" s="9">
        <v>2.7059526559173088</v>
      </c>
      <c r="H456" s="9">
        <f t="shared" ref="H456:H519" si="371">G456*_xlfn.CSC(I456*PI()/180)</f>
        <v>2.9856884102970676</v>
      </c>
      <c r="I456" s="9">
        <v>65</v>
      </c>
      <c r="J456" s="9">
        <v>78</v>
      </c>
      <c r="K456" s="9">
        <v>0.2</v>
      </c>
      <c r="L456" s="9">
        <v>0.2</v>
      </c>
      <c r="M456" s="1">
        <f t="shared" si="360"/>
        <v>1.3989229744649958</v>
      </c>
      <c r="N456" s="9">
        <v>3</v>
      </c>
      <c r="O456" s="9">
        <v>2.6</v>
      </c>
      <c r="P456" s="9">
        <f t="shared" si="361"/>
        <v>2.7420924929775308</v>
      </c>
      <c r="Q456" s="1">
        <f t="shared" si="362"/>
        <v>1.2786587288447544</v>
      </c>
      <c r="R456" s="4">
        <f t="shared" si="363"/>
        <v>15.007922656809424</v>
      </c>
      <c r="S456" s="4">
        <f t="shared" si="364"/>
        <v>0.11091902426156841</v>
      </c>
      <c r="T456" s="9">
        <f t="shared" si="365"/>
        <v>14.467389695079026</v>
      </c>
      <c r="U456" s="9">
        <f t="shared" si="366"/>
        <v>4.3846113847620636</v>
      </c>
      <c r="V456" s="9">
        <f t="shared" si="367"/>
        <v>34.120637614303135</v>
      </c>
      <c r="W456" s="9">
        <f t="shared" si="368"/>
        <v>41.589212073123711</v>
      </c>
      <c r="X456" s="28">
        <f t="shared" ref="X456:X519" si="372">V456+W456</f>
        <v>75.709849687426839</v>
      </c>
      <c r="Y456" s="9">
        <f t="shared" si="369"/>
        <v>0.54932366455391923</v>
      </c>
      <c r="Z456" s="9">
        <f t="shared" si="350"/>
        <v>0.04</v>
      </c>
      <c r="AA456" s="29">
        <f t="shared" ref="AA456:AA519" si="373">Y456+Z456</f>
        <v>0.58932366455391927</v>
      </c>
      <c r="AB456" s="30">
        <f t="shared" si="351"/>
        <v>0.98</v>
      </c>
      <c r="AC456" s="9">
        <v>0.5</v>
      </c>
      <c r="AD456" s="9">
        <v>0.5</v>
      </c>
      <c r="AE456" s="9">
        <f t="shared" ref="AE456:AE519" si="374">H456*D456*E456*N456</f>
        <v>73.917822535320425</v>
      </c>
      <c r="AF456" s="9">
        <f>(AC456+AD456)*D456*E456*N456</f>
        <v>24.757380000000005</v>
      </c>
      <c r="AG456" s="28">
        <f t="shared" ref="AG456:AG519" si="375">AE456+AF456</f>
        <v>98.675202535320437</v>
      </c>
      <c r="AH456" s="9">
        <f t="shared" ref="AH456:AH519" si="376">AF456/(AF456+AE456)</f>
        <v>0.2508976861855256</v>
      </c>
      <c r="AI456" s="9">
        <f t="shared" si="352"/>
        <v>0.09</v>
      </c>
      <c r="AJ456" s="29">
        <f t="shared" ref="AJ456:AJ519" si="377">AH456+AI456</f>
        <v>0.34089768618552563</v>
      </c>
      <c r="AK456" s="30">
        <f t="shared" si="353"/>
        <v>0.9</v>
      </c>
      <c r="AL456" s="9">
        <v>9.505894165392025</v>
      </c>
      <c r="AM456" s="9">
        <v>2.0057838177026928</v>
      </c>
      <c r="AN456" s="9">
        <v>3.4742757414427228</v>
      </c>
      <c r="AO456" s="36">
        <f t="shared" ref="AO456:AO519" si="378">X456/(1-Z456)*AB456</f>
        <v>77.287138222581575</v>
      </c>
      <c r="AP456" s="36">
        <f t="shared" ref="AP456:AP519" si="379">AL456*(1-AA456)</f>
        <v>3.9038457809814768</v>
      </c>
      <c r="AQ456" s="36">
        <f t="shared" ref="AQ456:AQ519" si="380">AM456*(1-AA456)</f>
        <v>0.82372794795119153</v>
      </c>
      <c r="AR456" s="36">
        <f t="shared" ref="AR456:AR519" si="381">AN456*(1-AA456)</f>
        <v>1.4268028298249125</v>
      </c>
      <c r="AS456" s="36">
        <f t="shared" ref="AS456:AS519" si="382">AP456*AY456*BB456+AQ456*AZ456*BC456+AR456*BA456*BD456</f>
        <v>85.930821245661889</v>
      </c>
      <c r="AT456" s="37">
        <f t="shared" ref="AT456:AT519" si="383">AG456/(1-AI456)*AK456</f>
        <v>97.590859650316915</v>
      </c>
      <c r="AU456" s="37">
        <f t="shared" ref="AU456:AU519" si="384">AL456*(1-AJ456)</f>
        <v>6.2653568392853956</v>
      </c>
      <c r="AV456" s="37">
        <f t="shared" ref="AV456:AV519" si="385">AM456*(1-AJ456)</f>
        <v>1.3220167552594746</v>
      </c>
      <c r="AW456" s="37">
        <f t="shared" ref="AW456:AW519" si="386">AN456*(1-AJ456)</f>
        <v>2.289903180014397</v>
      </c>
      <c r="AX456" s="37">
        <f t="shared" ref="AX456:AX519" si="387">AU456*AY456*BB456+AV456*AZ456*BC456+AW456*BA456*BD456</f>
        <v>137.91202030054606</v>
      </c>
      <c r="AY456" s="9">
        <f t="shared" ref="AY456:AY519" si="388">IF(AL456&lt;3,0.7,0.85)</f>
        <v>0.85</v>
      </c>
      <c r="AZ456" s="9">
        <f t="shared" ref="AZ456:AZ519" si="389">IF(AM456&lt;1.5,0.4,0.6)</f>
        <v>0.6</v>
      </c>
      <c r="BA456" s="9">
        <f t="shared" ref="BA456:BA519" si="390">IF(AN456&lt;2.5,0.45,IF(AN456&lt;3.5,0.55,0.65))</f>
        <v>0.55000000000000004</v>
      </c>
      <c r="BB456" s="9">
        <f t="shared" si="354"/>
        <v>21</v>
      </c>
      <c r="BC456" s="9">
        <f t="shared" si="355"/>
        <v>11.2</v>
      </c>
      <c r="BD456" s="9">
        <f t="shared" si="356"/>
        <v>13.65</v>
      </c>
      <c r="BE456" s="9">
        <f t="shared" ref="BE456:BE519" si="391">AO456*AP456</f>
        <v>301.71706847435729</v>
      </c>
      <c r="BF456" s="9">
        <f t="shared" ref="BF456:BF519" si="392">AO456*AQ456</f>
        <v>63.663575771107219</v>
      </c>
      <c r="BG456" s="9">
        <f t="shared" ref="BG456:BG519" si="393">AO456*AR456</f>
        <v>110.27350752504854</v>
      </c>
      <c r="BH456" s="9">
        <f t="shared" ref="BH456:BH519" si="394">AO456*AS456</f>
        <v>6641.3472591934196</v>
      </c>
      <c r="BI456" s="9">
        <f t="shared" ref="BI456:BI519" si="395">AT456*AU456</f>
        <v>611.44155996185418</v>
      </c>
      <c r="BJ456" s="9">
        <f t="shared" ref="BJ456:BJ519" si="396">AT456*AV456</f>
        <v>129.01675161789476</v>
      </c>
      <c r="BK456" s="9">
        <f t="shared" ref="BK456:BK519" si="397">AT456*AW456</f>
        <v>223.47361985359942</v>
      </c>
      <c r="BL456" s="9">
        <f t="shared" ref="BL456:BL519" si="398">AT456*AX456</f>
        <v>13458.952617242248</v>
      </c>
      <c r="BM456" s="9" t="str">
        <f t="shared" ref="BM456:BM519" si="399">IF(AS456&gt;=78,"M","D")</f>
        <v>M</v>
      </c>
      <c r="BN456" s="9" t="str">
        <f t="shared" ref="BN456:BN519" si="400">IF(AX456&gt;=70,"M","D")</f>
        <v>M</v>
      </c>
      <c r="BO456" s="9">
        <v>1</v>
      </c>
    </row>
    <row r="457" spans="1:67" x14ac:dyDescent="0.3">
      <c r="A457" s="10">
        <v>451</v>
      </c>
      <c r="B457" s="10">
        <f t="shared" si="370"/>
        <v>12</v>
      </c>
      <c r="C457" s="9">
        <f>IF(G457&lt;=$A$3,$A$3,G457)</f>
        <v>2.5915479505970973</v>
      </c>
      <c r="D457" s="9">
        <f t="shared" si="357"/>
        <v>3</v>
      </c>
      <c r="E457" s="9">
        <f t="shared" si="358"/>
        <v>2.7508200000000005</v>
      </c>
      <c r="F457" s="9">
        <f t="shared" si="359"/>
        <v>2.9915479505970977</v>
      </c>
      <c r="G457" s="9">
        <v>2.5915479505970973</v>
      </c>
      <c r="H457" s="9">
        <f t="shared" si="371"/>
        <v>2.8594567846213357</v>
      </c>
      <c r="I457" s="9">
        <v>65</v>
      </c>
      <c r="J457" s="9">
        <v>78</v>
      </c>
      <c r="K457" s="9">
        <v>0.2</v>
      </c>
      <c r="L457" s="9">
        <v>0.2</v>
      </c>
      <c r="M457" s="1">
        <f t="shared" si="360"/>
        <v>1.3989229744649958</v>
      </c>
      <c r="N457" s="9">
        <v>3</v>
      </c>
      <c r="O457" s="9">
        <v>2.6</v>
      </c>
      <c r="P457" s="9">
        <f t="shared" si="361"/>
        <v>2.7167295804268012</v>
      </c>
      <c r="Q457" s="1">
        <f t="shared" si="362"/>
        <v>1.2668318084892336</v>
      </c>
      <c r="R457" s="4">
        <f t="shared" si="363"/>
        <v>15.007922656809424</v>
      </c>
      <c r="S457" s="4">
        <f t="shared" si="364"/>
        <v>0.13380752110445343</v>
      </c>
      <c r="T457" s="9">
        <f t="shared" si="365"/>
        <v>14.200995937657147</v>
      </c>
      <c r="U457" s="9">
        <f t="shared" si="366"/>
        <v>4.2583797590863313</v>
      </c>
      <c r="V457" s="9">
        <f t="shared" si="367"/>
        <v>31.728274565222527</v>
      </c>
      <c r="W457" s="9">
        <f t="shared" si="368"/>
        <v>41.652174208009058</v>
      </c>
      <c r="X457" s="28">
        <f t="shared" si="372"/>
        <v>73.380448773231592</v>
      </c>
      <c r="Y457" s="9">
        <f t="shared" si="369"/>
        <v>0.56761950770738989</v>
      </c>
      <c r="Z457" s="9">
        <f t="shared" ref="Z457:Z520" si="401">Z456</f>
        <v>0.04</v>
      </c>
      <c r="AA457" s="29">
        <f t="shared" si="373"/>
        <v>0.60761950770738993</v>
      </c>
      <c r="AB457" s="30">
        <f t="shared" ref="AB457:AB520" si="402">AB456</f>
        <v>0.98</v>
      </c>
      <c r="AC457" s="9">
        <v>0.5</v>
      </c>
      <c r="AD457" s="9">
        <v>0.5</v>
      </c>
      <c r="AE457" s="9">
        <f t="shared" si="374"/>
        <v>70.792658210448565</v>
      </c>
      <c r="AF457" s="9">
        <f>(AC457+AD457)*D457*E457*N457</f>
        <v>24.757380000000005</v>
      </c>
      <c r="AG457" s="28">
        <f t="shared" si="375"/>
        <v>95.550038210448577</v>
      </c>
      <c r="AH457" s="9">
        <f t="shared" si="376"/>
        <v>0.25910382103115409</v>
      </c>
      <c r="AI457" s="9">
        <f t="shared" ref="AI457:AI520" si="403">AI456</f>
        <v>0.09</v>
      </c>
      <c r="AJ457" s="29">
        <f t="shared" si="377"/>
        <v>0.34910382103115412</v>
      </c>
      <c r="AK457" s="30">
        <f t="shared" ref="AK457:AK520" si="404">AK456</f>
        <v>0.9</v>
      </c>
      <c r="AL457" s="9">
        <v>6.9448103093213653</v>
      </c>
      <c r="AM457" s="9">
        <v>3.0599763614989257</v>
      </c>
      <c r="AN457" s="9">
        <v>4.8496675138712764</v>
      </c>
      <c r="AO457" s="36">
        <f t="shared" si="378"/>
        <v>74.909208122673917</v>
      </c>
      <c r="AP457" s="36">
        <f t="shared" si="379"/>
        <v>2.7250080880503109</v>
      </c>
      <c r="AQ457" s="36">
        <f t="shared" si="380"/>
        <v>1.2006750311286982</v>
      </c>
      <c r="AR457" s="36">
        <f t="shared" si="381"/>
        <v>1.9029149265482899</v>
      </c>
      <c r="AS457" s="36">
        <f t="shared" si="382"/>
        <v>73.593543266682602</v>
      </c>
      <c r="AT457" s="37">
        <f t="shared" si="383"/>
        <v>94.500037790553534</v>
      </c>
      <c r="AU457" s="37">
        <f t="shared" si="384"/>
        <v>4.5203504940007253</v>
      </c>
      <c r="AV457" s="37">
        <f t="shared" si="385"/>
        <v>1.9917269214346427</v>
      </c>
      <c r="AW457" s="37">
        <f t="shared" si="386"/>
        <v>3.156630054048156</v>
      </c>
      <c r="AX457" s="37">
        <f t="shared" si="387"/>
        <v>122.079861384496</v>
      </c>
      <c r="AY457" s="9">
        <f t="shared" si="388"/>
        <v>0.85</v>
      </c>
      <c r="AZ457" s="9">
        <f t="shared" si="389"/>
        <v>0.6</v>
      </c>
      <c r="BA457" s="9">
        <f t="shared" si="390"/>
        <v>0.65</v>
      </c>
      <c r="BB457" s="9">
        <f t="shared" ref="BB457:BB520" si="405">BB456</f>
        <v>21</v>
      </c>
      <c r="BC457" s="9">
        <f t="shared" ref="BC457:BC520" si="406">BC456</f>
        <v>11.2</v>
      </c>
      <c r="BD457" s="9">
        <f t="shared" ref="BD457:BD520" si="407">BD456</f>
        <v>13.65</v>
      </c>
      <c r="BE457" s="9">
        <f t="shared" si="391"/>
        <v>204.12819800373046</v>
      </c>
      <c r="BF457" s="9">
        <f t="shared" si="392"/>
        <v>89.941615794517645</v>
      </c>
      <c r="BG457" s="9">
        <f t="shared" si="393"/>
        <v>142.54585027254859</v>
      </c>
      <c r="BH457" s="9">
        <f t="shared" si="394"/>
        <v>5512.8340490489345</v>
      </c>
      <c r="BI457" s="9">
        <f t="shared" si="395"/>
        <v>427.17329250961586</v>
      </c>
      <c r="BJ457" s="9">
        <f t="shared" si="396"/>
        <v>188.21826934403657</v>
      </c>
      <c r="BK457" s="9">
        <f t="shared" si="397"/>
        <v>298.30165939834779</v>
      </c>
      <c r="BL457" s="9">
        <f t="shared" si="398"/>
        <v>11536.551514300409</v>
      </c>
      <c r="BM457" s="9" t="str">
        <f t="shared" si="399"/>
        <v>D</v>
      </c>
      <c r="BN457" s="9" t="str">
        <f t="shared" si="400"/>
        <v>M</v>
      </c>
      <c r="BO457" s="9">
        <v>1</v>
      </c>
    </row>
    <row r="458" spans="1:67" x14ac:dyDescent="0.3">
      <c r="A458" s="10">
        <v>452</v>
      </c>
      <c r="B458" s="10">
        <f t="shared" si="370"/>
        <v>12</v>
      </c>
      <c r="C458" s="9">
        <f>IF(G458&lt;=$A$3,$A$3,G458)</f>
        <v>2.5</v>
      </c>
      <c r="D458" s="9">
        <f t="shared" si="357"/>
        <v>3</v>
      </c>
      <c r="E458" s="9">
        <f t="shared" si="358"/>
        <v>2.7508200000000005</v>
      </c>
      <c r="F458" s="9">
        <f t="shared" si="359"/>
        <v>2.9000000000000004</v>
      </c>
      <c r="G458" s="9">
        <v>2.305934035435532</v>
      </c>
      <c r="H458" s="9">
        <f t="shared" si="371"/>
        <v>2.5443166972836377</v>
      </c>
      <c r="I458" s="9">
        <v>65</v>
      </c>
      <c r="J458" s="9">
        <v>78</v>
      </c>
      <c r="K458" s="9">
        <v>0.2</v>
      </c>
      <c r="L458" s="9">
        <v>0.2</v>
      </c>
      <c r="M458" s="1">
        <f t="shared" si="360"/>
        <v>1.3989229744649958</v>
      </c>
      <c r="N458" s="9">
        <v>3</v>
      </c>
      <c r="O458" s="9">
        <v>2.6</v>
      </c>
      <c r="P458" s="9">
        <f t="shared" si="361"/>
        <v>2.2372346958150646</v>
      </c>
      <c r="Q458" s="1">
        <f t="shared" si="362"/>
        <v>1.0432396717486334</v>
      </c>
      <c r="R458" s="4">
        <f t="shared" si="363"/>
        <v>15.007922656809424</v>
      </c>
      <c r="S458" s="4">
        <f t="shared" si="364"/>
        <v>0.97019701413190795</v>
      </c>
      <c r="T458" s="9">
        <f t="shared" si="365"/>
        <v>9.63050524300521</v>
      </c>
      <c r="U458" s="9">
        <f t="shared" si="366"/>
        <v>3.9432396717486338</v>
      </c>
      <c r="V458" s="9">
        <f t="shared" si="367"/>
        <v>36.498828882432399</v>
      </c>
      <c r="W458" s="9">
        <f t="shared" si="368"/>
        <v>43.952931153218842</v>
      </c>
      <c r="X458" s="28">
        <f t="shared" si="372"/>
        <v>80.451760035651233</v>
      </c>
      <c r="Y458" s="9">
        <f t="shared" si="369"/>
        <v>0.54632653323857217</v>
      </c>
      <c r="Z458" s="9">
        <f t="shared" si="401"/>
        <v>0.04</v>
      </c>
      <c r="AA458" s="29">
        <f t="shared" si="373"/>
        <v>0.5863265332385722</v>
      </c>
      <c r="AB458" s="30">
        <f t="shared" si="402"/>
        <v>0.98</v>
      </c>
      <c r="AC458" s="9">
        <v>0.5</v>
      </c>
      <c r="AD458" s="9">
        <v>0.5</v>
      </c>
      <c r="AE458" s="9">
        <f t="shared" si="374"/>
        <v>62.990615314995999</v>
      </c>
      <c r="AF458" s="9">
        <f>(AC458+AD458)*D458*E458*N458</f>
        <v>24.757380000000005</v>
      </c>
      <c r="AG458" s="28">
        <f t="shared" si="375"/>
        <v>87.747995314996004</v>
      </c>
      <c r="AH458" s="9">
        <f t="shared" si="376"/>
        <v>0.28214183026206419</v>
      </c>
      <c r="AI458" s="9">
        <f t="shared" si="403"/>
        <v>0.09</v>
      </c>
      <c r="AJ458" s="29">
        <f t="shared" si="377"/>
        <v>0.37214183026206415</v>
      </c>
      <c r="AK458" s="30">
        <f t="shared" si="404"/>
        <v>0.9</v>
      </c>
      <c r="AL458" s="9">
        <v>8.9663075938494945</v>
      </c>
      <c r="AM458" s="9">
        <v>3.0471215585224969</v>
      </c>
      <c r="AN458" s="9">
        <v>4.715450076085963</v>
      </c>
      <c r="AO458" s="36">
        <f t="shared" si="378"/>
        <v>82.1278383697273</v>
      </c>
      <c r="AP458" s="36">
        <f t="shared" si="379"/>
        <v>3.7091235463970365</v>
      </c>
      <c r="AQ458" s="36">
        <f t="shared" si="380"/>
        <v>1.2605133387574863</v>
      </c>
      <c r="AR458" s="36">
        <f t="shared" si="381"/>
        <v>1.9506565803149187</v>
      </c>
      <c r="AS458" s="36">
        <f t="shared" si="382"/>
        <v>91.985705448481525</v>
      </c>
      <c r="AT458" s="37">
        <f t="shared" si="383"/>
        <v>86.783731630215826</v>
      </c>
      <c r="AU458" s="37">
        <f t="shared" si="384"/>
        <v>5.6295694751816994</v>
      </c>
      <c r="AV458" s="37">
        <f t="shared" si="385"/>
        <v>1.9131601647029415</v>
      </c>
      <c r="AW458" s="37">
        <f t="shared" si="386"/>
        <v>2.960633854261943</v>
      </c>
      <c r="AX458" s="37">
        <f t="shared" si="387"/>
        <v>139.61247531073619</v>
      </c>
      <c r="AY458" s="9">
        <f t="shared" si="388"/>
        <v>0.85</v>
      </c>
      <c r="AZ458" s="9">
        <f t="shared" si="389"/>
        <v>0.6</v>
      </c>
      <c r="BA458" s="9">
        <f t="shared" si="390"/>
        <v>0.65</v>
      </c>
      <c r="BB458" s="9">
        <f t="shared" si="405"/>
        <v>21</v>
      </c>
      <c r="BC458" s="9">
        <f t="shared" si="406"/>
        <v>11.2</v>
      </c>
      <c r="BD458" s="9">
        <f t="shared" si="407"/>
        <v>13.65</v>
      </c>
      <c r="BE458" s="9">
        <f t="shared" si="391"/>
        <v>304.62229911184551</v>
      </c>
      <c r="BF458" s="9">
        <f t="shared" si="392"/>
        <v>103.52323574836015</v>
      </c>
      <c r="BG458" s="9">
        <f t="shared" si="393"/>
        <v>160.20320834294861</v>
      </c>
      <c r="BH458" s="9">
        <f t="shared" si="394"/>
        <v>7554.5871493982349</v>
      </c>
      <c r="BI458" s="9">
        <f t="shared" si="395"/>
        <v>488.55504652782355</v>
      </c>
      <c r="BJ458" s="9">
        <f t="shared" si="396"/>
        <v>166.03117829919958</v>
      </c>
      <c r="BK458" s="9">
        <f t="shared" si="397"/>
        <v>256.93485386359998</v>
      </c>
      <c r="BL458" s="9">
        <f t="shared" si="398"/>
        <v>12116.091589597063</v>
      </c>
      <c r="BM458" s="9" t="str">
        <f t="shared" si="399"/>
        <v>M</v>
      </c>
      <c r="BN458" s="9" t="str">
        <f t="shared" si="400"/>
        <v>M</v>
      </c>
      <c r="BO458" s="9">
        <v>1</v>
      </c>
    </row>
    <row r="459" spans="1:67" x14ac:dyDescent="0.3">
      <c r="A459" s="10">
        <v>453</v>
      </c>
      <c r="B459" s="10">
        <f t="shared" si="370"/>
        <v>12</v>
      </c>
      <c r="C459" s="9">
        <f>IF(G459&lt;=$A$3,$A$3,G459)</f>
        <v>2.5</v>
      </c>
      <c r="D459" s="9">
        <f t="shared" si="357"/>
        <v>3</v>
      </c>
      <c r="E459" s="9">
        <f t="shared" si="358"/>
        <v>2.7508200000000005</v>
      </c>
      <c r="F459" s="9">
        <f t="shared" si="359"/>
        <v>2.9000000000000004</v>
      </c>
      <c r="G459" s="9">
        <v>2.3099203452916459</v>
      </c>
      <c r="H459" s="9">
        <f t="shared" si="371"/>
        <v>2.5487151035570164</v>
      </c>
      <c r="I459" s="9">
        <v>65</v>
      </c>
      <c r="J459" s="9">
        <v>78</v>
      </c>
      <c r="K459" s="9">
        <v>0.2</v>
      </c>
      <c r="L459" s="9">
        <v>0.2</v>
      </c>
      <c r="M459" s="1">
        <f t="shared" si="360"/>
        <v>1.3989229744649958</v>
      </c>
      <c r="N459" s="9">
        <v>3</v>
      </c>
      <c r="O459" s="9">
        <v>2.6</v>
      </c>
      <c r="P459" s="9">
        <f t="shared" si="361"/>
        <v>2.2466671085075376</v>
      </c>
      <c r="Q459" s="1">
        <f t="shared" si="362"/>
        <v>1.047638078022012</v>
      </c>
      <c r="R459" s="4">
        <f t="shared" si="363"/>
        <v>15.007922656809424</v>
      </c>
      <c r="S459" s="4">
        <f t="shared" si="364"/>
        <v>0.94635031906229072</v>
      </c>
      <c r="T459" s="9">
        <f t="shared" si="365"/>
        <v>9.7118828411216054</v>
      </c>
      <c r="U459" s="9">
        <f t="shared" si="366"/>
        <v>3.9476380780220124</v>
      </c>
      <c r="V459" s="9">
        <f t="shared" si="367"/>
        <v>36.383866773486275</v>
      </c>
      <c r="W459" s="9">
        <f t="shared" si="368"/>
        <v>43.887333187487435</v>
      </c>
      <c r="X459" s="28">
        <f t="shared" si="372"/>
        <v>80.271199960973718</v>
      </c>
      <c r="Y459" s="9">
        <f t="shared" si="369"/>
        <v>0.54673822253591076</v>
      </c>
      <c r="Z459" s="9">
        <f t="shared" si="401"/>
        <v>0.04</v>
      </c>
      <c r="AA459" s="29">
        <f t="shared" si="373"/>
        <v>0.58673822253591079</v>
      </c>
      <c r="AB459" s="30">
        <f t="shared" si="402"/>
        <v>0.98</v>
      </c>
      <c r="AC459" s="9">
        <v>0.5</v>
      </c>
      <c r="AD459" s="9">
        <v>0.5</v>
      </c>
      <c r="AE459" s="9">
        <f t="shared" si="374"/>
        <v>63.099508330500413</v>
      </c>
      <c r="AF459" s="9">
        <f>(AC459+AD459)*D459*E459*N459</f>
        <v>24.757380000000005</v>
      </c>
      <c r="AG459" s="28">
        <f t="shared" si="375"/>
        <v>87.856888330500425</v>
      </c>
      <c r="AH459" s="9">
        <f t="shared" si="376"/>
        <v>0.28179213343941323</v>
      </c>
      <c r="AI459" s="9">
        <f t="shared" si="403"/>
        <v>0.09</v>
      </c>
      <c r="AJ459" s="29">
        <f t="shared" si="377"/>
        <v>0.3717921334394132</v>
      </c>
      <c r="AK459" s="30">
        <f t="shared" si="404"/>
        <v>0.9</v>
      </c>
      <c r="AL459" s="9">
        <v>4.14552552999859</v>
      </c>
      <c r="AM459" s="9">
        <v>3.1401487359380997</v>
      </c>
      <c r="AN459" s="9">
        <v>4.4123069327571542</v>
      </c>
      <c r="AO459" s="36">
        <f t="shared" si="378"/>
        <v>81.943516626827346</v>
      </c>
      <c r="AP459" s="36">
        <f t="shared" si="379"/>
        <v>1.7131872490499778</v>
      </c>
      <c r="AQ459" s="36">
        <f t="shared" si="380"/>
        <v>1.297703448115392</v>
      </c>
      <c r="AR459" s="36">
        <f t="shared" si="381"/>
        <v>1.8234378057483451</v>
      </c>
      <c r="AS459" s="36">
        <f t="shared" si="382"/>
        <v>55.479411498379733</v>
      </c>
      <c r="AT459" s="37">
        <f t="shared" si="383"/>
        <v>86.891428019176246</v>
      </c>
      <c r="AU459" s="37">
        <f t="shared" si="384"/>
        <v>2.6042517489728603</v>
      </c>
      <c r="AV459" s="37">
        <f t="shared" si="385"/>
        <v>1.9726661380865971</v>
      </c>
      <c r="AW459" s="37">
        <f t="shared" si="386"/>
        <v>2.7718459248378582</v>
      </c>
      <c r="AX459" s="37">
        <f t="shared" si="387"/>
        <v>84.335413135231391</v>
      </c>
      <c r="AY459" s="9">
        <f t="shared" si="388"/>
        <v>0.85</v>
      </c>
      <c r="AZ459" s="9">
        <f t="shared" si="389"/>
        <v>0.6</v>
      </c>
      <c r="BA459" s="9">
        <f t="shared" si="390"/>
        <v>0.65</v>
      </c>
      <c r="BB459" s="9">
        <f t="shared" si="405"/>
        <v>21</v>
      </c>
      <c r="BC459" s="9">
        <f t="shared" si="406"/>
        <v>11.2</v>
      </c>
      <c r="BD459" s="9">
        <f t="shared" si="407"/>
        <v>13.65</v>
      </c>
      <c r="BE459" s="9">
        <f t="shared" si="391"/>
        <v>140.38458782739545</v>
      </c>
      <c r="BF459" s="9">
        <f t="shared" si="392"/>
        <v>106.33838407733479</v>
      </c>
      <c r="BG459" s="9">
        <f t="shared" si="393"/>
        <v>149.41890615332508</v>
      </c>
      <c r="BH459" s="9">
        <f t="shared" si="394"/>
        <v>4546.1780785640758</v>
      </c>
      <c r="BI459" s="9">
        <f t="shared" si="395"/>
        <v>226.28715338968914</v>
      </c>
      <c r="BJ459" s="9">
        <f t="shared" si="396"/>
        <v>171.40777774341794</v>
      </c>
      <c r="BK459" s="9">
        <f t="shared" si="397"/>
        <v>240.84965065829576</v>
      </c>
      <c r="BL459" s="9">
        <f t="shared" si="398"/>
        <v>7328.0244799074489</v>
      </c>
      <c r="BM459" s="9" t="str">
        <f t="shared" si="399"/>
        <v>D</v>
      </c>
      <c r="BN459" s="9" t="str">
        <f t="shared" si="400"/>
        <v>M</v>
      </c>
      <c r="BO459" s="9">
        <v>1</v>
      </c>
    </row>
    <row r="460" spans="1:67" x14ac:dyDescent="0.3">
      <c r="A460" s="10">
        <v>454</v>
      </c>
      <c r="B460" s="10">
        <f t="shared" si="370"/>
        <v>12</v>
      </c>
      <c r="C460" s="9">
        <f>IF(G460&lt;=$A$3,$A$3,G460)</f>
        <v>2.5</v>
      </c>
      <c r="D460" s="9">
        <f t="shared" si="357"/>
        <v>3</v>
      </c>
      <c r="E460" s="9">
        <f t="shared" si="358"/>
        <v>2.7508200000000005</v>
      </c>
      <c r="F460" s="9">
        <f t="shared" si="359"/>
        <v>2.9000000000000004</v>
      </c>
      <c r="G460" s="9">
        <v>2.4411693487437942</v>
      </c>
      <c r="H460" s="9">
        <f t="shared" si="371"/>
        <v>2.6935323558519486</v>
      </c>
      <c r="I460" s="9">
        <v>65</v>
      </c>
      <c r="J460" s="9">
        <v>78</v>
      </c>
      <c r="K460" s="9">
        <v>0.2</v>
      </c>
      <c r="L460" s="9">
        <v>0.2</v>
      </c>
      <c r="M460" s="1">
        <f t="shared" si="360"/>
        <v>1.3989229744649958</v>
      </c>
      <c r="N460" s="9">
        <v>3</v>
      </c>
      <c r="O460" s="9">
        <v>2.6</v>
      </c>
      <c r="P460" s="9">
        <f t="shared" si="361"/>
        <v>2.5572287082631986</v>
      </c>
      <c r="Q460" s="1">
        <f t="shared" si="362"/>
        <v>1.1924553303169443</v>
      </c>
      <c r="R460" s="4">
        <f t="shared" si="363"/>
        <v>15.007922656809424</v>
      </c>
      <c r="S460" s="4">
        <f t="shared" si="364"/>
        <v>0.3269166066970059</v>
      </c>
      <c r="T460" s="9">
        <f t="shared" si="365"/>
        <v>12.582447380167789</v>
      </c>
      <c r="U460" s="9">
        <f t="shared" si="366"/>
        <v>4.0924553303169446</v>
      </c>
      <c r="V460" s="9">
        <f t="shared" si="367"/>
        <v>32.07275617380877</v>
      </c>
      <c r="W460" s="9">
        <f t="shared" si="368"/>
        <v>42.183382542838764</v>
      </c>
      <c r="X460" s="28">
        <f t="shared" si="372"/>
        <v>74.256138716647541</v>
      </c>
      <c r="Y460" s="9">
        <f t="shared" si="369"/>
        <v>0.56807939750012393</v>
      </c>
      <c r="Z460" s="9">
        <f t="shared" si="401"/>
        <v>0.04</v>
      </c>
      <c r="AA460" s="29">
        <f t="shared" si="373"/>
        <v>0.60807939750012396</v>
      </c>
      <c r="AB460" s="30">
        <f t="shared" si="402"/>
        <v>0.98</v>
      </c>
      <c r="AC460" s="9">
        <v>0.5</v>
      </c>
      <c r="AD460" s="9">
        <v>0.5</v>
      </c>
      <c r="AE460" s="9">
        <f t="shared" si="374"/>
        <v>66.684804076121935</v>
      </c>
      <c r="AF460" s="9">
        <f>(AC460+AD460)*D460*E460*N460</f>
        <v>24.757380000000005</v>
      </c>
      <c r="AG460" s="28">
        <f t="shared" si="375"/>
        <v>91.442184076121947</v>
      </c>
      <c r="AH460" s="9">
        <f t="shared" si="376"/>
        <v>0.27074353319678451</v>
      </c>
      <c r="AI460" s="9">
        <f t="shared" si="403"/>
        <v>0.09</v>
      </c>
      <c r="AJ460" s="29">
        <f t="shared" si="377"/>
        <v>0.36074353319678454</v>
      </c>
      <c r="AK460" s="30">
        <f t="shared" si="404"/>
        <v>0.9</v>
      </c>
      <c r="AL460" s="9">
        <v>6.1704062565002253</v>
      </c>
      <c r="AM460" s="9">
        <v>3.0066570111840303</v>
      </c>
      <c r="AN460" s="9">
        <v>4.0921880133075774</v>
      </c>
      <c r="AO460" s="36">
        <f t="shared" si="378"/>
        <v>75.803141606577697</v>
      </c>
      <c r="AP460" s="36">
        <f t="shared" si="379"/>
        <v>2.4183093377165727</v>
      </c>
      <c r="AQ460" s="36">
        <f t="shared" si="380"/>
        <v>1.1783708273337217</v>
      </c>
      <c r="AR460" s="36">
        <f t="shared" si="381"/>
        <v>1.6038127917182765</v>
      </c>
      <c r="AS460" s="36">
        <f t="shared" si="382"/>
        <v>65.315302632443831</v>
      </c>
      <c r="AT460" s="37">
        <f t="shared" si="383"/>
        <v>90.437324910450272</v>
      </c>
      <c r="AU460" s="37">
        <f t="shared" si="384"/>
        <v>3.9444721022707894</v>
      </c>
      <c r="AV460" s="37">
        <f t="shared" si="385"/>
        <v>1.9220249378586192</v>
      </c>
      <c r="AW460" s="37">
        <f t="shared" si="386"/>
        <v>2.6159576508814717</v>
      </c>
      <c r="AX460" s="37">
        <f t="shared" si="387"/>
        <v>106.53491886538937</v>
      </c>
      <c r="AY460" s="9">
        <f t="shared" si="388"/>
        <v>0.85</v>
      </c>
      <c r="AZ460" s="9">
        <f t="shared" si="389"/>
        <v>0.6</v>
      </c>
      <c r="BA460" s="9">
        <f t="shared" si="390"/>
        <v>0.65</v>
      </c>
      <c r="BB460" s="9">
        <f t="shared" si="405"/>
        <v>21</v>
      </c>
      <c r="BC460" s="9">
        <f t="shared" si="406"/>
        <v>11.2</v>
      </c>
      <c r="BD460" s="9">
        <f t="shared" si="407"/>
        <v>13.65</v>
      </c>
      <c r="BE460" s="9">
        <f t="shared" si="391"/>
        <v>183.3154451754385</v>
      </c>
      <c r="BF460" s="9">
        <f t="shared" si="392"/>
        <v>89.324210689438218</v>
      </c>
      <c r="BG460" s="9">
        <f t="shared" si="393"/>
        <v>121.57404816106121</v>
      </c>
      <c r="BH460" s="9">
        <f t="shared" si="394"/>
        <v>4951.1051345236165</v>
      </c>
      <c r="BI460" s="9">
        <f t="shared" si="395"/>
        <v>356.72750511327024</v>
      </c>
      <c r="BJ460" s="9">
        <f t="shared" si="396"/>
        <v>173.82279379110793</v>
      </c>
      <c r="BK460" s="9">
        <f t="shared" si="397"/>
        <v>236.58021202474589</v>
      </c>
      <c r="BL460" s="9">
        <f t="shared" si="398"/>
        <v>9634.7330717376772</v>
      </c>
      <c r="BM460" s="9" t="str">
        <f t="shared" si="399"/>
        <v>D</v>
      </c>
      <c r="BN460" s="9" t="str">
        <f t="shared" si="400"/>
        <v>M</v>
      </c>
      <c r="BO460" s="9">
        <v>1</v>
      </c>
    </row>
    <row r="461" spans="1:67" x14ac:dyDescent="0.3">
      <c r="A461" s="10">
        <v>455</v>
      </c>
      <c r="B461" s="10">
        <f t="shared" si="370"/>
        <v>12</v>
      </c>
      <c r="C461" s="9">
        <f>IF(G461&lt;=$A$3,$A$3,G461)</f>
        <v>2.5</v>
      </c>
      <c r="D461" s="9">
        <f t="shared" si="357"/>
        <v>3</v>
      </c>
      <c r="E461" s="9">
        <f t="shared" si="358"/>
        <v>2.7508200000000005</v>
      </c>
      <c r="F461" s="9">
        <f t="shared" si="359"/>
        <v>2.9000000000000004</v>
      </c>
      <c r="G461" s="9">
        <v>1.2884423899376038</v>
      </c>
      <c r="H461" s="9">
        <f t="shared" si="371"/>
        <v>1.4216388829124127</v>
      </c>
      <c r="I461" s="9">
        <v>65</v>
      </c>
      <c r="J461" s="9">
        <v>78</v>
      </c>
      <c r="K461" s="9">
        <v>0.2</v>
      </c>
      <c r="L461" s="9">
        <v>0.2</v>
      </c>
      <c r="M461" s="1">
        <f t="shared" si="360"/>
        <v>1.3989229744649958</v>
      </c>
      <c r="N461" s="9">
        <v>3</v>
      </c>
      <c r="O461" s="9">
        <v>2.6</v>
      </c>
      <c r="P461" s="9">
        <f t="shared" si="361"/>
        <v>0</v>
      </c>
      <c r="Q461" s="1">
        <f t="shared" si="362"/>
        <v>0</v>
      </c>
      <c r="R461" s="4">
        <f t="shared" si="363"/>
        <v>15.007922656809424</v>
      </c>
      <c r="S461" s="4">
        <f t="shared" si="364"/>
        <v>15.860150779616829</v>
      </c>
      <c r="T461" s="9">
        <f t="shared" si="365"/>
        <v>0</v>
      </c>
      <c r="U461" s="9">
        <f t="shared" si="366"/>
        <v>2.8205618573774087</v>
      </c>
      <c r="V461" s="9">
        <f t="shared" si="367"/>
        <v>35.19605404703811</v>
      </c>
      <c r="W461" s="9">
        <f t="shared" si="368"/>
        <v>31.720301559233658</v>
      </c>
      <c r="X461" s="28">
        <f t="shared" si="372"/>
        <v>66.916355606271765</v>
      </c>
      <c r="Y461" s="9">
        <f t="shared" si="369"/>
        <v>0.47402912594153079</v>
      </c>
      <c r="Z461" s="9">
        <f t="shared" si="401"/>
        <v>0.04</v>
      </c>
      <c r="AA461" s="29">
        <f t="shared" si="373"/>
        <v>0.51402912594153083</v>
      </c>
      <c r="AB461" s="30">
        <f t="shared" si="402"/>
        <v>0.98</v>
      </c>
      <c r="AC461" s="9">
        <v>0.5</v>
      </c>
      <c r="AD461" s="9">
        <v>0.5</v>
      </c>
      <c r="AE461" s="9">
        <f t="shared" si="374"/>
        <v>35.19605404703811</v>
      </c>
      <c r="AF461" s="9">
        <f>(AC461+AD461)*D461*E461*N461</f>
        <v>24.757380000000005</v>
      </c>
      <c r="AG461" s="28">
        <f t="shared" si="375"/>
        <v>59.953434047038115</v>
      </c>
      <c r="AH461" s="9">
        <f t="shared" si="376"/>
        <v>0.41294348511506318</v>
      </c>
      <c r="AI461" s="9">
        <f t="shared" si="403"/>
        <v>0.09</v>
      </c>
      <c r="AJ461" s="29">
        <f t="shared" si="377"/>
        <v>0.50294348511506315</v>
      </c>
      <c r="AK461" s="30">
        <f t="shared" si="404"/>
        <v>0.9</v>
      </c>
      <c r="AL461" s="9">
        <v>11.947417124085034</v>
      </c>
      <c r="AM461" s="9">
        <v>3.2685564020012929</v>
      </c>
      <c r="AN461" s="9">
        <v>4.6398239506215777</v>
      </c>
      <c r="AO461" s="36">
        <f t="shared" si="378"/>
        <v>68.310446348069092</v>
      </c>
      <c r="AP461" s="36">
        <f t="shared" si="379"/>
        <v>5.8060967425327261</v>
      </c>
      <c r="AQ461" s="36">
        <f t="shared" si="380"/>
        <v>1.5884232115899735</v>
      </c>
      <c r="AR461" s="36">
        <f t="shared" si="381"/>
        <v>2.2548193007609876</v>
      </c>
      <c r="AS461" s="36">
        <f t="shared" si="382"/>
        <v>134.31891508209563</v>
      </c>
      <c r="AT461" s="37">
        <f t="shared" si="383"/>
        <v>59.294605101466267</v>
      </c>
      <c r="AU461" s="37">
        <f t="shared" si="384"/>
        <v>5.9385415175743219</v>
      </c>
      <c r="AV461" s="37">
        <f t="shared" si="385"/>
        <v>1.6246572538836113</v>
      </c>
      <c r="AW461" s="37">
        <f t="shared" si="386"/>
        <v>2.3062547225756207</v>
      </c>
      <c r="AX461" s="37">
        <f t="shared" si="387"/>
        <v>137.3829078608517</v>
      </c>
      <c r="AY461" s="9">
        <f t="shared" si="388"/>
        <v>0.85</v>
      </c>
      <c r="AZ461" s="9">
        <f t="shared" si="389"/>
        <v>0.6</v>
      </c>
      <c r="BA461" s="9">
        <f t="shared" si="390"/>
        <v>0.65</v>
      </c>
      <c r="BB461" s="9">
        <f t="shared" si="405"/>
        <v>21</v>
      </c>
      <c r="BC461" s="9">
        <f t="shared" si="406"/>
        <v>11.2</v>
      </c>
      <c r="BD461" s="9">
        <f t="shared" si="407"/>
        <v>13.65</v>
      </c>
      <c r="BE461" s="9">
        <f t="shared" si="391"/>
        <v>396.61706002248053</v>
      </c>
      <c r="BF461" s="9">
        <f t="shared" si="392"/>
        <v>108.50589857334448</v>
      </c>
      <c r="BG461" s="9">
        <f t="shared" si="393"/>
        <v>154.0277128692241</v>
      </c>
      <c r="BH461" s="9">
        <f t="shared" si="394"/>
        <v>9175.385042246342</v>
      </c>
      <c r="BI461" s="9">
        <f t="shared" si="395"/>
        <v>352.12347416323161</v>
      </c>
      <c r="BJ461" s="9">
        <f t="shared" si="396"/>
        <v>96.333410294261355</v>
      </c>
      <c r="BK461" s="9">
        <f t="shared" si="397"/>
        <v>136.74846303851308</v>
      </c>
      <c r="BL461" s="9">
        <f t="shared" si="398"/>
        <v>8146.0652693003276</v>
      </c>
      <c r="BM461" s="9" t="str">
        <f t="shared" si="399"/>
        <v>M</v>
      </c>
      <c r="BN461" s="9" t="str">
        <f t="shared" si="400"/>
        <v>M</v>
      </c>
      <c r="BO461" s="9">
        <v>1</v>
      </c>
    </row>
    <row r="462" spans="1:67" x14ac:dyDescent="0.3">
      <c r="A462" s="10">
        <v>456</v>
      </c>
      <c r="B462" s="10">
        <f t="shared" si="370"/>
        <v>12</v>
      </c>
      <c r="C462" s="9">
        <f>IF(G462&lt;=$A$3,$A$3,G462)</f>
        <v>3.300387815770879</v>
      </c>
      <c r="D462" s="9">
        <f t="shared" si="357"/>
        <v>3</v>
      </c>
      <c r="E462" s="9">
        <f t="shared" si="358"/>
        <v>2.7508200000000005</v>
      </c>
      <c r="F462" s="9">
        <f t="shared" si="359"/>
        <v>3.7003878157708794</v>
      </c>
      <c r="G462" s="9">
        <v>3.300387815770879</v>
      </c>
      <c r="H462" s="9">
        <f t="shared" si="371"/>
        <v>3.6415750399344358</v>
      </c>
      <c r="I462" s="9">
        <v>65</v>
      </c>
      <c r="J462" s="9">
        <v>78</v>
      </c>
      <c r="K462" s="9">
        <v>0.2</v>
      </c>
      <c r="L462" s="9">
        <v>0.2</v>
      </c>
      <c r="M462" s="1">
        <f t="shared" si="360"/>
        <v>1.3989229744649958</v>
      </c>
      <c r="N462" s="9">
        <v>3</v>
      </c>
      <c r="O462" s="9">
        <v>2.6</v>
      </c>
      <c r="P462" s="9">
        <f t="shared" si="361"/>
        <v>2.8738755952043689</v>
      </c>
      <c r="Q462" s="1">
        <f t="shared" si="362"/>
        <v>1.340110198628552</v>
      </c>
      <c r="R462" s="4">
        <f t="shared" si="363"/>
        <v>15.007922656809424</v>
      </c>
      <c r="S462" s="4">
        <f t="shared" si="364"/>
        <v>2.6526278985918066E-2</v>
      </c>
      <c r="T462" s="9">
        <f t="shared" si="365"/>
        <v>15.891390839526196</v>
      </c>
      <c r="U462" s="9">
        <f t="shared" si="366"/>
        <v>5.0404980143994313</v>
      </c>
      <c r="V462" s="9">
        <f t="shared" si="367"/>
        <v>46.441501312986567</v>
      </c>
      <c r="W462" s="9">
        <f t="shared" si="368"/>
        <v>41.357062821564547</v>
      </c>
      <c r="X462" s="28">
        <f t="shared" si="372"/>
        <v>87.798564134551114</v>
      </c>
      <c r="Y462" s="9">
        <f t="shared" si="369"/>
        <v>0.47104486536004092</v>
      </c>
      <c r="Z462" s="9">
        <f t="shared" si="401"/>
        <v>0.04</v>
      </c>
      <c r="AA462" s="29">
        <f t="shared" si="373"/>
        <v>0.5110448653600409</v>
      </c>
      <c r="AB462" s="30">
        <f t="shared" si="402"/>
        <v>0.98</v>
      </c>
      <c r="AC462" s="9">
        <v>0.5</v>
      </c>
      <c r="AD462" s="9">
        <v>0.5</v>
      </c>
      <c r="AE462" s="9">
        <f t="shared" si="374"/>
        <v>90.155857062172018</v>
      </c>
      <c r="AF462" s="9">
        <f>(AC462+AD462)*D462*E462*N462</f>
        <v>24.757380000000005</v>
      </c>
      <c r="AG462" s="28">
        <f t="shared" si="375"/>
        <v>114.91323706217202</v>
      </c>
      <c r="AH462" s="9">
        <f t="shared" si="376"/>
        <v>0.21544410925092478</v>
      </c>
      <c r="AI462" s="9">
        <f t="shared" si="403"/>
        <v>0.09</v>
      </c>
      <c r="AJ462" s="29">
        <f t="shared" si="377"/>
        <v>0.3054441092509248</v>
      </c>
      <c r="AK462" s="30">
        <f t="shared" si="404"/>
        <v>0.9</v>
      </c>
      <c r="AL462" s="9">
        <v>8.5795328568634162</v>
      </c>
      <c r="AM462" s="9">
        <v>2.2996774406001839</v>
      </c>
      <c r="AN462" s="9">
        <v>4.9137873493698976</v>
      </c>
      <c r="AO462" s="36">
        <f t="shared" si="378"/>
        <v>89.627700887354266</v>
      </c>
      <c r="AP462" s="36">
        <f t="shared" si="379"/>
        <v>4.1950066431756046</v>
      </c>
      <c r="AQ462" s="36">
        <f t="shared" si="380"/>
        <v>1.1244390925971395</v>
      </c>
      <c r="AR462" s="36">
        <f t="shared" si="381"/>
        <v>2.4026215550032859</v>
      </c>
      <c r="AS462" s="36">
        <f t="shared" si="382"/>
        <v>103.75435902970396</v>
      </c>
      <c r="AT462" s="37">
        <f t="shared" si="383"/>
        <v>113.65045423731297</v>
      </c>
      <c r="AU462" s="37">
        <f t="shared" si="384"/>
        <v>5.9589650856097283</v>
      </c>
      <c r="AV462" s="37">
        <f t="shared" si="385"/>
        <v>1.5972545131916143</v>
      </c>
      <c r="AW462" s="37">
        <f t="shared" si="386"/>
        <v>3.4128999493931462</v>
      </c>
      <c r="AX462" s="37">
        <f t="shared" si="387"/>
        <v>147.38203190777199</v>
      </c>
      <c r="AY462" s="9">
        <f t="shared" si="388"/>
        <v>0.85</v>
      </c>
      <c r="AZ462" s="9">
        <f t="shared" si="389"/>
        <v>0.6</v>
      </c>
      <c r="BA462" s="9">
        <f t="shared" si="390"/>
        <v>0.65</v>
      </c>
      <c r="BB462" s="9">
        <f t="shared" si="405"/>
        <v>21</v>
      </c>
      <c r="BC462" s="9">
        <f t="shared" si="406"/>
        <v>11.2</v>
      </c>
      <c r="BD462" s="9">
        <f t="shared" si="407"/>
        <v>13.65</v>
      </c>
      <c r="BE462" s="9">
        <f t="shared" si="391"/>
        <v>375.98880063500718</v>
      </c>
      <c r="BF462" s="9">
        <f t="shared" si="392"/>
        <v>100.78089065734446</v>
      </c>
      <c r="BG462" s="9">
        <f t="shared" si="393"/>
        <v>215.3414460773445</v>
      </c>
      <c r="BH462" s="9">
        <f t="shared" si="394"/>
        <v>9299.2646568734708</v>
      </c>
      <c r="BI462" s="9">
        <f t="shared" si="395"/>
        <v>677.23908876383416</v>
      </c>
      <c r="BJ462" s="9">
        <f t="shared" si="396"/>
        <v>181.52870095682516</v>
      </c>
      <c r="BK462" s="9">
        <f t="shared" si="397"/>
        <v>387.8776295150335</v>
      </c>
      <c r="BL462" s="9">
        <f t="shared" si="398"/>
        <v>16750.03487273644</v>
      </c>
      <c r="BM462" s="9" t="str">
        <f t="shared" si="399"/>
        <v>M</v>
      </c>
      <c r="BN462" s="9" t="str">
        <f t="shared" si="400"/>
        <v>M</v>
      </c>
      <c r="BO462" s="9">
        <v>1</v>
      </c>
    </row>
    <row r="463" spans="1:67" x14ac:dyDescent="0.3">
      <c r="A463" s="10">
        <v>457</v>
      </c>
      <c r="B463" s="10">
        <f t="shared" si="370"/>
        <v>12</v>
      </c>
      <c r="C463" s="9">
        <f>IF(G463&lt;=$A$3,$A$3,G463)</f>
        <v>2.5</v>
      </c>
      <c r="D463" s="9">
        <f t="shared" si="357"/>
        <v>3</v>
      </c>
      <c r="E463" s="9">
        <f t="shared" si="358"/>
        <v>2.7508200000000005</v>
      </c>
      <c r="F463" s="9">
        <f t="shared" si="359"/>
        <v>2.9000000000000004</v>
      </c>
      <c r="G463" s="9">
        <v>2.3886945630879581</v>
      </c>
      <c r="H463" s="9">
        <f t="shared" si="371"/>
        <v>2.6356328360570096</v>
      </c>
      <c r="I463" s="9">
        <v>65</v>
      </c>
      <c r="J463" s="9">
        <v>78</v>
      </c>
      <c r="K463" s="9">
        <v>0.2</v>
      </c>
      <c r="L463" s="9">
        <v>0.2</v>
      </c>
      <c r="M463" s="1">
        <f t="shared" si="360"/>
        <v>1.3989229744649958</v>
      </c>
      <c r="N463" s="9">
        <v>3</v>
      </c>
      <c r="O463" s="9">
        <v>2.6</v>
      </c>
      <c r="P463" s="9">
        <f t="shared" si="361"/>
        <v>2.4330627873687707</v>
      </c>
      <c r="Q463" s="1">
        <f t="shared" si="362"/>
        <v>1.1345558105220048</v>
      </c>
      <c r="R463" s="4">
        <f t="shared" si="363"/>
        <v>15.007922656809424</v>
      </c>
      <c r="S463" s="4">
        <f t="shared" si="364"/>
        <v>0.53597928099301573</v>
      </c>
      <c r="T463" s="9">
        <f t="shared" si="365"/>
        <v>11.390233129436192</v>
      </c>
      <c r="U463" s="9">
        <f t="shared" si="366"/>
        <v>4.0345558105220052</v>
      </c>
      <c r="V463" s="9">
        <f t="shared" si="367"/>
        <v>33.918882565625431</v>
      </c>
      <c r="W463" s="9">
        <f t="shared" si="368"/>
        <v>42.758476328545711</v>
      </c>
      <c r="X463" s="28">
        <f t="shared" si="372"/>
        <v>76.677358894171135</v>
      </c>
      <c r="Y463" s="9">
        <f t="shared" si="369"/>
        <v>0.55764148563802618</v>
      </c>
      <c r="Z463" s="9">
        <f t="shared" si="401"/>
        <v>0.04</v>
      </c>
      <c r="AA463" s="29">
        <f t="shared" si="373"/>
        <v>0.59764148563802622</v>
      </c>
      <c r="AB463" s="30">
        <f t="shared" si="402"/>
        <v>0.98</v>
      </c>
      <c r="AC463" s="9">
        <v>0.5</v>
      </c>
      <c r="AD463" s="9">
        <v>0.5</v>
      </c>
      <c r="AE463" s="9">
        <f t="shared" si="374"/>
        <v>65.251363662741099</v>
      </c>
      <c r="AF463" s="9">
        <f>(AC463+AD463)*D463*E463*N463</f>
        <v>24.757380000000005</v>
      </c>
      <c r="AG463" s="28">
        <f t="shared" si="375"/>
        <v>90.008743662741097</v>
      </c>
      <c r="AH463" s="9">
        <f t="shared" si="376"/>
        <v>0.27505527788238937</v>
      </c>
      <c r="AI463" s="9">
        <f t="shared" si="403"/>
        <v>0.09</v>
      </c>
      <c r="AJ463" s="29">
        <f t="shared" si="377"/>
        <v>0.36505527788238934</v>
      </c>
      <c r="AK463" s="30">
        <f t="shared" si="404"/>
        <v>0.9</v>
      </c>
      <c r="AL463" s="9">
        <v>9.1041661357673771</v>
      </c>
      <c r="AM463" s="9">
        <v>2.70936528899905</v>
      </c>
      <c r="AN463" s="9">
        <v>3.9606488283656862</v>
      </c>
      <c r="AO463" s="36">
        <f t="shared" si="378"/>
        <v>78.274803871133045</v>
      </c>
      <c r="AP463" s="36">
        <f t="shared" si="379"/>
        <v>3.6631387608919534</v>
      </c>
      <c r="AQ463" s="36">
        <f t="shared" si="380"/>
        <v>1.0901361925455575</v>
      </c>
      <c r="AR463" s="36">
        <f t="shared" si="381"/>
        <v>1.5936007784907096</v>
      </c>
      <c r="AS463" s="36">
        <f t="shared" si="382"/>
        <v>86.851965002986347</v>
      </c>
      <c r="AT463" s="37">
        <f t="shared" si="383"/>
        <v>89.019636589524154</v>
      </c>
      <c r="AU463" s="37">
        <f t="shared" si="384"/>
        <v>5.7806422371873785</v>
      </c>
      <c r="AV463" s="37">
        <f t="shared" si="385"/>
        <v>1.7202971905386018</v>
      </c>
      <c r="AW463" s="37">
        <f t="shared" si="386"/>
        <v>2.5147930697320908</v>
      </c>
      <c r="AX463" s="37">
        <f t="shared" si="387"/>
        <v>137.05736256541209</v>
      </c>
      <c r="AY463" s="9">
        <f t="shared" si="388"/>
        <v>0.85</v>
      </c>
      <c r="AZ463" s="9">
        <f t="shared" si="389"/>
        <v>0.6</v>
      </c>
      <c r="BA463" s="9">
        <f t="shared" si="390"/>
        <v>0.65</v>
      </c>
      <c r="BB463" s="9">
        <f t="shared" si="405"/>
        <v>21</v>
      </c>
      <c r="BC463" s="9">
        <f t="shared" si="406"/>
        <v>11.2</v>
      </c>
      <c r="BD463" s="9">
        <f t="shared" si="407"/>
        <v>13.65</v>
      </c>
      <c r="BE463" s="9">
        <f t="shared" si="391"/>
        <v>286.73146806156296</v>
      </c>
      <c r="BF463" s="9">
        <f t="shared" si="392"/>
        <v>85.330196664327246</v>
      </c>
      <c r="BG463" s="9">
        <f t="shared" si="393"/>
        <v>124.73878838524523</v>
      </c>
      <c r="BH463" s="9">
        <f t="shared" si="394"/>
        <v>6798.3205264312674</v>
      </c>
      <c r="BI463" s="9">
        <f t="shared" si="395"/>
        <v>514.5906712084743</v>
      </c>
      <c r="BJ463" s="9">
        <f t="shared" si="396"/>
        <v>153.14023072772571</v>
      </c>
      <c r="BK463" s="9">
        <f t="shared" si="397"/>
        <v>223.86596516540459</v>
      </c>
      <c r="BL463" s="9">
        <f t="shared" si="398"/>
        <v>12200.796607491637</v>
      </c>
      <c r="BM463" s="9" t="str">
        <f t="shared" si="399"/>
        <v>M</v>
      </c>
      <c r="BN463" s="9" t="str">
        <f t="shared" si="400"/>
        <v>M</v>
      </c>
      <c r="BO463" s="9">
        <v>1</v>
      </c>
    </row>
    <row r="464" spans="1:67" x14ac:dyDescent="0.3">
      <c r="A464" s="10">
        <v>458</v>
      </c>
      <c r="B464" s="10">
        <f t="shared" si="370"/>
        <v>12</v>
      </c>
      <c r="C464" s="9">
        <f>IF(G464&lt;=$A$3,$A$3,G464)</f>
        <v>2.9938038306693948</v>
      </c>
      <c r="D464" s="9">
        <f t="shared" si="357"/>
        <v>3</v>
      </c>
      <c r="E464" s="9">
        <f t="shared" si="358"/>
        <v>2.7508200000000005</v>
      </c>
      <c r="F464" s="9">
        <f t="shared" si="359"/>
        <v>3.3938038306693952</v>
      </c>
      <c r="G464" s="9">
        <v>2.9938038306693948</v>
      </c>
      <c r="H464" s="9">
        <f t="shared" si="371"/>
        <v>3.303297040465933</v>
      </c>
      <c r="I464" s="9">
        <v>65</v>
      </c>
      <c r="J464" s="9">
        <v>78</v>
      </c>
      <c r="K464" s="9">
        <v>0.2</v>
      </c>
      <c r="L464" s="9">
        <v>0.2</v>
      </c>
      <c r="M464" s="1">
        <f t="shared" si="360"/>
        <v>1.3989229744649958</v>
      </c>
      <c r="N464" s="9">
        <v>3</v>
      </c>
      <c r="O464" s="9">
        <v>2.6</v>
      </c>
      <c r="P464" s="9">
        <f t="shared" si="361"/>
        <v>2.8059075620555691</v>
      </c>
      <c r="Q464" s="1">
        <f t="shared" si="362"/>
        <v>1.3084161842615338</v>
      </c>
      <c r="R464" s="4">
        <f t="shared" si="363"/>
        <v>15.007922656809424</v>
      </c>
      <c r="S464" s="4">
        <f t="shared" si="364"/>
        <v>6.2819619815662683E-2</v>
      </c>
      <c r="T464" s="9">
        <f t="shared" si="365"/>
        <v>15.148607013843096</v>
      </c>
      <c r="U464" s="9">
        <f t="shared" si="366"/>
        <v>4.702220014930929</v>
      </c>
      <c r="V464" s="9">
        <f t="shared" si="367"/>
        <v>40.109888937870622</v>
      </c>
      <c r="W464" s="9">
        <f t="shared" si="368"/>
        <v>41.456899269385829</v>
      </c>
      <c r="X464" s="28">
        <f t="shared" si="372"/>
        <v>81.566788207256451</v>
      </c>
      <c r="Y464" s="9">
        <f t="shared" si="369"/>
        <v>0.50825710047631478</v>
      </c>
      <c r="Z464" s="9">
        <f t="shared" si="401"/>
        <v>0.04</v>
      </c>
      <c r="AA464" s="29">
        <f t="shared" si="373"/>
        <v>0.54825710047631482</v>
      </c>
      <c r="AB464" s="30">
        <f t="shared" si="402"/>
        <v>0.98</v>
      </c>
      <c r="AC464" s="9">
        <v>0.5</v>
      </c>
      <c r="AD464" s="9">
        <v>0.5</v>
      </c>
      <c r="AE464" s="9">
        <f t="shared" si="374"/>
        <v>81.78098008369048</v>
      </c>
      <c r="AF464" s="9">
        <f>(AC464+AD464)*D464*E464*N464</f>
        <v>24.757380000000005</v>
      </c>
      <c r="AG464" s="28">
        <f t="shared" si="375"/>
        <v>106.53836008369049</v>
      </c>
      <c r="AH464" s="9">
        <f t="shared" si="376"/>
        <v>0.23237996136370048</v>
      </c>
      <c r="AI464" s="9">
        <f t="shared" si="403"/>
        <v>0.09</v>
      </c>
      <c r="AJ464" s="29">
        <f t="shared" si="377"/>
        <v>0.32237996136370051</v>
      </c>
      <c r="AK464" s="30">
        <f t="shared" si="404"/>
        <v>0.9</v>
      </c>
      <c r="AL464" s="9">
        <v>7.5113869474586705</v>
      </c>
      <c r="AM464" s="9">
        <v>2.7770437243900634</v>
      </c>
      <c r="AN464" s="9">
        <v>4.9188565778581532</v>
      </c>
      <c r="AO464" s="36">
        <f t="shared" si="378"/>
        <v>83.266096294907626</v>
      </c>
      <c r="AP464" s="36">
        <f t="shared" si="379"/>
        <v>3.3932157190893424</v>
      </c>
      <c r="AQ464" s="36">
        <f t="shared" si="380"/>
        <v>1.254509784160021</v>
      </c>
      <c r="AR464" s="36">
        <f t="shared" si="381"/>
        <v>2.2220585328227935</v>
      </c>
      <c r="AS464" s="36">
        <f t="shared" si="382"/>
        <v>88.714420667770341</v>
      </c>
      <c r="AT464" s="37">
        <f t="shared" si="383"/>
        <v>105.36760887397961</v>
      </c>
      <c r="AU464" s="37">
        <f t="shared" si="384"/>
        <v>5.0898663135491402</v>
      </c>
      <c r="AV464" s="37">
        <f t="shared" si="385"/>
        <v>1.8817804758158878</v>
      </c>
      <c r="AW464" s="37">
        <f t="shared" si="386"/>
        <v>3.3331157843346575</v>
      </c>
      <c r="AX464" s="37">
        <f t="shared" si="387"/>
        <v>133.07274829084417</v>
      </c>
      <c r="AY464" s="9">
        <f t="shared" si="388"/>
        <v>0.85</v>
      </c>
      <c r="AZ464" s="9">
        <f t="shared" si="389"/>
        <v>0.6</v>
      </c>
      <c r="BA464" s="9">
        <f t="shared" si="390"/>
        <v>0.65</v>
      </c>
      <c r="BB464" s="9">
        <f t="shared" si="405"/>
        <v>21</v>
      </c>
      <c r="BC464" s="9">
        <f t="shared" si="406"/>
        <v>11.2</v>
      </c>
      <c r="BD464" s="9">
        <f t="shared" si="407"/>
        <v>13.65</v>
      </c>
      <c r="BE464" s="9">
        <f t="shared" si="391"/>
        <v>282.53982681508739</v>
      </c>
      <c r="BF464" s="9">
        <f t="shared" si="392"/>
        <v>104.45813249077209</v>
      </c>
      <c r="BG464" s="9">
        <f t="shared" si="393"/>
        <v>185.02213976694389</v>
      </c>
      <c r="BH464" s="9">
        <f t="shared" si="394"/>
        <v>7386.9034940695083</v>
      </c>
      <c r="BI464" s="9">
        <f t="shared" si="395"/>
        <v>536.30704294689019</v>
      </c>
      <c r="BJ464" s="9">
        <f t="shared" si="396"/>
        <v>198.27870916245971</v>
      </c>
      <c r="BK464" s="9">
        <f t="shared" si="397"/>
        <v>351.20244029546194</v>
      </c>
      <c r="BL464" s="9">
        <f t="shared" si="398"/>
        <v>14021.557293695207</v>
      </c>
      <c r="BM464" s="9" t="str">
        <f t="shared" si="399"/>
        <v>M</v>
      </c>
      <c r="BN464" s="9" t="str">
        <f t="shared" si="400"/>
        <v>M</v>
      </c>
      <c r="BO464" s="9">
        <v>1</v>
      </c>
    </row>
    <row r="465" spans="1:67" x14ac:dyDescent="0.3">
      <c r="A465" s="10">
        <v>459</v>
      </c>
      <c r="B465" s="10">
        <f t="shared" si="370"/>
        <v>12</v>
      </c>
      <c r="C465" s="9">
        <f>IF(G465&lt;=$A$3,$A$3,G465)</f>
        <v>2.5</v>
      </c>
      <c r="D465" s="9">
        <f t="shared" si="357"/>
        <v>3</v>
      </c>
      <c r="E465" s="9">
        <f t="shared" si="358"/>
        <v>2.7508200000000005</v>
      </c>
      <c r="F465" s="9">
        <f t="shared" si="359"/>
        <v>2.9000000000000004</v>
      </c>
      <c r="G465" s="9">
        <v>2.0807848510829841</v>
      </c>
      <c r="H465" s="9">
        <f t="shared" si="371"/>
        <v>2.2958920587966212</v>
      </c>
      <c r="I465" s="9">
        <v>65</v>
      </c>
      <c r="J465" s="9">
        <v>78</v>
      </c>
      <c r="K465" s="9">
        <v>0.2</v>
      </c>
      <c r="L465" s="9">
        <v>0.2</v>
      </c>
      <c r="M465" s="1">
        <f t="shared" si="360"/>
        <v>1.3989229744649958</v>
      </c>
      <c r="N465" s="9">
        <v>3</v>
      </c>
      <c r="O465" s="9">
        <v>2.6</v>
      </c>
      <c r="P465" s="9">
        <f t="shared" si="361"/>
        <v>1.7044863393545713</v>
      </c>
      <c r="Q465" s="1">
        <f t="shared" si="362"/>
        <v>0.7948150332616164</v>
      </c>
      <c r="R465" s="4">
        <f t="shared" si="363"/>
        <v>15.007922656809424</v>
      </c>
      <c r="S465" s="4">
        <f t="shared" si="364"/>
        <v>2.7987368566180693</v>
      </c>
      <c r="T465" s="9">
        <f t="shared" si="365"/>
        <v>5.5900157310266136</v>
      </c>
      <c r="U465" s="9">
        <f t="shared" si="366"/>
        <v>3.6948150332616168</v>
      </c>
      <c r="V465" s="9">
        <f t="shared" si="367"/>
        <v>41.463145065387671</v>
      </c>
      <c r="W465" s="9">
        <f t="shared" si="368"/>
        <v>48.982915122726631</v>
      </c>
      <c r="X465" s="28">
        <f t="shared" si="372"/>
        <v>90.446060188114302</v>
      </c>
      <c r="Y465" s="9">
        <f t="shared" si="369"/>
        <v>0.54157046775558249</v>
      </c>
      <c r="Z465" s="9">
        <f t="shared" si="401"/>
        <v>0.04</v>
      </c>
      <c r="AA465" s="29">
        <f t="shared" si="373"/>
        <v>0.58157046775558252</v>
      </c>
      <c r="AB465" s="30">
        <f t="shared" si="402"/>
        <v>0.98</v>
      </c>
      <c r="AC465" s="9">
        <v>0.5</v>
      </c>
      <c r="AD465" s="9">
        <v>0.5</v>
      </c>
      <c r="AE465" s="9">
        <f t="shared" si="374"/>
        <v>56.840272138610302</v>
      </c>
      <c r="AF465" s="9">
        <f>(AC465+AD465)*D465*E465*N465</f>
        <v>24.757380000000005</v>
      </c>
      <c r="AG465" s="28">
        <f t="shared" si="375"/>
        <v>81.5976521386103</v>
      </c>
      <c r="AH465" s="9">
        <f t="shared" si="376"/>
        <v>0.30340799460681211</v>
      </c>
      <c r="AI465" s="9">
        <f t="shared" si="403"/>
        <v>0.09</v>
      </c>
      <c r="AJ465" s="29">
        <f t="shared" si="377"/>
        <v>0.39340799460681208</v>
      </c>
      <c r="AK465" s="30">
        <f t="shared" si="404"/>
        <v>0.9</v>
      </c>
      <c r="AL465" s="9">
        <v>5.1392624761401491</v>
      </c>
      <c r="AM465" s="9">
        <v>3.374245662875837</v>
      </c>
      <c r="AN465" s="9">
        <v>5.8074384793109566</v>
      </c>
      <c r="AO465" s="36">
        <f t="shared" si="378"/>
        <v>92.33035310870001</v>
      </c>
      <c r="AP465" s="36">
        <f t="shared" si="379"/>
        <v>2.1504191939726094</v>
      </c>
      <c r="AQ465" s="36">
        <f t="shared" si="380"/>
        <v>1.4118840343948909</v>
      </c>
      <c r="AR465" s="36">
        <f t="shared" si="381"/>
        <v>2.4300037664363145</v>
      </c>
      <c r="AS465" s="36">
        <f t="shared" si="382"/>
        <v>69.433051741250949</v>
      </c>
      <c r="AT465" s="37">
        <f t="shared" si="383"/>
        <v>80.700974642581613</v>
      </c>
      <c r="AU465" s="37">
        <f t="shared" si="384"/>
        <v>3.1174355316438138</v>
      </c>
      <c r="AV465" s="37">
        <f t="shared" si="385"/>
        <v>2.0467904433331205</v>
      </c>
      <c r="AW465" s="37">
        <f t="shared" si="386"/>
        <v>3.5227457533627988</v>
      </c>
      <c r="AX465" s="37">
        <f t="shared" si="387"/>
        <v>100.65621771575208</v>
      </c>
      <c r="AY465" s="9">
        <f t="shared" si="388"/>
        <v>0.85</v>
      </c>
      <c r="AZ465" s="9">
        <f t="shared" si="389"/>
        <v>0.6</v>
      </c>
      <c r="BA465" s="9">
        <f t="shared" si="390"/>
        <v>0.65</v>
      </c>
      <c r="BB465" s="9">
        <f t="shared" si="405"/>
        <v>21</v>
      </c>
      <c r="BC465" s="9">
        <f t="shared" si="406"/>
        <v>11.2</v>
      </c>
      <c r="BD465" s="9">
        <f t="shared" si="407"/>
        <v>13.65</v>
      </c>
      <c r="BE465" s="9">
        <f t="shared" si="391"/>
        <v>198.5489635112171</v>
      </c>
      <c r="BF465" s="9">
        <f t="shared" si="392"/>
        <v>130.35975144421622</v>
      </c>
      <c r="BG465" s="9">
        <f t="shared" si="393"/>
        <v>224.3631058105359</v>
      </c>
      <c r="BH465" s="9">
        <f t="shared" si="394"/>
        <v>6410.7781846843382</v>
      </c>
      <c r="BI465" s="9">
        <f t="shared" si="395"/>
        <v>251.58008578907035</v>
      </c>
      <c r="BJ465" s="9">
        <f t="shared" si="396"/>
        <v>165.17798366610455</v>
      </c>
      <c r="BK465" s="9">
        <f t="shared" si="397"/>
        <v>284.28901571439332</v>
      </c>
      <c r="BL465" s="9">
        <f t="shared" si="398"/>
        <v>8123.0548734970826</v>
      </c>
      <c r="BM465" s="9" t="str">
        <f t="shared" si="399"/>
        <v>D</v>
      </c>
      <c r="BN465" s="9" t="str">
        <f t="shared" si="400"/>
        <v>M</v>
      </c>
      <c r="BO465" s="9">
        <v>1</v>
      </c>
    </row>
    <row r="466" spans="1:67" x14ac:dyDescent="0.3">
      <c r="A466" s="10">
        <v>460</v>
      </c>
      <c r="B466" s="10">
        <f t="shared" si="370"/>
        <v>12</v>
      </c>
      <c r="C466" s="9">
        <f>IF(G466&lt;=$A$3,$A$3,G466)</f>
        <v>2.5</v>
      </c>
      <c r="D466" s="9">
        <f t="shared" si="357"/>
        <v>3</v>
      </c>
      <c r="E466" s="9">
        <f t="shared" si="358"/>
        <v>2.7508200000000005</v>
      </c>
      <c r="F466" s="9">
        <f t="shared" si="359"/>
        <v>2.9000000000000004</v>
      </c>
      <c r="G466" s="9">
        <v>2.2743554714332559</v>
      </c>
      <c r="H466" s="9">
        <f t="shared" si="371"/>
        <v>2.5094736070509827</v>
      </c>
      <c r="I466" s="9">
        <v>65</v>
      </c>
      <c r="J466" s="9">
        <v>78</v>
      </c>
      <c r="K466" s="9">
        <v>0.2</v>
      </c>
      <c r="L466" s="9">
        <v>0.2</v>
      </c>
      <c r="M466" s="1">
        <f t="shared" si="360"/>
        <v>1.3989229744649958</v>
      </c>
      <c r="N466" s="9">
        <v>3</v>
      </c>
      <c r="O466" s="9">
        <v>2.6</v>
      </c>
      <c r="P466" s="9">
        <f t="shared" si="361"/>
        <v>2.1625134476791956</v>
      </c>
      <c r="Q466" s="1">
        <f t="shared" si="362"/>
        <v>1.0083965815159779</v>
      </c>
      <c r="R466" s="4">
        <f t="shared" si="363"/>
        <v>15.007922656809424</v>
      </c>
      <c r="S466" s="4">
        <f t="shared" si="364"/>
        <v>1.1695903002578014</v>
      </c>
      <c r="T466" s="9">
        <f t="shared" si="365"/>
        <v>8.9979507940401771</v>
      </c>
      <c r="U466" s="9">
        <f t="shared" si="366"/>
        <v>3.9083965815159782</v>
      </c>
      <c r="V466" s="9">
        <f t="shared" si="367"/>
        <v>37.376248686470262</v>
      </c>
      <c r="W466" s="9">
        <f t="shared" si="368"/>
        <v>44.50142619255967</v>
      </c>
      <c r="X466" s="28">
        <f t="shared" si="372"/>
        <v>81.877674879029939</v>
      </c>
      <c r="Y466" s="9">
        <f t="shared" si="369"/>
        <v>0.54351111286816878</v>
      </c>
      <c r="Z466" s="9">
        <f t="shared" si="401"/>
        <v>0.04</v>
      </c>
      <c r="AA466" s="29">
        <f t="shared" si="373"/>
        <v>0.58351111286816881</v>
      </c>
      <c r="AB466" s="30">
        <f t="shared" si="402"/>
        <v>0.98</v>
      </c>
      <c r="AC466" s="9">
        <v>0.5</v>
      </c>
      <c r="AD466" s="9">
        <v>0.5</v>
      </c>
      <c r="AE466" s="9">
        <f t="shared" si="374"/>
        <v>62.127991689731871</v>
      </c>
      <c r="AF466" s="9">
        <f>(AC466+AD466)*D466*E466*N466</f>
        <v>24.757380000000005</v>
      </c>
      <c r="AG466" s="28">
        <f t="shared" si="375"/>
        <v>86.885371689731869</v>
      </c>
      <c r="AH466" s="9">
        <f t="shared" si="376"/>
        <v>0.28494301766249835</v>
      </c>
      <c r="AI466" s="9">
        <f t="shared" si="403"/>
        <v>0.09</v>
      </c>
      <c r="AJ466" s="29">
        <f t="shared" si="377"/>
        <v>0.37494301766249838</v>
      </c>
      <c r="AK466" s="30">
        <f t="shared" si="404"/>
        <v>0.9</v>
      </c>
      <c r="AL466" s="9">
        <v>9.8883032293350404</v>
      </c>
      <c r="AM466" s="9">
        <v>2.4434325841968523</v>
      </c>
      <c r="AN466" s="9">
        <v>3.9202044989613056</v>
      </c>
      <c r="AO466" s="36">
        <f t="shared" si="378"/>
        <v>83.583459772343062</v>
      </c>
      <c r="AP466" s="36">
        <f t="shared" si="379"/>
        <v>4.1183684076078437</v>
      </c>
      <c r="AQ466" s="36">
        <f t="shared" si="380"/>
        <v>1.0176625177738015</v>
      </c>
      <c r="AR466" s="36">
        <f t="shared" si="381"/>
        <v>1.6327216091015921</v>
      </c>
      <c r="AS466" s="36">
        <f t="shared" si="382"/>
        <v>94.837890671993833</v>
      </c>
      <c r="AT466" s="37">
        <f t="shared" si="383"/>
        <v>85.930587385449101</v>
      </c>
      <c r="AU466" s="37">
        <f t="shared" si="384"/>
        <v>6.1807529769663327</v>
      </c>
      <c r="AV466" s="37">
        <f t="shared" si="385"/>
        <v>1.5272845976232079</v>
      </c>
      <c r="AW466" s="37">
        <f t="shared" si="386"/>
        <v>2.4503511942666512</v>
      </c>
      <c r="AX466" s="37">
        <f t="shared" si="387"/>
        <v>142.33053410600786</v>
      </c>
      <c r="AY466" s="9">
        <f t="shared" si="388"/>
        <v>0.85</v>
      </c>
      <c r="AZ466" s="9">
        <f t="shared" si="389"/>
        <v>0.6</v>
      </c>
      <c r="BA466" s="9">
        <f t="shared" si="390"/>
        <v>0.65</v>
      </c>
      <c r="BB466" s="9">
        <f t="shared" si="405"/>
        <v>21</v>
      </c>
      <c r="BC466" s="9">
        <f t="shared" si="406"/>
        <v>11.2</v>
      </c>
      <c r="BD466" s="9">
        <f t="shared" si="407"/>
        <v>13.65</v>
      </c>
      <c r="BE466" s="9">
        <f t="shared" si="391"/>
        <v>344.22748012497874</v>
      </c>
      <c r="BF466" s="9">
        <f t="shared" si="392"/>
        <v>85.059754116167895</v>
      </c>
      <c r="BG466" s="9">
        <f t="shared" si="393"/>
        <v>136.46852093377817</v>
      </c>
      <c r="BH466" s="9">
        <f t="shared" si="394"/>
        <v>7926.8790198764655</v>
      </c>
      <c r="BI466" s="9">
        <f t="shared" si="395"/>
        <v>531.11573379508013</v>
      </c>
      <c r="BJ466" s="9">
        <f t="shared" si="396"/>
        <v>131.24046257851154</v>
      </c>
      <c r="BK466" s="9">
        <f t="shared" si="397"/>
        <v>210.56011742397004</v>
      </c>
      <c r="BL466" s="9">
        <f t="shared" si="398"/>
        <v>12230.546398613953</v>
      </c>
      <c r="BM466" s="9" t="str">
        <f t="shared" si="399"/>
        <v>M</v>
      </c>
      <c r="BN466" s="9" t="str">
        <f t="shared" si="400"/>
        <v>M</v>
      </c>
      <c r="BO466" s="9">
        <v>1</v>
      </c>
    </row>
    <row r="467" spans="1:67" x14ac:dyDescent="0.3">
      <c r="A467" s="10">
        <v>461</v>
      </c>
      <c r="B467" s="10">
        <f t="shared" si="370"/>
        <v>12</v>
      </c>
      <c r="C467" s="9">
        <f>IF(G467&lt;=$A$3,$A$3,G467)</f>
        <v>3.4554987144436686</v>
      </c>
      <c r="D467" s="9">
        <f t="shared" si="357"/>
        <v>3</v>
      </c>
      <c r="E467" s="9">
        <f t="shared" si="358"/>
        <v>2.7508200000000005</v>
      </c>
      <c r="F467" s="9">
        <f t="shared" si="359"/>
        <v>3.855498714443669</v>
      </c>
      <c r="G467" s="9">
        <v>3.4554987144436686</v>
      </c>
      <c r="H467" s="9">
        <f t="shared" si="371"/>
        <v>3.8127209805204205</v>
      </c>
      <c r="I467" s="9">
        <v>65</v>
      </c>
      <c r="J467" s="9">
        <v>78</v>
      </c>
      <c r="K467" s="9">
        <v>0.2</v>
      </c>
      <c r="L467" s="9">
        <v>0.2</v>
      </c>
      <c r="M467" s="1">
        <f t="shared" si="360"/>
        <v>1.3989229744649958</v>
      </c>
      <c r="N467" s="9">
        <v>3</v>
      </c>
      <c r="O467" s="9">
        <v>2.6</v>
      </c>
      <c r="P467" s="9">
        <f t="shared" si="361"/>
        <v>2.9082628535578778</v>
      </c>
      <c r="Q467" s="1">
        <f t="shared" si="362"/>
        <v>1.3561452405417476</v>
      </c>
      <c r="R467" s="4">
        <f t="shared" si="363"/>
        <v>15.007922656809424</v>
      </c>
      <c r="S467" s="4">
        <f t="shared" si="364"/>
        <v>1.4033581699449888E-2</v>
      </c>
      <c r="T467" s="9">
        <f t="shared" si="365"/>
        <v>16.273961814771951</v>
      </c>
      <c r="U467" s="9">
        <f t="shared" si="366"/>
        <v>5.2116439549854165</v>
      </c>
      <c r="V467" s="9">
        <f t="shared" si="367"/>
        <v>49.626242509405678</v>
      </c>
      <c r="W467" s="9">
        <f t="shared" si="368"/>
        <v>41.322697660014981</v>
      </c>
      <c r="X467" s="28">
        <f t="shared" si="372"/>
        <v>90.948940169420666</v>
      </c>
      <c r="Y467" s="9">
        <f t="shared" si="369"/>
        <v>0.45435051340937688</v>
      </c>
      <c r="Z467" s="9">
        <f t="shared" si="401"/>
        <v>0.04</v>
      </c>
      <c r="AA467" s="29">
        <f t="shared" si="373"/>
        <v>0.49435051340937686</v>
      </c>
      <c r="AB467" s="30">
        <f t="shared" si="402"/>
        <v>0.98</v>
      </c>
      <c r="AC467" s="9">
        <v>0.5</v>
      </c>
      <c r="AD467" s="9">
        <v>0.5</v>
      </c>
      <c r="AE467" s="9">
        <f t="shared" si="374"/>
        <v>94.392982148716669</v>
      </c>
      <c r="AF467" s="9">
        <f>(AC467+AD467)*D467*E467*N467</f>
        <v>24.757380000000005</v>
      </c>
      <c r="AG467" s="28">
        <f t="shared" si="375"/>
        <v>119.15036214871668</v>
      </c>
      <c r="AH467" s="9">
        <f t="shared" si="376"/>
        <v>0.20778266682143404</v>
      </c>
      <c r="AI467" s="9">
        <f t="shared" si="403"/>
        <v>0.09</v>
      </c>
      <c r="AJ467" s="29">
        <f t="shared" si="377"/>
        <v>0.29778266682143406</v>
      </c>
      <c r="AK467" s="30">
        <f t="shared" si="404"/>
        <v>0.9</v>
      </c>
      <c r="AL467" s="9">
        <v>5.2648580058259853</v>
      </c>
      <c r="AM467" s="9">
        <v>2.0303640840194768</v>
      </c>
      <c r="AN467" s="9">
        <v>5.1079950871590674</v>
      </c>
      <c r="AO467" s="36">
        <f t="shared" si="378"/>
        <v>92.843709756283602</v>
      </c>
      <c r="AP467" s="36">
        <f t="shared" si="379"/>
        <v>2.6621727476184414</v>
      </c>
      <c r="AQ467" s="36">
        <f t="shared" si="380"/>
        <v>1.0266525566764892</v>
      </c>
      <c r="AR467" s="36">
        <f t="shared" si="381"/>
        <v>2.5828550933294077</v>
      </c>
      <c r="AS467" s="36">
        <f t="shared" si="382"/>
        <v>77.335270541420357</v>
      </c>
      <c r="AT467" s="37">
        <f t="shared" si="383"/>
        <v>117.8410175097198</v>
      </c>
      <c r="AU467" s="37">
        <f t="shared" si="384"/>
        <v>3.6970745484149461</v>
      </c>
      <c r="AV467" s="37">
        <f t="shared" si="385"/>
        <v>1.4257568524616988</v>
      </c>
      <c r="AW467" s="37">
        <f t="shared" si="386"/>
        <v>3.5869226879940568</v>
      </c>
      <c r="AX467" s="37">
        <f t="shared" si="387"/>
        <v>107.39883828697668</v>
      </c>
      <c r="AY467" s="9">
        <f t="shared" si="388"/>
        <v>0.85</v>
      </c>
      <c r="AZ467" s="9">
        <f t="shared" si="389"/>
        <v>0.6</v>
      </c>
      <c r="BA467" s="9">
        <f t="shared" si="390"/>
        <v>0.65</v>
      </c>
      <c r="BB467" s="9">
        <f t="shared" si="405"/>
        <v>21</v>
      </c>
      <c r="BC467" s="9">
        <f t="shared" si="406"/>
        <v>11.2</v>
      </c>
      <c r="BD467" s="9">
        <f t="shared" si="407"/>
        <v>13.65</v>
      </c>
      <c r="BE467" s="9">
        <f t="shared" si="391"/>
        <v>247.1659939009746</v>
      </c>
      <c r="BF467" s="9">
        <f t="shared" si="392"/>
        <v>95.318231992618465</v>
      </c>
      <c r="BG467" s="9">
        <f t="shared" si="393"/>
        <v>239.80184862761431</v>
      </c>
      <c r="BH467" s="9">
        <f t="shared" si="394"/>
        <v>7180.0934120713009</v>
      </c>
      <c r="BI467" s="9">
        <f t="shared" si="395"/>
        <v>435.6670265945051</v>
      </c>
      <c r="BJ467" s="9">
        <f t="shared" si="396"/>
        <v>168.01263821554204</v>
      </c>
      <c r="BK467" s="9">
        <f t="shared" si="397"/>
        <v>422.68661928191887</v>
      </c>
      <c r="BL467" s="9">
        <f t="shared" si="398"/>
        <v>12655.988383099186</v>
      </c>
      <c r="BM467" s="9" t="str">
        <f t="shared" si="399"/>
        <v>D</v>
      </c>
      <c r="BN467" s="9" t="str">
        <f t="shared" si="400"/>
        <v>M</v>
      </c>
      <c r="BO467" s="9">
        <v>1</v>
      </c>
    </row>
    <row r="468" spans="1:67" x14ac:dyDescent="0.3">
      <c r="A468" s="10">
        <v>462</v>
      </c>
      <c r="B468" s="10">
        <f t="shared" si="370"/>
        <v>12</v>
      </c>
      <c r="C468" s="9">
        <f>IF(G468&lt;=$A$3,$A$3,G468)</f>
        <v>2.5</v>
      </c>
      <c r="D468" s="9">
        <f t="shared" si="357"/>
        <v>3</v>
      </c>
      <c r="E468" s="9">
        <f t="shared" si="358"/>
        <v>2.7508200000000005</v>
      </c>
      <c r="F468" s="9">
        <f t="shared" si="359"/>
        <v>2.9000000000000004</v>
      </c>
      <c r="G468" s="9">
        <v>1.0413297651352131</v>
      </c>
      <c r="H468" s="9">
        <f t="shared" si="371"/>
        <v>1.1489802692085918</v>
      </c>
      <c r="I468" s="9">
        <v>65</v>
      </c>
      <c r="J468" s="9">
        <v>78</v>
      </c>
      <c r="K468" s="9">
        <v>0.2</v>
      </c>
      <c r="L468" s="9">
        <v>0.2</v>
      </c>
      <c r="M468" s="1">
        <f t="shared" si="360"/>
        <v>1.3989229744649958</v>
      </c>
      <c r="N468" s="9">
        <v>3</v>
      </c>
      <c r="O468" s="9">
        <v>2.6</v>
      </c>
      <c r="P468" s="9">
        <f t="shared" si="361"/>
        <v>0</v>
      </c>
      <c r="Q468" s="1">
        <f t="shared" si="362"/>
        <v>0</v>
      </c>
      <c r="R468" s="4">
        <f t="shared" si="363"/>
        <v>15.007922656809424</v>
      </c>
      <c r="S468" s="4">
        <f t="shared" si="364"/>
        <v>18.785286373836929</v>
      </c>
      <c r="T468" s="9">
        <f t="shared" si="365"/>
        <v>0</v>
      </c>
      <c r="U468" s="9">
        <f t="shared" si="366"/>
        <v>2.5479032436735878</v>
      </c>
      <c r="V468" s="9">
        <f t="shared" si="367"/>
        <v>28.445741137299411</v>
      </c>
      <c r="W468" s="9">
        <f t="shared" si="368"/>
        <v>37.570572747673857</v>
      </c>
      <c r="X468" s="28">
        <f t="shared" si="372"/>
        <v>66.016313884973272</v>
      </c>
      <c r="Y468" s="9">
        <f t="shared" si="369"/>
        <v>0.56911042947864021</v>
      </c>
      <c r="Z468" s="9">
        <f t="shared" si="401"/>
        <v>0.04</v>
      </c>
      <c r="AA468" s="29">
        <f t="shared" si="373"/>
        <v>0.60911042947864025</v>
      </c>
      <c r="AB468" s="30">
        <f t="shared" si="402"/>
        <v>0.98</v>
      </c>
      <c r="AC468" s="9">
        <v>0.5</v>
      </c>
      <c r="AD468" s="9">
        <v>0.5</v>
      </c>
      <c r="AE468" s="9">
        <f t="shared" si="374"/>
        <v>28.445741137299411</v>
      </c>
      <c r="AF468" s="9">
        <f>(AC468+AD468)*D468*E468*N468</f>
        <v>24.757380000000005</v>
      </c>
      <c r="AG468" s="28">
        <f t="shared" si="375"/>
        <v>53.203121137299419</v>
      </c>
      <c r="AH468" s="9">
        <f t="shared" si="376"/>
        <v>0.46533698532665985</v>
      </c>
      <c r="AI468" s="9">
        <f t="shared" si="403"/>
        <v>0.09</v>
      </c>
      <c r="AJ468" s="29">
        <f t="shared" si="377"/>
        <v>0.55533698532665987</v>
      </c>
      <c r="AK468" s="30">
        <f t="shared" si="404"/>
        <v>0.9</v>
      </c>
      <c r="AL468" s="9">
        <v>10.969703800825105</v>
      </c>
      <c r="AM468" s="9">
        <v>2.4459162326112529</v>
      </c>
      <c r="AN468" s="9">
        <v>3.1771272357858833</v>
      </c>
      <c r="AO468" s="36">
        <f t="shared" si="378"/>
        <v>67.391653757576876</v>
      </c>
      <c r="AP468" s="36">
        <f t="shared" si="379"/>
        <v>4.2879428074510528</v>
      </c>
      <c r="AQ468" s="36">
        <f t="shared" si="380"/>
        <v>0.95608314569663488</v>
      </c>
      <c r="AR468" s="36">
        <f t="shared" si="381"/>
        <v>1.2419059006880588</v>
      </c>
      <c r="AS468" s="36">
        <f t="shared" si="382"/>
        <v>92.288266401498277</v>
      </c>
      <c r="AT468" s="37">
        <f t="shared" si="383"/>
        <v>52.618471454471951</v>
      </c>
      <c r="AU468" s="37">
        <f t="shared" si="384"/>
        <v>4.8778215621484886</v>
      </c>
      <c r="AV468" s="37">
        <f t="shared" si="385"/>
        <v>1.0876084856313784</v>
      </c>
      <c r="AW468" s="37">
        <f t="shared" si="386"/>
        <v>1.4127509746653268</v>
      </c>
      <c r="AX468" s="37">
        <f t="shared" si="387"/>
        <v>104.98407185009333</v>
      </c>
      <c r="AY468" s="9">
        <f t="shared" si="388"/>
        <v>0.85</v>
      </c>
      <c r="AZ468" s="9">
        <f t="shared" si="389"/>
        <v>0.6</v>
      </c>
      <c r="BA468" s="9">
        <f t="shared" si="390"/>
        <v>0.55000000000000004</v>
      </c>
      <c r="BB468" s="9">
        <f t="shared" si="405"/>
        <v>21</v>
      </c>
      <c r="BC468" s="9">
        <f t="shared" si="406"/>
        <v>11.2</v>
      </c>
      <c r="BD468" s="9">
        <f t="shared" si="407"/>
        <v>13.65</v>
      </c>
      <c r="BE468" s="9">
        <f t="shared" si="391"/>
        <v>288.97155701203349</v>
      </c>
      <c r="BF468" s="9">
        <f t="shared" si="392"/>
        <v>64.43202431824254</v>
      </c>
      <c r="BG468" s="9">
        <f t="shared" si="393"/>
        <v>83.694092458661316</v>
      </c>
      <c r="BH468" s="9">
        <f t="shared" si="394"/>
        <v>6219.4588952167869</v>
      </c>
      <c r="BI468" s="9">
        <f t="shared" si="395"/>
        <v>256.663514627918</v>
      </c>
      <c r="BJ468" s="9">
        <f t="shared" si="396"/>
        <v>57.22829605483615</v>
      </c>
      <c r="BK468" s="9">
        <f t="shared" si="397"/>
        <v>74.336796832704934</v>
      </c>
      <c r="BL468" s="9">
        <f t="shared" si="398"/>
        <v>5524.1013878183685</v>
      </c>
      <c r="BM468" s="9" t="str">
        <f t="shared" si="399"/>
        <v>M</v>
      </c>
      <c r="BN468" s="9" t="str">
        <f t="shared" si="400"/>
        <v>M</v>
      </c>
      <c r="BO468" s="9">
        <v>1</v>
      </c>
    </row>
    <row r="469" spans="1:67" x14ac:dyDescent="0.3">
      <c r="A469" s="10">
        <v>463</v>
      </c>
      <c r="B469" s="10">
        <f t="shared" si="370"/>
        <v>12</v>
      </c>
      <c r="C469" s="9">
        <f>IF(G469&lt;=$A$3,$A$3,G469)</f>
        <v>2.5</v>
      </c>
      <c r="D469" s="9">
        <f t="shared" si="357"/>
        <v>3</v>
      </c>
      <c r="E469" s="9">
        <f t="shared" si="358"/>
        <v>2.7508200000000005</v>
      </c>
      <c r="F469" s="9">
        <f t="shared" si="359"/>
        <v>2.9000000000000004</v>
      </c>
      <c r="G469" s="9">
        <v>1.6285972197955227</v>
      </c>
      <c r="H469" s="9">
        <f t="shared" si="371"/>
        <v>1.7969582112060836</v>
      </c>
      <c r="I469" s="9">
        <v>65</v>
      </c>
      <c r="J469" s="9">
        <v>78</v>
      </c>
      <c r="K469" s="9">
        <v>0.2</v>
      </c>
      <c r="L469" s="9">
        <v>0.2</v>
      </c>
      <c r="M469" s="1">
        <f t="shared" si="360"/>
        <v>1.3989229744649958</v>
      </c>
      <c r="N469" s="9">
        <v>3</v>
      </c>
      <c r="O469" s="9">
        <v>2.6</v>
      </c>
      <c r="P469" s="9">
        <f t="shared" si="361"/>
        <v>0.63451925032020262</v>
      </c>
      <c r="Q469" s="1">
        <f t="shared" si="362"/>
        <v>0.29588118567107902</v>
      </c>
      <c r="R469" s="4">
        <f t="shared" si="363"/>
        <v>15.007922656809424</v>
      </c>
      <c r="S469" s="4">
        <f t="shared" si="364"/>
        <v>9.330757652915894</v>
      </c>
      <c r="T469" s="9">
        <f t="shared" si="365"/>
        <v>0.77466794401692873</v>
      </c>
      <c r="U469" s="9">
        <f t="shared" si="366"/>
        <v>3.1958811856710794</v>
      </c>
      <c r="V469" s="9">
        <f t="shared" si="367"/>
        <v>42.357005205188628</v>
      </c>
      <c r="W469" s="9">
        <f t="shared" si="368"/>
        <v>66.951328569598616</v>
      </c>
      <c r="X469" s="28">
        <f t="shared" si="372"/>
        <v>109.30833377478724</v>
      </c>
      <c r="Y469" s="9">
        <f t="shared" si="369"/>
        <v>0.61249976335328082</v>
      </c>
      <c r="Z469" s="9">
        <f t="shared" si="401"/>
        <v>0.04</v>
      </c>
      <c r="AA469" s="29">
        <f t="shared" si="373"/>
        <v>0.65249976335328086</v>
      </c>
      <c r="AB469" s="30">
        <f t="shared" si="402"/>
        <v>0.98</v>
      </c>
      <c r="AC469" s="9">
        <v>0.5</v>
      </c>
      <c r="AD469" s="9">
        <v>0.5</v>
      </c>
      <c r="AE469" s="9">
        <f t="shared" si="374"/>
        <v>44.487977278949273</v>
      </c>
      <c r="AF469" s="9">
        <f>(AC469+AD469)*D469*E469*N469</f>
        <v>24.757380000000005</v>
      </c>
      <c r="AG469" s="28">
        <f t="shared" si="375"/>
        <v>69.245357278949285</v>
      </c>
      <c r="AH469" s="9">
        <f t="shared" si="376"/>
        <v>0.35753126235260674</v>
      </c>
      <c r="AI469" s="9">
        <f t="shared" si="403"/>
        <v>0.09</v>
      </c>
      <c r="AJ469" s="29">
        <f t="shared" si="377"/>
        <v>0.44753126235260676</v>
      </c>
      <c r="AK469" s="30">
        <f t="shared" si="404"/>
        <v>0.9</v>
      </c>
      <c r="AL469" s="9">
        <v>6.5129752780873922</v>
      </c>
      <c r="AM469" s="9">
        <v>3.1164499286209892</v>
      </c>
      <c r="AN469" s="9">
        <v>6.0222683903247045</v>
      </c>
      <c r="AO469" s="36">
        <f t="shared" si="378"/>
        <v>111.58559072842866</v>
      </c>
      <c r="AP469" s="36">
        <f t="shared" si="379"/>
        <v>2.2632604504096001</v>
      </c>
      <c r="AQ469" s="36">
        <f t="shared" si="380"/>
        <v>1.0829670876934447</v>
      </c>
      <c r="AR469" s="36">
        <f t="shared" si="381"/>
        <v>2.0927396907878912</v>
      </c>
      <c r="AS469" s="36">
        <f t="shared" si="382"/>
        <v>66.244570775626869</v>
      </c>
      <c r="AT469" s="37">
        <f t="shared" si="383"/>
        <v>68.484419286872921</v>
      </c>
      <c r="AU469" s="37">
        <f t="shared" si="384"/>
        <v>3.5982152302136217</v>
      </c>
      <c r="AV469" s="37">
        <f t="shared" si="385"/>
        <v>1.7217411580065467</v>
      </c>
      <c r="AW469" s="37">
        <f t="shared" si="386"/>
        <v>3.3271150153764886</v>
      </c>
      <c r="AX469" s="37">
        <f t="shared" si="387"/>
        <v>105.31807041504504</v>
      </c>
      <c r="AY469" s="9">
        <f t="shared" si="388"/>
        <v>0.85</v>
      </c>
      <c r="AZ469" s="9">
        <f t="shared" si="389"/>
        <v>0.6</v>
      </c>
      <c r="BA469" s="9">
        <f t="shared" si="390"/>
        <v>0.65</v>
      </c>
      <c r="BB469" s="9">
        <f t="shared" si="405"/>
        <v>21</v>
      </c>
      <c r="BC469" s="9">
        <f t="shared" si="406"/>
        <v>11.2</v>
      </c>
      <c r="BD469" s="9">
        <f t="shared" si="407"/>
        <v>13.65</v>
      </c>
      <c r="BE469" s="9">
        <f t="shared" si="391"/>
        <v>252.54725433124474</v>
      </c>
      <c r="BF469" s="9">
        <f t="shared" si="392"/>
        <v>120.84352221971903</v>
      </c>
      <c r="BG469" s="9">
        <f t="shared" si="393"/>
        <v>233.51959463739598</v>
      </c>
      <c r="BH469" s="9">
        <f t="shared" si="394"/>
        <v>7391.9395625495254</v>
      </c>
      <c r="BI469" s="9">
        <f t="shared" si="395"/>
        <v>246.42168051036163</v>
      </c>
      <c r="BJ469" s="9">
        <f t="shared" si="396"/>
        <v>117.91244336838646</v>
      </c>
      <c r="BK469" s="9">
        <f t="shared" si="397"/>
        <v>227.85553972869408</v>
      </c>
      <c r="BL469" s="9">
        <f t="shared" si="398"/>
        <v>7212.6468927883507</v>
      </c>
      <c r="BM469" s="9" t="str">
        <f t="shared" si="399"/>
        <v>D</v>
      </c>
      <c r="BN469" s="9" t="str">
        <f t="shared" si="400"/>
        <v>M</v>
      </c>
      <c r="BO469" s="9">
        <v>1</v>
      </c>
    </row>
    <row r="470" spans="1:67" x14ac:dyDescent="0.3">
      <c r="A470" s="10">
        <v>464</v>
      </c>
      <c r="B470" s="10">
        <f t="shared" si="370"/>
        <v>12</v>
      </c>
      <c r="C470" s="9">
        <f>IF(G470&lt;=$A$3,$A$3,G470)</f>
        <v>2.5</v>
      </c>
      <c r="D470" s="9">
        <f t="shared" si="357"/>
        <v>3</v>
      </c>
      <c r="E470" s="9">
        <f t="shared" si="358"/>
        <v>2.7508200000000005</v>
      </c>
      <c r="F470" s="9">
        <f t="shared" si="359"/>
        <v>2.9000000000000004</v>
      </c>
      <c r="G470" s="9">
        <v>1.6394104538210161</v>
      </c>
      <c r="H470" s="9">
        <f t="shared" si="371"/>
        <v>1.8088892948623869</v>
      </c>
      <c r="I470" s="9">
        <v>65</v>
      </c>
      <c r="J470" s="9">
        <v>78</v>
      </c>
      <c r="K470" s="9">
        <v>0.2</v>
      </c>
      <c r="L470" s="9">
        <v>0.2</v>
      </c>
      <c r="M470" s="1">
        <f t="shared" si="360"/>
        <v>1.3989229744649958</v>
      </c>
      <c r="N470" s="9">
        <v>3</v>
      </c>
      <c r="O470" s="9">
        <v>2.6</v>
      </c>
      <c r="P470" s="9">
        <f t="shared" si="361"/>
        <v>0.66010554179032366</v>
      </c>
      <c r="Q470" s="1">
        <f t="shared" si="362"/>
        <v>0.30781226932738237</v>
      </c>
      <c r="R470" s="4">
        <f t="shared" si="363"/>
        <v>15.007922656809424</v>
      </c>
      <c r="S470" s="4">
        <f t="shared" si="364"/>
        <v>9.1299965022041309</v>
      </c>
      <c r="T470" s="9">
        <f t="shared" si="365"/>
        <v>0.8384028343173221</v>
      </c>
      <c r="U470" s="9">
        <f t="shared" si="366"/>
        <v>3.2078122693273827</v>
      </c>
      <c r="V470" s="9">
        <f t="shared" si="367"/>
        <v>42.477064366143395</v>
      </c>
      <c r="W470" s="9">
        <f t="shared" si="368"/>
        <v>66.399070780997675</v>
      </c>
      <c r="X470" s="28">
        <f t="shared" si="372"/>
        <v>108.87613514714107</v>
      </c>
      <c r="Y470" s="9">
        <f t="shared" si="369"/>
        <v>0.60985881516883744</v>
      </c>
      <c r="Z470" s="9">
        <f t="shared" si="401"/>
        <v>0.04</v>
      </c>
      <c r="AA470" s="29">
        <f t="shared" si="373"/>
        <v>0.64985881516883748</v>
      </c>
      <c r="AB470" s="30">
        <f t="shared" si="402"/>
        <v>0.98</v>
      </c>
      <c r="AC470" s="9">
        <v>0.5</v>
      </c>
      <c r="AD470" s="9">
        <v>0.5</v>
      </c>
      <c r="AE470" s="9">
        <f t="shared" si="374"/>
        <v>44.783359650840168</v>
      </c>
      <c r="AF470" s="9">
        <f>(AC470+AD470)*D470*E470*N470</f>
        <v>24.757380000000005</v>
      </c>
      <c r="AG470" s="28">
        <f t="shared" si="375"/>
        <v>69.54073965084018</v>
      </c>
      <c r="AH470" s="9">
        <f t="shared" si="376"/>
        <v>0.35601260677273927</v>
      </c>
      <c r="AI470" s="9">
        <f t="shared" si="403"/>
        <v>0.09</v>
      </c>
      <c r="AJ470" s="29">
        <f t="shared" si="377"/>
        <v>0.44601260677273924</v>
      </c>
      <c r="AK470" s="30">
        <f t="shared" si="404"/>
        <v>0.9</v>
      </c>
      <c r="AL470" s="9">
        <v>5.2108377946921607</v>
      </c>
      <c r="AM470" s="9">
        <v>3.2403678264709006</v>
      </c>
      <c r="AN470" s="9">
        <v>3.8481071233020723</v>
      </c>
      <c r="AO470" s="36">
        <f t="shared" si="378"/>
        <v>111.1443879627065</v>
      </c>
      <c r="AP470" s="36">
        <f t="shared" si="379"/>
        <v>1.8245289193965151</v>
      </c>
      <c r="AQ470" s="36">
        <f t="shared" si="380"/>
        <v>1.1345862300492999</v>
      </c>
      <c r="AR470" s="36">
        <f t="shared" si="381"/>
        <v>1.3473807875102239</v>
      </c>
      <c r="AS470" s="36">
        <f t="shared" si="382"/>
        <v>52.146896714343555</v>
      </c>
      <c r="AT470" s="37">
        <f t="shared" si="383"/>
        <v>68.776555698633146</v>
      </c>
      <c r="AU470" s="37">
        <f t="shared" si="384"/>
        <v>2.8867384464115982</v>
      </c>
      <c r="AV470" s="37">
        <f t="shared" si="385"/>
        <v>1.795122925284099</v>
      </c>
      <c r="AW470" s="37">
        <f t="shared" si="386"/>
        <v>2.1318028340973685</v>
      </c>
      <c r="AX470" s="37">
        <f t="shared" si="387"/>
        <v>82.505927971885072</v>
      </c>
      <c r="AY470" s="9">
        <f t="shared" si="388"/>
        <v>0.85</v>
      </c>
      <c r="AZ470" s="9">
        <f t="shared" si="389"/>
        <v>0.6</v>
      </c>
      <c r="BA470" s="9">
        <f t="shared" si="390"/>
        <v>0.65</v>
      </c>
      <c r="BB470" s="9">
        <f t="shared" si="405"/>
        <v>21</v>
      </c>
      <c r="BC470" s="9">
        <f t="shared" si="406"/>
        <v>11.2</v>
      </c>
      <c r="BD470" s="9">
        <f t="shared" si="407"/>
        <v>13.65</v>
      </c>
      <c r="BE470" s="9">
        <f t="shared" si="391"/>
        <v>202.78615006658393</v>
      </c>
      <c r="BF470" s="9">
        <f t="shared" si="392"/>
        <v>126.10289212974396</v>
      </c>
      <c r="BG470" s="9">
        <f t="shared" si="393"/>
        <v>149.75381298053335</v>
      </c>
      <c r="BH470" s="9">
        <f t="shared" si="394"/>
        <v>5795.834919470185</v>
      </c>
      <c r="BI470" s="9">
        <f t="shared" si="395"/>
        <v>198.53992754701301</v>
      </c>
      <c r="BJ470" s="9">
        <f t="shared" si="396"/>
        <v>123.4623718566951</v>
      </c>
      <c r="BK470" s="9">
        <f t="shared" si="397"/>
        <v>146.61805635780166</v>
      </c>
      <c r="BL470" s="9">
        <f t="shared" si="398"/>
        <v>5674.4735506257684</v>
      </c>
      <c r="BM470" s="9" t="str">
        <f t="shared" si="399"/>
        <v>D</v>
      </c>
      <c r="BN470" s="9" t="str">
        <f t="shared" si="400"/>
        <v>M</v>
      </c>
      <c r="BO470" s="9">
        <v>1</v>
      </c>
    </row>
    <row r="471" spans="1:67" x14ac:dyDescent="0.3">
      <c r="A471" s="10">
        <v>465</v>
      </c>
      <c r="B471" s="10">
        <f t="shared" si="370"/>
        <v>12</v>
      </c>
      <c r="C471" s="9">
        <f>IF(G471&lt;=$A$3,$A$3,G471)</f>
        <v>3.0606840218348932</v>
      </c>
      <c r="D471" s="9">
        <f t="shared" si="357"/>
        <v>3</v>
      </c>
      <c r="E471" s="9">
        <f t="shared" si="358"/>
        <v>2.7508200000000005</v>
      </c>
      <c r="F471" s="9">
        <f t="shared" si="359"/>
        <v>3.4606840218348935</v>
      </c>
      <c r="G471" s="9">
        <v>3.0606840218348932</v>
      </c>
      <c r="H471" s="9">
        <f t="shared" si="371"/>
        <v>3.3770911666139338</v>
      </c>
      <c r="I471" s="9">
        <v>65</v>
      </c>
      <c r="J471" s="9">
        <v>78</v>
      </c>
      <c r="K471" s="9">
        <v>0.2</v>
      </c>
      <c r="L471" s="9">
        <v>0.2</v>
      </c>
      <c r="M471" s="1">
        <f t="shared" si="360"/>
        <v>1.3989229744649958</v>
      </c>
      <c r="N471" s="9">
        <v>3</v>
      </c>
      <c r="O471" s="9">
        <v>2.6</v>
      </c>
      <c r="P471" s="9">
        <f t="shared" si="361"/>
        <v>2.8207345434734989</v>
      </c>
      <c r="Q471" s="1">
        <f t="shared" si="362"/>
        <v>1.3153301192440363</v>
      </c>
      <c r="R471" s="4">
        <f t="shared" si="363"/>
        <v>15.007922656809424</v>
      </c>
      <c r="S471" s="4">
        <f t="shared" si="364"/>
        <v>5.3588462430804992E-2</v>
      </c>
      <c r="T471" s="9">
        <f t="shared" si="365"/>
        <v>15.309126594056139</v>
      </c>
      <c r="U471" s="9">
        <f t="shared" si="366"/>
        <v>4.7760141410789299</v>
      </c>
      <c r="V471" s="9">
        <f t="shared" si="367"/>
        <v>41.495277689042972</v>
      </c>
      <c r="W471" s="9">
        <f t="shared" si="368"/>
        <v>41.431506017028411</v>
      </c>
      <c r="X471" s="28">
        <f t="shared" si="372"/>
        <v>82.926783706071376</v>
      </c>
      <c r="Y471" s="9">
        <f t="shared" si="369"/>
        <v>0.49961549411924266</v>
      </c>
      <c r="Z471" s="9">
        <f t="shared" si="401"/>
        <v>0.04</v>
      </c>
      <c r="AA471" s="29">
        <f t="shared" si="373"/>
        <v>0.5396154941192427</v>
      </c>
      <c r="AB471" s="30">
        <f t="shared" si="402"/>
        <v>0.98</v>
      </c>
      <c r="AC471" s="9">
        <v>0.5</v>
      </c>
      <c r="AD471" s="9">
        <v>0.5</v>
      </c>
      <c r="AE471" s="9">
        <f t="shared" si="374"/>
        <v>83.607929306504502</v>
      </c>
      <c r="AF471" s="9">
        <f>(AC471+AD471)*D471*E471*N471</f>
        <v>24.757380000000005</v>
      </c>
      <c r="AG471" s="28">
        <f t="shared" si="375"/>
        <v>108.36530930650451</v>
      </c>
      <c r="AH471" s="9">
        <f t="shared" si="376"/>
        <v>0.22846222798086888</v>
      </c>
      <c r="AI471" s="9">
        <f t="shared" si="403"/>
        <v>0.09</v>
      </c>
      <c r="AJ471" s="29">
        <f t="shared" si="377"/>
        <v>0.31846222798086887</v>
      </c>
      <c r="AK471" s="30">
        <f t="shared" si="404"/>
        <v>0.9</v>
      </c>
      <c r="AL471" s="9">
        <v>6.5003486574280407</v>
      </c>
      <c r="AM471" s="9">
        <v>3.0619804785305451</v>
      </c>
      <c r="AN471" s="9">
        <v>5.54640718681555</v>
      </c>
      <c r="AO471" s="36">
        <f t="shared" si="378"/>
        <v>84.6544250332812</v>
      </c>
      <c r="AP471" s="36">
        <f t="shared" si="379"/>
        <v>2.9926598047026527</v>
      </c>
      <c r="AQ471" s="36">
        <f t="shared" si="380"/>
        <v>1.4096883696248097</v>
      </c>
      <c r="AR471" s="36">
        <f t="shared" si="381"/>
        <v>2.5534799321155583</v>
      </c>
      <c r="AS471" s="36">
        <f t="shared" si="382"/>
        <v>85.547834055516361</v>
      </c>
      <c r="AT471" s="37">
        <f t="shared" si="383"/>
        <v>107.17448173170776</v>
      </c>
      <c r="AU471" s="37">
        <f t="shared" si="384"/>
        <v>4.4302331413310574</v>
      </c>
      <c r="AV471" s="37">
        <f t="shared" si="385"/>
        <v>2.0868553533037808</v>
      </c>
      <c r="AW471" s="37">
        <f t="shared" si="386"/>
        <v>3.7800859968131668</v>
      </c>
      <c r="AX471" s="37">
        <f t="shared" si="387"/>
        <v>126.6421425536856</v>
      </c>
      <c r="AY471" s="9">
        <f t="shared" si="388"/>
        <v>0.85</v>
      </c>
      <c r="AZ471" s="9">
        <f t="shared" si="389"/>
        <v>0.6</v>
      </c>
      <c r="BA471" s="9">
        <f t="shared" si="390"/>
        <v>0.65</v>
      </c>
      <c r="BB471" s="9">
        <f t="shared" si="405"/>
        <v>21</v>
      </c>
      <c r="BC471" s="9">
        <f t="shared" si="406"/>
        <v>11.2</v>
      </c>
      <c r="BD471" s="9">
        <f t="shared" si="407"/>
        <v>13.65</v>
      </c>
      <c r="BE471" s="9">
        <f t="shared" si="391"/>
        <v>253.34189508731467</v>
      </c>
      <c r="BF471" s="9">
        <f t="shared" si="392"/>
        <v>119.33635840669186</v>
      </c>
      <c r="BG471" s="9">
        <f t="shared" si="393"/>
        <v>216.16337548726449</v>
      </c>
      <c r="BH471" s="9">
        <f t="shared" si="394"/>
        <v>7242.0027048122902</v>
      </c>
      <c r="BI471" s="9">
        <f t="shared" si="395"/>
        <v>474.80794087279168</v>
      </c>
      <c r="BJ471" s="9">
        <f t="shared" si="396"/>
        <v>223.65764093937258</v>
      </c>
      <c r="BK471" s="9">
        <f t="shared" si="397"/>
        <v>405.12875760973708</v>
      </c>
      <c r="BL471" s="9">
        <f t="shared" si="398"/>
        <v>13572.805993584307</v>
      </c>
      <c r="BM471" s="9" t="str">
        <f t="shared" si="399"/>
        <v>M</v>
      </c>
      <c r="BN471" s="9" t="str">
        <f t="shared" si="400"/>
        <v>M</v>
      </c>
      <c r="BO471" s="9">
        <v>1</v>
      </c>
    </row>
    <row r="472" spans="1:67" x14ac:dyDescent="0.3">
      <c r="A472" s="10">
        <v>466</v>
      </c>
      <c r="B472" s="10">
        <f t="shared" si="370"/>
        <v>12</v>
      </c>
      <c r="C472" s="9">
        <f>IF(G472&lt;=$A$3,$A$3,G472)</f>
        <v>2.5472927333529203</v>
      </c>
      <c r="D472" s="9">
        <f t="shared" si="357"/>
        <v>3</v>
      </c>
      <c r="E472" s="9">
        <f t="shared" si="358"/>
        <v>2.7508200000000005</v>
      </c>
      <c r="F472" s="9">
        <f t="shared" si="359"/>
        <v>2.9472927333529206</v>
      </c>
      <c r="G472" s="9">
        <v>2.5472927333529203</v>
      </c>
      <c r="H472" s="9">
        <f t="shared" si="371"/>
        <v>2.8106265551152223</v>
      </c>
      <c r="I472" s="9">
        <v>65</v>
      </c>
      <c r="J472" s="9">
        <v>78</v>
      </c>
      <c r="K472" s="9">
        <v>0.2</v>
      </c>
      <c r="L472" s="9">
        <v>0.2</v>
      </c>
      <c r="M472" s="1">
        <f t="shared" si="360"/>
        <v>1.3989229744649958</v>
      </c>
      <c r="N472" s="9">
        <v>3</v>
      </c>
      <c r="O472" s="9">
        <v>2.6</v>
      </c>
      <c r="P472" s="9">
        <f t="shared" si="361"/>
        <v>2.7069184349696624</v>
      </c>
      <c r="Q472" s="1">
        <f t="shared" si="362"/>
        <v>1.2622567962272973</v>
      </c>
      <c r="R472" s="4">
        <f t="shared" si="363"/>
        <v>15.007922656809424</v>
      </c>
      <c r="S472" s="4">
        <f t="shared" si="364"/>
        <v>0.14323695414518875</v>
      </c>
      <c r="T472" s="9">
        <f t="shared" si="365"/>
        <v>14.098610735630732</v>
      </c>
      <c r="U472" s="9">
        <f t="shared" si="366"/>
        <v>4.2095495295802179</v>
      </c>
      <c r="V472" s="9">
        <f t="shared" si="367"/>
        <v>30.801009279290771</v>
      </c>
      <c r="W472" s="9">
        <f t="shared" si="368"/>
        <v>41.678112881006179</v>
      </c>
      <c r="X472" s="28">
        <f t="shared" si="372"/>
        <v>72.479122160296953</v>
      </c>
      <c r="Y472" s="9">
        <f t="shared" si="369"/>
        <v>0.5750361157635111</v>
      </c>
      <c r="Z472" s="9">
        <f t="shared" si="401"/>
        <v>0.04</v>
      </c>
      <c r="AA472" s="29">
        <f t="shared" si="373"/>
        <v>0.61503611576351114</v>
      </c>
      <c r="AB472" s="30">
        <f t="shared" si="402"/>
        <v>0.98</v>
      </c>
      <c r="AC472" s="9">
        <v>0.5</v>
      </c>
      <c r="AD472" s="9">
        <v>0.5</v>
      </c>
      <c r="AE472" s="9">
        <f t="shared" si="374"/>
        <v>69.583749663078521</v>
      </c>
      <c r="AF472" s="9">
        <f>(AC472+AD472)*D472*E472*N472</f>
        <v>24.757380000000005</v>
      </c>
      <c r="AG472" s="28">
        <f t="shared" si="375"/>
        <v>94.341129663078533</v>
      </c>
      <c r="AH472" s="9">
        <f t="shared" si="376"/>
        <v>0.26242403592596669</v>
      </c>
      <c r="AI472" s="9">
        <f t="shared" si="403"/>
        <v>0.09</v>
      </c>
      <c r="AJ472" s="29">
        <f t="shared" si="377"/>
        <v>0.35242403592596672</v>
      </c>
      <c r="AK472" s="30">
        <f t="shared" si="404"/>
        <v>0.9</v>
      </c>
      <c r="AL472" s="9">
        <v>9.0572087958849821</v>
      </c>
      <c r="AM472" s="9">
        <v>2.8931470574244487</v>
      </c>
      <c r="AN472" s="9">
        <v>3.4502796145543648</v>
      </c>
      <c r="AO472" s="36">
        <f t="shared" si="378"/>
        <v>73.989103871969817</v>
      </c>
      <c r="AP472" s="36">
        <f t="shared" si="379"/>
        <v>3.4866982784047749</v>
      </c>
      <c r="AQ472" s="36">
        <f t="shared" si="380"/>
        <v>1.1137571288934838</v>
      </c>
      <c r="AR472" s="36">
        <f t="shared" si="381"/>
        <v>1.3282330421208239</v>
      </c>
      <c r="AS472" s="36">
        <f t="shared" si="382"/>
        <v>79.693721739411529</v>
      </c>
      <c r="AT472" s="37">
        <f t="shared" si="383"/>
        <v>93.304413952495253</v>
      </c>
      <c r="AU472" s="37">
        <f t="shared" si="384"/>
        <v>5.8652307178150318</v>
      </c>
      <c r="AV472" s="37">
        <f t="shared" si="385"/>
        <v>1.87353249491959</v>
      </c>
      <c r="AW472" s="37">
        <f t="shared" si="386"/>
        <v>2.2343181477200269</v>
      </c>
      <c r="AX472" s="37">
        <f t="shared" si="387"/>
        <v>134.05865017286607</v>
      </c>
      <c r="AY472" s="9">
        <f t="shared" si="388"/>
        <v>0.85</v>
      </c>
      <c r="AZ472" s="9">
        <f t="shared" si="389"/>
        <v>0.6</v>
      </c>
      <c r="BA472" s="9">
        <f t="shared" si="390"/>
        <v>0.55000000000000004</v>
      </c>
      <c r="BB472" s="9">
        <f t="shared" si="405"/>
        <v>21</v>
      </c>
      <c r="BC472" s="9">
        <f t="shared" si="406"/>
        <v>11.2</v>
      </c>
      <c r="BD472" s="9">
        <f t="shared" si="407"/>
        <v>13.65</v>
      </c>
      <c r="BE472" s="9">
        <f t="shared" si="391"/>
        <v>257.97768109110922</v>
      </c>
      <c r="BF472" s="9">
        <f t="shared" si="392"/>
        <v>82.405891897846843</v>
      </c>
      <c r="BG472" s="9">
        <f t="shared" si="393"/>
        <v>98.274772519660104</v>
      </c>
      <c r="BH472" s="9">
        <f t="shared" si="394"/>
        <v>5896.4670557211784</v>
      </c>
      <c r="BI472" s="9">
        <f t="shared" si="395"/>
        <v>547.25191482190462</v>
      </c>
      <c r="BJ472" s="9">
        <f t="shared" si="396"/>
        <v>174.80885145942864</v>
      </c>
      <c r="BK472" s="9">
        <f t="shared" si="397"/>
        <v>208.47174535644183</v>
      </c>
      <c r="BL472" s="9">
        <f t="shared" si="398"/>
        <v>12508.263789641846</v>
      </c>
      <c r="BM472" s="9" t="str">
        <f t="shared" si="399"/>
        <v>M</v>
      </c>
      <c r="BN472" s="9" t="str">
        <f t="shared" si="400"/>
        <v>M</v>
      </c>
      <c r="BO472" s="9">
        <v>1</v>
      </c>
    </row>
    <row r="473" spans="1:67" x14ac:dyDescent="0.3">
      <c r="A473" s="10">
        <v>467</v>
      </c>
      <c r="B473" s="10">
        <f t="shared" si="370"/>
        <v>12</v>
      </c>
      <c r="C473" s="9">
        <f>IF(G473&lt;=$A$3,$A$3,G473)</f>
        <v>2.5</v>
      </c>
      <c r="D473" s="9">
        <f t="shared" si="357"/>
        <v>3</v>
      </c>
      <c r="E473" s="9">
        <f t="shared" si="358"/>
        <v>2.7508200000000005</v>
      </c>
      <c r="F473" s="9">
        <f t="shared" si="359"/>
        <v>2.9000000000000004</v>
      </c>
      <c r="G473" s="9">
        <v>2.0508391193314979</v>
      </c>
      <c r="H473" s="9">
        <f t="shared" si="371"/>
        <v>2.2628505996148571</v>
      </c>
      <c r="I473" s="9">
        <v>65</v>
      </c>
      <c r="J473" s="9">
        <v>78</v>
      </c>
      <c r="K473" s="9">
        <v>0.2</v>
      </c>
      <c r="L473" s="9">
        <v>0.2</v>
      </c>
      <c r="M473" s="1">
        <f t="shared" si="360"/>
        <v>1.3989229744649958</v>
      </c>
      <c r="N473" s="9">
        <v>3</v>
      </c>
      <c r="O473" s="9">
        <v>2.6</v>
      </c>
      <c r="P473" s="9">
        <f t="shared" si="361"/>
        <v>1.6336287014755453</v>
      </c>
      <c r="Q473" s="1">
        <f t="shared" si="362"/>
        <v>0.7617735740798528</v>
      </c>
      <c r="R473" s="4">
        <f t="shared" si="363"/>
        <v>15.007922656809424</v>
      </c>
      <c r="S473" s="4">
        <f t="shared" si="364"/>
        <v>3.1132610275797088</v>
      </c>
      <c r="T473" s="9">
        <f t="shared" si="365"/>
        <v>5.1349082752649382</v>
      </c>
      <c r="U473" s="9">
        <f t="shared" si="366"/>
        <v>3.6617735740798532</v>
      </c>
      <c r="V473" s="9">
        <f t="shared" si="367"/>
        <v>41.897043796128578</v>
      </c>
      <c r="W473" s="9">
        <f t="shared" si="368"/>
        <v>49.848114502691317</v>
      </c>
      <c r="X473" s="28">
        <f t="shared" si="372"/>
        <v>91.745158298819888</v>
      </c>
      <c r="Y473" s="9">
        <f t="shared" si="369"/>
        <v>0.54333237226898445</v>
      </c>
      <c r="Z473" s="9">
        <f t="shared" si="401"/>
        <v>0.04</v>
      </c>
      <c r="AA473" s="29">
        <f t="shared" si="373"/>
        <v>0.58333237226898449</v>
      </c>
      <c r="AB473" s="30">
        <f t="shared" si="402"/>
        <v>0.98</v>
      </c>
      <c r="AC473" s="9">
        <v>0.5</v>
      </c>
      <c r="AD473" s="9">
        <v>0.5</v>
      </c>
      <c r="AE473" s="9">
        <f t="shared" si="374"/>
        <v>56.022252177892881</v>
      </c>
      <c r="AF473" s="9">
        <f>(AC473+AD473)*D473*E473*N473</f>
        <v>24.757380000000005</v>
      </c>
      <c r="AG473" s="28">
        <f t="shared" si="375"/>
        <v>80.779632177892893</v>
      </c>
      <c r="AH473" s="9">
        <f t="shared" si="376"/>
        <v>0.30648047450227683</v>
      </c>
      <c r="AI473" s="9">
        <f t="shared" si="403"/>
        <v>0.09</v>
      </c>
      <c r="AJ473" s="29">
        <f t="shared" si="377"/>
        <v>0.39648047450227686</v>
      </c>
      <c r="AK473" s="30">
        <f t="shared" si="404"/>
        <v>0.9</v>
      </c>
      <c r="AL473" s="9">
        <v>8.8738452877536034</v>
      </c>
      <c r="AM473" s="9">
        <v>2.9414954324256435</v>
      </c>
      <c r="AN473" s="9">
        <v>3.1410759520009996</v>
      </c>
      <c r="AO473" s="36">
        <f t="shared" si="378"/>
        <v>93.656515763378636</v>
      </c>
      <c r="AP473" s="36">
        <f t="shared" si="379"/>
        <v>3.6974440649003446</v>
      </c>
      <c r="AQ473" s="36">
        <f t="shared" si="380"/>
        <v>1.2256259238104106</v>
      </c>
      <c r="AR473" s="36">
        <f t="shared" si="381"/>
        <v>1.3087846654431976</v>
      </c>
      <c r="AS473" s="36">
        <f t="shared" si="382"/>
        <v>84.061283642291912</v>
      </c>
      <c r="AT473" s="37">
        <f t="shared" si="383"/>
        <v>79.891943912201754</v>
      </c>
      <c r="AU473" s="37">
        <f t="shared" si="384"/>
        <v>5.3555388974052613</v>
      </c>
      <c r="AV473" s="37">
        <f t="shared" si="385"/>
        <v>1.7752499276312443</v>
      </c>
      <c r="AW473" s="37">
        <f t="shared" si="386"/>
        <v>1.8957006681039523</v>
      </c>
      <c r="AX473" s="37">
        <f t="shared" si="387"/>
        <v>121.75802159815629</v>
      </c>
      <c r="AY473" s="9">
        <f t="shared" si="388"/>
        <v>0.85</v>
      </c>
      <c r="AZ473" s="9">
        <f t="shared" si="389"/>
        <v>0.6</v>
      </c>
      <c r="BA473" s="9">
        <f t="shared" si="390"/>
        <v>0.55000000000000004</v>
      </c>
      <c r="BB473" s="9">
        <f t="shared" si="405"/>
        <v>21</v>
      </c>
      <c r="BC473" s="9">
        <f t="shared" si="406"/>
        <v>11.2</v>
      </c>
      <c r="BD473" s="9">
        <f t="shared" si="407"/>
        <v>13.65</v>
      </c>
      <c r="BE473" s="9">
        <f t="shared" si="391"/>
        <v>346.28972834854989</v>
      </c>
      <c r="BF473" s="9">
        <f t="shared" si="392"/>
        <v>114.78785365335523</v>
      </c>
      <c r="BG473" s="9">
        <f t="shared" si="393"/>
        <v>122.57621164994907</v>
      </c>
      <c r="BH473" s="9">
        <f t="shared" si="394"/>
        <v>7872.8869365341552</v>
      </c>
      <c r="BI473" s="9">
        <f t="shared" si="395"/>
        <v>427.86441321111596</v>
      </c>
      <c r="BJ473" s="9">
        <f t="shared" si="396"/>
        <v>141.8281676484556</v>
      </c>
      <c r="BK473" s="9">
        <f t="shared" si="397"/>
        <v>151.45121145048435</v>
      </c>
      <c r="BL473" s="9">
        <f t="shared" si="398"/>
        <v>9727.4850323805513</v>
      </c>
      <c r="BM473" s="9" t="str">
        <f t="shared" si="399"/>
        <v>M</v>
      </c>
      <c r="BN473" s="9" t="str">
        <f t="shared" si="400"/>
        <v>M</v>
      </c>
      <c r="BO473" s="9">
        <v>1</v>
      </c>
    </row>
    <row r="474" spans="1:67" x14ac:dyDescent="0.3">
      <c r="A474" s="10">
        <v>468</v>
      </c>
      <c r="B474" s="10">
        <f t="shared" si="370"/>
        <v>12</v>
      </c>
      <c r="C474" s="9">
        <f>IF(G474&lt;=$A$3,$A$3,G474)</f>
        <v>2.5</v>
      </c>
      <c r="D474" s="9">
        <f t="shared" si="357"/>
        <v>3</v>
      </c>
      <c r="E474" s="9">
        <f t="shared" si="358"/>
        <v>2.7508200000000005</v>
      </c>
      <c r="F474" s="9">
        <f t="shared" si="359"/>
        <v>2.9000000000000004</v>
      </c>
      <c r="G474" s="9">
        <v>1.0200200634163428</v>
      </c>
      <c r="H474" s="9">
        <f t="shared" si="371"/>
        <v>1.1254676148723131</v>
      </c>
      <c r="I474" s="9">
        <v>65</v>
      </c>
      <c r="J474" s="9">
        <v>78</v>
      </c>
      <c r="K474" s="9">
        <v>0.2</v>
      </c>
      <c r="L474" s="9">
        <v>0.2</v>
      </c>
      <c r="M474" s="1">
        <f t="shared" si="360"/>
        <v>1.3989229744649958</v>
      </c>
      <c r="N474" s="9">
        <v>3</v>
      </c>
      <c r="O474" s="9">
        <v>2.6</v>
      </c>
      <c r="P474" s="9">
        <f t="shared" si="361"/>
        <v>0</v>
      </c>
      <c r="Q474" s="1">
        <f t="shared" si="362"/>
        <v>0</v>
      </c>
      <c r="R474" s="4">
        <f t="shared" si="363"/>
        <v>15.007922656809424</v>
      </c>
      <c r="S474" s="4">
        <f t="shared" si="364"/>
        <v>19.037534785062093</v>
      </c>
      <c r="T474" s="9">
        <f t="shared" si="365"/>
        <v>0</v>
      </c>
      <c r="U474" s="9">
        <f t="shared" si="366"/>
        <v>2.5243905893373091</v>
      </c>
      <c r="V474" s="9">
        <f t="shared" si="367"/>
        <v>27.863629419087513</v>
      </c>
      <c r="W474" s="9">
        <f t="shared" si="368"/>
        <v>38.075069570124185</v>
      </c>
      <c r="X474" s="28">
        <f t="shared" si="372"/>
        <v>65.938698989211701</v>
      </c>
      <c r="Y474" s="9">
        <f t="shared" si="369"/>
        <v>0.57743131353491961</v>
      </c>
      <c r="Z474" s="9">
        <f t="shared" si="401"/>
        <v>0.04</v>
      </c>
      <c r="AA474" s="29">
        <f t="shared" si="373"/>
        <v>0.61743131353491965</v>
      </c>
      <c r="AB474" s="30">
        <f t="shared" si="402"/>
        <v>0.98</v>
      </c>
      <c r="AC474" s="9">
        <v>0.5</v>
      </c>
      <c r="AD474" s="9">
        <v>0.5</v>
      </c>
      <c r="AE474" s="9">
        <f t="shared" si="374"/>
        <v>27.863629419087509</v>
      </c>
      <c r="AF474" s="9">
        <f>(AC474+AD474)*D474*E474*N474</f>
        <v>24.757380000000005</v>
      </c>
      <c r="AG474" s="28">
        <f t="shared" si="375"/>
        <v>52.621009419087514</v>
      </c>
      <c r="AH474" s="9">
        <f t="shared" si="376"/>
        <v>0.47048470322615327</v>
      </c>
      <c r="AI474" s="9">
        <f t="shared" si="403"/>
        <v>0.09</v>
      </c>
      <c r="AJ474" s="29">
        <f t="shared" si="377"/>
        <v>0.56048470322615329</v>
      </c>
      <c r="AK474" s="30">
        <f t="shared" si="404"/>
        <v>0.9</v>
      </c>
      <c r="AL474" s="9">
        <v>9.0233303806499379</v>
      </c>
      <c r="AM474" s="9">
        <v>2.7676092795328833</v>
      </c>
      <c r="AN474" s="9">
        <v>4.1307834074693019</v>
      </c>
      <c r="AO474" s="36">
        <f t="shared" si="378"/>
        <v>67.312421884820282</v>
      </c>
      <c r="AP474" s="36">
        <f t="shared" si="379"/>
        <v>3.4520436512657002</v>
      </c>
      <c r="AQ474" s="36">
        <f t="shared" si="380"/>
        <v>1.0588006467194626</v>
      </c>
      <c r="AR474" s="36">
        <f t="shared" si="381"/>
        <v>1.5803083822672797</v>
      </c>
      <c r="AS474" s="36">
        <f t="shared" si="382"/>
        <v>82.755405642713967</v>
      </c>
      <c r="AT474" s="37">
        <f t="shared" si="383"/>
        <v>52.042756568328308</v>
      </c>
      <c r="AU474" s="37">
        <f t="shared" si="384"/>
        <v>3.9658917301398247</v>
      </c>
      <c r="AV474" s="37">
        <f t="shared" si="385"/>
        <v>1.2164066138479472</v>
      </c>
      <c r="AW474" s="37">
        <f t="shared" si="386"/>
        <v>1.815542495242352</v>
      </c>
      <c r="AX474" s="37">
        <f t="shared" si="387"/>
        <v>95.07382061709184</v>
      </c>
      <c r="AY474" s="9">
        <f t="shared" si="388"/>
        <v>0.85</v>
      </c>
      <c r="AZ474" s="9">
        <f t="shared" si="389"/>
        <v>0.6</v>
      </c>
      <c r="BA474" s="9">
        <f t="shared" si="390"/>
        <v>0.65</v>
      </c>
      <c r="BB474" s="9">
        <f t="shared" si="405"/>
        <v>21</v>
      </c>
      <c r="BC474" s="9">
        <f t="shared" si="406"/>
        <v>11.2</v>
      </c>
      <c r="BD474" s="9">
        <f t="shared" si="407"/>
        <v>13.65</v>
      </c>
      <c r="BE474" s="9">
        <f t="shared" si="391"/>
        <v>232.36541861881224</v>
      </c>
      <c r="BF474" s="9">
        <f t="shared" si="392"/>
        <v>71.270435823901025</v>
      </c>
      <c r="BG474" s="9">
        <f t="shared" si="393"/>
        <v>106.37438453529298</v>
      </c>
      <c r="BH474" s="9">
        <f t="shared" si="394"/>
        <v>5570.4667778717994</v>
      </c>
      <c r="BI474" s="9">
        <f t="shared" si="395"/>
        <v>206.39593788801326</v>
      </c>
      <c r="BJ474" s="9">
        <f t="shared" si="396"/>
        <v>63.305153292593253</v>
      </c>
      <c r="BK474" s="9">
        <f t="shared" si="397"/>
        <v>94.485836119353081</v>
      </c>
      <c r="BL474" s="9">
        <f t="shared" si="398"/>
        <v>4947.9037023962237</v>
      </c>
      <c r="BM474" s="9" t="str">
        <f t="shared" si="399"/>
        <v>M</v>
      </c>
      <c r="BN474" s="9" t="str">
        <f t="shared" si="400"/>
        <v>M</v>
      </c>
      <c r="BO474" s="9">
        <v>1</v>
      </c>
    </row>
    <row r="475" spans="1:67" x14ac:dyDescent="0.3">
      <c r="A475" s="10">
        <v>469</v>
      </c>
      <c r="B475" s="10">
        <f t="shared" si="370"/>
        <v>12</v>
      </c>
      <c r="C475" s="9">
        <f>IF(G475&lt;=$A$3,$A$3,G475)</f>
        <v>3.3235960733334755</v>
      </c>
      <c r="D475" s="9">
        <f t="shared" si="357"/>
        <v>3</v>
      </c>
      <c r="E475" s="9">
        <f t="shared" si="358"/>
        <v>2.7508200000000005</v>
      </c>
      <c r="F475" s="9">
        <f t="shared" si="359"/>
        <v>3.7235960733334759</v>
      </c>
      <c r="G475" s="9">
        <v>3.3235960733334755</v>
      </c>
      <c r="H475" s="9">
        <f t="shared" si="371"/>
        <v>3.6671825188665994</v>
      </c>
      <c r="I475" s="9">
        <v>65</v>
      </c>
      <c r="J475" s="9">
        <v>78</v>
      </c>
      <c r="K475" s="9">
        <v>0.2</v>
      </c>
      <c r="L475" s="9">
        <v>0.2</v>
      </c>
      <c r="M475" s="1">
        <f t="shared" si="360"/>
        <v>1.3989229744649958</v>
      </c>
      <c r="N475" s="9">
        <v>3</v>
      </c>
      <c r="O475" s="9">
        <v>2.6</v>
      </c>
      <c r="P475" s="9">
        <f t="shared" si="361"/>
        <v>2.8790207420352409</v>
      </c>
      <c r="Q475" s="1">
        <f t="shared" si="362"/>
        <v>1.3425094199981196</v>
      </c>
      <c r="R475" s="4">
        <f t="shared" si="363"/>
        <v>15.007922656809424</v>
      </c>
      <c r="S475" s="4">
        <f t="shared" si="364"/>
        <v>2.4406185413217932E-2</v>
      </c>
      <c r="T475" s="9">
        <f t="shared" si="365"/>
        <v>15.948343012862049</v>
      </c>
      <c r="U475" s="9">
        <f t="shared" si="366"/>
        <v>5.0661054933315954</v>
      </c>
      <c r="V475" s="9">
        <f t="shared" si="367"/>
        <v>46.918810222296408</v>
      </c>
      <c r="W475" s="9">
        <f t="shared" si="368"/>
        <v>41.351230825762897</v>
      </c>
      <c r="X475" s="28">
        <f t="shared" si="372"/>
        <v>88.270041048059312</v>
      </c>
      <c r="Y475" s="9">
        <f t="shared" si="369"/>
        <v>0.4684628027220345</v>
      </c>
      <c r="Z475" s="9">
        <f t="shared" si="401"/>
        <v>0.04</v>
      </c>
      <c r="AA475" s="29">
        <f t="shared" si="373"/>
        <v>0.50846280272203448</v>
      </c>
      <c r="AB475" s="30">
        <f t="shared" si="402"/>
        <v>0.98</v>
      </c>
      <c r="AC475" s="9">
        <v>0.5</v>
      </c>
      <c r="AD475" s="9">
        <v>0.5</v>
      </c>
      <c r="AE475" s="9">
        <f t="shared" si="374"/>
        <v>90.78983114893758</v>
      </c>
      <c r="AF475" s="9">
        <f>(AC475+AD475)*D475*E475*N475</f>
        <v>24.757380000000005</v>
      </c>
      <c r="AG475" s="28">
        <f t="shared" si="375"/>
        <v>115.54721114893758</v>
      </c>
      <c r="AH475" s="9">
        <f t="shared" si="376"/>
        <v>0.21426202981297693</v>
      </c>
      <c r="AI475" s="9">
        <f t="shared" si="403"/>
        <v>0.09</v>
      </c>
      <c r="AJ475" s="29">
        <f t="shared" si="377"/>
        <v>0.3042620298129769</v>
      </c>
      <c r="AK475" s="30">
        <f t="shared" si="404"/>
        <v>0.9</v>
      </c>
      <c r="AL475" s="9">
        <v>5.0126418222823554</v>
      </c>
      <c r="AM475" s="9">
        <v>3.2944144012865202</v>
      </c>
      <c r="AN475" s="9">
        <v>3.9874500222981184</v>
      </c>
      <c r="AO475" s="36">
        <f t="shared" si="378"/>
        <v>90.109000236560547</v>
      </c>
      <c r="AP475" s="36">
        <f t="shared" si="379"/>
        <v>2.4638999122829826</v>
      </c>
      <c r="AQ475" s="36">
        <f t="shared" si="380"/>
        <v>1.619327221480543</v>
      </c>
      <c r="AR475" s="36">
        <f t="shared" si="381"/>
        <v>1.9599800082463783</v>
      </c>
      <c r="AS475" s="36">
        <f t="shared" si="382"/>
        <v>72.252414985766478</v>
      </c>
      <c r="AT475" s="37">
        <f t="shared" si="383"/>
        <v>114.27746157587232</v>
      </c>
      <c r="AU475" s="37">
        <f t="shared" si="384"/>
        <v>3.4874852467093067</v>
      </c>
      <c r="AV475" s="37">
        <f t="shared" si="385"/>
        <v>2.2920491885059806</v>
      </c>
      <c r="AW475" s="37">
        <f t="shared" si="386"/>
        <v>2.7742203847358931</v>
      </c>
      <c r="AX475" s="37">
        <f t="shared" si="387"/>
        <v>102.26845256409054</v>
      </c>
      <c r="AY475" s="9">
        <f t="shared" si="388"/>
        <v>0.85</v>
      </c>
      <c r="AZ475" s="9">
        <f t="shared" si="389"/>
        <v>0.6</v>
      </c>
      <c r="BA475" s="9">
        <f t="shared" si="390"/>
        <v>0.65</v>
      </c>
      <c r="BB475" s="9">
        <f t="shared" si="405"/>
        <v>21</v>
      </c>
      <c r="BC475" s="9">
        <f t="shared" si="406"/>
        <v>11.2</v>
      </c>
      <c r="BD475" s="9">
        <f t="shared" si="407"/>
        <v>13.65</v>
      </c>
      <c r="BE475" s="9">
        <f t="shared" si="391"/>
        <v>222.01955777876879</v>
      </c>
      <c r="BF475" s="9">
        <f t="shared" si="392"/>
        <v>145.91595698345918</v>
      </c>
      <c r="BG475" s="9">
        <f t="shared" si="393"/>
        <v>176.61183902672684</v>
      </c>
      <c r="BH475" s="9">
        <f t="shared" si="394"/>
        <v>6510.5928790445023</v>
      </c>
      <c r="BI475" s="9">
        <f t="shared" si="395"/>
        <v>398.54096127724438</v>
      </c>
      <c r="BJ475" s="9">
        <f t="shared" si="396"/>
        <v>261.92956306950151</v>
      </c>
      <c r="BK475" s="9">
        <f t="shared" si="397"/>
        <v>317.03086341965775</v>
      </c>
      <c r="BL475" s="9">
        <f t="shared" si="398"/>
        <v>11686.979158316777</v>
      </c>
      <c r="BM475" s="9" t="str">
        <f t="shared" si="399"/>
        <v>D</v>
      </c>
      <c r="BN475" s="9" t="str">
        <f t="shared" si="400"/>
        <v>M</v>
      </c>
      <c r="BO475" s="9">
        <v>1</v>
      </c>
    </row>
    <row r="476" spans="1:67" x14ac:dyDescent="0.3">
      <c r="A476" s="10">
        <v>470</v>
      </c>
      <c r="B476" s="10">
        <f t="shared" si="370"/>
        <v>12</v>
      </c>
      <c r="C476" s="9">
        <f>IF(G476&lt;=$A$3,$A$3,G476)</f>
        <v>3.0694115915145255</v>
      </c>
      <c r="D476" s="9">
        <f t="shared" ref="D476:D539" si="408">D475</f>
        <v>3</v>
      </c>
      <c r="E476" s="9">
        <f t="shared" ref="E476:E539" si="409">E475</f>
        <v>2.7508200000000005</v>
      </c>
      <c r="F476" s="9">
        <f t="shared" ref="F476:F539" si="410">C476+K476+L476</f>
        <v>3.4694115915145258</v>
      </c>
      <c r="G476" s="9">
        <v>3.0694115915145255</v>
      </c>
      <c r="H476" s="9">
        <f t="shared" si="371"/>
        <v>3.3867209742846467</v>
      </c>
      <c r="I476" s="9">
        <v>65</v>
      </c>
      <c r="J476" s="9">
        <v>78</v>
      </c>
      <c r="K476" s="9">
        <v>0.2</v>
      </c>
      <c r="L476" s="9">
        <v>0.2</v>
      </c>
      <c r="M476" s="1">
        <f t="shared" ref="M476:M539" si="411">D476*_xlfn.COT(I476*PI()/180)</f>
        <v>1.3989229744649958</v>
      </c>
      <c r="N476" s="9">
        <v>3</v>
      </c>
      <c r="O476" s="9">
        <v>2.6</v>
      </c>
      <c r="P476" s="9">
        <f t="shared" ref="P476:P539" si="412">Q476*TAN(I476*PI()/180)</f>
        <v>2.8226693990893179</v>
      </c>
      <c r="Q476" s="1">
        <f t="shared" ref="Q476:Q539" si="413">IF(U476&lt;=F476,0,U476-F476)</f>
        <v>1.3162323572351169</v>
      </c>
      <c r="R476" s="4">
        <f t="shared" ref="R476:R539" si="414">0.5*D476*D476*_xlfn.COT(I476*PI()/180)*O476*E476</f>
        <v>15.007922656809424</v>
      </c>
      <c r="S476" s="4">
        <f t="shared" ref="S476:S539" si="415">0.5*(F476-H476)*(D476-P476)*O476*E476</f>
        <v>5.2437918586817268E-2</v>
      </c>
      <c r="T476" s="9">
        <f t="shared" ref="T476:T539" si="416">P476*Q476*0.5*N476*E476</f>
        <v>15.330136092262538</v>
      </c>
      <c r="U476" s="9">
        <f t="shared" ref="U476:U539" si="417">M476+H476</f>
        <v>4.7856439487496427</v>
      </c>
      <c r="V476" s="9">
        <f t="shared" ref="V476:V539" si="418">IF(U476&lt;=F476,H476*D476*N476,H476*D476*N476-T476)*E476</f>
        <v>41.675893149017597</v>
      </c>
      <c r="W476" s="9">
        <f t="shared" ref="W476:W539" si="419">IF(U476&lt;=F476,D476*(F476-H476)*O476,R476+S476)*E476</f>
        <v>41.428341078011492</v>
      </c>
      <c r="X476" s="28">
        <f t="shared" si="372"/>
        <v>83.104234227029082</v>
      </c>
      <c r="Y476" s="9">
        <f t="shared" ref="Y476:Y539" si="420">W476/(W476+V476)</f>
        <v>0.49851059291196992</v>
      </c>
      <c r="Z476" s="9">
        <f t="shared" si="401"/>
        <v>0.04</v>
      </c>
      <c r="AA476" s="29">
        <f t="shared" si="373"/>
        <v>0.5385105929119699</v>
      </c>
      <c r="AB476" s="30">
        <f t="shared" si="402"/>
        <v>0.98</v>
      </c>
      <c r="AC476" s="9">
        <v>0.5</v>
      </c>
      <c r="AD476" s="9">
        <v>0.5</v>
      </c>
      <c r="AE476" s="9">
        <f t="shared" si="374"/>
        <v>83.846338114335239</v>
      </c>
      <c r="AF476" s="9">
        <f>(AC476+AD476)*D476*E476*N476</f>
        <v>24.757380000000005</v>
      </c>
      <c r="AG476" s="28">
        <f t="shared" si="375"/>
        <v>108.60371811433524</v>
      </c>
      <c r="AH476" s="9">
        <f t="shared" si="376"/>
        <v>0.22796070364677629</v>
      </c>
      <c r="AI476" s="9">
        <f t="shared" si="403"/>
        <v>0.09</v>
      </c>
      <c r="AJ476" s="29">
        <f t="shared" si="377"/>
        <v>0.31796070364677631</v>
      </c>
      <c r="AK476" s="30">
        <f t="shared" si="404"/>
        <v>0.9</v>
      </c>
      <c r="AL476" s="9">
        <v>10.30756135005214</v>
      </c>
      <c r="AM476" s="9">
        <v>2.9824386170019355</v>
      </c>
      <c r="AN476" s="9">
        <v>5.8129319131652295</v>
      </c>
      <c r="AO476" s="36">
        <f t="shared" si="378"/>
        <v>84.835572440092179</v>
      </c>
      <c r="AP476" s="36">
        <f t="shared" si="379"/>
        <v>4.7568303759590576</v>
      </c>
      <c r="AQ476" s="36">
        <f t="shared" si="380"/>
        <v>1.3763638290366678</v>
      </c>
      <c r="AR476" s="36">
        <f t="shared" si="381"/>
        <v>2.6826065020497101</v>
      </c>
      <c r="AS476" s="36">
        <f t="shared" si="382"/>
        <v>117.96001333143164</v>
      </c>
      <c r="AT476" s="37">
        <f t="shared" si="383"/>
        <v>107.41027066252934</v>
      </c>
      <c r="AU476" s="37">
        <f t="shared" si="384"/>
        <v>7.0301618903072463</v>
      </c>
      <c r="AV476" s="37">
        <f t="shared" si="385"/>
        <v>2.0341403357566818</v>
      </c>
      <c r="AW476" s="37">
        <f t="shared" si="386"/>
        <v>3.9646479918044113</v>
      </c>
      <c r="AX476" s="37">
        <f t="shared" si="387"/>
        <v>174.3341521055539</v>
      </c>
      <c r="AY476" s="9">
        <f t="shared" si="388"/>
        <v>0.85</v>
      </c>
      <c r="AZ476" s="9">
        <f t="shared" si="389"/>
        <v>0.6</v>
      </c>
      <c r="BA476" s="9">
        <f t="shared" si="390"/>
        <v>0.65</v>
      </c>
      <c r="BB476" s="9">
        <f t="shared" si="405"/>
        <v>21</v>
      </c>
      <c r="BC476" s="9">
        <f t="shared" si="406"/>
        <v>11.2</v>
      </c>
      <c r="BD476" s="9">
        <f t="shared" si="407"/>
        <v>13.65</v>
      </c>
      <c r="BE476" s="9">
        <f t="shared" si="391"/>
        <v>403.54842794490554</v>
      </c>
      <c r="BF476" s="9">
        <f t="shared" si="392"/>
        <v>116.76461332216287</v>
      </c>
      <c r="BG476" s="9">
        <f t="shared" si="393"/>
        <v>227.58045823290047</v>
      </c>
      <c r="BH476" s="9">
        <f t="shared" si="394"/>
        <v>10007.205256012909</v>
      </c>
      <c r="BI476" s="9">
        <f t="shared" si="395"/>
        <v>755.11159143930024</v>
      </c>
      <c r="BJ476" s="9">
        <f t="shared" si="396"/>
        <v>218.48756402919352</v>
      </c>
      <c r="BK476" s="9">
        <f t="shared" si="397"/>
        <v>425.84391388136521</v>
      </c>
      <c r="BL476" s="9">
        <f t="shared" si="398"/>
        <v>18725.278463380102</v>
      </c>
      <c r="BM476" s="9" t="str">
        <f t="shared" si="399"/>
        <v>M</v>
      </c>
      <c r="BN476" s="9" t="str">
        <f t="shared" si="400"/>
        <v>M</v>
      </c>
      <c r="BO476" s="9">
        <v>1</v>
      </c>
    </row>
    <row r="477" spans="1:67" x14ac:dyDescent="0.3">
      <c r="A477" s="10">
        <v>471</v>
      </c>
      <c r="B477" s="10">
        <f t="shared" si="370"/>
        <v>12</v>
      </c>
      <c r="C477" s="9">
        <f>IF(G477&lt;=$A$3,$A$3,G477)</f>
        <v>2.8845193245655576</v>
      </c>
      <c r="D477" s="9">
        <f t="shared" si="408"/>
        <v>3</v>
      </c>
      <c r="E477" s="9">
        <f t="shared" si="409"/>
        <v>2.7508200000000005</v>
      </c>
      <c r="F477" s="9">
        <f t="shared" si="410"/>
        <v>3.284519324565558</v>
      </c>
      <c r="G477" s="9">
        <v>2.8845193245655576</v>
      </c>
      <c r="H477" s="9">
        <f t="shared" si="371"/>
        <v>3.1827149295462371</v>
      </c>
      <c r="I477" s="9">
        <v>65</v>
      </c>
      <c r="J477" s="9">
        <v>78</v>
      </c>
      <c r="K477" s="9">
        <v>0.2</v>
      </c>
      <c r="L477" s="9">
        <v>0.2</v>
      </c>
      <c r="M477" s="1">
        <f t="shared" si="411"/>
        <v>1.3989229744649958</v>
      </c>
      <c r="N477" s="9">
        <v>3</v>
      </c>
      <c r="O477" s="9">
        <v>2.6</v>
      </c>
      <c r="P477" s="9">
        <f t="shared" si="412"/>
        <v>2.7816797703427771</v>
      </c>
      <c r="Q477" s="1">
        <f t="shared" si="413"/>
        <v>1.2971185794456748</v>
      </c>
      <c r="R477" s="4">
        <f t="shared" si="414"/>
        <v>15.007922656809424</v>
      </c>
      <c r="S477" s="4">
        <f t="shared" si="415"/>
        <v>7.94814959423078E-2</v>
      </c>
      <c r="T477" s="9">
        <f t="shared" si="416"/>
        <v>14.888133160011632</v>
      </c>
      <c r="U477" s="9">
        <f t="shared" si="417"/>
        <v>4.5816379040112327</v>
      </c>
      <c r="V477" s="9">
        <f t="shared" si="418"/>
        <v>37.841108483226236</v>
      </c>
      <c r="W477" s="9">
        <f t="shared" si="419"/>
        <v>41.502733091472521</v>
      </c>
      <c r="X477" s="28">
        <f t="shared" si="372"/>
        <v>79.343841574698757</v>
      </c>
      <c r="Y477" s="9">
        <f t="shared" si="420"/>
        <v>0.5230744096553418</v>
      </c>
      <c r="Z477" s="9">
        <f t="shared" si="401"/>
        <v>0.04</v>
      </c>
      <c r="AA477" s="29">
        <f t="shared" si="373"/>
        <v>0.56307440965534183</v>
      </c>
      <c r="AB477" s="30">
        <f t="shared" si="402"/>
        <v>0.98</v>
      </c>
      <c r="AC477" s="9">
        <v>0.5</v>
      </c>
      <c r="AD477" s="9">
        <v>0.5</v>
      </c>
      <c r="AE477" s="9">
        <f t="shared" si="374"/>
        <v>78.795682942449446</v>
      </c>
      <c r="AF477" s="9">
        <f>(AC477+AD477)*D477*E477*N477</f>
        <v>24.757380000000005</v>
      </c>
      <c r="AG477" s="28">
        <f t="shared" si="375"/>
        <v>103.55306294244946</v>
      </c>
      <c r="AH477" s="9">
        <f t="shared" si="376"/>
        <v>0.23907916672401222</v>
      </c>
      <c r="AI477" s="9">
        <f t="shared" si="403"/>
        <v>0.09</v>
      </c>
      <c r="AJ477" s="29">
        <f t="shared" si="377"/>
        <v>0.32907916672401222</v>
      </c>
      <c r="AK477" s="30">
        <f t="shared" si="404"/>
        <v>0.9</v>
      </c>
      <c r="AL477" s="9">
        <v>5.5999036961815936</v>
      </c>
      <c r="AM477" s="9">
        <v>3.4243965070586033</v>
      </c>
      <c r="AN477" s="9">
        <v>6.8312520009156295</v>
      </c>
      <c r="AO477" s="36">
        <f t="shared" si="378"/>
        <v>80.996838274171651</v>
      </c>
      <c r="AP477" s="36">
        <f t="shared" si="379"/>
        <v>2.4467412283273759</v>
      </c>
      <c r="AQ477" s="36">
        <f t="shared" si="380"/>
        <v>1.4962064654207656</v>
      </c>
      <c r="AR477" s="36">
        <f t="shared" si="381"/>
        <v>2.9847488132931885</v>
      </c>
      <c r="AS477" s="36">
        <f t="shared" si="382"/>
        <v>80.21102221921501</v>
      </c>
      <c r="AT477" s="37">
        <f t="shared" si="383"/>
        <v>102.41511719582913</v>
      </c>
      <c r="AU477" s="37">
        <f t="shared" si="384"/>
        <v>3.7570920541074382</v>
      </c>
      <c r="AV477" s="37">
        <f t="shared" si="385"/>
        <v>2.29749895798314</v>
      </c>
      <c r="AW477" s="37">
        <f t="shared" si="386"/>
        <v>4.5832292847725729</v>
      </c>
      <c r="AX477" s="37">
        <f t="shared" si="387"/>
        <v>123.16798799260914</v>
      </c>
      <c r="AY477" s="9">
        <f t="shared" si="388"/>
        <v>0.85</v>
      </c>
      <c r="AZ477" s="9">
        <f t="shared" si="389"/>
        <v>0.6</v>
      </c>
      <c r="BA477" s="9">
        <f t="shared" si="390"/>
        <v>0.65</v>
      </c>
      <c r="BB477" s="9">
        <f t="shared" si="405"/>
        <v>21</v>
      </c>
      <c r="BC477" s="9">
        <f t="shared" si="406"/>
        <v>11.2</v>
      </c>
      <c r="BD477" s="9">
        <f t="shared" si="407"/>
        <v>13.65</v>
      </c>
      <c r="BE477" s="9">
        <f t="shared" si="391"/>
        <v>198.17830356958055</v>
      </c>
      <c r="BF477" s="9">
        <f t="shared" si="392"/>
        <v>121.18799310445576</v>
      </c>
      <c r="BG477" s="9">
        <f t="shared" si="393"/>
        <v>241.75521691933415</v>
      </c>
      <c r="BH477" s="9">
        <f t="shared" si="394"/>
        <v>6496.8391944957475</v>
      </c>
      <c r="BI477" s="9">
        <f t="shared" si="395"/>
        <v>384.78302303693164</v>
      </c>
      <c r="BJ477" s="9">
        <f t="shared" si="396"/>
        <v>235.29862503913859</v>
      </c>
      <c r="BK477" s="9">
        <f t="shared" si="397"/>
        <v>469.39196433533914</v>
      </c>
      <c r="BL477" s="9">
        <f t="shared" si="398"/>
        <v>12614.26392503754</v>
      </c>
      <c r="BM477" s="9" t="str">
        <f t="shared" si="399"/>
        <v>M</v>
      </c>
      <c r="BN477" s="9" t="str">
        <f t="shared" si="400"/>
        <v>M</v>
      </c>
      <c r="BO477" s="9">
        <v>1</v>
      </c>
    </row>
    <row r="478" spans="1:67" x14ac:dyDescent="0.3">
      <c r="A478" s="10">
        <v>472</v>
      </c>
      <c r="B478" s="10">
        <f t="shared" si="370"/>
        <v>12</v>
      </c>
      <c r="C478" s="9">
        <f>IF(G478&lt;=$A$3,$A$3,G478)</f>
        <v>3.3989539265096971</v>
      </c>
      <c r="D478" s="9">
        <f t="shared" si="408"/>
        <v>3</v>
      </c>
      <c r="E478" s="9">
        <f t="shared" si="409"/>
        <v>2.7508200000000005</v>
      </c>
      <c r="F478" s="9">
        <f t="shared" si="410"/>
        <v>3.7989539265096974</v>
      </c>
      <c r="G478" s="9">
        <v>3.3989539265096971</v>
      </c>
      <c r="H478" s="9">
        <f t="shared" si="371"/>
        <v>3.7503307100816596</v>
      </c>
      <c r="I478" s="9">
        <v>65</v>
      </c>
      <c r="J478" s="9">
        <v>78</v>
      </c>
      <c r="K478" s="9">
        <v>0.2</v>
      </c>
      <c r="L478" s="9">
        <v>0.2</v>
      </c>
      <c r="M478" s="1">
        <f t="shared" si="411"/>
        <v>1.3989229744649958</v>
      </c>
      <c r="N478" s="9">
        <v>3</v>
      </c>
      <c r="O478" s="9">
        <v>2.6</v>
      </c>
      <c r="P478" s="9">
        <f t="shared" si="412"/>
        <v>2.8957271758726395</v>
      </c>
      <c r="Q478" s="1">
        <f t="shared" si="413"/>
        <v>1.3502997580369582</v>
      </c>
      <c r="R478" s="4">
        <f t="shared" si="414"/>
        <v>15.007922656809424</v>
      </c>
      <c r="S478" s="4">
        <f t="shared" si="415"/>
        <v>1.8130941045390238E-2</v>
      </c>
      <c r="T478" s="9">
        <f t="shared" si="416"/>
        <v>16.133970705439769</v>
      </c>
      <c r="U478" s="9">
        <f t="shared" si="417"/>
        <v>5.1492536845466557</v>
      </c>
      <c r="V478" s="9">
        <f t="shared" si="418"/>
        <v>48.466713219223664</v>
      </c>
      <c r="W478" s="9">
        <f t="shared" si="419"/>
        <v>41.333968758050986</v>
      </c>
      <c r="X478" s="28">
        <f t="shared" si="372"/>
        <v>89.80068197727465</v>
      </c>
      <c r="Y478" s="9">
        <f t="shared" si="420"/>
        <v>0.46028568879366794</v>
      </c>
      <c r="Z478" s="9">
        <f t="shared" si="401"/>
        <v>0.04</v>
      </c>
      <c r="AA478" s="29">
        <f t="shared" si="373"/>
        <v>0.50028568879366797</v>
      </c>
      <c r="AB478" s="30">
        <f t="shared" si="402"/>
        <v>0.98</v>
      </c>
      <c r="AC478" s="9">
        <v>0.5</v>
      </c>
      <c r="AD478" s="9">
        <v>0.5</v>
      </c>
      <c r="AE478" s="9">
        <f t="shared" si="374"/>
        <v>92.848362515161497</v>
      </c>
      <c r="AF478" s="9">
        <f>(AC478+AD478)*D478*E478*N478</f>
        <v>24.757380000000005</v>
      </c>
      <c r="AG478" s="28">
        <f t="shared" si="375"/>
        <v>117.6057425151615</v>
      </c>
      <c r="AH478" s="9">
        <f t="shared" si="376"/>
        <v>0.21051165929936061</v>
      </c>
      <c r="AI478" s="9">
        <f t="shared" si="403"/>
        <v>0.09</v>
      </c>
      <c r="AJ478" s="29">
        <f t="shared" si="377"/>
        <v>0.30051165929936063</v>
      </c>
      <c r="AK478" s="30">
        <f t="shared" si="404"/>
        <v>0.9</v>
      </c>
      <c r="AL478" s="9">
        <v>7.5609209491747933</v>
      </c>
      <c r="AM478" s="9">
        <v>3.3118812573450462</v>
      </c>
      <c r="AN478" s="9">
        <v>5.3003011502122037</v>
      </c>
      <c r="AO478" s="36">
        <f t="shared" si="378"/>
        <v>91.671529518467864</v>
      </c>
      <c r="AP478" s="36">
        <f t="shared" si="379"/>
        <v>3.7783004042024082</v>
      </c>
      <c r="AQ478" s="36">
        <f t="shared" si="380"/>
        <v>1.6549944613113408</v>
      </c>
      <c r="AR478" s="36">
        <f t="shared" si="381"/>
        <v>2.6486363384644207</v>
      </c>
      <c r="AS478" s="36">
        <f t="shared" si="382"/>
        <v>102.06425090805078</v>
      </c>
      <c r="AT478" s="37">
        <f t="shared" si="383"/>
        <v>116.31337171829159</v>
      </c>
      <c r="AU478" s="37">
        <f t="shared" si="384"/>
        <v>5.2887760489069793</v>
      </c>
      <c r="AV478" s="37">
        <f t="shared" si="385"/>
        <v>2.3166223252978337</v>
      </c>
      <c r="AW478" s="37">
        <f t="shared" si="386"/>
        <v>3.7074988567756249</v>
      </c>
      <c r="AX478" s="37">
        <f t="shared" si="387"/>
        <v>142.86713810573275</v>
      </c>
      <c r="AY478" s="9">
        <f t="shared" si="388"/>
        <v>0.85</v>
      </c>
      <c r="AZ478" s="9">
        <f t="shared" si="389"/>
        <v>0.6</v>
      </c>
      <c r="BA478" s="9">
        <f t="shared" si="390"/>
        <v>0.65</v>
      </c>
      <c r="BB478" s="9">
        <f t="shared" si="405"/>
        <v>21</v>
      </c>
      <c r="BC478" s="9">
        <f t="shared" si="406"/>
        <v>11.2</v>
      </c>
      <c r="BD478" s="9">
        <f t="shared" si="407"/>
        <v>13.65</v>
      </c>
      <c r="BE478" s="9">
        <f t="shared" si="391"/>
        <v>346.36257703348014</v>
      </c>
      <c r="BF478" s="9">
        <f t="shared" si="392"/>
        <v>151.7158736130034</v>
      </c>
      <c r="BG478" s="9">
        <f t="shared" si="393"/>
        <v>242.80454428522779</v>
      </c>
      <c r="BH478" s="9">
        <f t="shared" si="394"/>
        <v>9356.385989897688</v>
      </c>
      <c r="BI478" s="9">
        <f t="shared" si="395"/>
        <v>615.15537451131502</v>
      </c>
      <c r="BJ478" s="9">
        <f t="shared" si="396"/>
        <v>269.45415365325994</v>
      </c>
      <c r="BK478" s="9">
        <f t="shared" si="397"/>
        <v>431.23169267328439</v>
      </c>
      <c r="BL478" s="9">
        <f t="shared" si="398"/>
        <v>16617.358540820594</v>
      </c>
      <c r="BM478" s="9" t="str">
        <f t="shared" si="399"/>
        <v>M</v>
      </c>
      <c r="BN478" s="9" t="str">
        <f t="shared" si="400"/>
        <v>M</v>
      </c>
      <c r="BO478" s="9">
        <v>1</v>
      </c>
    </row>
    <row r="479" spans="1:67" x14ac:dyDescent="0.3">
      <c r="A479" s="10">
        <v>473</v>
      </c>
      <c r="B479" s="10">
        <f t="shared" si="370"/>
        <v>12</v>
      </c>
      <c r="C479" s="9">
        <f>IF(G479&lt;=$A$3,$A$3,G479)</f>
        <v>2.5</v>
      </c>
      <c r="D479" s="9">
        <f t="shared" si="408"/>
        <v>3</v>
      </c>
      <c r="E479" s="9">
        <f t="shared" si="409"/>
        <v>2.7508200000000005</v>
      </c>
      <c r="F479" s="9">
        <f t="shared" si="410"/>
        <v>2.9000000000000004</v>
      </c>
      <c r="G479" s="9">
        <v>1.3235457381182223</v>
      </c>
      <c r="H479" s="9">
        <f t="shared" si="371"/>
        <v>1.4603711421765591</v>
      </c>
      <c r="I479" s="9">
        <v>65</v>
      </c>
      <c r="J479" s="9">
        <v>78</v>
      </c>
      <c r="K479" s="9">
        <v>0.2</v>
      </c>
      <c r="L479" s="9">
        <v>0.2</v>
      </c>
      <c r="M479" s="1">
        <f t="shared" si="411"/>
        <v>1.3989229744649958</v>
      </c>
      <c r="N479" s="9">
        <v>3</v>
      </c>
      <c r="O479" s="9">
        <v>2.6</v>
      </c>
      <c r="P479" s="9">
        <f t="shared" si="412"/>
        <v>0</v>
      </c>
      <c r="Q479" s="1">
        <f t="shared" si="413"/>
        <v>0</v>
      </c>
      <c r="R479" s="4">
        <f t="shared" si="414"/>
        <v>15.007922656809424</v>
      </c>
      <c r="S479" s="4">
        <f t="shared" si="415"/>
        <v>15.444623433243729</v>
      </c>
      <c r="T479" s="9">
        <f t="shared" si="416"/>
        <v>0</v>
      </c>
      <c r="U479" s="9">
        <f t="shared" si="417"/>
        <v>2.8592941166415549</v>
      </c>
      <c r="V479" s="9">
        <f t="shared" si="418"/>
        <v>36.154963307899109</v>
      </c>
      <c r="W479" s="9">
        <f t="shared" si="419"/>
        <v>30.889246866487458</v>
      </c>
      <c r="X479" s="28">
        <f t="shared" si="372"/>
        <v>67.044210174386563</v>
      </c>
      <c r="Y479" s="9">
        <f t="shared" si="420"/>
        <v>0.46072952140300288</v>
      </c>
      <c r="Z479" s="9">
        <f t="shared" si="401"/>
        <v>0.04</v>
      </c>
      <c r="AA479" s="29">
        <f t="shared" si="373"/>
        <v>0.50072952140300286</v>
      </c>
      <c r="AB479" s="30">
        <f t="shared" si="402"/>
        <v>0.98</v>
      </c>
      <c r="AC479" s="9">
        <v>0.5</v>
      </c>
      <c r="AD479" s="9">
        <v>0.5</v>
      </c>
      <c r="AE479" s="9">
        <f t="shared" si="374"/>
        <v>36.154963307899109</v>
      </c>
      <c r="AF479" s="9">
        <f>(AC479+AD479)*D479*E479*N479</f>
        <v>24.757380000000005</v>
      </c>
      <c r="AG479" s="28">
        <f t="shared" si="375"/>
        <v>60.912343307899114</v>
      </c>
      <c r="AH479" s="9">
        <f t="shared" si="376"/>
        <v>0.40644274469718961</v>
      </c>
      <c r="AI479" s="9">
        <f t="shared" si="403"/>
        <v>0.09</v>
      </c>
      <c r="AJ479" s="29">
        <f t="shared" si="377"/>
        <v>0.49644274469718963</v>
      </c>
      <c r="AK479" s="30">
        <f t="shared" si="404"/>
        <v>0.9</v>
      </c>
      <c r="AL479" s="9">
        <v>8.1112181904321456</v>
      </c>
      <c r="AM479" s="9">
        <v>2.9541039684201644</v>
      </c>
      <c r="AN479" s="9">
        <v>6.7079898468307846</v>
      </c>
      <c r="AO479" s="36">
        <f t="shared" si="378"/>
        <v>68.440964553019626</v>
      </c>
      <c r="AP479" s="36">
        <f t="shared" si="379"/>
        <v>4.0496917879417262</v>
      </c>
      <c r="AQ479" s="36">
        <f t="shared" si="380"/>
        <v>1.4748969021384239</v>
      </c>
      <c r="AR479" s="36">
        <f t="shared" si="381"/>
        <v>3.3491013012510034</v>
      </c>
      <c r="AS479" s="36">
        <f t="shared" si="382"/>
        <v>111.91320689247954</v>
      </c>
      <c r="AT479" s="37">
        <f t="shared" si="383"/>
        <v>60.242976897922198</v>
      </c>
      <c r="AU479" s="37">
        <f t="shared" si="384"/>
        <v>4.0844627691362394</v>
      </c>
      <c r="AV479" s="37">
        <f t="shared" si="385"/>
        <v>1.4875604862167979</v>
      </c>
      <c r="AW479" s="37">
        <f t="shared" si="386"/>
        <v>3.3778569558692291</v>
      </c>
      <c r="AX479" s="37">
        <f t="shared" si="387"/>
        <v>112.87410273740849</v>
      </c>
      <c r="AY479" s="9">
        <f t="shared" si="388"/>
        <v>0.85</v>
      </c>
      <c r="AZ479" s="9">
        <f t="shared" si="389"/>
        <v>0.6</v>
      </c>
      <c r="BA479" s="9">
        <f t="shared" si="390"/>
        <v>0.65</v>
      </c>
      <c r="BB479" s="9">
        <f t="shared" si="405"/>
        <v>21</v>
      </c>
      <c r="BC479" s="9">
        <f t="shared" si="406"/>
        <v>11.2</v>
      </c>
      <c r="BD479" s="9">
        <f t="shared" si="407"/>
        <v>13.65</v>
      </c>
      <c r="BE479" s="9">
        <f t="shared" si="391"/>
        <v>277.16481210917436</v>
      </c>
      <c r="BF479" s="9">
        <f t="shared" si="392"/>
        <v>100.94336659861433</v>
      </c>
      <c r="BG479" s="9">
        <f t="shared" si="393"/>
        <v>229.21572344339182</v>
      </c>
      <c r="BH479" s="9">
        <f t="shared" si="394"/>
        <v>7659.4478259429434</v>
      </c>
      <c r="BI479" s="9">
        <f t="shared" si="395"/>
        <v>246.06019624149781</v>
      </c>
      <c r="BJ479" s="9">
        <f t="shared" si="396"/>
        <v>89.615072005420473</v>
      </c>
      <c r="BK479" s="9">
        <f t="shared" si="397"/>
        <v>203.49215855691577</v>
      </c>
      <c r="BL479" s="9">
        <f t="shared" si="398"/>
        <v>6799.8719635833968</v>
      </c>
      <c r="BM479" s="9" t="str">
        <f t="shared" si="399"/>
        <v>M</v>
      </c>
      <c r="BN479" s="9" t="str">
        <f t="shared" si="400"/>
        <v>M</v>
      </c>
      <c r="BO479" s="9">
        <v>1</v>
      </c>
    </row>
    <row r="480" spans="1:67" x14ac:dyDescent="0.3">
      <c r="A480" s="10">
        <v>474</v>
      </c>
      <c r="B480" s="10">
        <f t="shared" si="370"/>
        <v>12</v>
      </c>
      <c r="C480" s="9">
        <f>IF(G480&lt;=$A$3,$A$3,G480)</f>
        <v>2.5</v>
      </c>
      <c r="D480" s="9">
        <f t="shared" si="408"/>
        <v>3</v>
      </c>
      <c r="E480" s="9">
        <f t="shared" si="409"/>
        <v>2.7508200000000005</v>
      </c>
      <c r="F480" s="9">
        <f t="shared" si="410"/>
        <v>2.9000000000000004</v>
      </c>
      <c r="G480" s="9">
        <v>1.9749218213278534</v>
      </c>
      <c r="H480" s="9">
        <f t="shared" si="371"/>
        <v>2.1790851293303408</v>
      </c>
      <c r="I480" s="9">
        <v>65</v>
      </c>
      <c r="J480" s="9">
        <v>78</v>
      </c>
      <c r="K480" s="9">
        <v>0.2</v>
      </c>
      <c r="L480" s="9">
        <v>0.2</v>
      </c>
      <c r="M480" s="1">
        <f t="shared" si="411"/>
        <v>1.3989229744649958</v>
      </c>
      <c r="N480" s="9">
        <v>3</v>
      </c>
      <c r="O480" s="9">
        <v>2.6</v>
      </c>
      <c r="P480" s="9">
        <f t="shared" si="412"/>
        <v>1.4539930707506612</v>
      </c>
      <c r="Q480" s="1">
        <f t="shared" si="413"/>
        <v>0.67800810379533605</v>
      </c>
      <c r="R480" s="4">
        <f t="shared" si="414"/>
        <v>15.007922656809424</v>
      </c>
      <c r="S480" s="4">
        <f t="shared" si="415"/>
        <v>3.9856664019836043</v>
      </c>
      <c r="T480" s="9">
        <f t="shared" si="416"/>
        <v>4.0677162824030999</v>
      </c>
      <c r="U480" s="9">
        <f t="shared" si="417"/>
        <v>3.5780081037953364</v>
      </c>
      <c r="V480" s="9">
        <f t="shared" si="418"/>
        <v>42.758883295220301</v>
      </c>
      <c r="W480" s="9">
        <f t="shared" si="419"/>
        <v>52.247944654709045</v>
      </c>
      <c r="X480" s="28">
        <f t="shared" si="372"/>
        <v>95.006827949929345</v>
      </c>
      <c r="Y480" s="9">
        <f t="shared" si="420"/>
        <v>0.54993883894581597</v>
      </c>
      <c r="Z480" s="9">
        <f t="shared" si="401"/>
        <v>0.04</v>
      </c>
      <c r="AA480" s="29">
        <f t="shared" si="373"/>
        <v>0.589938838945816</v>
      </c>
      <c r="AB480" s="30">
        <f t="shared" si="402"/>
        <v>0.98</v>
      </c>
      <c r="AC480" s="9">
        <v>0.5</v>
      </c>
      <c r="AD480" s="9">
        <v>0.5</v>
      </c>
      <c r="AE480" s="9">
        <f t="shared" si="374"/>
        <v>53.948438599180399</v>
      </c>
      <c r="AF480" s="9">
        <f>(AC480+AD480)*D480*E480*N480</f>
        <v>24.757380000000005</v>
      </c>
      <c r="AG480" s="28">
        <f t="shared" si="375"/>
        <v>78.705818599180404</v>
      </c>
      <c r="AH480" s="9">
        <f t="shared" si="376"/>
        <v>0.31455590502247588</v>
      </c>
      <c r="AI480" s="9">
        <f t="shared" si="403"/>
        <v>0.09</v>
      </c>
      <c r="AJ480" s="29">
        <f t="shared" si="377"/>
        <v>0.40455590502247585</v>
      </c>
      <c r="AK480" s="30">
        <f t="shared" si="404"/>
        <v>0.9</v>
      </c>
      <c r="AL480" s="9">
        <v>10.698329759376621</v>
      </c>
      <c r="AM480" s="9">
        <v>2.3598737340049554</v>
      </c>
      <c r="AN480" s="9">
        <v>6.270831732017264</v>
      </c>
      <c r="AO480" s="36">
        <f t="shared" si="378"/>
        <v>96.986136865552865</v>
      </c>
      <c r="AP480" s="36">
        <f t="shared" si="379"/>
        <v>4.3869695224705065</v>
      </c>
      <c r="AQ480" s="36">
        <f t="shared" si="380"/>
        <v>0.96769256330734454</v>
      </c>
      <c r="AR480" s="36">
        <f t="shared" si="381"/>
        <v>2.5714245408064187</v>
      </c>
      <c r="AS480" s="36">
        <f t="shared" si="382"/>
        <v>107.62526423982885</v>
      </c>
      <c r="AT480" s="37">
        <f t="shared" si="383"/>
        <v>77.840919493694898</v>
      </c>
      <c r="AU480" s="37">
        <f t="shared" si="384"/>
        <v>6.3702572813431262</v>
      </c>
      <c r="AV480" s="37">
        <f t="shared" si="385"/>
        <v>1.4051728798058112</v>
      </c>
      <c r="AW480" s="37">
        <f t="shared" si="386"/>
        <v>3.7339297254273598</v>
      </c>
      <c r="AX480" s="37">
        <f t="shared" si="387"/>
        <v>156.28114571312409</v>
      </c>
      <c r="AY480" s="9">
        <f t="shared" si="388"/>
        <v>0.85</v>
      </c>
      <c r="AZ480" s="9">
        <f t="shared" si="389"/>
        <v>0.6</v>
      </c>
      <c r="BA480" s="9">
        <f t="shared" si="390"/>
        <v>0.65</v>
      </c>
      <c r="BB480" s="9">
        <f t="shared" si="405"/>
        <v>21</v>
      </c>
      <c r="BC480" s="9">
        <f t="shared" si="406"/>
        <v>11.2</v>
      </c>
      <c r="BD480" s="9">
        <f t="shared" si="407"/>
        <v>13.65</v>
      </c>
      <c r="BE480" s="9">
        <f t="shared" si="391"/>
        <v>425.47522653133365</v>
      </c>
      <c r="BF480" s="9">
        <f t="shared" si="392"/>
        <v>93.852763388703792</v>
      </c>
      <c r="BG480" s="9">
        <f t="shared" si="393"/>
        <v>249.39253245409276</v>
      </c>
      <c r="BH480" s="9">
        <f t="shared" si="394"/>
        <v>10438.158607755333</v>
      </c>
      <c r="BI480" s="9">
        <f t="shared" si="395"/>
        <v>495.86668419115404</v>
      </c>
      <c r="BJ480" s="9">
        <f t="shared" si="396"/>
        <v>109.37994901168757</v>
      </c>
      <c r="BK480" s="9">
        <f t="shared" si="397"/>
        <v>290.6525231521054</v>
      </c>
      <c r="BL480" s="9">
        <f t="shared" si="398"/>
        <v>12165.068081837693</v>
      </c>
      <c r="BM480" s="9" t="str">
        <f t="shared" si="399"/>
        <v>M</v>
      </c>
      <c r="BN480" s="9" t="str">
        <f t="shared" si="400"/>
        <v>M</v>
      </c>
      <c r="BO480" s="9">
        <v>1</v>
      </c>
    </row>
    <row r="481" spans="1:67" x14ac:dyDescent="0.3">
      <c r="A481" s="10">
        <v>475</v>
      </c>
      <c r="B481" s="10">
        <f t="shared" si="370"/>
        <v>12</v>
      </c>
      <c r="C481" s="9">
        <f>IF(G481&lt;=$A$3,$A$3,G481)</f>
        <v>2.5</v>
      </c>
      <c r="D481" s="9">
        <f t="shared" si="408"/>
        <v>3</v>
      </c>
      <c r="E481" s="9">
        <f t="shared" si="409"/>
        <v>2.7508200000000005</v>
      </c>
      <c r="F481" s="9">
        <f t="shared" si="410"/>
        <v>2.9000000000000004</v>
      </c>
      <c r="G481" s="9">
        <v>1.6931107121408093</v>
      </c>
      <c r="H481" s="9">
        <f t="shared" si="371"/>
        <v>1.8681409741350286</v>
      </c>
      <c r="I481" s="9">
        <v>65</v>
      </c>
      <c r="J481" s="9">
        <v>78</v>
      </c>
      <c r="K481" s="9">
        <v>0.2</v>
      </c>
      <c r="L481" s="9">
        <v>0.2</v>
      </c>
      <c r="M481" s="1">
        <f t="shared" si="411"/>
        <v>1.3989229744649958</v>
      </c>
      <c r="N481" s="9">
        <v>3</v>
      </c>
      <c r="O481" s="9">
        <v>2.6</v>
      </c>
      <c r="P481" s="9">
        <f t="shared" si="412"/>
        <v>0.78717117804231684</v>
      </c>
      <c r="Q481" s="1">
        <f t="shared" si="413"/>
        <v>0.36706394860002423</v>
      </c>
      <c r="R481" s="4">
        <f t="shared" si="414"/>
        <v>15.007922656809424</v>
      </c>
      <c r="S481" s="4">
        <f t="shared" si="415"/>
        <v>8.1653294556570444</v>
      </c>
      <c r="T481" s="9">
        <f t="shared" si="416"/>
        <v>1.1922418123077541</v>
      </c>
      <c r="U481" s="9">
        <f t="shared" si="417"/>
        <v>3.2670639486000246</v>
      </c>
      <c r="V481" s="9">
        <f t="shared" si="418"/>
        <v>42.97063336809866</v>
      </c>
      <c r="W481" s="9">
        <f t="shared" si="419"/>
        <v>63.74544537601502</v>
      </c>
      <c r="X481" s="28">
        <f t="shared" si="372"/>
        <v>106.71607874411367</v>
      </c>
      <c r="Y481" s="9">
        <f t="shared" si="420"/>
        <v>0.59733684114148677</v>
      </c>
      <c r="Z481" s="9">
        <f t="shared" si="401"/>
        <v>0.04</v>
      </c>
      <c r="AA481" s="29">
        <f t="shared" si="373"/>
        <v>0.63733684114148681</v>
      </c>
      <c r="AB481" s="30">
        <f t="shared" si="402"/>
        <v>0.98</v>
      </c>
      <c r="AC481" s="9">
        <v>0.5</v>
      </c>
      <c r="AD481" s="9">
        <v>0.5</v>
      </c>
      <c r="AE481" s="9">
        <f t="shared" si="374"/>
        <v>46.250275990231074</v>
      </c>
      <c r="AF481" s="9">
        <f>(AC481+AD481)*D481*E481*N481</f>
        <v>24.757380000000005</v>
      </c>
      <c r="AG481" s="28">
        <f t="shared" si="375"/>
        <v>71.007655990231086</v>
      </c>
      <c r="AH481" s="9">
        <f t="shared" si="376"/>
        <v>0.34865789688095061</v>
      </c>
      <c r="AI481" s="9">
        <f t="shared" si="403"/>
        <v>0.09</v>
      </c>
      <c r="AJ481" s="29">
        <f t="shared" si="377"/>
        <v>0.43865789688095058</v>
      </c>
      <c r="AK481" s="30">
        <f t="shared" si="404"/>
        <v>0.9</v>
      </c>
      <c r="AL481" s="9">
        <v>9.8931675205158136</v>
      </c>
      <c r="AM481" s="9">
        <v>3.0579445266545378</v>
      </c>
      <c r="AN481" s="9">
        <v>3.0626427632823785</v>
      </c>
      <c r="AO481" s="36">
        <f t="shared" si="378"/>
        <v>108.93933038461604</v>
      </c>
      <c r="AP481" s="36">
        <f t="shared" si="379"/>
        <v>3.5878873841067094</v>
      </c>
      <c r="AQ481" s="36">
        <f t="shared" si="380"/>
        <v>1.1090038216506355</v>
      </c>
      <c r="AR481" s="36">
        <f t="shared" si="381"/>
        <v>1.1107076989871529</v>
      </c>
      <c r="AS481" s="36">
        <f t="shared" si="382"/>
        <v>79.834933537943073</v>
      </c>
      <c r="AT481" s="37">
        <f t="shared" si="383"/>
        <v>70.227352078250519</v>
      </c>
      <c r="AU481" s="37">
        <f t="shared" si="384"/>
        <v>5.5534514624754179</v>
      </c>
      <c r="AV481" s="37">
        <f t="shared" si="385"/>
        <v>1.7165530118136443</v>
      </c>
      <c r="AW481" s="37">
        <f t="shared" si="386"/>
        <v>1.7191903298432674</v>
      </c>
      <c r="AX481" s="37">
        <f t="shared" si="387"/>
        <v>123.57116624587222</v>
      </c>
      <c r="AY481" s="9">
        <f t="shared" si="388"/>
        <v>0.85</v>
      </c>
      <c r="AZ481" s="9">
        <f t="shared" si="389"/>
        <v>0.6</v>
      </c>
      <c r="BA481" s="9">
        <f t="shared" si="390"/>
        <v>0.55000000000000004</v>
      </c>
      <c r="BB481" s="9">
        <f t="shared" si="405"/>
        <v>21</v>
      </c>
      <c r="BC481" s="9">
        <f t="shared" si="406"/>
        <v>11.2</v>
      </c>
      <c r="BD481" s="9">
        <f t="shared" si="407"/>
        <v>13.65</v>
      </c>
      <c r="BE481" s="9">
        <f t="shared" si="391"/>
        <v>390.86204911999664</v>
      </c>
      <c r="BF481" s="9">
        <f t="shared" si="392"/>
        <v>120.81413372460038</v>
      </c>
      <c r="BG481" s="9">
        <f t="shared" si="393"/>
        <v>120.99975298069812</v>
      </c>
      <c r="BH481" s="9">
        <f t="shared" si="394"/>
        <v>8697.164200923844</v>
      </c>
      <c r="BI481" s="9">
        <f t="shared" si="395"/>
        <v>390.00419110473644</v>
      </c>
      <c r="BJ481" s="9">
        <f t="shared" si="396"/>
        <v>120.54897272161811</v>
      </c>
      <c r="BK481" s="9">
        <f t="shared" si="397"/>
        <v>120.73418458342678</v>
      </c>
      <c r="BL481" s="9">
        <f t="shared" si="398"/>
        <v>8678.075798668895</v>
      </c>
      <c r="BM481" s="9" t="str">
        <f t="shared" si="399"/>
        <v>M</v>
      </c>
      <c r="BN481" s="9" t="str">
        <f t="shared" si="400"/>
        <v>M</v>
      </c>
      <c r="BO481" s="9">
        <v>1</v>
      </c>
    </row>
    <row r="482" spans="1:67" x14ac:dyDescent="0.3">
      <c r="A482" s="10">
        <v>476</v>
      </c>
      <c r="B482" s="10">
        <f t="shared" si="370"/>
        <v>12</v>
      </c>
      <c r="C482" s="9">
        <f>IF(G482&lt;=$A$3,$A$3,G482)</f>
        <v>2.5</v>
      </c>
      <c r="D482" s="9">
        <f t="shared" si="408"/>
        <v>3</v>
      </c>
      <c r="E482" s="9">
        <f t="shared" si="409"/>
        <v>2.7508200000000005</v>
      </c>
      <c r="F482" s="9">
        <f t="shared" si="410"/>
        <v>2.9000000000000004</v>
      </c>
      <c r="G482" s="9">
        <v>1.7818473706656437</v>
      </c>
      <c r="H482" s="9">
        <f t="shared" si="371"/>
        <v>1.9660510437538454</v>
      </c>
      <c r="I482" s="9">
        <v>65</v>
      </c>
      <c r="J482" s="9">
        <v>78</v>
      </c>
      <c r="K482" s="9">
        <v>0.2</v>
      </c>
      <c r="L482" s="9">
        <v>0.2</v>
      </c>
      <c r="M482" s="1">
        <f t="shared" si="411"/>
        <v>1.3989229744649958</v>
      </c>
      <c r="N482" s="9">
        <v>3</v>
      </c>
      <c r="O482" s="9">
        <v>2.6</v>
      </c>
      <c r="P482" s="9">
        <f t="shared" si="412"/>
        <v>0.99713999992744184</v>
      </c>
      <c r="Q482" s="1">
        <f t="shared" si="413"/>
        <v>0.46497401821884088</v>
      </c>
      <c r="R482" s="4">
        <f t="shared" si="414"/>
        <v>15.007922656809424</v>
      </c>
      <c r="S482" s="4">
        <f t="shared" si="415"/>
        <v>6.6892782250664196</v>
      </c>
      <c r="T482" s="9">
        <f t="shared" si="416"/>
        <v>1.9131025763903808</v>
      </c>
      <c r="U482" s="9">
        <f t="shared" si="417"/>
        <v>3.3649740182188412</v>
      </c>
      <c r="V482" s="9">
        <f t="shared" si="418"/>
        <v>43.4116719604244</v>
      </c>
      <c r="W482" s="9">
        <f t="shared" si="419"/>
        <v>59.685094129881719</v>
      </c>
      <c r="X482" s="28">
        <f t="shared" si="372"/>
        <v>103.09676609030612</v>
      </c>
      <c r="Y482" s="9">
        <f t="shared" si="420"/>
        <v>0.57892304863958022</v>
      </c>
      <c r="Z482" s="9">
        <f t="shared" si="401"/>
        <v>0.04</v>
      </c>
      <c r="AA482" s="29">
        <f t="shared" si="373"/>
        <v>0.61892304863958025</v>
      </c>
      <c r="AB482" s="30">
        <f t="shared" si="402"/>
        <v>0.98</v>
      </c>
      <c r="AC482" s="9">
        <v>0.5</v>
      </c>
      <c r="AD482" s="9">
        <v>0.5</v>
      </c>
      <c r="AE482" s="9">
        <f t="shared" si="374"/>
        <v>48.674272789610583</v>
      </c>
      <c r="AF482" s="9">
        <f>(AC482+AD482)*D482*E482*N482</f>
        <v>24.757380000000005</v>
      </c>
      <c r="AG482" s="28">
        <f t="shared" si="375"/>
        <v>73.431652789610581</v>
      </c>
      <c r="AH482" s="9">
        <f t="shared" si="376"/>
        <v>0.33714861452094108</v>
      </c>
      <c r="AI482" s="9">
        <f t="shared" si="403"/>
        <v>0.09</v>
      </c>
      <c r="AJ482" s="29">
        <f t="shared" si="377"/>
        <v>0.42714861452094111</v>
      </c>
      <c r="AK482" s="30">
        <f t="shared" si="404"/>
        <v>0.9</v>
      </c>
      <c r="AL482" s="9">
        <v>6.4070716038435798</v>
      </c>
      <c r="AM482" s="9">
        <v>2.3905389223796196</v>
      </c>
      <c r="AN482" s="9">
        <v>5.9270778112965186</v>
      </c>
      <c r="AO482" s="36">
        <f t="shared" si="378"/>
        <v>105.24461538385417</v>
      </c>
      <c r="AP482" s="36">
        <f t="shared" si="379"/>
        <v>2.4415873139406266</v>
      </c>
      <c r="AQ482" s="36">
        <f t="shared" si="380"/>
        <v>0.91097928464884859</v>
      </c>
      <c r="AR482" s="36">
        <f t="shared" si="381"/>
        <v>2.2586727428048667</v>
      </c>
      <c r="AS482" s="36">
        <f t="shared" si="382"/>
        <v>69.744188257216621</v>
      </c>
      <c r="AT482" s="37">
        <f t="shared" si="383"/>
        <v>72.624711550164307</v>
      </c>
      <c r="AU482" s="37">
        <f t="shared" si="384"/>
        <v>3.6702998451253306</v>
      </c>
      <c r="AV482" s="37">
        <f t="shared" si="385"/>
        <v>1.3694235337267815</v>
      </c>
      <c r="AW482" s="37">
        <f t="shared" si="386"/>
        <v>3.3953347360433987</v>
      </c>
      <c r="AX482" s="37">
        <f t="shared" si="387"/>
        <v>104.84248582767619</v>
      </c>
      <c r="AY482" s="9">
        <f t="shared" si="388"/>
        <v>0.85</v>
      </c>
      <c r="AZ482" s="9">
        <f t="shared" si="389"/>
        <v>0.6</v>
      </c>
      <c r="BA482" s="9">
        <f t="shared" si="390"/>
        <v>0.65</v>
      </c>
      <c r="BB482" s="9">
        <f t="shared" si="405"/>
        <v>21</v>
      </c>
      <c r="BC482" s="9">
        <f t="shared" si="406"/>
        <v>11.2</v>
      </c>
      <c r="BD482" s="9">
        <f t="shared" si="407"/>
        <v>13.65</v>
      </c>
      <c r="BE482" s="9">
        <f t="shared" si="391"/>
        <v>256.96391778177883</v>
      </c>
      <c r="BF482" s="9">
        <f t="shared" si="392"/>
        <v>95.875664435526673</v>
      </c>
      <c r="BG482" s="9">
        <f t="shared" si="393"/>
        <v>237.71314409449317</v>
      </c>
      <c r="BH482" s="9">
        <f t="shared" si="394"/>
        <v>7340.2002683898818</v>
      </c>
      <c r="BI482" s="9">
        <f t="shared" si="395"/>
        <v>266.55446755483985</v>
      </c>
      <c r="BJ482" s="9">
        <f t="shared" si="396"/>
        <v>99.453989126914209</v>
      </c>
      <c r="BK482" s="9">
        <f t="shared" si="397"/>
        <v>246.58520582140511</v>
      </c>
      <c r="BL482" s="9">
        <f t="shared" si="398"/>
        <v>7614.1552914371723</v>
      </c>
      <c r="BM482" s="9" t="str">
        <f t="shared" si="399"/>
        <v>D</v>
      </c>
      <c r="BN482" s="9" t="str">
        <f t="shared" si="400"/>
        <v>M</v>
      </c>
      <c r="BO482" s="9">
        <v>1</v>
      </c>
    </row>
    <row r="483" spans="1:67" x14ac:dyDescent="0.3">
      <c r="A483" s="10">
        <v>477</v>
      </c>
      <c r="B483" s="10">
        <f t="shared" si="370"/>
        <v>12</v>
      </c>
      <c r="C483" s="9">
        <f>IF(G483&lt;=$A$3,$A$3,G483)</f>
        <v>2.5</v>
      </c>
      <c r="D483" s="9">
        <f t="shared" si="408"/>
        <v>3</v>
      </c>
      <c r="E483" s="9">
        <f t="shared" si="409"/>
        <v>2.7508200000000005</v>
      </c>
      <c r="F483" s="9">
        <f t="shared" si="410"/>
        <v>2.9000000000000004</v>
      </c>
      <c r="G483" s="9">
        <v>1.8777933880908082</v>
      </c>
      <c r="H483" s="9">
        <f t="shared" si="371"/>
        <v>2.0719157607931624</v>
      </c>
      <c r="I483" s="9">
        <v>65</v>
      </c>
      <c r="J483" s="9">
        <v>78</v>
      </c>
      <c r="K483" s="9">
        <v>0.2</v>
      </c>
      <c r="L483" s="9">
        <v>0.2</v>
      </c>
      <c r="M483" s="1">
        <f t="shared" si="411"/>
        <v>1.3989229744649958</v>
      </c>
      <c r="N483" s="9">
        <v>3</v>
      </c>
      <c r="O483" s="9">
        <v>2.6</v>
      </c>
      <c r="P483" s="9">
        <f t="shared" si="412"/>
        <v>1.2241676182560428</v>
      </c>
      <c r="Q483" s="1">
        <f t="shared" si="413"/>
        <v>0.57083873525815765</v>
      </c>
      <c r="R483" s="4">
        <f t="shared" si="414"/>
        <v>15.007922656809424</v>
      </c>
      <c r="S483" s="4">
        <f t="shared" si="415"/>
        <v>5.2587438286612844</v>
      </c>
      <c r="T483" s="9">
        <f t="shared" si="416"/>
        <v>2.8834189934885295</v>
      </c>
      <c r="U483" s="9">
        <f t="shared" si="417"/>
        <v>3.470838735258158</v>
      </c>
      <c r="V483" s="9">
        <f t="shared" si="418"/>
        <v>43.363439182277311</v>
      </c>
      <c r="W483" s="9">
        <f t="shared" si="419"/>
        <v>55.749951501562542</v>
      </c>
      <c r="X483" s="28">
        <f t="shared" si="372"/>
        <v>99.113390683839853</v>
      </c>
      <c r="Y483" s="9">
        <f t="shared" si="420"/>
        <v>0.56248657337733887</v>
      </c>
      <c r="Z483" s="9">
        <f t="shared" si="401"/>
        <v>0.04</v>
      </c>
      <c r="AA483" s="29">
        <f t="shared" si="373"/>
        <v>0.60248657337733891</v>
      </c>
      <c r="AB483" s="30">
        <f t="shared" si="402"/>
        <v>0.98</v>
      </c>
      <c r="AC483" s="9">
        <v>0.5</v>
      </c>
      <c r="AD483" s="9">
        <v>0.5</v>
      </c>
      <c r="AE483" s="9">
        <f t="shared" si="374"/>
        <v>51.295205817945437</v>
      </c>
      <c r="AF483" s="9">
        <f>(AC483+AD483)*D483*E483*N483</f>
        <v>24.757380000000005</v>
      </c>
      <c r="AG483" s="28">
        <f t="shared" si="375"/>
        <v>76.052585817945442</v>
      </c>
      <c r="AH483" s="9">
        <f t="shared" si="376"/>
        <v>0.32552975988566885</v>
      </c>
      <c r="AI483" s="9">
        <f t="shared" si="403"/>
        <v>0.09</v>
      </c>
      <c r="AJ483" s="29">
        <f t="shared" si="377"/>
        <v>0.41552975988566887</v>
      </c>
      <c r="AK483" s="30">
        <f t="shared" si="404"/>
        <v>0.9</v>
      </c>
      <c r="AL483" s="9">
        <v>9.8810858661276271</v>
      </c>
      <c r="AM483" s="9">
        <v>3.1864303599223334</v>
      </c>
      <c r="AN483" s="9">
        <v>6.1269318322507367</v>
      </c>
      <c r="AO483" s="36">
        <f t="shared" si="378"/>
        <v>101.17825298975318</v>
      </c>
      <c r="AP483" s="36">
        <f t="shared" si="379"/>
        <v>3.9278643013971379</v>
      </c>
      <c r="AQ483" s="36">
        <f t="shared" si="380"/>
        <v>1.266648851067206</v>
      </c>
      <c r="AR483" s="36">
        <f t="shared" si="381"/>
        <v>2.4355376673214497</v>
      </c>
      <c r="AS483" s="36">
        <f t="shared" si="382"/>
        <v>100.2335660124201</v>
      </c>
      <c r="AT483" s="37">
        <f t="shared" si="383"/>
        <v>75.216843116649329</v>
      </c>
      <c r="AU483" s="37">
        <f t="shared" si="384"/>
        <v>5.7752006287659379</v>
      </c>
      <c r="AV483" s="37">
        <f t="shared" si="385"/>
        <v>1.8623737175714008</v>
      </c>
      <c r="AW483" s="37">
        <f t="shared" si="386"/>
        <v>3.581009319159727</v>
      </c>
      <c r="AX483" s="37">
        <f t="shared" si="387"/>
        <v>147.37498778979648</v>
      </c>
      <c r="AY483" s="9">
        <f t="shared" si="388"/>
        <v>0.85</v>
      </c>
      <c r="AZ483" s="9">
        <f t="shared" si="389"/>
        <v>0.6</v>
      </c>
      <c r="BA483" s="9">
        <f t="shared" si="390"/>
        <v>0.65</v>
      </c>
      <c r="BB483" s="9">
        <f t="shared" si="405"/>
        <v>21</v>
      </c>
      <c r="BC483" s="9">
        <f t="shared" si="406"/>
        <v>11.2</v>
      </c>
      <c r="BD483" s="9">
        <f t="shared" si="407"/>
        <v>13.65</v>
      </c>
      <c r="BE483" s="9">
        <f t="shared" si="391"/>
        <v>397.41444799617972</v>
      </c>
      <c r="BF483" s="9">
        <f t="shared" si="392"/>
        <v>128.15731790245798</v>
      </c>
      <c r="BG483" s="9">
        <f t="shared" si="393"/>
        <v>246.42344627032296</v>
      </c>
      <c r="BH483" s="9">
        <f t="shared" si="394"/>
        <v>10141.457100069767</v>
      </c>
      <c r="BI483" s="9">
        <f t="shared" si="395"/>
        <v>434.39235966106213</v>
      </c>
      <c r="BJ483" s="9">
        <f t="shared" si="396"/>
        <v>140.08187173913905</v>
      </c>
      <c r="BK483" s="9">
        <f t="shared" si="397"/>
        <v>269.35221615849639</v>
      </c>
      <c r="BL483" s="9">
        <f t="shared" si="398"/>
        <v>11085.081335903233</v>
      </c>
      <c r="BM483" s="9" t="str">
        <f t="shared" si="399"/>
        <v>M</v>
      </c>
      <c r="BN483" s="9" t="str">
        <f t="shared" si="400"/>
        <v>M</v>
      </c>
      <c r="BO483" s="9">
        <v>1</v>
      </c>
    </row>
    <row r="484" spans="1:67" x14ac:dyDescent="0.3">
      <c r="A484" s="10">
        <v>478</v>
      </c>
      <c r="B484" s="10">
        <f t="shared" si="370"/>
        <v>12</v>
      </c>
      <c r="C484" s="9">
        <f>IF(G484&lt;=$A$3,$A$3,G484)</f>
        <v>2.5</v>
      </c>
      <c r="D484" s="9">
        <f t="shared" si="408"/>
        <v>3</v>
      </c>
      <c r="E484" s="9">
        <f t="shared" si="409"/>
        <v>2.7508200000000005</v>
      </c>
      <c r="F484" s="9">
        <f t="shared" si="410"/>
        <v>2.9000000000000004</v>
      </c>
      <c r="G484" s="9">
        <v>2.4838446966918903</v>
      </c>
      <c r="H484" s="9">
        <f t="shared" si="371"/>
        <v>2.7406193924619195</v>
      </c>
      <c r="I484" s="9">
        <v>65</v>
      </c>
      <c r="J484" s="9">
        <v>78</v>
      </c>
      <c r="K484" s="9">
        <v>0.2</v>
      </c>
      <c r="L484" s="9">
        <v>0.2</v>
      </c>
      <c r="M484" s="1">
        <f t="shared" si="411"/>
        <v>1.3989229744649958</v>
      </c>
      <c r="N484" s="9">
        <v>3</v>
      </c>
      <c r="O484" s="9">
        <v>2.6</v>
      </c>
      <c r="P484" s="9">
        <f t="shared" si="412"/>
        <v>2.6582071841395671</v>
      </c>
      <c r="Q484" s="1">
        <f t="shared" si="413"/>
        <v>1.2395423669269148</v>
      </c>
      <c r="R484" s="4">
        <f t="shared" si="414"/>
        <v>15.007922656809424</v>
      </c>
      <c r="S484" s="4">
        <f t="shared" si="415"/>
        <v>0.19480671975857666</v>
      </c>
      <c r="T484" s="9">
        <f t="shared" si="416"/>
        <v>13.595764553665783</v>
      </c>
      <c r="U484" s="9">
        <f t="shared" si="417"/>
        <v>4.1395423669269151</v>
      </c>
      <c r="V484" s="9">
        <f t="shared" si="418"/>
        <v>30.451054685033974</v>
      </c>
      <c r="W484" s="9">
        <f t="shared" si="419"/>
        <v>41.819972023650791</v>
      </c>
      <c r="X484" s="28">
        <f t="shared" si="372"/>
        <v>72.271026708684758</v>
      </c>
      <c r="Y484" s="9">
        <f t="shared" si="420"/>
        <v>0.57865473797987865</v>
      </c>
      <c r="Z484" s="9">
        <f t="shared" si="401"/>
        <v>0.04</v>
      </c>
      <c r="AA484" s="29">
        <f t="shared" si="373"/>
        <v>0.61865473797987869</v>
      </c>
      <c r="AB484" s="30">
        <f t="shared" si="402"/>
        <v>0.98</v>
      </c>
      <c r="AC484" s="9">
        <v>0.5</v>
      </c>
      <c r="AD484" s="9">
        <v>0.5</v>
      </c>
      <c r="AE484" s="9">
        <f t="shared" si="374"/>
        <v>67.850555734548891</v>
      </c>
      <c r="AF484" s="9">
        <f>(AC484+AD484)*D484*E484*N484</f>
        <v>24.757380000000005</v>
      </c>
      <c r="AG484" s="28">
        <f t="shared" si="375"/>
        <v>92.607935734548903</v>
      </c>
      <c r="AH484" s="9">
        <f t="shared" si="376"/>
        <v>0.26733540493726671</v>
      </c>
      <c r="AI484" s="9">
        <f t="shared" si="403"/>
        <v>0.09</v>
      </c>
      <c r="AJ484" s="29">
        <f t="shared" si="377"/>
        <v>0.35733540493726668</v>
      </c>
      <c r="AK484" s="30">
        <f t="shared" si="404"/>
        <v>0.9</v>
      </c>
      <c r="AL484" s="9">
        <v>7.2926703971498235</v>
      </c>
      <c r="AM484" s="9">
        <v>2.6456772529948029</v>
      </c>
      <c r="AN484" s="9">
        <v>6.9319444854812993</v>
      </c>
      <c r="AO484" s="36">
        <f t="shared" si="378"/>
        <v>73.776673098449024</v>
      </c>
      <c r="AP484" s="36">
        <f t="shared" si="379"/>
        <v>2.7810253034274814</v>
      </c>
      <c r="AQ484" s="36">
        <f t="shared" si="380"/>
        <v>1.0089164852639778</v>
      </c>
      <c r="AR484" s="36">
        <f t="shared" si="381"/>
        <v>2.6434641861248012</v>
      </c>
      <c r="AS484" s="36">
        <f t="shared" si="382"/>
        <v>79.87535643854676</v>
      </c>
      <c r="AT484" s="37">
        <f t="shared" si="383"/>
        <v>91.590266111092319</v>
      </c>
      <c r="AU484" s="37">
        <f t="shared" si="384"/>
        <v>4.6867410677102743</v>
      </c>
      <c r="AV484" s="37">
        <f t="shared" si="385"/>
        <v>1.7002831004625898</v>
      </c>
      <c r="AW484" s="37">
        <f t="shared" si="386"/>
        <v>4.4549152957591867</v>
      </c>
      <c r="AX484" s="37">
        <f t="shared" si="387"/>
        <v>134.61046645536038</v>
      </c>
      <c r="AY484" s="9">
        <f t="shared" si="388"/>
        <v>0.85</v>
      </c>
      <c r="AZ484" s="9">
        <f t="shared" si="389"/>
        <v>0.6</v>
      </c>
      <c r="BA484" s="9">
        <f t="shared" si="390"/>
        <v>0.65</v>
      </c>
      <c r="BB484" s="9">
        <f t="shared" si="405"/>
        <v>21</v>
      </c>
      <c r="BC484" s="9">
        <f t="shared" si="406"/>
        <v>11.2</v>
      </c>
      <c r="BD484" s="9">
        <f t="shared" si="407"/>
        <v>13.65</v>
      </c>
      <c r="BE484" s="9">
        <f t="shared" si="391"/>
        <v>205.17479468948432</v>
      </c>
      <c r="BF484" s="9">
        <f t="shared" si="392"/>
        <v>74.434501716956646</v>
      </c>
      <c r="BG484" s="9">
        <f t="shared" si="393"/>
        <v>195.02599310718705</v>
      </c>
      <c r="BH484" s="9">
        <f t="shared" si="394"/>
        <v>5892.93806058876</v>
      </c>
      <c r="BI484" s="9">
        <f t="shared" si="395"/>
        <v>429.25986158536898</v>
      </c>
      <c r="BJ484" s="9">
        <f t="shared" si="396"/>
        <v>155.72938163556171</v>
      </c>
      <c r="BK484" s="9">
        <f t="shared" si="397"/>
        <v>408.02687744095942</v>
      </c>
      <c r="BL484" s="9">
        <f t="shared" si="398"/>
        <v>12329.008443984723</v>
      </c>
      <c r="BM484" s="9" t="str">
        <f t="shared" si="399"/>
        <v>M</v>
      </c>
      <c r="BN484" s="9" t="str">
        <f t="shared" si="400"/>
        <v>M</v>
      </c>
      <c r="BO484" s="9">
        <v>1</v>
      </c>
    </row>
    <row r="485" spans="1:67" x14ac:dyDescent="0.3">
      <c r="A485" s="10">
        <v>479</v>
      </c>
      <c r="B485" s="10">
        <f t="shared" si="370"/>
        <v>12</v>
      </c>
      <c r="C485" s="9">
        <f>IF(G485&lt;=$A$3,$A$3,G485)</f>
        <v>2.5</v>
      </c>
      <c r="D485" s="9">
        <f t="shared" si="408"/>
        <v>3</v>
      </c>
      <c r="E485" s="9">
        <f t="shared" si="409"/>
        <v>2.7508200000000005</v>
      </c>
      <c r="F485" s="9">
        <f t="shared" si="410"/>
        <v>2.9000000000000004</v>
      </c>
      <c r="G485" s="9">
        <v>1.3266710892785922</v>
      </c>
      <c r="H485" s="9">
        <f t="shared" si="371"/>
        <v>1.4638195856359151</v>
      </c>
      <c r="I485" s="9">
        <v>65</v>
      </c>
      <c r="J485" s="9">
        <v>78</v>
      </c>
      <c r="K485" s="9">
        <v>0.2</v>
      </c>
      <c r="L485" s="9">
        <v>0.2</v>
      </c>
      <c r="M485" s="1">
        <f t="shared" si="411"/>
        <v>1.3989229744649958</v>
      </c>
      <c r="N485" s="9">
        <v>3</v>
      </c>
      <c r="O485" s="9">
        <v>2.6</v>
      </c>
      <c r="P485" s="9">
        <f t="shared" si="412"/>
        <v>0</v>
      </c>
      <c r="Q485" s="1">
        <f t="shared" si="413"/>
        <v>0</v>
      </c>
      <c r="R485" s="4">
        <f t="shared" si="414"/>
        <v>15.007922656809424</v>
      </c>
      <c r="S485" s="4">
        <f t="shared" si="415"/>
        <v>15.407627849019953</v>
      </c>
      <c r="T485" s="9">
        <f t="shared" si="416"/>
        <v>0</v>
      </c>
      <c r="U485" s="9">
        <f t="shared" si="417"/>
        <v>2.8627425601009109</v>
      </c>
      <c r="V485" s="9">
        <f t="shared" si="418"/>
        <v>36.240337733030898</v>
      </c>
      <c r="W485" s="9">
        <f t="shared" si="419"/>
        <v>30.815255698039905</v>
      </c>
      <c r="X485" s="28">
        <f t="shared" si="372"/>
        <v>67.055593431070804</v>
      </c>
      <c r="Y485" s="9">
        <f t="shared" si="420"/>
        <v>0.45954787842890649</v>
      </c>
      <c r="Z485" s="9">
        <f t="shared" si="401"/>
        <v>0.04</v>
      </c>
      <c r="AA485" s="29">
        <f t="shared" si="373"/>
        <v>0.49954787842890647</v>
      </c>
      <c r="AB485" s="30">
        <f t="shared" si="402"/>
        <v>0.98</v>
      </c>
      <c r="AC485" s="9">
        <v>0.5</v>
      </c>
      <c r="AD485" s="9">
        <v>0.5</v>
      </c>
      <c r="AE485" s="9">
        <f t="shared" si="374"/>
        <v>36.240337733030898</v>
      </c>
      <c r="AF485" s="9">
        <f>(AC485+AD485)*D485*E485*N485</f>
        <v>24.757380000000005</v>
      </c>
      <c r="AG485" s="28">
        <f t="shared" si="375"/>
        <v>60.997717733030903</v>
      </c>
      <c r="AH485" s="9">
        <f t="shared" si="376"/>
        <v>0.40587387397600327</v>
      </c>
      <c r="AI485" s="9">
        <f t="shared" si="403"/>
        <v>0.09</v>
      </c>
      <c r="AJ485" s="29">
        <f t="shared" si="377"/>
        <v>0.49587387397600324</v>
      </c>
      <c r="AK485" s="30">
        <f t="shared" si="404"/>
        <v>0.9</v>
      </c>
      <c r="AL485" s="9">
        <v>4.0881245809156805</v>
      </c>
      <c r="AM485" s="9">
        <v>2.4206751256898973</v>
      </c>
      <c r="AN485" s="9">
        <v>3.9460361811093856</v>
      </c>
      <c r="AO485" s="36">
        <f t="shared" si="378"/>
        <v>68.452584960884778</v>
      </c>
      <c r="AP485" s="36">
        <f t="shared" si="379"/>
        <v>2.04591061976619</v>
      </c>
      <c r="AQ485" s="36">
        <f t="shared" si="380"/>
        <v>1.2114320022858827</v>
      </c>
      <c r="AR485" s="36">
        <f t="shared" si="381"/>
        <v>1.9748021786324879</v>
      </c>
      <c r="AS485" s="36">
        <f t="shared" si="382"/>
        <v>62.181759948104371</v>
      </c>
      <c r="AT485" s="37">
        <f t="shared" si="383"/>
        <v>60.327413142558029</v>
      </c>
      <c r="AU485" s="37">
        <f t="shared" si="384"/>
        <v>2.0609304076804973</v>
      </c>
      <c r="AV485" s="37">
        <f t="shared" si="385"/>
        <v>1.2203255734766993</v>
      </c>
      <c r="AW485" s="37">
        <f t="shared" si="386"/>
        <v>1.9892999331332011</v>
      </c>
      <c r="AX485" s="37">
        <f t="shared" si="387"/>
        <v>62.638259287584617</v>
      </c>
      <c r="AY485" s="9">
        <f t="shared" si="388"/>
        <v>0.85</v>
      </c>
      <c r="AZ485" s="9">
        <f t="shared" si="389"/>
        <v>0.6</v>
      </c>
      <c r="BA485" s="9">
        <f t="shared" si="390"/>
        <v>0.65</v>
      </c>
      <c r="BB485" s="9">
        <f t="shared" si="405"/>
        <v>21</v>
      </c>
      <c r="BC485" s="9">
        <f t="shared" si="406"/>
        <v>11.2</v>
      </c>
      <c r="BD485" s="9">
        <f t="shared" si="407"/>
        <v>13.65</v>
      </c>
      <c r="BE485" s="9">
        <f t="shared" si="391"/>
        <v>140.04787052192157</v>
      </c>
      <c r="BF485" s="9">
        <f t="shared" si="392"/>
        <v>82.925652060809142</v>
      </c>
      <c r="BG485" s="9">
        <f t="shared" si="393"/>
        <v>135.18031391378074</v>
      </c>
      <c r="BH485" s="9">
        <f t="shared" si="394"/>
        <v>4256.5022058649565</v>
      </c>
      <c r="BI485" s="9">
        <f t="shared" si="395"/>
        <v>124.3306001622019</v>
      </c>
      <c r="BJ485" s="9">
        <f t="shared" si="396"/>
        <v>73.619085039557902</v>
      </c>
      <c r="BK485" s="9">
        <f t="shared" si="397"/>
        <v>120.00931893058969</v>
      </c>
      <c r="BL485" s="9">
        <f t="shared" si="398"/>
        <v>3778.8041465727897</v>
      </c>
      <c r="BM485" s="9" t="str">
        <f t="shared" si="399"/>
        <v>D</v>
      </c>
      <c r="BN485" s="9" t="str">
        <f t="shared" si="400"/>
        <v>D</v>
      </c>
      <c r="BO485" s="9">
        <v>1</v>
      </c>
    </row>
    <row r="486" spans="1:67" x14ac:dyDescent="0.3">
      <c r="A486" s="10">
        <v>480</v>
      </c>
      <c r="B486" s="10">
        <f t="shared" si="370"/>
        <v>13</v>
      </c>
      <c r="C486" s="9">
        <f>IF(G486&lt;=$A$3,$A$3,G486)</f>
        <v>2.5</v>
      </c>
      <c r="D486" s="9">
        <f t="shared" si="408"/>
        <v>3</v>
      </c>
      <c r="E486" s="9">
        <f t="shared" si="409"/>
        <v>2.7508200000000005</v>
      </c>
      <c r="F486" s="9">
        <f t="shared" si="410"/>
        <v>2.9000000000000004</v>
      </c>
      <c r="G486" s="9">
        <v>2.0559821857165854</v>
      </c>
      <c r="H486" s="9">
        <f t="shared" si="371"/>
        <v>2.268525345499921</v>
      </c>
      <c r="I486" s="9">
        <v>65</v>
      </c>
      <c r="J486" s="9">
        <v>78</v>
      </c>
      <c r="K486" s="9">
        <v>0.2</v>
      </c>
      <c r="L486" s="9">
        <v>0.2</v>
      </c>
      <c r="M486" s="1">
        <f t="shared" si="411"/>
        <v>1.3989229744649958</v>
      </c>
      <c r="N486" s="9">
        <v>3</v>
      </c>
      <c r="O486" s="9">
        <v>2.6</v>
      </c>
      <c r="P486" s="9">
        <f t="shared" si="412"/>
        <v>1.645798233298198</v>
      </c>
      <c r="Q486" s="1">
        <f t="shared" si="413"/>
        <v>0.76744831996491669</v>
      </c>
      <c r="R486" s="4">
        <f t="shared" si="414"/>
        <v>15.007922656809424</v>
      </c>
      <c r="S486" s="4">
        <f t="shared" si="415"/>
        <v>3.0580517151891908</v>
      </c>
      <c r="T486" s="9">
        <f t="shared" si="416"/>
        <v>5.2116970627866124</v>
      </c>
      <c r="U486" s="9">
        <f t="shared" si="417"/>
        <v>3.667448319964917</v>
      </c>
      <c r="V486" s="9">
        <f t="shared" si="418"/>
        <v>41.826303503918169</v>
      </c>
      <c r="W486" s="9">
        <f t="shared" si="419"/>
        <v>49.696243621981239</v>
      </c>
      <c r="X486" s="28">
        <f t="shared" si="372"/>
        <v>91.522547125899408</v>
      </c>
      <c r="Y486" s="9">
        <f t="shared" si="420"/>
        <v>0.54299454268485936</v>
      </c>
      <c r="Z486" s="9">
        <f t="shared" si="401"/>
        <v>0.04</v>
      </c>
      <c r="AA486" s="29">
        <f t="shared" si="373"/>
        <v>0.5829945426848594</v>
      </c>
      <c r="AB486" s="30">
        <f t="shared" si="402"/>
        <v>0.98</v>
      </c>
      <c r="AC486" s="9">
        <v>0.5</v>
      </c>
      <c r="AD486" s="9">
        <v>0.5</v>
      </c>
      <c r="AE486" s="9">
        <f t="shared" si="374"/>
        <v>56.162744018172852</v>
      </c>
      <c r="AF486" s="9">
        <f>(AC486+AD486)*D486*E486*N486</f>
        <v>24.757380000000005</v>
      </c>
      <c r="AG486" s="28">
        <f t="shared" si="375"/>
        <v>80.920124018172856</v>
      </c>
      <c r="AH486" s="9">
        <f t="shared" si="376"/>
        <v>0.30594836946171816</v>
      </c>
      <c r="AI486" s="9">
        <f t="shared" si="403"/>
        <v>0.09</v>
      </c>
      <c r="AJ486" s="29">
        <f t="shared" si="377"/>
        <v>0.39594836946171819</v>
      </c>
      <c r="AK486" s="30">
        <f t="shared" si="404"/>
        <v>0.9</v>
      </c>
      <c r="AL486" s="9">
        <v>10.265442543551909</v>
      </c>
      <c r="AM486" s="9">
        <v>2.6281536540875963</v>
      </c>
      <c r="AN486" s="9">
        <v>4.6980809018553771</v>
      </c>
      <c r="AO486" s="36">
        <f t="shared" si="378"/>
        <v>93.429266857688972</v>
      </c>
      <c r="AP486" s="36">
        <f t="shared" si="379"/>
        <v>4.2807455624161639</v>
      </c>
      <c r="AQ486" s="36">
        <f t="shared" si="380"/>
        <v>1.0959544164172559</v>
      </c>
      <c r="AR486" s="36">
        <f t="shared" si="381"/>
        <v>1.9591253749817297</v>
      </c>
      <c r="AS486" s="36">
        <f t="shared" si="382"/>
        <v>101.15846185697788</v>
      </c>
      <c r="AT486" s="37">
        <f t="shared" si="383"/>
        <v>80.030891886105024</v>
      </c>
      <c r="AU486" s="37">
        <f t="shared" si="384"/>
        <v>6.2008573066295778</v>
      </c>
      <c r="AV486" s="37">
        <f t="shared" si="385"/>
        <v>1.587540500056756</v>
      </c>
      <c r="AW486" s="37">
        <f t="shared" si="386"/>
        <v>2.837883429166502</v>
      </c>
      <c r="AX486" s="37">
        <f t="shared" si="387"/>
        <v>146.53269580899916</v>
      </c>
      <c r="AY486" s="9">
        <f t="shared" si="388"/>
        <v>0.85</v>
      </c>
      <c r="AZ486" s="9">
        <f t="shared" si="389"/>
        <v>0.6</v>
      </c>
      <c r="BA486" s="9">
        <f t="shared" si="390"/>
        <v>0.65</v>
      </c>
      <c r="BB486" s="9">
        <f t="shared" si="405"/>
        <v>21</v>
      </c>
      <c r="BC486" s="9">
        <f t="shared" si="406"/>
        <v>11.2</v>
      </c>
      <c r="BD486" s="9">
        <f t="shared" si="407"/>
        <v>13.65</v>
      </c>
      <c r="BE486" s="9">
        <f t="shared" si="391"/>
        <v>399.94691950084763</v>
      </c>
      <c r="BF486" s="9">
        <f t="shared" si="392"/>
        <v>102.39421763531058</v>
      </c>
      <c r="BG486" s="9">
        <f t="shared" si="393"/>
        <v>183.03964746683801</v>
      </c>
      <c r="BH486" s="9">
        <f t="shared" si="394"/>
        <v>9451.160927748937</v>
      </c>
      <c r="BI486" s="9">
        <f t="shared" si="395"/>
        <v>496.26014070803615</v>
      </c>
      <c r="BJ486" s="9">
        <f t="shared" si="396"/>
        <v>127.05228212485534</v>
      </c>
      <c r="BK486" s="9">
        <f t="shared" si="397"/>
        <v>227.11834190499331</v>
      </c>
      <c r="BL486" s="9">
        <f t="shared" si="398"/>
        <v>11727.142336069526</v>
      </c>
      <c r="BM486" s="9" t="str">
        <f t="shared" si="399"/>
        <v>M</v>
      </c>
      <c r="BN486" s="9" t="str">
        <f t="shared" si="400"/>
        <v>M</v>
      </c>
      <c r="BO486" s="9">
        <v>1</v>
      </c>
    </row>
    <row r="487" spans="1:67" x14ac:dyDescent="0.3">
      <c r="A487" s="10">
        <v>481</v>
      </c>
      <c r="B487" s="10">
        <f t="shared" si="370"/>
        <v>13</v>
      </c>
      <c r="C487" s="9">
        <f>IF(G487&lt;=$A$3,$A$3,G487)</f>
        <v>2.5</v>
      </c>
      <c r="D487" s="9">
        <f t="shared" si="408"/>
        <v>3</v>
      </c>
      <c r="E487" s="9">
        <f t="shared" si="409"/>
        <v>2.7508200000000005</v>
      </c>
      <c r="F487" s="9">
        <f t="shared" si="410"/>
        <v>2.9000000000000004</v>
      </c>
      <c r="G487" s="9">
        <v>1.1795262661285251</v>
      </c>
      <c r="H487" s="9">
        <f t="shared" si="371"/>
        <v>1.3014632368824901</v>
      </c>
      <c r="I487" s="9">
        <v>65</v>
      </c>
      <c r="J487" s="9">
        <v>78</v>
      </c>
      <c r="K487" s="9">
        <v>0.2</v>
      </c>
      <c r="L487" s="9">
        <v>0.2</v>
      </c>
      <c r="M487" s="1">
        <f t="shared" si="411"/>
        <v>1.3989229744649958</v>
      </c>
      <c r="N487" s="9">
        <v>3</v>
      </c>
      <c r="O487" s="9">
        <v>2.6</v>
      </c>
      <c r="P487" s="9">
        <f t="shared" si="412"/>
        <v>0</v>
      </c>
      <c r="Q487" s="1">
        <f t="shared" si="413"/>
        <v>0</v>
      </c>
      <c r="R487" s="4">
        <f t="shared" si="414"/>
        <v>15.007922656809424</v>
      </c>
      <c r="S487" s="4">
        <f t="shared" si="415"/>
        <v>17.149418905003753</v>
      </c>
      <c r="T487" s="9">
        <f t="shared" si="416"/>
        <v>0</v>
      </c>
      <c r="U487" s="9">
        <f t="shared" si="417"/>
        <v>2.7003862113474861</v>
      </c>
      <c r="V487" s="9">
        <f t="shared" si="418"/>
        <v>32.22081991152983</v>
      </c>
      <c r="W487" s="9">
        <f t="shared" si="419"/>
        <v>34.298837810007505</v>
      </c>
      <c r="X487" s="28">
        <f t="shared" si="372"/>
        <v>66.519657721537328</v>
      </c>
      <c r="Y487" s="9">
        <f t="shared" si="420"/>
        <v>0.51561957750276333</v>
      </c>
      <c r="Z487" s="9">
        <f t="shared" si="401"/>
        <v>0.04</v>
      </c>
      <c r="AA487" s="29">
        <f t="shared" si="373"/>
        <v>0.55561957750276336</v>
      </c>
      <c r="AB487" s="30">
        <f t="shared" si="402"/>
        <v>0.98</v>
      </c>
      <c r="AC487" s="9">
        <v>0.5</v>
      </c>
      <c r="AD487" s="9">
        <v>0.5</v>
      </c>
      <c r="AE487" s="9">
        <f t="shared" si="374"/>
        <v>32.22081991152983</v>
      </c>
      <c r="AF487" s="9">
        <f>(AC487+AD487)*D487*E487*N487</f>
        <v>24.757380000000005</v>
      </c>
      <c r="AG487" s="28">
        <f t="shared" si="375"/>
        <v>56.978199911529835</v>
      </c>
      <c r="AH487" s="9">
        <f t="shared" si="376"/>
        <v>0.43450618023105042</v>
      </c>
      <c r="AI487" s="9">
        <f t="shared" si="403"/>
        <v>0.09</v>
      </c>
      <c r="AJ487" s="29">
        <f t="shared" si="377"/>
        <v>0.52450618023105045</v>
      </c>
      <c r="AK487" s="30">
        <f t="shared" si="404"/>
        <v>0.9</v>
      </c>
      <c r="AL487" s="9">
        <v>6.3501182223614698</v>
      </c>
      <c r="AM487" s="9">
        <v>2.5606241258941242</v>
      </c>
      <c r="AN487" s="9">
        <v>5.7115603688269845</v>
      </c>
      <c r="AO487" s="36">
        <f t="shared" si="378"/>
        <v>67.905483924069358</v>
      </c>
      <c r="AP487" s="36">
        <f t="shared" si="379"/>
        <v>2.8218682185603914</v>
      </c>
      <c r="AQ487" s="36">
        <f t="shared" si="380"/>
        <v>1.1378912309214482</v>
      </c>
      <c r="AR487" s="36">
        <f t="shared" si="381"/>
        <v>2.5381056098178081</v>
      </c>
      <c r="AS487" s="36">
        <f t="shared" si="382"/>
        <v>80.536318796203616</v>
      </c>
      <c r="AT487" s="37">
        <f t="shared" si="383"/>
        <v>56.352065846567967</v>
      </c>
      <c r="AU487" s="37">
        <f t="shared" si="384"/>
        <v>3.0194419695350669</v>
      </c>
      <c r="AV487" s="37">
        <f t="shared" si="385"/>
        <v>1.2175609466139248</v>
      </c>
      <c r="AW487" s="37">
        <f t="shared" si="386"/>
        <v>2.7158116566144934</v>
      </c>
      <c r="AX487" s="37">
        <f t="shared" si="387"/>
        <v>86.175087640758619</v>
      </c>
      <c r="AY487" s="9">
        <f t="shared" si="388"/>
        <v>0.85</v>
      </c>
      <c r="AZ487" s="9">
        <f t="shared" si="389"/>
        <v>0.6</v>
      </c>
      <c r="BA487" s="9">
        <f t="shared" si="390"/>
        <v>0.65</v>
      </c>
      <c r="BB487" s="9">
        <f t="shared" si="405"/>
        <v>21</v>
      </c>
      <c r="BC487" s="9">
        <f t="shared" si="406"/>
        <v>11.2</v>
      </c>
      <c r="BD487" s="9">
        <f t="shared" si="407"/>
        <v>13.65</v>
      </c>
      <c r="BE487" s="9">
        <f t="shared" si="391"/>
        <v>191.62032695129489</v>
      </c>
      <c r="BF487" s="9">
        <f t="shared" si="392"/>
        <v>77.269054688675894</v>
      </c>
      <c r="BG487" s="9">
        <f t="shared" si="393"/>
        <v>172.35128968507343</v>
      </c>
      <c r="BH487" s="9">
        <f t="shared" si="394"/>
        <v>5468.8577013193299</v>
      </c>
      <c r="BI487" s="9">
        <f t="shared" si="395"/>
        <v>170.15179268713095</v>
      </c>
      <c r="BJ487" s="9">
        <f t="shared" si="396"/>
        <v>68.612074635797512</v>
      </c>
      <c r="BK487" s="9">
        <f t="shared" si="397"/>
        <v>153.04159730041675</v>
      </c>
      <c r="BL487" s="9">
        <f t="shared" si="398"/>
        <v>4856.1442130657952</v>
      </c>
      <c r="BM487" s="9" t="str">
        <f t="shared" si="399"/>
        <v>M</v>
      </c>
      <c r="BN487" s="9" t="str">
        <f t="shared" si="400"/>
        <v>M</v>
      </c>
      <c r="BO487" s="9">
        <v>1</v>
      </c>
    </row>
    <row r="488" spans="1:67" x14ac:dyDescent="0.3">
      <c r="A488" s="10">
        <v>482</v>
      </c>
      <c r="B488" s="10">
        <f t="shared" si="370"/>
        <v>13</v>
      </c>
      <c r="C488" s="9">
        <f>IF(G488&lt;=$A$3,$A$3,G488)</f>
        <v>2.5</v>
      </c>
      <c r="D488" s="9">
        <f t="shared" si="408"/>
        <v>3</v>
      </c>
      <c r="E488" s="9">
        <f t="shared" si="409"/>
        <v>2.7508200000000005</v>
      </c>
      <c r="F488" s="9">
        <f t="shared" si="410"/>
        <v>2.9000000000000004</v>
      </c>
      <c r="G488" s="9">
        <v>2.0699970785641222</v>
      </c>
      <c r="H488" s="9">
        <f t="shared" si="371"/>
        <v>2.2839890688045186</v>
      </c>
      <c r="I488" s="9">
        <v>65</v>
      </c>
      <c r="J488" s="9">
        <v>78</v>
      </c>
      <c r="K488" s="9">
        <v>0.2</v>
      </c>
      <c r="L488" s="9">
        <v>0.2</v>
      </c>
      <c r="M488" s="1">
        <f t="shared" si="411"/>
        <v>1.3989229744649958</v>
      </c>
      <c r="N488" s="9">
        <v>3</v>
      </c>
      <c r="O488" s="9">
        <v>2.6</v>
      </c>
      <c r="P488" s="9">
        <f t="shared" si="412"/>
        <v>1.6789602949417513</v>
      </c>
      <c r="Q488" s="1">
        <f t="shared" si="413"/>
        <v>0.7829120432695138</v>
      </c>
      <c r="R488" s="4">
        <f t="shared" si="414"/>
        <v>15.007922656809424</v>
      </c>
      <c r="S488" s="4">
        <f t="shared" si="415"/>
        <v>2.910112747463597</v>
      </c>
      <c r="T488" s="9">
        <f t="shared" si="416"/>
        <v>5.4238395279392329</v>
      </c>
      <c r="U488" s="9">
        <f t="shared" si="417"/>
        <v>3.6829120432695142</v>
      </c>
      <c r="V488" s="9">
        <f t="shared" si="418"/>
        <v>41.625579041993824</v>
      </c>
      <c r="W488" s="9">
        <f t="shared" si="419"/>
        <v>49.289290150782321</v>
      </c>
      <c r="X488" s="28">
        <f t="shared" si="372"/>
        <v>90.914869192776138</v>
      </c>
      <c r="Y488" s="9">
        <f t="shared" si="420"/>
        <v>0.54214773214125378</v>
      </c>
      <c r="Z488" s="9">
        <f t="shared" si="401"/>
        <v>0.04</v>
      </c>
      <c r="AA488" s="29">
        <f t="shared" si="373"/>
        <v>0.58214773214125382</v>
      </c>
      <c r="AB488" s="30">
        <f t="shared" si="402"/>
        <v>0.98</v>
      </c>
      <c r="AC488" s="9">
        <v>0.5</v>
      </c>
      <c r="AD488" s="9">
        <v>0.5</v>
      </c>
      <c r="AE488" s="9">
        <f t="shared" si="374"/>
        <v>56.545585292239622</v>
      </c>
      <c r="AF488" s="9">
        <f>(AC488+AD488)*D488*E488*N488</f>
        <v>24.757380000000005</v>
      </c>
      <c r="AG488" s="28">
        <f t="shared" si="375"/>
        <v>81.302965292239634</v>
      </c>
      <c r="AH488" s="9">
        <f t="shared" si="376"/>
        <v>0.30450771273853028</v>
      </c>
      <c r="AI488" s="9">
        <f t="shared" si="403"/>
        <v>0.09</v>
      </c>
      <c r="AJ488" s="29">
        <f t="shared" si="377"/>
        <v>0.39450771273853025</v>
      </c>
      <c r="AK488" s="30">
        <f t="shared" si="404"/>
        <v>0.9</v>
      </c>
      <c r="AL488" s="9">
        <v>11.283163579370012</v>
      </c>
      <c r="AM488" s="9">
        <v>2.5692218872247254</v>
      </c>
      <c r="AN488" s="9">
        <v>3.6564956597032023</v>
      </c>
      <c r="AO488" s="36">
        <f t="shared" si="378"/>
        <v>92.808928967625633</v>
      </c>
      <c r="AP488" s="36">
        <f t="shared" si="379"/>
        <v>4.7146954902609677</v>
      </c>
      <c r="AQ488" s="36">
        <f t="shared" si="380"/>
        <v>1.0735551922091793</v>
      </c>
      <c r="AR488" s="36">
        <f t="shared" si="381"/>
        <v>1.5278750038226454</v>
      </c>
      <c r="AS488" s="36">
        <f t="shared" si="382"/>
        <v>104.92767636422037</v>
      </c>
      <c r="AT488" s="37">
        <f t="shared" si="383"/>
        <v>80.409526113204038</v>
      </c>
      <c r="AU488" s="37">
        <f t="shared" si="384"/>
        <v>6.83186852321806</v>
      </c>
      <c r="AV488" s="37">
        <f t="shared" si="385"/>
        <v>1.555644036977929</v>
      </c>
      <c r="AW488" s="37">
        <f t="shared" si="386"/>
        <v>2.2139799203553285</v>
      </c>
      <c r="AX488" s="37">
        <f t="shared" si="387"/>
        <v>152.04631791128671</v>
      </c>
      <c r="AY488" s="9">
        <f t="shared" si="388"/>
        <v>0.85</v>
      </c>
      <c r="AZ488" s="9">
        <f t="shared" si="389"/>
        <v>0.6</v>
      </c>
      <c r="BA488" s="9">
        <f t="shared" si="390"/>
        <v>0.65</v>
      </c>
      <c r="BB488" s="9">
        <f t="shared" si="405"/>
        <v>21</v>
      </c>
      <c r="BC488" s="9">
        <f t="shared" si="406"/>
        <v>11.2</v>
      </c>
      <c r="BD488" s="9">
        <f t="shared" si="407"/>
        <v>13.65</v>
      </c>
      <c r="BE488" s="9">
        <f t="shared" si="391"/>
        <v>437.56583885961504</v>
      </c>
      <c r="BF488" s="9">
        <f t="shared" si="392"/>
        <v>99.635507576567406</v>
      </c>
      <c r="BG488" s="9">
        <f t="shared" si="393"/>
        <v>141.80044270118663</v>
      </c>
      <c r="BH488" s="9">
        <f t="shared" si="394"/>
        <v>9738.2252624249395</v>
      </c>
      <c r="BI488" s="9">
        <f t="shared" si="395"/>
        <v>549.34731041967927</v>
      </c>
      <c r="BJ488" s="9">
        <f t="shared" si="396"/>
        <v>125.08859981422692</v>
      </c>
      <c r="BK488" s="9">
        <f t="shared" si="397"/>
        <v>178.02507621992117</v>
      </c>
      <c r="BL488" s="9">
        <f t="shared" si="398"/>
        <v>12225.972370504131</v>
      </c>
      <c r="BM488" s="9" t="str">
        <f t="shared" si="399"/>
        <v>M</v>
      </c>
      <c r="BN488" s="9" t="str">
        <f t="shared" si="400"/>
        <v>M</v>
      </c>
      <c r="BO488" s="9">
        <v>1</v>
      </c>
    </row>
    <row r="489" spans="1:67" x14ac:dyDescent="0.3">
      <c r="A489" s="10">
        <v>483</v>
      </c>
      <c r="B489" s="10">
        <f t="shared" si="370"/>
        <v>13</v>
      </c>
      <c r="C489" s="9">
        <f>IF(G489&lt;=$A$3,$A$3,G489)</f>
        <v>2.5</v>
      </c>
      <c r="D489" s="9">
        <f t="shared" si="408"/>
        <v>3</v>
      </c>
      <c r="E489" s="9">
        <f t="shared" si="409"/>
        <v>2.7508200000000005</v>
      </c>
      <c r="F489" s="9">
        <f t="shared" si="410"/>
        <v>2.9000000000000004</v>
      </c>
      <c r="G489" s="9">
        <v>2.3019890474909097</v>
      </c>
      <c r="H489" s="9">
        <f t="shared" si="371"/>
        <v>2.5399638846949686</v>
      </c>
      <c r="I489" s="9">
        <v>65</v>
      </c>
      <c r="J489" s="9">
        <v>78</v>
      </c>
      <c r="K489" s="9">
        <v>0.2</v>
      </c>
      <c r="L489" s="9">
        <v>0.2</v>
      </c>
      <c r="M489" s="1">
        <f t="shared" si="411"/>
        <v>1.3989229744649958</v>
      </c>
      <c r="N489" s="9">
        <v>3</v>
      </c>
      <c r="O489" s="9">
        <v>2.6</v>
      </c>
      <c r="P489" s="9">
        <f t="shared" si="412"/>
        <v>2.2279000590949827</v>
      </c>
      <c r="Q489" s="1">
        <f t="shared" si="413"/>
        <v>1.0388868591599643</v>
      </c>
      <c r="R489" s="4">
        <f t="shared" si="414"/>
        <v>15.007922656809424</v>
      </c>
      <c r="S489" s="4">
        <f t="shared" si="415"/>
        <v>0.99408864227703819</v>
      </c>
      <c r="T489" s="9">
        <f t="shared" si="416"/>
        <v>9.5503082709231233</v>
      </c>
      <c r="U489" s="9">
        <f t="shared" si="417"/>
        <v>3.9388868591599646</v>
      </c>
      <c r="V489" s="9">
        <f t="shared" si="418"/>
        <v>36.611672081848788</v>
      </c>
      <c r="W489" s="9">
        <f t="shared" si="419"/>
        <v>44.018652721753028</v>
      </c>
      <c r="X489" s="28">
        <f t="shared" si="372"/>
        <v>80.630324803601809</v>
      </c>
      <c r="Y489" s="9">
        <f t="shared" si="420"/>
        <v>0.54593173013965934</v>
      </c>
      <c r="Z489" s="9">
        <f t="shared" si="401"/>
        <v>0.04</v>
      </c>
      <c r="AA489" s="29">
        <f t="shared" si="373"/>
        <v>0.58593173013965938</v>
      </c>
      <c r="AB489" s="30">
        <f t="shared" si="402"/>
        <v>0.98</v>
      </c>
      <c r="AC489" s="9">
        <v>0.5</v>
      </c>
      <c r="AD489" s="9">
        <v>0.5</v>
      </c>
      <c r="AE489" s="9">
        <f t="shared" si="374"/>
        <v>62.882851079669535</v>
      </c>
      <c r="AF489" s="9">
        <f>(AC489+AD489)*D489*E489*N489</f>
        <v>24.757380000000005</v>
      </c>
      <c r="AG489" s="28">
        <f t="shared" si="375"/>
        <v>87.640231079669547</v>
      </c>
      <c r="AH489" s="9">
        <f t="shared" si="376"/>
        <v>0.28248875767447773</v>
      </c>
      <c r="AI489" s="9">
        <f t="shared" si="403"/>
        <v>0.09</v>
      </c>
      <c r="AJ489" s="29">
        <f t="shared" si="377"/>
        <v>0.37248875767447776</v>
      </c>
      <c r="AK489" s="30">
        <f t="shared" si="404"/>
        <v>0.9</v>
      </c>
      <c r="AL489" s="9">
        <v>4.8697546717021769</v>
      </c>
      <c r="AM489" s="9">
        <v>3.4681586743414687</v>
      </c>
      <c r="AN489" s="9">
        <v>5.9881319612228605</v>
      </c>
      <c r="AO489" s="36">
        <f t="shared" si="378"/>
        <v>82.310123237010174</v>
      </c>
      <c r="AP489" s="36">
        <f t="shared" si="379"/>
        <v>2.0164108915560313</v>
      </c>
      <c r="AQ489" s="36">
        <f t="shared" si="380"/>
        <v>1.4360544618857045</v>
      </c>
      <c r="AR489" s="36">
        <f t="shared" si="381"/>
        <v>2.4794954408789582</v>
      </c>
      <c r="AS489" s="36">
        <f t="shared" si="382"/>
        <v>67.642543697345644</v>
      </c>
      <c r="AT489" s="37">
        <f t="shared" si="383"/>
        <v>86.677151617255589</v>
      </c>
      <c r="AU489" s="37">
        <f t="shared" si="384"/>
        <v>3.055825803860349</v>
      </c>
      <c r="AV489" s="37">
        <f t="shared" si="385"/>
        <v>2.1763085583180515</v>
      </c>
      <c r="AW489" s="37">
        <f t="shared" si="386"/>
        <v>3.7576201261961231</v>
      </c>
      <c r="AX489" s="37">
        <f t="shared" si="387"/>
        <v>102.51076868047963</v>
      </c>
      <c r="AY489" s="9">
        <f t="shared" si="388"/>
        <v>0.85</v>
      </c>
      <c r="AZ489" s="9">
        <f t="shared" si="389"/>
        <v>0.6</v>
      </c>
      <c r="BA489" s="9">
        <f t="shared" si="390"/>
        <v>0.65</v>
      </c>
      <c r="BB489" s="9">
        <f t="shared" si="405"/>
        <v>21</v>
      </c>
      <c r="BC489" s="9">
        <f t="shared" si="406"/>
        <v>11.2</v>
      </c>
      <c r="BD489" s="9">
        <f t="shared" si="407"/>
        <v>13.65</v>
      </c>
      <c r="BE489" s="9">
        <f t="shared" si="391"/>
        <v>165.9710289804265</v>
      </c>
      <c r="BF489" s="9">
        <f t="shared" si="392"/>
        <v>118.20181973287067</v>
      </c>
      <c r="BG489" s="9">
        <f t="shared" si="393"/>
        <v>204.08757530435193</v>
      </c>
      <c r="BH489" s="9">
        <f t="shared" si="394"/>
        <v>5567.6661077933659</v>
      </c>
      <c r="BI489" s="9">
        <f t="shared" si="395"/>
        <v>264.87027651712543</v>
      </c>
      <c r="BJ489" s="9">
        <f t="shared" si="396"/>
        <v>188.63622687526467</v>
      </c>
      <c r="BK489" s="9">
        <f t="shared" si="397"/>
        <v>325.69980939835244</v>
      </c>
      <c r="BL489" s="9">
        <f t="shared" si="398"/>
        <v>8885.3414393193489</v>
      </c>
      <c r="BM489" s="9" t="str">
        <f t="shared" si="399"/>
        <v>D</v>
      </c>
      <c r="BN489" s="9" t="str">
        <f t="shared" si="400"/>
        <v>M</v>
      </c>
      <c r="BO489" s="9">
        <v>1</v>
      </c>
    </row>
    <row r="490" spans="1:67" x14ac:dyDescent="0.3">
      <c r="A490" s="10">
        <v>484</v>
      </c>
      <c r="B490" s="10">
        <f t="shared" si="370"/>
        <v>13</v>
      </c>
      <c r="C490" s="9">
        <f>IF(G490&lt;=$A$3,$A$3,G490)</f>
        <v>3.404251167375838</v>
      </c>
      <c r="D490" s="9">
        <f t="shared" si="408"/>
        <v>3</v>
      </c>
      <c r="E490" s="9">
        <f t="shared" si="409"/>
        <v>2.7508200000000005</v>
      </c>
      <c r="F490" s="9">
        <f t="shared" si="410"/>
        <v>3.8042511673758383</v>
      </c>
      <c r="G490" s="9">
        <v>3.404251167375838</v>
      </c>
      <c r="H490" s="9">
        <f t="shared" si="371"/>
        <v>3.7561755686847853</v>
      </c>
      <c r="I490" s="9">
        <v>65</v>
      </c>
      <c r="J490" s="9">
        <v>78</v>
      </c>
      <c r="K490" s="9">
        <v>0.2</v>
      </c>
      <c r="L490" s="9">
        <v>0.2</v>
      </c>
      <c r="M490" s="1">
        <f t="shared" si="411"/>
        <v>1.3989229744649958</v>
      </c>
      <c r="N490" s="9">
        <v>3</v>
      </c>
      <c r="O490" s="9">
        <v>2.6</v>
      </c>
      <c r="P490" s="9">
        <f t="shared" si="412"/>
        <v>2.8969015458993961</v>
      </c>
      <c r="Q490" s="1">
        <f t="shared" si="413"/>
        <v>1.3508473757739425</v>
      </c>
      <c r="R490" s="4">
        <f t="shared" si="414"/>
        <v>15.007922656809424</v>
      </c>
      <c r="S490" s="4">
        <f t="shared" si="415"/>
        <v>1.772484231062444E-2</v>
      </c>
      <c r="T490" s="9">
        <f t="shared" si="416"/>
        <v>16.147059710385836</v>
      </c>
      <c r="U490" s="9">
        <f t="shared" si="417"/>
        <v>5.1550985431497809</v>
      </c>
      <c r="V490" s="9">
        <f t="shared" si="418"/>
        <v>48.575411108121763</v>
      </c>
      <c r="W490" s="9">
        <f t="shared" si="419"/>
        <v>41.332851653529417</v>
      </c>
      <c r="X490" s="28">
        <f t="shared" si="372"/>
        <v>89.908262761651173</v>
      </c>
      <c r="Y490" s="9">
        <f t="shared" si="420"/>
        <v>0.45972250362687728</v>
      </c>
      <c r="Z490" s="9">
        <f t="shared" si="401"/>
        <v>0.04</v>
      </c>
      <c r="AA490" s="29">
        <f t="shared" si="373"/>
        <v>0.49972250362687726</v>
      </c>
      <c r="AB490" s="30">
        <f t="shared" si="402"/>
        <v>0.98</v>
      </c>
      <c r="AC490" s="9">
        <v>0.5</v>
      </c>
      <c r="AD490" s="9">
        <v>0.5</v>
      </c>
      <c r="AE490" s="9">
        <f t="shared" si="374"/>
        <v>92.993065900645348</v>
      </c>
      <c r="AF490" s="9">
        <f>(AC490+AD490)*D490*E490*N490</f>
        <v>24.757380000000005</v>
      </c>
      <c r="AG490" s="28">
        <f t="shared" si="375"/>
        <v>117.75044590064536</v>
      </c>
      <c r="AH490" s="9">
        <f t="shared" si="376"/>
        <v>0.21025296176703748</v>
      </c>
      <c r="AI490" s="9">
        <f t="shared" si="403"/>
        <v>0.09</v>
      </c>
      <c r="AJ490" s="29">
        <f t="shared" si="377"/>
        <v>0.30025296176703747</v>
      </c>
      <c r="AK490" s="30">
        <f t="shared" si="404"/>
        <v>0.9</v>
      </c>
      <c r="AL490" s="9">
        <v>5.9210449650864803</v>
      </c>
      <c r="AM490" s="9">
        <v>3.0839081246643163</v>
      </c>
      <c r="AN490" s="9">
        <v>5.0186625660134041</v>
      </c>
      <c r="AO490" s="36">
        <f t="shared" si="378"/>
        <v>91.781351569185574</v>
      </c>
      <c r="AP490" s="36">
        <f t="shared" si="379"/>
        <v>2.962165551046148</v>
      </c>
      <c r="AQ490" s="36">
        <f t="shared" si="380"/>
        <v>1.5428098356517961</v>
      </c>
      <c r="AR490" s="36">
        <f t="shared" si="381"/>
        <v>2.5107239436666973</v>
      </c>
      <c r="AS490" s="36">
        <f t="shared" si="382"/>
        <v>85.518735371936586</v>
      </c>
      <c r="AT490" s="37">
        <f t="shared" si="383"/>
        <v>116.45648495668222</v>
      </c>
      <c r="AU490" s="37">
        <f t="shared" si="384"/>
        <v>4.1432336775634591</v>
      </c>
      <c r="AV490" s="37">
        <f t="shared" si="385"/>
        <v>2.1579555764164251</v>
      </c>
      <c r="AW490" s="37">
        <f t="shared" si="386"/>
        <v>3.5117942664585189</v>
      </c>
      <c r="AX490" s="37">
        <f t="shared" si="387"/>
        <v>119.61657724717932</v>
      </c>
      <c r="AY490" s="9">
        <f t="shared" si="388"/>
        <v>0.85</v>
      </c>
      <c r="AZ490" s="9">
        <f t="shared" si="389"/>
        <v>0.6</v>
      </c>
      <c r="BA490" s="9">
        <f t="shared" si="390"/>
        <v>0.65</v>
      </c>
      <c r="BB490" s="9">
        <f t="shared" si="405"/>
        <v>21</v>
      </c>
      <c r="BC490" s="9">
        <f t="shared" si="406"/>
        <v>11.2</v>
      </c>
      <c r="BD490" s="9">
        <f t="shared" si="407"/>
        <v>13.65</v>
      </c>
      <c r="BE490" s="9">
        <f t="shared" si="391"/>
        <v>271.87155784669682</v>
      </c>
      <c r="BF490" s="9">
        <f t="shared" si="392"/>
        <v>141.60117193035492</v>
      </c>
      <c r="BG490" s="9">
        <f t="shared" si="393"/>
        <v>230.43763696684522</v>
      </c>
      <c r="BH490" s="9">
        <f t="shared" si="394"/>
        <v>7849.0251169238581</v>
      </c>
      <c r="BI490" s="9">
        <f t="shared" si="395"/>
        <v>482.50643044318809</v>
      </c>
      <c r="BJ490" s="9">
        <f t="shared" si="396"/>
        <v>251.30792112212791</v>
      </c>
      <c r="BK490" s="9">
        <f t="shared" si="397"/>
        <v>408.97121616278935</v>
      </c>
      <c r="BL490" s="9">
        <f t="shared" si="398"/>
        <v>13930.126128755956</v>
      </c>
      <c r="BM490" s="9" t="str">
        <f t="shared" si="399"/>
        <v>M</v>
      </c>
      <c r="BN490" s="9" t="str">
        <f t="shared" si="400"/>
        <v>M</v>
      </c>
      <c r="BO490" s="9">
        <v>1</v>
      </c>
    </row>
    <row r="491" spans="1:67" x14ac:dyDescent="0.3">
      <c r="A491" s="10">
        <v>485</v>
      </c>
      <c r="B491" s="10">
        <f t="shared" si="370"/>
        <v>13</v>
      </c>
      <c r="C491" s="9">
        <f>IF(G491&lt;=$A$3,$A$3,G491)</f>
        <v>2.5</v>
      </c>
      <c r="D491" s="9">
        <f t="shared" si="408"/>
        <v>3</v>
      </c>
      <c r="E491" s="9">
        <f t="shared" si="409"/>
        <v>2.7508200000000005</v>
      </c>
      <c r="F491" s="9">
        <f t="shared" si="410"/>
        <v>2.9000000000000004</v>
      </c>
      <c r="G491" s="9">
        <v>1.1436333231996483</v>
      </c>
      <c r="H491" s="9">
        <f t="shared" si="371"/>
        <v>1.2618597562081866</v>
      </c>
      <c r="I491" s="9">
        <v>65</v>
      </c>
      <c r="J491" s="9">
        <v>78</v>
      </c>
      <c r="K491" s="9">
        <v>0.2</v>
      </c>
      <c r="L491" s="9">
        <v>0.2</v>
      </c>
      <c r="M491" s="1">
        <f t="shared" si="411"/>
        <v>1.3989229744649958</v>
      </c>
      <c r="N491" s="9">
        <v>3</v>
      </c>
      <c r="O491" s="9">
        <v>2.6</v>
      </c>
      <c r="P491" s="9">
        <f t="shared" si="412"/>
        <v>0</v>
      </c>
      <c r="Q491" s="1">
        <f t="shared" si="413"/>
        <v>0</v>
      </c>
      <c r="R491" s="4">
        <f t="shared" si="414"/>
        <v>15.007922656809424</v>
      </c>
      <c r="S491" s="4">
        <f t="shared" si="415"/>
        <v>17.574292887166855</v>
      </c>
      <c r="T491" s="9">
        <f t="shared" si="416"/>
        <v>0</v>
      </c>
      <c r="U491" s="9">
        <f t="shared" si="417"/>
        <v>2.6607827306731826</v>
      </c>
      <c r="V491" s="9">
        <f t="shared" si="418"/>
        <v>31.240341491153441</v>
      </c>
      <c r="W491" s="9">
        <f t="shared" si="419"/>
        <v>35.148585774333711</v>
      </c>
      <c r="X491" s="28">
        <f t="shared" si="372"/>
        <v>66.388927265487155</v>
      </c>
      <c r="Y491" s="9">
        <f t="shared" si="420"/>
        <v>0.52943445875809469</v>
      </c>
      <c r="Z491" s="9">
        <f t="shared" si="401"/>
        <v>0.04</v>
      </c>
      <c r="AA491" s="29">
        <f t="shared" si="373"/>
        <v>0.56943445875809473</v>
      </c>
      <c r="AB491" s="30">
        <f t="shared" si="402"/>
        <v>0.98</v>
      </c>
      <c r="AC491" s="9">
        <v>0.5</v>
      </c>
      <c r="AD491" s="9">
        <v>0.5</v>
      </c>
      <c r="AE491" s="9">
        <f t="shared" si="374"/>
        <v>31.240341491153444</v>
      </c>
      <c r="AF491" s="9">
        <f>(AC491+AD491)*D491*E491*N491</f>
        <v>24.757380000000005</v>
      </c>
      <c r="AG491" s="28">
        <f t="shared" si="375"/>
        <v>55.997721491153449</v>
      </c>
      <c r="AH491" s="9">
        <f t="shared" si="376"/>
        <v>0.44211406001423093</v>
      </c>
      <c r="AI491" s="9">
        <f t="shared" si="403"/>
        <v>0.09</v>
      </c>
      <c r="AJ491" s="29">
        <f t="shared" si="377"/>
        <v>0.53211406001423089</v>
      </c>
      <c r="AK491" s="30">
        <f t="shared" si="404"/>
        <v>0.9</v>
      </c>
      <c r="AL491" s="9">
        <v>7.2881959794752706</v>
      </c>
      <c r="AM491" s="9">
        <v>3.0543627271203428</v>
      </c>
      <c r="AN491" s="9">
        <v>3.9458372093672569</v>
      </c>
      <c r="AO491" s="36">
        <f t="shared" si="378"/>
        <v>67.77202991685148</v>
      </c>
      <c r="AP491" s="36">
        <f t="shared" si="379"/>
        <v>3.1380460465798476</v>
      </c>
      <c r="AQ491" s="36">
        <f t="shared" si="380"/>
        <v>1.3151033407516721</v>
      </c>
      <c r="AR491" s="36">
        <f t="shared" si="381"/>
        <v>1.698941533703662</v>
      </c>
      <c r="AS491" s="36">
        <f t="shared" si="382"/>
        <v>79.925475139087254</v>
      </c>
      <c r="AT491" s="37">
        <f t="shared" si="383"/>
        <v>55.382361914327589</v>
      </c>
      <c r="AU491" s="37">
        <f t="shared" si="384"/>
        <v>3.41004442665729</v>
      </c>
      <c r="AV491" s="37">
        <f t="shared" si="385"/>
        <v>1.4290933756361988</v>
      </c>
      <c r="AW491" s="37">
        <f t="shared" si="386"/>
        <v>1.8462017517356231</v>
      </c>
      <c r="AX491" s="37">
        <f t="shared" si="387"/>
        <v>86.853225542382205</v>
      </c>
      <c r="AY491" s="9">
        <f t="shared" si="388"/>
        <v>0.85</v>
      </c>
      <c r="AZ491" s="9">
        <f t="shared" si="389"/>
        <v>0.6</v>
      </c>
      <c r="BA491" s="9">
        <f t="shared" si="390"/>
        <v>0.65</v>
      </c>
      <c r="BB491" s="9">
        <f t="shared" si="405"/>
        <v>21</v>
      </c>
      <c r="BC491" s="9">
        <f t="shared" si="406"/>
        <v>11.2</v>
      </c>
      <c r="BD491" s="9">
        <f t="shared" si="407"/>
        <v>13.65</v>
      </c>
      <c r="BE491" s="9">
        <f t="shared" si="391"/>
        <v>212.67175054926696</v>
      </c>
      <c r="BF491" s="9">
        <f t="shared" si="392"/>
        <v>89.127222953173643</v>
      </c>
      <c r="BG491" s="9">
        <f t="shared" si="393"/>
        <v>115.14071644914611</v>
      </c>
      <c r="BH491" s="9">
        <f t="shared" si="394"/>
        <v>5416.7116922447904</v>
      </c>
      <c r="BI491" s="9">
        <f t="shared" si="395"/>
        <v>188.85631458106977</v>
      </c>
      <c r="BJ491" s="9">
        <f t="shared" si="396"/>
        <v>79.14656653885207</v>
      </c>
      <c r="BK491" s="9">
        <f t="shared" si="397"/>
        <v>102.24701358148785</v>
      </c>
      <c r="BL491" s="9">
        <f t="shared" si="398"/>
        <v>4810.1367704149325</v>
      </c>
      <c r="BM491" s="9" t="str">
        <f t="shared" si="399"/>
        <v>M</v>
      </c>
      <c r="BN491" s="9" t="str">
        <f t="shared" si="400"/>
        <v>M</v>
      </c>
      <c r="BO491" s="9">
        <v>1</v>
      </c>
    </row>
    <row r="492" spans="1:67" x14ac:dyDescent="0.3">
      <c r="A492" s="10">
        <v>486</v>
      </c>
      <c r="B492" s="10">
        <f t="shared" si="370"/>
        <v>13</v>
      </c>
      <c r="C492" s="9">
        <f>IF(G492&lt;=$A$3,$A$3,G492)</f>
        <v>3.3305921931908182</v>
      </c>
      <c r="D492" s="9">
        <f t="shared" si="408"/>
        <v>3</v>
      </c>
      <c r="E492" s="9">
        <f t="shared" si="409"/>
        <v>2.7508200000000005</v>
      </c>
      <c r="F492" s="9">
        <f t="shared" si="410"/>
        <v>3.7305921931908186</v>
      </c>
      <c r="G492" s="9">
        <v>3.3305921931908182</v>
      </c>
      <c r="H492" s="9">
        <f t="shared" si="371"/>
        <v>3.6749018830356062</v>
      </c>
      <c r="I492" s="9">
        <v>65</v>
      </c>
      <c r="J492" s="9">
        <v>78</v>
      </c>
      <c r="K492" s="9">
        <v>0.2</v>
      </c>
      <c r="L492" s="9">
        <v>0.2</v>
      </c>
      <c r="M492" s="1">
        <f t="shared" si="411"/>
        <v>1.3989229744649958</v>
      </c>
      <c r="N492" s="9">
        <v>3</v>
      </c>
      <c r="O492" s="9">
        <v>2.6</v>
      </c>
      <c r="P492" s="9">
        <f t="shared" si="412"/>
        <v>2.8805717444668235</v>
      </c>
      <c r="Q492" s="1">
        <f t="shared" si="413"/>
        <v>1.3432326643097836</v>
      </c>
      <c r="R492" s="4">
        <f t="shared" si="414"/>
        <v>15.007922656809424</v>
      </c>
      <c r="S492" s="4">
        <f t="shared" si="415"/>
        <v>2.3784402778547376E-2</v>
      </c>
      <c r="T492" s="9">
        <f t="shared" si="416"/>
        <v>15.965531205617207</v>
      </c>
      <c r="U492" s="9">
        <f t="shared" si="417"/>
        <v>5.0738248575006022</v>
      </c>
      <c r="V492" s="9">
        <f t="shared" si="418"/>
        <v>47.062639829992136</v>
      </c>
      <c r="W492" s="9">
        <f t="shared" si="419"/>
        <v>41.349520413655789</v>
      </c>
      <c r="X492" s="28">
        <f t="shared" si="372"/>
        <v>88.412160243647918</v>
      </c>
      <c r="Y492" s="9">
        <f t="shared" si="420"/>
        <v>0.46769042063562288</v>
      </c>
      <c r="Z492" s="9">
        <f t="shared" si="401"/>
        <v>0.04</v>
      </c>
      <c r="AA492" s="29">
        <f t="shared" si="373"/>
        <v>0.50769042063562286</v>
      </c>
      <c r="AB492" s="30">
        <f t="shared" si="402"/>
        <v>0.98</v>
      </c>
      <c r="AC492" s="9">
        <v>0.5</v>
      </c>
      <c r="AD492" s="9">
        <v>0.5</v>
      </c>
      <c r="AE492" s="9">
        <f t="shared" si="374"/>
        <v>90.980942381028072</v>
      </c>
      <c r="AF492" s="9">
        <f>(AC492+AD492)*D492*E492*N492</f>
        <v>24.757380000000005</v>
      </c>
      <c r="AG492" s="28">
        <f t="shared" si="375"/>
        <v>115.73832238102807</v>
      </c>
      <c r="AH492" s="9">
        <f t="shared" si="376"/>
        <v>0.21390823273293147</v>
      </c>
      <c r="AI492" s="9">
        <f t="shared" si="403"/>
        <v>0.09</v>
      </c>
      <c r="AJ492" s="29">
        <f t="shared" si="377"/>
        <v>0.30390823273293144</v>
      </c>
      <c r="AK492" s="30">
        <f t="shared" si="404"/>
        <v>0.9</v>
      </c>
      <c r="AL492" s="9">
        <v>6.9034531956899876</v>
      </c>
      <c r="AM492" s="9">
        <v>3.3577781489437517</v>
      </c>
      <c r="AN492" s="9">
        <v>4.7809526026900055</v>
      </c>
      <c r="AO492" s="36">
        <f t="shared" si="378"/>
        <v>90.254080248723909</v>
      </c>
      <c r="AP492" s="36">
        <f t="shared" si="379"/>
        <v>3.3986361389318027</v>
      </c>
      <c r="AQ492" s="36">
        <f t="shared" si="380"/>
        <v>1.6530663481053953</v>
      </c>
      <c r="AR492" s="36">
        <f t="shared" si="381"/>
        <v>2.3537087647913406</v>
      </c>
      <c r="AS492" s="36">
        <f t="shared" si="382"/>
        <v>92.657541954812103</v>
      </c>
      <c r="AT492" s="37">
        <f t="shared" si="383"/>
        <v>114.46647268453326</v>
      </c>
      <c r="AU492" s="37">
        <f t="shared" si="384"/>
        <v>4.8054369352333355</v>
      </c>
      <c r="AV492" s="37">
        <f t="shared" si="385"/>
        <v>2.3373217257890024</v>
      </c>
      <c r="AW492" s="37">
        <f t="shared" si="386"/>
        <v>3.3279817464265768</v>
      </c>
      <c r="AX492" s="37">
        <f t="shared" si="387"/>
        <v>131.01136933638693</v>
      </c>
      <c r="AY492" s="9">
        <f t="shared" si="388"/>
        <v>0.85</v>
      </c>
      <c r="AZ492" s="9">
        <f t="shared" si="389"/>
        <v>0.6</v>
      </c>
      <c r="BA492" s="9">
        <f t="shared" si="390"/>
        <v>0.65</v>
      </c>
      <c r="BB492" s="9">
        <f t="shared" si="405"/>
        <v>21</v>
      </c>
      <c r="BC492" s="9">
        <f t="shared" si="406"/>
        <v>11.2</v>
      </c>
      <c r="BD492" s="9">
        <f t="shared" si="407"/>
        <v>13.65</v>
      </c>
      <c r="BE492" s="9">
        <f t="shared" si="391"/>
        <v>306.7407788193641</v>
      </c>
      <c r="BF492" s="9">
        <f t="shared" si="392"/>
        <v>149.19598283836933</v>
      </c>
      <c r="BG492" s="9">
        <f t="shared" si="393"/>
        <v>212.43181973960247</v>
      </c>
      <c r="BH492" s="9">
        <f t="shared" si="394"/>
        <v>8362.7212272391134</v>
      </c>
      <c r="BI492" s="9">
        <f t="shared" si="395"/>
        <v>550.06141568413386</v>
      </c>
      <c r="BJ492" s="9">
        <f t="shared" si="396"/>
        <v>267.54497347999296</v>
      </c>
      <c r="BK492" s="9">
        <f t="shared" si="397"/>
        <v>380.94233167196307</v>
      </c>
      <c r="BL492" s="9">
        <f t="shared" si="398"/>
        <v>14996.409329506832</v>
      </c>
      <c r="BM492" s="9" t="str">
        <f t="shared" si="399"/>
        <v>M</v>
      </c>
      <c r="BN492" s="9" t="str">
        <f t="shared" si="400"/>
        <v>M</v>
      </c>
      <c r="BO492" s="9">
        <v>1</v>
      </c>
    </row>
    <row r="493" spans="1:67" x14ac:dyDescent="0.3">
      <c r="A493" s="10">
        <v>487</v>
      </c>
      <c r="B493" s="10">
        <f t="shared" si="370"/>
        <v>13</v>
      </c>
      <c r="C493" s="9">
        <f>IF(G493&lt;=$A$3,$A$3,G493)</f>
        <v>2.6131260211701561</v>
      </c>
      <c r="D493" s="9">
        <f t="shared" si="408"/>
        <v>3</v>
      </c>
      <c r="E493" s="9">
        <f t="shared" si="409"/>
        <v>2.7508200000000005</v>
      </c>
      <c r="F493" s="9">
        <f t="shared" si="410"/>
        <v>3.0131260211701565</v>
      </c>
      <c r="G493" s="9">
        <v>2.6131260211701561</v>
      </c>
      <c r="H493" s="9">
        <f t="shared" si="371"/>
        <v>2.8832655512254628</v>
      </c>
      <c r="I493" s="9">
        <v>65</v>
      </c>
      <c r="J493" s="9">
        <v>78</v>
      </c>
      <c r="K493" s="9">
        <v>0.2</v>
      </c>
      <c r="L493" s="9">
        <v>0.2</v>
      </c>
      <c r="M493" s="1">
        <f t="shared" si="411"/>
        <v>1.3989229744649958</v>
      </c>
      <c r="N493" s="9">
        <v>3</v>
      </c>
      <c r="O493" s="9">
        <v>2.6</v>
      </c>
      <c r="P493" s="9">
        <f t="shared" si="412"/>
        <v>2.7215133235029811</v>
      </c>
      <c r="Q493" s="1">
        <f t="shared" si="413"/>
        <v>1.2690625045203023</v>
      </c>
      <c r="R493" s="4">
        <f t="shared" si="414"/>
        <v>15.007922656809424</v>
      </c>
      <c r="S493" s="4">
        <f t="shared" si="415"/>
        <v>0.1293263194543669</v>
      </c>
      <c r="T493" s="9">
        <f t="shared" si="416"/>
        <v>14.251051509674246</v>
      </c>
      <c r="U493" s="9">
        <f t="shared" si="417"/>
        <v>4.2821885256904588</v>
      </c>
      <c r="V493" s="9">
        <f t="shared" si="418"/>
        <v>32.180023378756133</v>
      </c>
      <c r="W493" s="9">
        <f t="shared" si="419"/>
        <v>41.639847228885969</v>
      </c>
      <c r="X493" s="28">
        <f t="shared" si="372"/>
        <v>73.819870607642102</v>
      </c>
      <c r="Y493" s="9">
        <f t="shared" si="420"/>
        <v>0.56407369568831589</v>
      </c>
      <c r="Z493" s="9">
        <f t="shared" si="401"/>
        <v>0.04</v>
      </c>
      <c r="AA493" s="29">
        <f t="shared" si="373"/>
        <v>0.60407369568831593</v>
      </c>
      <c r="AB493" s="30">
        <f t="shared" si="402"/>
        <v>0.98</v>
      </c>
      <c r="AC493" s="9">
        <v>0.5</v>
      </c>
      <c r="AD493" s="9">
        <v>0.5</v>
      </c>
      <c r="AE493" s="9">
        <f t="shared" si="374"/>
        <v>71.38210089259826</v>
      </c>
      <c r="AF493" s="9">
        <f>(AC493+AD493)*D493*E493*N493</f>
        <v>24.757380000000005</v>
      </c>
      <c r="AG493" s="28">
        <f t="shared" si="375"/>
        <v>96.139480892598272</v>
      </c>
      <c r="AH493" s="9">
        <f t="shared" si="376"/>
        <v>0.25751522444413427</v>
      </c>
      <c r="AI493" s="9">
        <f t="shared" si="403"/>
        <v>0.09</v>
      </c>
      <c r="AJ493" s="29">
        <f t="shared" si="377"/>
        <v>0.3475152244441343</v>
      </c>
      <c r="AK493" s="30">
        <f t="shared" si="404"/>
        <v>0.9</v>
      </c>
      <c r="AL493" s="9">
        <v>4.0461764438118299</v>
      </c>
      <c r="AM493" s="9">
        <v>2.28936479574701</v>
      </c>
      <c r="AN493" s="9">
        <v>5.6200854266968339</v>
      </c>
      <c r="AO493" s="36">
        <f t="shared" si="378"/>
        <v>75.35778457863465</v>
      </c>
      <c r="AP493" s="36">
        <f t="shared" si="379"/>
        <v>1.6019876859914102</v>
      </c>
      <c r="AQ493" s="36">
        <f t="shared" si="380"/>
        <v>0.90641974280138715</v>
      </c>
      <c r="AR493" s="36">
        <f t="shared" si="381"/>
        <v>2.2251396529080316</v>
      </c>
      <c r="AS493" s="36">
        <f t="shared" si="382"/>
        <v>54.429172436998499</v>
      </c>
      <c r="AT493" s="37">
        <f t="shared" si="383"/>
        <v>95.083003080591695</v>
      </c>
      <c r="AU493" s="37">
        <f t="shared" si="384"/>
        <v>2.6400685287999925</v>
      </c>
      <c r="AV493" s="37">
        <f t="shared" si="385"/>
        <v>1.4937756749184881</v>
      </c>
      <c r="AW493" s="37">
        <f t="shared" si="386"/>
        <v>3.6670201782430754</v>
      </c>
      <c r="AX493" s="37">
        <f t="shared" si="387"/>
        <v>89.699032305993796</v>
      </c>
      <c r="AY493" s="9">
        <f t="shared" si="388"/>
        <v>0.85</v>
      </c>
      <c r="AZ493" s="9">
        <f t="shared" si="389"/>
        <v>0.6</v>
      </c>
      <c r="BA493" s="9">
        <f t="shared" si="390"/>
        <v>0.65</v>
      </c>
      <c r="BB493" s="9">
        <f t="shared" si="405"/>
        <v>21</v>
      </c>
      <c r="BC493" s="9">
        <f t="shared" si="406"/>
        <v>11.2</v>
      </c>
      <c r="BD493" s="9">
        <f t="shared" si="407"/>
        <v>13.65</v>
      </c>
      <c r="BE493" s="9">
        <f t="shared" si="391"/>
        <v>120.7222429385661</v>
      </c>
      <c r="BF493" s="9">
        <f t="shared" si="392"/>
        <v>68.305783715848364</v>
      </c>
      <c r="BG493" s="9">
        <f t="shared" si="393"/>
        <v>167.68159462122134</v>
      </c>
      <c r="BH493" s="9">
        <f t="shared" si="394"/>
        <v>4101.6618513006915</v>
      </c>
      <c r="BI493" s="9">
        <f t="shared" si="395"/>
        <v>251.02564405686289</v>
      </c>
      <c r="BJ493" s="9">
        <f t="shared" si="396"/>
        <v>142.03267709998755</v>
      </c>
      <c r="BK493" s="9">
        <f t="shared" si="397"/>
        <v>348.67129090447821</v>
      </c>
      <c r="BL493" s="9">
        <f t="shared" si="398"/>
        <v>8528.8533650769023</v>
      </c>
      <c r="BM493" s="9" t="str">
        <f t="shared" si="399"/>
        <v>D</v>
      </c>
      <c r="BN493" s="9" t="str">
        <f t="shared" si="400"/>
        <v>M</v>
      </c>
      <c r="BO493" s="9">
        <v>1</v>
      </c>
    </row>
    <row r="494" spans="1:67" x14ac:dyDescent="0.3">
      <c r="A494" s="10">
        <v>488</v>
      </c>
      <c r="B494" s="10">
        <f t="shared" si="370"/>
        <v>13</v>
      </c>
      <c r="C494" s="9">
        <f>IF(G494&lt;=$A$3,$A$3,G494)</f>
        <v>3.4992991053330709</v>
      </c>
      <c r="D494" s="9">
        <f t="shared" si="408"/>
        <v>3</v>
      </c>
      <c r="E494" s="9">
        <f t="shared" si="409"/>
        <v>2.7508200000000005</v>
      </c>
      <c r="F494" s="9">
        <f t="shared" si="410"/>
        <v>3.8992991053330712</v>
      </c>
      <c r="G494" s="9">
        <v>3.4992991053330709</v>
      </c>
      <c r="H494" s="9">
        <f t="shared" si="371"/>
        <v>3.8610493646697126</v>
      </c>
      <c r="I494" s="9">
        <v>65</v>
      </c>
      <c r="J494" s="9">
        <v>78</v>
      </c>
      <c r="K494" s="9">
        <v>0.2</v>
      </c>
      <c r="L494" s="9">
        <v>0.2</v>
      </c>
      <c r="M494" s="1">
        <f t="shared" si="411"/>
        <v>1.3989229744649958</v>
      </c>
      <c r="N494" s="9">
        <v>3</v>
      </c>
      <c r="O494" s="9">
        <v>2.6</v>
      </c>
      <c r="P494" s="9">
        <f t="shared" si="412"/>
        <v>2.9179731664397313</v>
      </c>
      <c r="Q494" s="1">
        <f t="shared" si="413"/>
        <v>1.360673233801637</v>
      </c>
      <c r="R494" s="4">
        <f t="shared" si="414"/>
        <v>15.007922656809424</v>
      </c>
      <c r="S494" s="4">
        <f t="shared" si="415"/>
        <v>1.1219925352690872E-2</v>
      </c>
      <c r="T494" s="9">
        <f t="shared" si="416"/>
        <v>16.382816537990518</v>
      </c>
      <c r="U494" s="9">
        <f t="shared" si="417"/>
        <v>5.2599723391347082</v>
      </c>
      <c r="V494" s="9">
        <f t="shared" si="418"/>
        <v>50.523286930851576</v>
      </c>
      <c r="W494" s="9">
        <f t="shared" si="419"/>
        <v>41.314957797863194</v>
      </c>
      <c r="X494" s="28">
        <f t="shared" si="372"/>
        <v>91.83824472871477</v>
      </c>
      <c r="Y494" s="9">
        <f t="shared" si="420"/>
        <v>0.44986658793300499</v>
      </c>
      <c r="Z494" s="9">
        <f t="shared" si="401"/>
        <v>0.04</v>
      </c>
      <c r="AA494" s="29">
        <f t="shared" si="373"/>
        <v>0.48986658793300497</v>
      </c>
      <c r="AB494" s="30">
        <f t="shared" si="402"/>
        <v>0.98</v>
      </c>
      <c r="AC494" s="9">
        <v>0.5</v>
      </c>
      <c r="AD494" s="9">
        <v>0.5</v>
      </c>
      <c r="AE494" s="9">
        <f t="shared" si="374"/>
        <v>95.589466319886668</v>
      </c>
      <c r="AF494" s="9">
        <f>(AC494+AD494)*D494*E494*N494</f>
        <v>24.757380000000005</v>
      </c>
      <c r="AG494" s="28">
        <f t="shared" si="375"/>
        <v>120.34684631988668</v>
      </c>
      <c r="AH494" s="9">
        <f t="shared" si="376"/>
        <v>0.20571689875606636</v>
      </c>
      <c r="AI494" s="9">
        <f t="shared" si="403"/>
        <v>0.09</v>
      </c>
      <c r="AJ494" s="29">
        <f t="shared" si="377"/>
        <v>0.29571689875606633</v>
      </c>
      <c r="AK494" s="30">
        <f t="shared" si="404"/>
        <v>0.9</v>
      </c>
      <c r="AL494" s="9">
        <v>10.304602609655525</v>
      </c>
      <c r="AM494" s="9">
        <v>3.0225323825576202</v>
      </c>
      <c r="AN494" s="9">
        <v>6.4513535526890351</v>
      </c>
      <c r="AO494" s="36">
        <f t="shared" si="378"/>
        <v>93.751541493896326</v>
      </c>
      <c r="AP494" s="36">
        <f t="shared" si="379"/>
        <v>5.2567220892580346</v>
      </c>
      <c r="AQ494" s="36">
        <f t="shared" si="380"/>
        <v>1.5418947573971027</v>
      </c>
      <c r="AR494" s="36">
        <f t="shared" si="381"/>
        <v>3.2910510002837881</v>
      </c>
      <c r="AS494" s="36">
        <f t="shared" si="382"/>
        <v>133.39387206298235</v>
      </c>
      <c r="AT494" s="37">
        <f t="shared" si="383"/>
        <v>119.02435350318463</v>
      </c>
      <c r="AU494" s="37">
        <f t="shared" si="384"/>
        <v>7.2573574830145251</v>
      </c>
      <c r="AV494" s="37">
        <f t="shared" si="385"/>
        <v>2.1287184799978967</v>
      </c>
      <c r="AW494" s="37">
        <f t="shared" si="386"/>
        <v>4.5435792873089031</v>
      </c>
      <c r="AX494" s="37">
        <f t="shared" si="387"/>
        <v>184.16172648404338</v>
      </c>
      <c r="AY494" s="9">
        <f t="shared" si="388"/>
        <v>0.85</v>
      </c>
      <c r="AZ494" s="9">
        <f t="shared" si="389"/>
        <v>0.6</v>
      </c>
      <c r="BA494" s="9">
        <f t="shared" si="390"/>
        <v>0.65</v>
      </c>
      <c r="BB494" s="9">
        <f t="shared" si="405"/>
        <v>21</v>
      </c>
      <c r="BC494" s="9">
        <f t="shared" si="406"/>
        <v>11.2</v>
      </c>
      <c r="BD494" s="9">
        <f t="shared" si="407"/>
        <v>13.65</v>
      </c>
      <c r="BE494" s="9">
        <f t="shared" si="391"/>
        <v>492.82579907295604</v>
      </c>
      <c r="BF494" s="9">
        <f t="shared" si="392"/>
        <v>144.55501032733568</v>
      </c>
      <c r="BG494" s="9">
        <f t="shared" si="393"/>
        <v>308.54110441163459</v>
      </c>
      <c r="BH494" s="9">
        <f t="shared" si="394"/>
        <v>12505.881131744189</v>
      </c>
      <c r="BI494" s="9">
        <f t="shared" si="395"/>
        <v>863.8022825573031</v>
      </c>
      <c r="BJ494" s="9">
        <f t="shared" si="396"/>
        <v>253.3693408720315</v>
      </c>
      <c r="BK494" s="9">
        <f t="shared" si="397"/>
        <v>540.79658726240257</v>
      </c>
      <c r="BL494" s="9">
        <f t="shared" si="398"/>
        <v>21919.730434793579</v>
      </c>
      <c r="BM494" s="9" t="str">
        <f t="shared" si="399"/>
        <v>M</v>
      </c>
      <c r="BN494" s="9" t="str">
        <f t="shared" si="400"/>
        <v>M</v>
      </c>
      <c r="BO494" s="9">
        <v>1</v>
      </c>
    </row>
    <row r="495" spans="1:67" x14ac:dyDescent="0.3">
      <c r="A495" s="10">
        <v>489</v>
      </c>
      <c r="B495" s="10">
        <f t="shared" si="370"/>
        <v>13</v>
      </c>
      <c r="C495" s="9">
        <f>IF(G495&lt;=$A$3,$A$3,G495)</f>
        <v>2.550083426462654</v>
      </c>
      <c r="D495" s="9">
        <f t="shared" si="408"/>
        <v>3</v>
      </c>
      <c r="E495" s="9">
        <f t="shared" si="409"/>
        <v>2.7508200000000005</v>
      </c>
      <c r="F495" s="9">
        <f t="shared" si="410"/>
        <v>2.9500834264626543</v>
      </c>
      <c r="G495" s="9">
        <v>2.550083426462654</v>
      </c>
      <c r="H495" s="9">
        <f t="shared" si="371"/>
        <v>2.8137057442711035</v>
      </c>
      <c r="I495" s="9">
        <v>65</v>
      </c>
      <c r="J495" s="9">
        <v>78</v>
      </c>
      <c r="K495" s="9">
        <v>0.2</v>
      </c>
      <c r="L495" s="9">
        <v>0.2</v>
      </c>
      <c r="M495" s="1">
        <f t="shared" si="411"/>
        <v>1.3989229744649958</v>
      </c>
      <c r="N495" s="9">
        <v>3</v>
      </c>
      <c r="O495" s="9">
        <v>2.6</v>
      </c>
      <c r="P495" s="9">
        <f t="shared" si="412"/>
        <v>2.7075371167371669</v>
      </c>
      <c r="Q495" s="1">
        <f t="shared" si="413"/>
        <v>1.2625452922734453</v>
      </c>
      <c r="R495" s="4">
        <f t="shared" si="414"/>
        <v>15.007922656809424</v>
      </c>
      <c r="S495" s="4">
        <f t="shared" si="415"/>
        <v>0.14263285912075083</v>
      </c>
      <c r="T495" s="9">
        <f t="shared" si="416"/>
        <v>14.105056109153212</v>
      </c>
      <c r="U495" s="9">
        <f t="shared" si="417"/>
        <v>4.2126287187360996</v>
      </c>
      <c r="V495" s="9">
        <f t="shared" si="418"/>
        <v>30.85951187292169</v>
      </c>
      <c r="W495" s="9">
        <f t="shared" si="419"/>
        <v>41.676451124331045</v>
      </c>
      <c r="X495" s="28">
        <f t="shared" si="372"/>
        <v>72.535962997252739</v>
      </c>
      <c r="Y495" s="9">
        <f t="shared" si="420"/>
        <v>0.57456259491460149</v>
      </c>
      <c r="Z495" s="9">
        <f t="shared" si="401"/>
        <v>0.04</v>
      </c>
      <c r="AA495" s="29">
        <f t="shared" si="373"/>
        <v>0.61456259491460152</v>
      </c>
      <c r="AB495" s="30">
        <f t="shared" si="402"/>
        <v>0.98</v>
      </c>
      <c r="AC495" s="9">
        <v>0.5</v>
      </c>
      <c r="AD495" s="9">
        <v>0.5</v>
      </c>
      <c r="AE495" s="9">
        <f t="shared" si="374"/>
        <v>69.659982319102539</v>
      </c>
      <c r="AF495" s="9">
        <f>(AC495+AD495)*D495*E495*N495</f>
        <v>24.757380000000005</v>
      </c>
      <c r="AG495" s="28">
        <f t="shared" si="375"/>
        <v>94.417362319102551</v>
      </c>
      <c r="AH495" s="9">
        <f t="shared" si="376"/>
        <v>0.26221215454343488</v>
      </c>
      <c r="AI495" s="9">
        <f t="shared" si="403"/>
        <v>0.09</v>
      </c>
      <c r="AJ495" s="29">
        <f t="shared" si="377"/>
        <v>0.35221215454343491</v>
      </c>
      <c r="AK495" s="30">
        <f t="shared" si="404"/>
        <v>0.9</v>
      </c>
      <c r="AL495" s="9">
        <v>10.203479308437863</v>
      </c>
      <c r="AM495" s="9">
        <v>2.9669960837554283</v>
      </c>
      <c r="AN495" s="9">
        <v>5.5043918585655138</v>
      </c>
      <c r="AO495" s="36">
        <f t="shared" si="378"/>
        <v>74.047128893028841</v>
      </c>
      <c r="AP495" s="36">
        <f t="shared" si="379"/>
        <v>3.9328025874868464</v>
      </c>
      <c r="AQ495" s="36">
        <f t="shared" si="380"/>
        <v>1.143591271421232</v>
      </c>
      <c r="AR495" s="36">
        <f t="shared" si="381"/>
        <v>2.1215985145386855</v>
      </c>
      <c r="AS495" s="36">
        <f t="shared" si="382"/>
        <v>96.709342350835385</v>
      </c>
      <c r="AT495" s="37">
        <f t="shared" si="383"/>
        <v>93.379808887024495</v>
      </c>
      <c r="AU495" s="37">
        <f t="shared" si="384"/>
        <v>6.6096898773736061</v>
      </c>
      <c r="AV495" s="37">
        <f t="shared" si="385"/>
        <v>1.9219840005739952</v>
      </c>
      <c r="AW495" s="37">
        <f t="shared" si="386"/>
        <v>3.565678142608812</v>
      </c>
      <c r="AX495" s="37">
        <f t="shared" si="387"/>
        <v>162.5351761152728</v>
      </c>
      <c r="AY495" s="9">
        <f t="shared" si="388"/>
        <v>0.85</v>
      </c>
      <c r="AZ495" s="9">
        <f t="shared" si="389"/>
        <v>0.6</v>
      </c>
      <c r="BA495" s="9">
        <f t="shared" si="390"/>
        <v>0.65</v>
      </c>
      <c r="BB495" s="9">
        <f t="shared" si="405"/>
        <v>21</v>
      </c>
      <c r="BC495" s="9">
        <f t="shared" si="406"/>
        <v>11.2</v>
      </c>
      <c r="BD495" s="9">
        <f t="shared" si="407"/>
        <v>13.65</v>
      </c>
      <c r="BE495" s="9">
        <f t="shared" si="391"/>
        <v>291.21274010647585</v>
      </c>
      <c r="BF495" s="9">
        <f t="shared" si="392"/>
        <v>84.679650275870699</v>
      </c>
      <c r="BG495" s="9">
        <f t="shared" si="393"/>
        <v>157.09827866530458</v>
      </c>
      <c r="BH495" s="9">
        <f t="shared" si="394"/>
        <v>7161.049138212361</v>
      </c>
      <c r="BI495" s="9">
        <f t="shared" si="395"/>
        <v>617.21157755164768</v>
      </c>
      <c r="BJ495" s="9">
        <f t="shared" si="396"/>
        <v>179.47449865751844</v>
      </c>
      <c r="BK495" s="9">
        <f t="shared" si="397"/>
        <v>332.96234350945133</v>
      </c>
      <c r="BL495" s="9">
        <f t="shared" si="398"/>
        <v>15177.503683063043</v>
      </c>
      <c r="BM495" s="9" t="str">
        <f t="shared" si="399"/>
        <v>M</v>
      </c>
      <c r="BN495" s="9" t="str">
        <f t="shared" si="400"/>
        <v>M</v>
      </c>
      <c r="BO495" s="9">
        <v>1</v>
      </c>
    </row>
    <row r="496" spans="1:67" x14ac:dyDescent="0.3">
      <c r="A496" s="10">
        <v>490</v>
      </c>
      <c r="B496" s="10">
        <f t="shared" si="370"/>
        <v>13</v>
      </c>
      <c r="C496" s="9">
        <f>IF(G496&lt;=$A$3,$A$3,G496)</f>
        <v>3.0482626899903709</v>
      </c>
      <c r="D496" s="9">
        <f t="shared" si="408"/>
        <v>3</v>
      </c>
      <c r="E496" s="9">
        <f t="shared" si="409"/>
        <v>2.7508200000000005</v>
      </c>
      <c r="F496" s="9">
        <f t="shared" si="410"/>
        <v>3.4482626899903712</v>
      </c>
      <c r="G496" s="9">
        <v>3.0482626899903709</v>
      </c>
      <c r="H496" s="9">
        <f t="shared" si="371"/>
        <v>3.3633857433325822</v>
      </c>
      <c r="I496" s="9">
        <v>65</v>
      </c>
      <c r="J496" s="9">
        <v>78</v>
      </c>
      <c r="K496" s="9">
        <v>0.2</v>
      </c>
      <c r="L496" s="9">
        <v>0.2</v>
      </c>
      <c r="M496" s="1">
        <f t="shared" si="411"/>
        <v>1.3989229744649958</v>
      </c>
      <c r="N496" s="9">
        <v>3</v>
      </c>
      <c r="O496" s="9">
        <v>2.6</v>
      </c>
      <c r="P496" s="9">
        <f t="shared" si="412"/>
        <v>2.8179808005006506</v>
      </c>
      <c r="Q496" s="1">
        <f t="shared" si="413"/>
        <v>1.3140460278072066</v>
      </c>
      <c r="R496" s="4">
        <f t="shared" si="414"/>
        <v>15.007922656809424</v>
      </c>
      <c r="S496" s="4">
        <f t="shared" si="415"/>
        <v>5.5247480027917177E-2</v>
      </c>
      <c r="T496" s="9">
        <f t="shared" si="416"/>
        <v>15.279250105473391</v>
      </c>
      <c r="U496" s="9">
        <f t="shared" si="417"/>
        <v>4.7623087177975778</v>
      </c>
      <c r="V496" s="9">
        <f t="shared" si="418"/>
        <v>41.238152159128902</v>
      </c>
      <c r="W496" s="9">
        <f t="shared" si="419"/>
        <v>41.436069675814899</v>
      </c>
      <c r="X496" s="28">
        <f t="shared" si="372"/>
        <v>82.674221834943808</v>
      </c>
      <c r="Y496" s="9">
        <f t="shared" si="420"/>
        <v>0.50119697235905725</v>
      </c>
      <c r="Z496" s="9">
        <f t="shared" si="401"/>
        <v>0.04</v>
      </c>
      <c r="AA496" s="29">
        <f t="shared" si="373"/>
        <v>0.54119697235905728</v>
      </c>
      <c r="AB496" s="30">
        <f t="shared" si="402"/>
        <v>0.98</v>
      </c>
      <c r="AC496" s="9">
        <v>0.5</v>
      </c>
      <c r="AD496" s="9">
        <v>0.5</v>
      </c>
      <c r="AE496" s="9">
        <f t="shared" si="374"/>
        <v>83.268618934267224</v>
      </c>
      <c r="AF496" s="9">
        <f>(AC496+AD496)*D496*E496*N496</f>
        <v>24.757380000000005</v>
      </c>
      <c r="AG496" s="28">
        <f t="shared" si="375"/>
        <v>108.02599893426722</v>
      </c>
      <c r="AH496" s="9">
        <f t="shared" si="376"/>
        <v>0.22917982933964473</v>
      </c>
      <c r="AI496" s="9">
        <f t="shared" si="403"/>
        <v>0.09</v>
      </c>
      <c r="AJ496" s="29">
        <f t="shared" si="377"/>
        <v>0.31917982933964473</v>
      </c>
      <c r="AK496" s="30">
        <f t="shared" si="404"/>
        <v>0.9</v>
      </c>
      <c r="AL496" s="9">
        <v>8.0528700215205262</v>
      </c>
      <c r="AM496" s="9">
        <v>3.1495711271102365</v>
      </c>
      <c r="AN496" s="9">
        <v>3.4479584289399092</v>
      </c>
      <c r="AO496" s="36">
        <f t="shared" si="378"/>
        <v>84.396601456505138</v>
      </c>
      <c r="AP496" s="36">
        <f t="shared" si="379"/>
        <v>3.6946811470726009</v>
      </c>
      <c r="AQ496" s="36">
        <f t="shared" si="380"/>
        <v>1.4450327688886728</v>
      </c>
      <c r="AR496" s="36">
        <f t="shared" si="381"/>
        <v>1.5819337663777386</v>
      </c>
      <c r="AS496" s="36">
        <f t="shared" si="382"/>
        <v>87.537046433258681</v>
      </c>
      <c r="AT496" s="37">
        <f t="shared" si="383"/>
        <v>106.83890004487967</v>
      </c>
      <c r="AU496" s="37">
        <f t="shared" si="384"/>
        <v>5.4825563423572632</v>
      </c>
      <c r="AV496" s="37">
        <f t="shared" si="385"/>
        <v>2.1442915522661186</v>
      </c>
      <c r="AW496" s="37">
        <f t="shared" si="386"/>
        <v>2.3474396460206792</v>
      </c>
      <c r="AX496" s="37">
        <f t="shared" si="387"/>
        <v>129.89667308480571</v>
      </c>
      <c r="AY496" s="9">
        <f t="shared" si="388"/>
        <v>0.85</v>
      </c>
      <c r="AZ496" s="9">
        <f t="shared" si="389"/>
        <v>0.6</v>
      </c>
      <c r="BA496" s="9">
        <f t="shared" si="390"/>
        <v>0.55000000000000004</v>
      </c>
      <c r="BB496" s="9">
        <f t="shared" si="405"/>
        <v>21</v>
      </c>
      <c r="BC496" s="9">
        <f t="shared" si="406"/>
        <v>11.2</v>
      </c>
      <c r="BD496" s="9">
        <f t="shared" si="407"/>
        <v>13.65</v>
      </c>
      <c r="BE496" s="9">
        <f t="shared" si="391"/>
        <v>311.81853227834955</v>
      </c>
      <c r="BF496" s="9">
        <f t="shared" si="392"/>
        <v>121.95585468748742</v>
      </c>
      <c r="BG496" s="9">
        <f t="shared" si="393"/>
        <v>133.50983361157012</v>
      </c>
      <c r="BH496" s="9">
        <f t="shared" si="394"/>
        <v>7387.8292205073176</v>
      </c>
      <c r="BI496" s="9">
        <f t="shared" si="395"/>
        <v>585.75028905152874</v>
      </c>
      <c r="BJ496" s="9">
        <f t="shared" si="396"/>
        <v>229.09375081963969</v>
      </c>
      <c r="BK496" s="9">
        <f t="shared" si="397"/>
        <v>250.79786970259104</v>
      </c>
      <c r="BL496" s="9">
        <f t="shared" si="398"/>
        <v>13878.017671869968</v>
      </c>
      <c r="BM496" s="9" t="str">
        <f t="shared" si="399"/>
        <v>M</v>
      </c>
      <c r="BN496" s="9" t="str">
        <f t="shared" si="400"/>
        <v>M</v>
      </c>
      <c r="BO496" s="9">
        <v>1</v>
      </c>
    </row>
    <row r="497" spans="1:67" x14ac:dyDescent="0.3">
      <c r="A497" s="10">
        <v>491</v>
      </c>
      <c r="B497" s="10">
        <f t="shared" si="370"/>
        <v>13</v>
      </c>
      <c r="C497" s="9">
        <f>IF(G497&lt;=$A$3,$A$3,G497)</f>
        <v>2.8818105214911771</v>
      </c>
      <c r="D497" s="9">
        <f t="shared" si="408"/>
        <v>3</v>
      </c>
      <c r="E497" s="9">
        <f t="shared" si="409"/>
        <v>2.7508200000000005</v>
      </c>
      <c r="F497" s="9">
        <f t="shared" si="410"/>
        <v>3.2818105214911775</v>
      </c>
      <c r="G497" s="9">
        <v>2.8818105214911771</v>
      </c>
      <c r="H497" s="9">
        <f t="shared" si="371"/>
        <v>3.1797260960471481</v>
      </c>
      <c r="I497" s="9">
        <v>65</v>
      </c>
      <c r="J497" s="9">
        <v>78</v>
      </c>
      <c r="K497" s="9">
        <v>0.2</v>
      </c>
      <c r="L497" s="9">
        <v>0.2</v>
      </c>
      <c r="M497" s="1">
        <f t="shared" si="411"/>
        <v>1.3989229744649958</v>
      </c>
      <c r="N497" s="9">
        <v>3</v>
      </c>
      <c r="O497" s="9">
        <v>2.6</v>
      </c>
      <c r="P497" s="9">
        <f t="shared" si="412"/>
        <v>2.7810792431590374</v>
      </c>
      <c r="Q497" s="1">
        <f t="shared" si="413"/>
        <v>1.2968385490209666</v>
      </c>
      <c r="R497" s="4">
        <f t="shared" si="414"/>
        <v>15.007922656809424</v>
      </c>
      <c r="S497" s="4">
        <f t="shared" si="415"/>
        <v>7.9919352249635964E-2</v>
      </c>
      <c r="T497" s="9">
        <f t="shared" si="416"/>
        <v>14.881705559191722</v>
      </c>
      <c r="U497" s="9">
        <f t="shared" si="417"/>
        <v>4.5786490705121441</v>
      </c>
      <c r="V497" s="9">
        <f t="shared" si="418"/>
        <v>37.784793969419987</v>
      </c>
      <c r="W497" s="9">
        <f t="shared" si="419"/>
        <v>41.503937555359848</v>
      </c>
      <c r="X497" s="28">
        <f t="shared" si="372"/>
        <v>79.288731524779834</v>
      </c>
      <c r="Y497" s="9">
        <f t="shared" si="420"/>
        <v>0.52345316613356041</v>
      </c>
      <c r="Z497" s="9">
        <f t="shared" si="401"/>
        <v>0.04</v>
      </c>
      <c r="AA497" s="29">
        <f t="shared" si="373"/>
        <v>0.56345316613356045</v>
      </c>
      <c r="AB497" s="30">
        <f t="shared" si="402"/>
        <v>0.98</v>
      </c>
      <c r="AC497" s="9">
        <v>0.5</v>
      </c>
      <c r="AD497" s="9">
        <v>0.5</v>
      </c>
      <c r="AE497" s="9">
        <f t="shared" si="374"/>
        <v>78.721687255755754</v>
      </c>
      <c r="AF497" s="9">
        <f>(AC497+AD497)*D497*E497*N497</f>
        <v>24.757380000000005</v>
      </c>
      <c r="AG497" s="28">
        <f t="shared" si="375"/>
        <v>103.47906725575575</v>
      </c>
      <c r="AH497" s="9">
        <f t="shared" si="376"/>
        <v>0.23925012716639985</v>
      </c>
      <c r="AI497" s="9">
        <f t="shared" si="403"/>
        <v>0.09</v>
      </c>
      <c r="AJ497" s="29">
        <f t="shared" si="377"/>
        <v>0.32925012716639984</v>
      </c>
      <c r="AK497" s="30">
        <f t="shared" si="404"/>
        <v>0.9</v>
      </c>
      <c r="AL497" s="9">
        <v>6.2237414566940537</v>
      </c>
      <c r="AM497" s="9">
        <v>3.2802898241163341</v>
      </c>
      <c r="AN497" s="9">
        <v>3.4251384574026233</v>
      </c>
      <c r="AO497" s="36">
        <f t="shared" si="378"/>
        <v>80.940580098212749</v>
      </c>
      <c r="AP497" s="36">
        <f t="shared" si="379"/>
        <v>2.7169546277230916</v>
      </c>
      <c r="AQ497" s="36">
        <f t="shared" si="380"/>
        <v>1.4320001368822854</v>
      </c>
      <c r="AR497" s="36">
        <f t="shared" si="381"/>
        <v>1.4952333491332961</v>
      </c>
      <c r="AS497" s="36">
        <f t="shared" si="382"/>
        <v>69.346145393324363</v>
      </c>
      <c r="AT497" s="37">
        <f t="shared" si="383"/>
        <v>102.34193464854964</v>
      </c>
      <c r="AU497" s="37">
        <f t="shared" si="384"/>
        <v>4.1745737906267415</v>
      </c>
      <c r="AV497" s="37">
        <f t="shared" si="385"/>
        <v>2.2002539823833835</v>
      </c>
      <c r="AW497" s="37">
        <f t="shared" si="386"/>
        <v>2.2974111847402829</v>
      </c>
      <c r="AX497" s="37">
        <f t="shared" si="387"/>
        <v>106.54966339374135</v>
      </c>
      <c r="AY497" s="9">
        <f t="shared" si="388"/>
        <v>0.85</v>
      </c>
      <c r="AZ497" s="9">
        <f t="shared" si="389"/>
        <v>0.6</v>
      </c>
      <c r="BA497" s="9">
        <f t="shared" si="390"/>
        <v>0.55000000000000004</v>
      </c>
      <c r="BB497" s="9">
        <f t="shared" si="405"/>
        <v>21</v>
      </c>
      <c r="BC497" s="9">
        <f t="shared" si="406"/>
        <v>11.2</v>
      </c>
      <c r="BD497" s="9">
        <f t="shared" si="407"/>
        <v>13.65</v>
      </c>
      <c r="BE497" s="9">
        <f t="shared" si="391"/>
        <v>219.9118836684307</v>
      </c>
      <c r="BF497" s="9">
        <f t="shared" si="392"/>
        <v>115.90692177997225</v>
      </c>
      <c r="BG497" s="9">
        <f t="shared" si="393"/>
        <v>121.02505466104246</v>
      </c>
      <c r="BH497" s="9">
        <f t="shared" si="394"/>
        <v>5612.9172357106772</v>
      </c>
      <c r="BI497" s="9">
        <f t="shared" si="395"/>
        <v>427.23395806587013</v>
      </c>
      <c r="BJ497" s="9">
        <f t="shared" si="396"/>
        <v>225.17824927529134</v>
      </c>
      <c r="BK497" s="9">
        <f t="shared" si="397"/>
        <v>235.12150532953703</v>
      </c>
      <c r="BL497" s="9">
        <f t="shared" si="398"/>
        <v>10904.498687867239</v>
      </c>
      <c r="BM497" s="9" t="str">
        <f t="shared" si="399"/>
        <v>D</v>
      </c>
      <c r="BN497" s="9" t="str">
        <f t="shared" si="400"/>
        <v>M</v>
      </c>
      <c r="BO497" s="9">
        <v>1</v>
      </c>
    </row>
    <row r="498" spans="1:67" x14ac:dyDescent="0.3">
      <c r="A498" s="10">
        <v>492</v>
      </c>
      <c r="B498" s="10">
        <f t="shared" si="370"/>
        <v>13</v>
      </c>
      <c r="C498" s="9">
        <f>IF(G498&lt;=$A$3,$A$3,G498)</f>
        <v>2.5</v>
      </c>
      <c r="D498" s="9">
        <f t="shared" si="408"/>
        <v>3</v>
      </c>
      <c r="E498" s="9">
        <f t="shared" si="409"/>
        <v>2.7508200000000005</v>
      </c>
      <c r="F498" s="9">
        <f t="shared" si="410"/>
        <v>2.9000000000000004</v>
      </c>
      <c r="G498" s="9">
        <v>2.1294816648055179</v>
      </c>
      <c r="H498" s="9">
        <f t="shared" si="371"/>
        <v>2.3496230477818947</v>
      </c>
      <c r="I498" s="9">
        <v>65</v>
      </c>
      <c r="J498" s="9">
        <v>78</v>
      </c>
      <c r="K498" s="9">
        <v>0.2</v>
      </c>
      <c r="L498" s="9">
        <v>0.2</v>
      </c>
      <c r="M498" s="1">
        <f t="shared" si="411"/>
        <v>1.3989229744649958</v>
      </c>
      <c r="N498" s="9">
        <v>3</v>
      </c>
      <c r="O498" s="9">
        <v>2.6</v>
      </c>
      <c r="P498" s="9">
        <f t="shared" si="412"/>
        <v>1.8197128170793142</v>
      </c>
      <c r="Q498" s="1">
        <f t="shared" si="413"/>
        <v>0.84854602224689035</v>
      </c>
      <c r="R498" s="4">
        <f t="shared" si="414"/>
        <v>15.007922656809424</v>
      </c>
      <c r="S498" s="4">
        <f t="shared" si="415"/>
        <v>2.3230227100101835</v>
      </c>
      <c r="T498" s="9">
        <f t="shared" si="416"/>
        <v>6.3713533047171387</v>
      </c>
      <c r="U498" s="9">
        <f t="shared" si="417"/>
        <v>3.7485460222468907</v>
      </c>
      <c r="V498" s="9">
        <f t="shared" si="418"/>
        <v>40.644064553012527</v>
      </c>
      <c r="W498" s="9">
        <f t="shared" si="419"/>
        <v>47.674311133954717</v>
      </c>
      <c r="X498" s="28">
        <f t="shared" si="372"/>
        <v>88.318375686967244</v>
      </c>
      <c r="Y498" s="9">
        <f t="shared" si="420"/>
        <v>0.53980058807840836</v>
      </c>
      <c r="Z498" s="9">
        <f t="shared" si="401"/>
        <v>0.04</v>
      </c>
      <c r="AA498" s="29">
        <f t="shared" si="373"/>
        <v>0.5798005880784084</v>
      </c>
      <c r="AB498" s="30">
        <f t="shared" si="402"/>
        <v>0.98</v>
      </c>
      <c r="AC498" s="9">
        <v>0.5</v>
      </c>
      <c r="AD498" s="9">
        <v>0.5</v>
      </c>
      <c r="AE498" s="9">
        <f t="shared" si="374"/>
        <v>58.170510650694531</v>
      </c>
      <c r="AF498" s="9">
        <f>(AC498+AD498)*D498*E498*N498</f>
        <v>24.757380000000005</v>
      </c>
      <c r="AG498" s="28">
        <f t="shared" si="375"/>
        <v>82.927890650694536</v>
      </c>
      <c r="AH498" s="9">
        <f t="shared" si="376"/>
        <v>0.2985410554367291</v>
      </c>
      <c r="AI498" s="9">
        <f t="shared" si="403"/>
        <v>0.09</v>
      </c>
      <c r="AJ498" s="29">
        <f t="shared" si="377"/>
        <v>0.38854105543672912</v>
      </c>
      <c r="AK498" s="30">
        <f t="shared" si="404"/>
        <v>0.9</v>
      </c>
      <c r="AL498" s="9">
        <v>6.2590861826406421</v>
      </c>
      <c r="AM498" s="9">
        <v>2.7024087007263331</v>
      </c>
      <c r="AN498" s="9">
        <v>5.2984303451842045</v>
      </c>
      <c r="AO498" s="36">
        <f t="shared" si="378"/>
        <v>90.158341847112396</v>
      </c>
      <c r="AP498" s="36">
        <f t="shared" si="379"/>
        <v>2.6300643331121574</v>
      </c>
      <c r="AQ498" s="36">
        <f t="shared" si="380"/>
        <v>1.1355505468169975</v>
      </c>
      <c r="AR498" s="36">
        <f t="shared" si="381"/>
        <v>2.2263973151539185</v>
      </c>
      <c r="AS498" s="36">
        <f t="shared" si="382"/>
        <v>74.331258199365365</v>
      </c>
      <c r="AT498" s="37">
        <f t="shared" si="383"/>
        <v>82.016595149038551</v>
      </c>
      <c r="AU498" s="37">
        <f t="shared" si="384"/>
        <v>3.8271742311679993</v>
      </c>
      <c r="AV498" s="37">
        <f t="shared" si="385"/>
        <v>1.6524119719247239</v>
      </c>
      <c r="AW498" s="37">
        <f t="shared" si="386"/>
        <v>3.2397726267083407</v>
      </c>
      <c r="AX498" s="37">
        <f t="shared" si="387"/>
        <v>108.16415110815268</v>
      </c>
      <c r="AY498" s="9">
        <f t="shared" si="388"/>
        <v>0.85</v>
      </c>
      <c r="AZ498" s="9">
        <f t="shared" si="389"/>
        <v>0.6</v>
      </c>
      <c r="BA498" s="9">
        <f t="shared" si="390"/>
        <v>0.65</v>
      </c>
      <c r="BB498" s="9">
        <f t="shared" si="405"/>
        <v>21</v>
      </c>
      <c r="BC498" s="9">
        <f t="shared" si="406"/>
        <v>11.2</v>
      </c>
      <c r="BD498" s="9">
        <f t="shared" si="407"/>
        <v>13.65</v>
      </c>
      <c r="BE498" s="9">
        <f t="shared" si="391"/>
        <v>237.12223922462357</v>
      </c>
      <c r="BF498" s="9">
        <f t="shared" si="392"/>
        <v>102.37935438460227</v>
      </c>
      <c r="BG498" s="9">
        <f t="shared" si="393"/>
        <v>200.72829022714021</v>
      </c>
      <c r="BH498" s="9">
        <f t="shared" si="394"/>
        <v>6701.5829866643589</v>
      </c>
      <c r="BI498" s="9">
        <f t="shared" si="395"/>
        <v>313.89179948253866</v>
      </c>
      <c r="BJ498" s="9">
        <f t="shared" si="396"/>
        <v>135.52520372077453</v>
      </c>
      <c r="BK498" s="9">
        <f t="shared" si="397"/>
        <v>265.71511989967519</v>
      </c>
      <c r="BL498" s="9">
        <f t="shared" si="398"/>
        <v>8871.2553910767874</v>
      </c>
      <c r="BM498" s="9" t="str">
        <f t="shared" si="399"/>
        <v>D</v>
      </c>
      <c r="BN498" s="9" t="str">
        <f t="shared" si="400"/>
        <v>M</v>
      </c>
      <c r="BO498" s="9">
        <v>1</v>
      </c>
    </row>
    <row r="499" spans="1:67" x14ac:dyDescent="0.3">
      <c r="A499" s="10">
        <v>493</v>
      </c>
      <c r="B499" s="10">
        <f t="shared" si="370"/>
        <v>13</v>
      </c>
      <c r="C499" s="9">
        <f>IF(G499&lt;=$A$3,$A$3,G499)</f>
        <v>2.5</v>
      </c>
      <c r="D499" s="9">
        <f t="shared" si="408"/>
        <v>3</v>
      </c>
      <c r="E499" s="9">
        <f t="shared" si="409"/>
        <v>2.7508200000000005</v>
      </c>
      <c r="F499" s="9">
        <f t="shared" si="410"/>
        <v>2.9000000000000004</v>
      </c>
      <c r="G499" s="9">
        <v>1.8469075850909591</v>
      </c>
      <c r="H499" s="9">
        <f t="shared" si="371"/>
        <v>2.0378370477537033</v>
      </c>
      <c r="I499" s="9">
        <v>65</v>
      </c>
      <c r="J499" s="9">
        <v>78</v>
      </c>
      <c r="K499" s="9">
        <v>0.2</v>
      </c>
      <c r="L499" s="9">
        <v>0.2</v>
      </c>
      <c r="M499" s="1">
        <f t="shared" si="411"/>
        <v>1.3989229744649958</v>
      </c>
      <c r="N499" s="9">
        <v>3</v>
      </c>
      <c r="O499" s="9">
        <v>2.6</v>
      </c>
      <c r="P499" s="9">
        <f t="shared" si="412"/>
        <v>1.1510855823008646</v>
      </c>
      <c r="Q499" s="1">
        <f t="shared" si="413"/>
        <v>0.53676002221869901</v>
      </c>
      <c r="R499" s="4">
        <f t="shared" si="414"/>
        <v>15.007922656809424</v>
      </c>
      <c r="S499" s="4">
        <f t="shared" si="415"/>
        <v>5.7004834821475328</v>
      </c>
      <c r="T499" s="9">
        <f t="shared" si="416"/>
        <v>2.549418945036134</v>
      </c>
      <c r="U499" s="9">
        <f t="shared" si="417"/>
        <v>3.4367600222186994</v>
      </c>
      <c r="V499" s="9">
        <f t="shared" si="418"/>
        <v>43.438513546932292</v>
      </c>
      <c r="W499" s="9">
        <f t="shared" si="419"/>
        <v>56.965097775165582</v>
      </c>
      <c r="X499" s="28">
        <f t="shared" si="372"/>
        <v>100.40361132209787</v>
      </c>
      <c r="Y499" s="9">
        <f t="shared" si="420"/>
        <v>0.56736104433952872</v>
      </c>
      <c r="Z499" s="9">
        <f t="shared" si="401"/>
        <v>0.04</v>
      </c>
      <c r="AA499" s="29">
        <f t="shared" si="373"/>
        <v>0.60736104433952876</v>
      </c>
      <c r="AB499" s="30">
        <f t="shared" si="402"/>
        <v>0.98</v>
      </c>
      <c r="AC499" s="9">
        <v>0.5</v>
      </c>
      <c r="AD499" s="9">
        <v>0.5</v>
      </c>
      <c r="AE499" s="9">
        <f t="shared" si="374"/>
        <v>50.451506169316595</v>
      </c>
      <c r="AF499" s="9">
        <f>(AC499+AD499)*D499*E499*N499</f>
        <v>24.757380000000005</v>
      </c>
      <c r="AG499" s="28">
        <f t="shared" si="375"/>
        <v>75.2088861693166</v>
      </c>
      <c r="AH499" s="9">
        <f t="shared" si="376"/>
        <v>0.32918158027582139</v>
      </c>
      <c r="AI499" s="9">
        <f t="shared" si="403"/>
        <v>0.09</v>
      </c>
      <c r="AJ499" s="29">
        <f t="shared" si="377"/>
        <v>0.41918158027582142</v>
      </c>
      <c r="AK499" s="30">
        <f t="shared" si="404"/>
        <v>0.9</v>
      </c>
      <c r="AL499" s="9">
        <v>5.1283586371041787</v>
      </c>
      <c r="AM499" s="9">
        <v>2.3978786856068992</v>
      </c>
      <c r="AN499" s="9">
        <v>6.7550609551287906</v>
      </c>
      <c r="AO499" s="36">
        <f t="shared" si="378"/>
        <v>102.49535322464159</v>
      </c>
      <c r="AP499" s="36">
        <f t="shared" si="379"/>
        <v>2.0135933795249423</v>
      </c>
      <c r="AQ499" s="36">
        <f t="shared" si="380"/>
        <v>0.9415005829171964</v>
      </c>
      <c r="AR499" s="36">
        <f t="shared" si="381"/>
        <v>2.6523000788445938</v>
      </c>
      <c r="AS499" s="36">
        <f t="shared" si="382"/>
        <v>65.802058191272437</v>
      </c>
      <c r="AT499" s="37">
        <f t="shared" si="383"/>
        <v>74.382414892730708</v>
      </c>
      <c r="AU499" s="37">
        <f t="shared" si="384"/>
        <v>2.9786451593816912</v>
      </c>
      <c r="AV499" s="37">
        <f t="shared" si="385"/>
        <v>1.3927321088644897</v>
      </c>
      <c r="AW499" s="37">
        <f t="shared" si="386"/>
        <v>3.9234638290984045</v>
      </c>
      <c r="AX499" s="37">
        <f t="shared" si="387"/>
        <v>97.338908690208143</v>
      </c>
      <c r="AY499" s="9">
        <f t="shared" si="388"/>
        <v>0.85</v>
      </c>
      <c r="AZ499" s="9">
        <f t="shared" si="389"/>
        <v>0.6</v>
      </c>
      <c r="BA499" s="9">
        <f t="shared" si="390"/>
        <v>0.65</v>
      </c>
      <c r="BB499" s="9">
        <f t="shared" si="405"/>
        <v>21</v>
      </c>
      <c r="BC499" s="9">
        <f t="shared" si="406"/>
        <v>11.2</v>
      </c>
      <c r="BD499" s="9">
        <f t="shared" si="407"/>
        <v>13.65</v>
      </c>
      <c r="BE499" s="9">
        <f t="shared" si="391"/>
        <v>206.38396468520875</v>
      </c>
      <c r="BF499" s="9">
        <f t="shared" si="392"/>
        <v>96.499434807303999</v>
      </c>
      <c r="BG499" s="9">
        <f t="shared" si="393"/>
        <v>271.8484334389214</v>
      </c>
      <c r="BH499" s="9">
        <f t="shared" si="394"/>
        <v>6744.405197222889</v>
      </c>
      <c r="BI499" s="9">
        <f t="shared" si="395"/>
        <v>221.55882006335293</v>
      </c>
      <c r="BJ499" s="9">
        <f t="shared" si="396"/>
        <v>103.59477755598627</v>
      </c>
      <c r="BK499" s="9">
        <f t="shared" si="397"/>
        <v>291.83671435261942</v>
      </c>
      <c r="BL499" s="9">
        <f t="shared" si="398"/>
        <v>7240.3030914006931</v>
      </c>
      <c r="BM499" s="9" t="str">
        <f t="shared" si="399"/>
        <v>D</v>
      </c>
      <c r="BN499" s="9" t="str">
        <f t="shared" si="400"/>
        <v>M</v>
      </c>
      <c r="BO499" s="9">
        <v>1</v>
      </c>
    </row>
    <row r="500" spans="1:67" x14ac:dyDescent="0.3">
      <c r="A500" s="10">
        <v>494</v>
      </c>
      <c r="B500" s="10">
        <f t="shared" si="370"/>
        <v>13</v>
      </c>
      <c r="C500" s="9">
        <f>IF(G500&lt;=$A$3,$A$3,G500)</f>
        <v>2.5</v>
      </c>
      <c r="D500" s="9">
        <f t="shared" si="408"/>
        <v>3</v>
      </c>
      <c r="E500" s="9">
        <f t="shared" si="409"/>
        <v>2.7508200000000005</v>
      </c>
      <c r="F500" s="9">
        <f t="shared" si="410"/>
        <v>2.9000000000000004</v>
      </c>
      <c r="G500" s="9">
        <v>2.3738985533577188</v>
      </c>
      <c r="H500" s="9">
        <f t="shared" si="371"/>
        <v>2.6193072456319095</v>
      </c>
      <c r="I500" s="9">
        <v>65</v>
      </c>
      <c r="J500" s="9">
        <v>78</v>
      </c>
      <c r="K500" s="9">
        <v>0.2</v>
      </c>
      <c r="L500" s="9">
        <v>0.2</v>
      </c>
      <c r="M500" s="1">
        <f t="shared" si="411"/>
        <v>1.3989229744649958</v>
      </c>
      <c r="N500" s="9">
        <v>3</v>
      </c>
      <c r="O500" s="9">
        <v>2.6</v>
      </c>
      <c r="P500" s="9">
        <f t="shared" si="412"/>
        <v>2.3980524457207393</v>
      </c>
      <c r="Q500" s="1">
        <f t="shared" si="413"/>
        <v>1.1182302200969048</v>
      </c>
      <c r="R500" s="4">
        <f t="shared" si="414"/>
        <v>15.007922656809424</v>
      </c>
      <c r="S500" s="4">
        <f t="shared" si="415"/>
        <v>0.60422039708983666</v>
      </c>
      <c r="T500" s="9">
        <f t="shared" si="416"/>
        <v>11.064794032900117</v>
      </c>
      <c r="U500" s="9">
        <f t="shared" si="417"/>
        <v>4.0182302200969051</v>
      </c>
      <c r="V500" s="9">
        <f t="shared" si="418"/>
        <v>34.409928095280229</v>
      </c>
      <c r="W500" s="9">
        <f t="shared" si="419"/>
        <v>42.946195355527166</v>
      </c>
      <c r="X500" s="28">
        <f t="shared" si="372"/>
        <v>77.356123450807388</v>
      </c>
      <c r="Y500" s="9">
        <f t="shared" si="420"/>
        <v>0.55517512305070049</v>
      </c>
      <c r="Z500" s="9">
        <f t="shared" si="401"/>
        <v>0.04</v>
      </c>
      <c r="AA500" s="29">
        <f t="shared" si="373"/>
        <v>0.59517512305070053</v>
      </c>
      <c r="AB500" s="30">
        <f t="shared" si="402"/>
        <v>0.98</v>
      </c>
      <c r="AC500" s="9">
        <v>0.5</v>
      </c>
      <c r="AD500" s="9">
        <v>0.5</v>
      </c>
      <c r="AE500" s="9">
        <f t="shared" si="374"/>
        <v>64.847184816862537</v>
      </c>
      <c r="AF500" s="9">
        <f>(AC500+AD500)*D500*E500*N500</f>
        <v>24.757380000000005</v>
      </c>
      <c r="AG500" s="28">
        <f t="shared" si="375"/>
        <v>89.604564816862535</v>
      </c>
      <c r="AH500" s="9">
        <f t="shared" si="376"/>
        <v>0.27629596829804537</v>
      </c>
      <c r="AI500" s="9">
        <f t="shared" si="403"/>
        <v>0.09</v>
      </c>
      <c r="AJ500" s="29">
        <f t="shared" si="377"/>
        <v>0.36629596829804534</v>
      </c>
      <c r="AK500" s="30">
        <f t="shared" si="404"/>
        <v>0.9</v>
      </c>
      <c r="AL500" s="9">
        <v>10.196500219892329</v>
      </c>
      <c r="AM500" s="9">
        <v>2.2567682140140684</v>
      </c>
      <c r="AN500" s="9">
        <v>5.011744483192067</v>
      </c>
      <c r="AO500" s="36">
        <f t="shared" si="378"/>
        <v>78.967709356032543</v>
      </c>
      <c r="AP500" s="36">
        <f t="shared" si="379"/>
        <v>4.1277969468314168</v>
      </c>
      <c r="AQ500" s="36">
        <f t="shared" si="380"/>
        <v>0.9135959145413356</v>
      </c>
      <c r="AR500" s="36">
        <f t="shared" si="381"/>
        <v>2.0288788437095588</v>
      </c>
      <c r="AS500" s="36">
        <f t="shared" si="382"/>
        <v>97.821767587471641</v>
      </c>
      <c r="AT500" s="37">
        <f t="shared" si="383"/>
        <v>88.619899269424479</v>
      </c>
      <c r="AU500" s="37">
        <f t="shared" si="384"/>
        <v>6.4615632985956362</v>
      </c>
      <c r="AV500" s="37">
        <f t="shared" si="385"/>
        <v>1.4301231158375347</v>
      </c>
      <c r="AW500" s="37">
        <f t="shared" si="386"/>
        <v>3.1759626848588418</v>
      </c>
      <c r="AX500" s="37">
        <f t="shared" si="387"/>
        <v>153.12806113977041</v>
      </c>
      <c r="AY500" s="9">
        <f t="shared" si="388"/>
        <v>0.85</v>
      </c>
      <c r="AZ500" s="9">
        <f t="shared" si="389"/>
        <v>0.6</v>
      </c>
      <c r="BA500" s="9">
        <f t="shared" si="390"/>
        <v>0.65</v>
      </c>
      <c r="BB500" s="9">
        <f t="shared" si="405"/>
        <v>21</v>
      </c>
      <c r="BC500" s="9">
        <f t="shared" si="406"/>
        <v>11.2</v>
      </c>
      <c r="BD500" s="9">
        <f t="shared" si="407"/>
        <v>13.65</v>
      </c>
      <c r="BE500" s="9">
        <f t="shared" si="391"/>
        <v>325.96266957810184</v>
      </c>
      <c r="BF500" s="9">
        <f t="shared" si="392"/>
        <v>72.144576648358935</v>
      </c>
      <c r="BG500" s="9">
        <f t="shared" si="393"/>
        <v>160.21591484865982</v>
      </c>
      <c r="BH500" s="9">
        <f t="shared" si="394"/>
        <v>7724.760911540825</v>
      </c>
      <c r="BI500" s="9">
        <f t="shared" si="395"/>
        <v>572.62308864455542</v>
      </c>
      <c r="BJ500" s="9">
        <f t="shared" si="396"/>
        <v>126.73736646839781</v>
      </c>
      <c r="BK500" s="9">
        <f t="shared" si="397"/>
        <v>281.45349321564146</v>
      </c>
      <c r="BL500" s="9">
        <f t="shared" si="398"/>
        <v>13570.193353528726</v>
      </c>
      <c r="BM500" s="9" t="str">
        <f t="shared" si="399"/>
        <v>M</v>
      </c>
      <c r="BN500" s="9" t="str">
        <f t="shared" si="400"/>
        <v>M</v>
      </c>
      <c r="BO500" s="9">
        <v>1</v>
      </c>
    </row>
    <row r="501" spans="1:67" x14ac:dyDescent="0.3">
      <c r="A501" s="10">
        <v>495</v>
      </c>
      <c r="B501" s="10">
        <f t="shared" si="370"/>
        <v>13</v>
      </c>
      <c r="C501" s="9">
        <f>IF(G501&lt;=$A$3,$A$3,G501)</f>
        <v>3.1518657324858754</v>
      </c>
      <c r="D501" s="9">
        <f t="shared" si="408"/>
        <v>3</v>
      </c>
      <c r="E501" s="9">
        <f t="shared" si="409"/>
        <v>2.7508200000000005</v>
      </c>
      <c r="F501" s="9">
        <f t="shared" si="410"/>
        <v>3.5518657324858758</v>
      </c>
      <c r="G501" s="9">
        <v>3.1518657324858754</v>
      </c>
      <c r="H501" s="9">
        <f t="shared" si="371"/>
        <v>3.4776990527594549</v>
      </c>
      <c r="I501" s="9">
        <v>65</v>
      </c>
      <c r="J501" s="9">
        <v>78</v>
      </c>
      <c r="K501" s="9">
        <v>0.2</v>
      </c>
      <c r="L501" s="9">
        <v>0.2</v>
      </c>
      <c r="M501" s="1">
        <f t="shared" si="411"/>
        <v>1.3989229744649958</v>
      </c>
      <c r="N501" s="9">
        <v>3</v>
      </c>
      <c r="O501" s="9">
        <v>2.6</v>
      </c>
      <c r="P501" s="9">
        <f t="shared" si="412"/>
        <v>2.8409490420554739</v>
      </c>
      <c r="Q501" s="1">
        <f t="shared" si="413"/>
        <v>1.3247562947385747</v>
      </c>
      <c r="R501" s="4">
        <f t="shared" si="414"/>
        <v>15.007922656809424</v>
      </c>
      <c r="S501" s="4">
        <f t="shared" si="415"/>
        <v>4.2184281048570554E-2</v>
      </c>
      <c r="T501" s="9">
        <f t="shared" si="416"/>
        <v>15.529335331895457</v>
      </c>
      <c r="U501" s="9">
        <f t="shared" si="417"/>
        <v>4.8766220272244505</v>
      </c>
      <c r="V501" s="9">
        <f t="shared" si="418"/>
        <v>43.380310757121222</v>
      </c>
      <c r="W501" s="9">
        <f t="shared" si="419"/>
        <v>41.400135166798535</v>
      </c>
      <c r="X501" s="28">
        <f t="shared" si="372"/>
        <v>84.780445923919757</v>
      </c>
      <c r="Y501" s="9">
        <f t="shared" si="420"/>
        <v>0.48832174348257346</v>
      </c>
      <c r="Z501" s="9">
        <f t="shared" si="401"/>
        <v>0.04</v>
      </c>
      <c r="AA501" s="29">
        <f t="shared" si="373"/>
        <v>0.52832174348257344</v>
      </c>
      <c r="AB501" s="30">
        <f t="shared" si="402"/>
        <v>0.98</v>
      </c>
      <c r="AC501" s="9">
        <v>0.5</v>
      </c>
      <c r="AD501" s="9">
        <v>0.5</v>
      </c>
      <c r="AE501" s="9">
        <f t="shared" si="374"/>
        <v>86.098716974805882</v>
      </c>
      <c r="AF501" s="9">
        <f>(AC501+AD501)*D501*E501*N501</f>
        <v>24.757380000000005</v>
      </c>
      <c r="AG501" s="28">
        <f t="shared" si="375"/>
        <v>110.85609697480589</v>
      </c>
      <c r="AH501" s="9">
        <f t="shared" si="376"/>
        <v>0.22332898844189489</v>
      </c>
      <c r="AI501" s="9">
        <f t="shared" si="403"/>
        <v>0.09</v>
      </c>
      <c r="AJ501" s="29">
        <f t="shared" si="377"/>
        <v>0.31332898844189488</v>
      </c>
      <c r="AK501" s="30">
        <f t="shared" si="404"/>
        <v>0.9</v>
      </c>
      <c r="AL501" s="9">
        <v>9.1793965980101859</v>
      </c>
      <c r="AM501" s="9">
        <v>2.2800262524151842</v>
      </c>
      <c r="AN501" s="9">
        <v>5.9305215958166446</v>
      </c>
      <c r="AO501" s="36">
        <f t="shared" si="378"/>
        <v>86.54670521400142</v>
      </c>
      <c r="AP501" s="36">
        <f t="shared" si="379"/>
        <v>4.3297217832314416</v>
      </c>
      <c r="AQ501" s="36">
        <f t="shared" si="380"/>
        <v>1.075438807553156</v>
      </c>
      <c r="AR501" s="36">
        <f t="shared" si="381"/>
        <v>2.7972980865537411</v>
      </c>
      <c r="AS501" s="36">
        <f t="shared" si="382"/>
        <v>109.33150989038651</v>
      </c>
      <c r="AT501" s="37">
        <f t="shared" si="383"/>
        <v>109.63789810695089</v>
      </c>
      <c r="AU501" s="37">
        <f t="shared" si="384"/>
        <v>6.303225547448684</v>
      </c>
      <c r="AV501" s="37">
        <f t="shared" si="385"/>
        <v>1.5656279331249701</v>
      </c>
      <c r="AW501" s="37">
        <f t="shared" si="386"/>
        <v>4.0723172632666031</v>
      </c>
      <c r="AX501" s="37">
        <f t="shared" si="387"/>
        <v>159.16523065089174</v>
      </c>
      <c r="AY501" s="9">
        <f t="shared" si="388"/>
        <v>0.85</v>
      </c>
      <c r="AZ501" s="9">
        <f t="shared" si="389"/>
        <v>0.6</v>
      </c>
      <c r="BA501" s="9">
        <f t="shared" si="390"/>
        <v>0.65</v>
      </c>
      <c r="BB501" s="9">
        <f t="shared" si="405"/>
        <v>21</v>
      </c>
      <c r="BC501" s="9">
        <f t="shared" si="406"/>
        <v>11.2</v>
      </c>
      <c r="BD501" s="9">
        <f t="shared" si="407"/>
        <v>13.65</v>
      </c>
      <c r="BE501" s="9">
        <f t="shared" si="391"/>
        <v>374.72315483197212</v>
      </c>
      <c r="BF501" s="9">
        <f t="shared" si="392"/>
        <v>93.075685453000204</v>
      </c>
      <c r="BG501" s="9">
        <f t="shared" si="393"/>
        <v>242.09693289265687</v>
      </c>
      <c r="BH501" s="9">
        <f t="shared" si="394"/>
        <v>9462.2819570849624</v>
      </c>
      <c r="BI501" s="9">
        <f t="shared" si="395"/>
        <v>691.07240031630852</v>
      </c>
      <c r="BJ501" s="9">
        <f t="shared" si="396"/>
        <v>171.65215580535158</v>
      </c>
      <c r="BK501" s="9">
        <f t="shared" si="397"/>
        <v>446.4803051692009</v>
      </c>
      <c r="BL501" s="9">
        <f t="shared" si="398"/>
        <v>17450.541340271804</v>
      </c>
      <c r="BM501" s="9" t="str">
        <f t="shared" si="399"/>
        <v>M</v>
      </c>
      <c r="BN501" s="9" t="str">
        <f t="shared" si="400"/>
        <v>M</v>
      </c>
      <c r="BO501" s="9">
        <v>1</v>
      </c>
    </row>
    <row r="502" spans="1:67" x14ac:dyDescent="0.3">
      <c r="A502" s="10">
        <v>496</v>
      </c>
      <c r="B502" s="10">
        <f t="shared" si="370"/>
        <v>13</v>
      </c>
      <c r="C502" s="9">
        <f>IF(G502&lt;=$A$3,$A$3,G502)</f>
        <v>2.5</v>
      </c>
      <c r="D502" s="9">
        <f t="shared" si="408"/>
        <v>3</v>
      </c>
      <c r="E502" s="9">
        <f t="shared" si="409"/>
        <v>2.7508200000000005</v>
      </c>
      <c r="F502" s="9">
        <f t="shared" si="410"/>
        <v>2.9000000000000004</v>
      </c>
      <c r="G502" s="9">
        <v>1.661918154851169</v>
      </c>
      <c r="H502" s="9">
        <f t="shared" si="371"/>
        <v>1.8337237951856669</v>
      </c>
      <c r="I502" s="9">
        <v>65</v>
      </c>
      <c r="J502" s="9">
        <v>78</v>
      </c>
      <c r="K502" s="9">
        <v>0.2</v>
      </c>
      <c r="L502" s="9">
        <v>0.2</v>
      </c>
      <c r="M502" s="1">
        <f t="shared" si="411"/>
        <v>1.3989229744649958</v>
      </c>
      <c r="N502" s="9">
        <v>3</v>
      </c>
      <c r="O502" s="9">
        <v>2.6</v>
      </c>
      <c r="P502" s="9">
        <f t="shared" si="412"/>
        <v>0.71336329960099432</v>
      </c>
      <c r="Q502" s="1">
        <f t="shared" si="413"/>
        <v>0.33264676965066231</v>
      </c>
      <c r="R502" s="4">
        <f t="shared" si="414"/>
        <v>15.007922656809424</v>
      </c>
      <c r="S502" s="4">
        <f t="shared" si="415"/>
        <v>8.719115138717644</v>
      </c>
      <c r="T502" s="9">
        <f t="shared" si="416"/>
        <v>0.97914611498494031</v>
      </c>
      <c r="U502" s="9">
        <f t="shared" si="417"/>
        <v>3.2326467696506627</v>
      </c>
      <c r="V502" s="9">
        <f t="shared" si="418"/>
        <v>42.704742096430863</v>
      </c>
      <c r="W502" s="9">
        <f t="shared" si="419"/>
        <v>65.268810108691781</v>
      </c>
      <c r="X502" s="28">
        <f t="shared" si="372"/>
        <v>107.97355220512264</v>
      </c>
      <c r="Y502" s="9">
        <f t="shared" si="420"/>
        <v>0.60448886579833394</v>
      </c>
      <c r="Z502" s="9">
        <f t="shared" si="401"/>
        <v>0.04</v>
      </c>
      <c r="AA502" s="29">
        <f t="shared" si="373"/>
        <v>0.64448886579833398</v>
      </c>
      <c r="AB502" s="30">
        <f t="shared" si="402"/>
        <v>0.98</v>
      </c>
      <c r="AC502" s="9">
        <v>0.5</v>
      </c>
      <c r="AD502" s="9">
        <v>0.5</v>
      </c>
      <c r="AE502" s="9">
        <f t="shared" si="374"/>
        <v>45.398196812453733</v>
      </c>
      <c r="AF502" s="9">
        <f>(AC502+AD502)*D502*E502*N502</f>
        <v>24.757380000000005</v>
      </c>
      <c r="AG502" s="28">
        <f t="shared" si="375"/>
        <v>70.155576812453745</v>
      </c>
      <c r="AH502" s="9">
        <f t="shared" si="376"/>
        <v>0.35289254432592976</v>
      </c>
      <c r="AI502" s="9">
        <f t="shared" si="403"/>
        <v>0.09</v>
      </c>
      <c r="AJ502" s="29">
        <f t="shared" si="377"/>
        <v>0.44289254432592973</v>
      </c>
      <c r="AK502" s="30">
        <f t="shared" si="404"/>
        <v>0.9</v>
      </c>
      <c r="AL502" s="9">
        <v>6.7477080768258473</v>
      </c>
      <c r="AM502" s="9">
        <v>2.1867909675677528</v>
      </c>
      <c r="AN502" s="9">
        <v>5.4231049349233933</v>
      </c>
      <c r="AO502" s="36">
        <f t="shared" si="378"/>
        <v>110.22300120939603</v>
      </c>
      <c r="AP502" s="36">
        <f t="shared" si="379"/>
        <v>2.3988853516540996</v>
      </c>
      <c r="AQ502" s="36">
        <f t="shared" si="380"/>
        <v>0.77742853714197047</v>
      </c>
      <c r="AR502" s="36">
        <f t="shared" si="381"/>
        <v>1.9279741863092679</v>
      </c>
      <c r="AS502" s="36">
        <f t="shared" si="382"/>
        <v>65.15037426464869</v>
      </c>
      <c r="AT502" s="37">
        <f t="shared" si="383"/>
        <v>69.384636407921278</v>
      </c>
      <c r="AU502" s="37">
        <f t="shared" si="384"/>
        <v>3.7591984783118217</v>
      </c>
      <c r="AV502" s="37">
        <f t="shared" si="385"/>
        <v>1.2182775520327092</v>
      </c>
      <c r="AW502" s="37">
        <f t="shared" si="386"/>
        <v>3.0212521921486659</v>
      </c>
      <c r="AX502" s="37">
        <f t="shared" si="387"/>
        <v>102.09457806236487</v>
      </c>
      <c r="AY502" s="9">
        <f t="shared" si="388"/>
        <v>0.85</v>
      </c>
      <c r="AZ502" s="9">
        <f t="shared" si="389"/>
        <v>0.6</v>
      </c>
      <c r="BA502" s="9">
        <f t="shared" si="390"/>
        <v>0.65</v>
      </c>
      <c r="BB502" s="9">
        <f t="shared" si="405"/>
        <v>21</v>
      </c>
      <c r="BC502" s="9">
        <f t="shared" si="406"/>
        <v>11.2</v>
      </c>
      <c r="BD502" s="9">
        <f t="shared" si="407"/>
        <v>13.65</v>
      </c>
      <c r="BE502" s="9">
        <f t="shared" si="391"/>
        <v>264.41234301657227</v>
      </c>
      <c r="BF502" s="9">
        <f t="shared" si="392"/>
        <v>85.690506589618394</v>
      </c>
      <c r="BG502" s="9">
        <f t="shared" si="393"/>
        <v>212.50710106925075</v>
      </c>
      <c r="BH502" s="9">
        <f t="shared" si="394"/>
        <v>7181.0697813649767</v>
      </c>
      <c r="BI502" s="9">
        <f t="shared" si="395"/>
        <v>260.83061960287671</v>
      </c>
      <c r="BJ502" s="9">
        <f t="shared" si="396"/>
        <v>84.529744991721927</v>
      </c>
      <c r="BK502" s="9">
        <f t="shared" si="397"/>
        <v>209.6284848488703</v>
      </c>
      <c r="BL502" s="9">
        <f t="shared" si="398"/>
        <v>7083.7951780773228</v>
      </c>
      <c r="BM502" s="9" t="str">
        <f t="shared" si="399"/>
        <v>D</v>
      </c>
      <c r="BN502" s="9" t="str">
        <f t="shared" si="400"/>
        <v>M</v>
      </c>
      <c r="BO502" s="9">
        <v>1</v>
      </c>
    </row>
    <row r="503" spans="1:67" x14ac:dyDescent="0.3">
      <c r="A503" s="10">
        <v>497</v>
      </c>
      <c r="B503" s="10">
        <f t="shared" si="370"/>
        <v>13</v>
      </c>
      <c r="C503" s="9">
        <f>IF(G503&lt;=$A$3,$A$3,G503)</f>
        <v>3.1663983201611821</v>
      </c>
      <c r="D503" s="9">
        <f t="shared" si="408"/>
        <v>3</v>
      </c>
      <c r="E503" s="9">
        <f t="shared" si="409"/>
        <v>2.7508200000000005</v>
      </c>
      <c r="F503" s="9">
        <f t="shared" si="410"/>
        <v>3.5663983201611824</v>
      </c>
      <c r="G503" s="9">
        <v>3.1663983201611821</v>
      </c>
      <c r="H503" s="9">
        <f t="shared" si="371"/>
        <v>3.4937339891057748</v>
      </c>
      <c r="I503" s="9">
        <v>65</v>
      </c>
      <c r="J503" s="9">
        <v>78</v>
      </c>
      <c r="K503" s="9">
        <v>0.2</v>
      </c>
      <c r="L503" s="9">
        <v>0.2</v>
      </c>
      <c r="M503" s="1">
        <f t="shared" si="411"/>
        <v>1.3989229744649958</v>
      </c>
      <c r="N503" s="9">
        <v>3</v>
      </c>
      <c r="O503" s="9">
        <v>2.6</v>
      </c>
      <c r="P503" s="9">
        <f t="shared" si="412"/>
        <v>2.8441708391774805</v>
      </c>
      <c r="Q503" s="1">
        <f t="shared" si="413"/>
        <v>1.326258643409588</v>
      </c>
      <c r="R503" s="4">
        <f t="shared" si="414"/>
        <v>15.007922656809424</v>
      </c>
      <c r="S503" s="4">
        <f t="shared" si="415"/>
        <v>4.0492588239450011E-2</v>
      </c>
      <c r="T503" s="9">
        <f t="shared" si="416"/>
        <v>15.564577595594935</v>
      </c>
      <c r="U503" s="9">
        <f t="shared" si="417"/>
        <v>4.8926569635707704</v>
      </c>
      <c r="V503" s="9">
        <f t="shared" si="418"/>
        <v>43.68034864569308</v>
      </c>
      <c r="W503" s="9">
        <f t="shared" si="419"/>
        <v>41.395481624385354</v>
      </c>
      <c r="X503" s="28">
        <f t="shared" si="372"/>
        <v>85.075830270078427</v>
      </c>
      <c r="Y503" s="9">
        <f t="shared" si="420"/>
        <v>0.48657158552520574</v>
      </c>
      <c r="Z503" s="9">
        <f t="shared" si="401"/>
        <v>0.04</v>
      </c>
      <c r="AA503" s="29">
        <f t="shared" si="373"/>
        <v>0.52657158552520578</v>
      </c>
      <c r="AB503" s="30">
        <f t="shared" si="402"/>
        <v>0.98</v>
      </c>
      <c r="AC503" s="9">
        <v>0.5</v>
      </c>
      <c r="AD503" s="9">
        <v>0.5</v>
      </c>
      <c r="AE503" s="9">
        <f t="shared" si="374"/>
        <v>86.495699987207544</v>
      </c>
      <c r="AF503" s="9">
        <f>(AC503+AD503)*D503*E503*N503</f>
        <v>24.757380000000005</v>
      </c>
      <c r="AG503" s="28">
        <f t="shared" si="375"/>
        <v>111.25307998720754</v>
      </c>
      <c r="AH503" s="9">
        <f t="shared" si="376"/>
        <v>0.22253208632827726</v>
      </c>
      <c r="AI503" s="9">
        <f t="shared" si="403"/>
        <v>0.09</v>
      </c>
      <c r="AJ503" s="29">
        <f t="shared" si="377"/>
        <v>0.31253208632827723</v>
      </c>
      <c r="AK503" s="30">
        <f t="shared" si="404"/>
        <v>0.9</v>
      </c>
      <c r="AL503" s="9">
        <v>6.1807588509464226</v>
      </c>
      <c r="AM503" s="9">
        <v>2.1481119656646857</v>
      </c>
      <c r="AN503" s="9">
        <v>3.4636585580679351</v>
      </c>
      <c r="AO503" s="36">
        <f t="shared" si="378"/>
        <v>86.848243400705073</v>
      </c>
      <c r="AP503" s="36">
        <f t="shared" si="379"/>
        <v>2.9261468630546159</v>
      </c>
      <c r="AQ503" s="36">
        <f t="shared" si="380"/>
        <v>1.0169772420189658</v>
      </c>
      <c r="AR503" s="36">
        <f t="shared" si="381"/>
        <v>1.6397943794281544</v>
      </c>
      <c r="AS503" s="36">
        <f t="shared" si="382"/>
        <v>71.376564875449219</v>
      </c>
      <c r="AT503" s="37">
        <f t="shared" si="383"/>
        <v>110.03051866866679</v>
      </c>
      <c r="AU503" s="37">
        <f t="shared" si="384"/>
        <v>4.2490733921681718</v>
      </c>
      <c r="AV503" s="37">
        <f t="shared" si="385"/>
        <v>1.4767580513687648</v>
      </c>
      <c r="AW503" s="37">
        <f t="shared" si="386"/>
        <v>2.381154122586171</v>
      </c>
      <c r="AX503" s="37">
        <f t="shared" si="387"/>
        <v>103.64628873071565</v>
      </c>
      <c r="AY503" s="9">
        <f t="shared" si="388"/>
        <v>0.85</v>
      </c>
      <c r="AZ503" s="9">
        <f t="shared" si="389"/>
        <v>0.6</v>
      </c>
      <c r="BA503" s="9">
        <f t="shared" si="390"/>
        <v>0.55000000000000004</v>
      </c>
      <c r="BB503" s="9">
        <f t="shared" si="405"/>
        <v>21</v>
      </c>
      <c r="BC503" s="9">
        <f t="shared" si="406"/>
        <v>11.2</v>
      </c>
      <c r="BD503" s="9">
        <f t="shared" si="407"/>
        <v>13.65</v>
      </c>
      <c r="BE503" s="9">
        <f t="shared" si="391"/>
        <v>254.1307149887769</v>
      </c>
      <c r="BF503" s="9">
        <f t="shared" si="392"/>
        <v>88.322687047840887</v>
      </c>
      <c r="BG503" s="9">
        <f t="shared" si="393"/>
        <v>142.41326139168447</v>
      </c>
      <c r="BH503" s="9">
        <f t="shared" si="394"/>
        <v>6198.9292794092298</v>
      </c>
      <c r="BI503" s="9">
        <f t="shared" si="395"/>
        <v>467.52774920149534</v>
      </c>
      <c r="BJ503" s="9">
        <f t="shared" si="396"/>
        <v>162.48845434023485</v>
      </c>
      <c r="BK503" s="9">
        <f t="shared" si="397"/>
        <v>261.99962313819054</v>
      </c>
      <c r="BL503" s="9">
        <f t="shared" si="398"/>
        <v>11404.254907123037</v>
      </c>
      <c r="BM503" s="9" t="str">
        <f t="shared" si="399"/>
        <v>D</v>
      </c>
      <c r="BN503" s="9" t="str">
        <f t="shared" si="400"/>
        <v>M</v>
      </c>
      <c r="BO503" s="9">
        <v>1</v>
      </c>
    </row>
    <row r="504" spans="1:67" x14ac:dyDescent="0.3">
      <c r="A504" s="10">
        <v>498</v>
      </c>
      <c r="B504" s="10">
        <f t="shared" si="370"/>
        <v>13</v>
      </c>
      <c r="C504" s="9">
        <f>IF(G504&lt;=$A$3,$A$3,G504)</f>
        <v>3.185936395877043</v>
      </c>
      <c r="D504" s="9">
        <f t="shared" si="408"/>
        <v>3</v>
      </c>
      <c r="E504" s="9">
        <f t="shared" si="409"/>
        <v>2.7508200000000005</v>
      </c>
      <c r="F504" s="9">
        <f t="shared" si="410"/>
        <v>3.5859363958770434</v>
      </c>
      <c r="G504" s="9">
        <v>3.185936395877043</v>
      </c>
      <c r="H504" s="9">
        <f t="shared" si="371"/>
        <v>3.5152918704296727</v>
      </c>
      <c r="I504" s="9">
        <v>65</v>
      </c>
      <c r="J504" s="9">
        <v>78</v>
      </c>
      <c r="K504" s="9">
        <v>0.2</v>
      </c>
      <c r="L504" s="9">
        <v>0.2</v>
      </c>
      <c r="M504" s="1">
        <f t="shared" si="411"/>
        <v>1.3989229744649958</v>
      </c>
      <c r="N504" s="9">
        <v>3</v>
      </c>
      <c r="O504" s="9">
        <v>2.6</v>
      </c>
      <c r="P504" s="9">
        <f t="shared" si="412"/>
        <v>2.8485023262819995</v>
      </c>
      <c r="Q504" s="1">
        <f t="shared" si="413"/>
        <v>1.3282784490176249</v>
      </c>
      <c r="R504" s="4">
        <f t="shared" si="414"/>
        <v>15.007922656809424</v>
      </c>
      <c r="S504" s="4">
        <f t="shared" si="415"/>
        <v>3.8272779371654519E-2</v>
      </c>
      <c r="T504" s="9">
        <f t="shared" si="416"/>
        <v>15.612021372634858</v>
      </c>
      <c r="U504" s="9">
        <f t="shared" si="417"/>
        <v>4.9142148448946683</v>
      </c>
      <c r="V504" s="9">
        <f t="shared" si="418"/>
        <v>44.083556014866758</v>
      </c>
      <c r="W504" s="9">
        <f t="shared" si="419"/>
        <v>41.389375329755637</v>
      </c>
      <c r="X504" s="28">
        <f t="shared" si="372"/>
        <v>85.472931344622395</v>
      </c>
      <c r="Y504" s="9">
        <f t="shared" si="420"/>
        <v>0.48423956776298965</v>
      </c>
      <c r="Z504" s="9">
        <f t="shared" si="401"/>
        <v>0.04</v>
      </c>
      <c r="AA504" s="29">
        <f t="shared" si="373"/>
        <v>0.52423956776298963</v>
      </c>
      <c r="AB504" s="30">
        <f t="shared" si="402"/>
        <v>0.98</v>
      </c>
      <c r="AC504" s="9">
        <v>0.5</v>
      </c>
      <c r="AD504" s="9">
        <v>0.5</v>
      </c>
      <c r="AE504" s="9">
        <f t="shared" si="374"/>
        <v>87.029416647138191</v>
      </c>
      <c r="AF504" s="9">
        <f>(AC504+AD504)*D504*E504*N504</f>
        <v>24.757380000000005</v>
      </c>
      <c r="AG504" s="28">
        <f t="shared" si="375"/>
        <v>111.7867966471382</v>
      </c>
      <c r="AH504" s="9">
        <f t="shared" si="376"/>
        <v>0.22146962559584005</v>
      </c>
      <c r="AI504" s="9">
        <f t="shared" si="403"/>
        <v>0.09</v>
      </c>
      <c r="AJ504" s="29">
        <f t="shared" si="377"/>
        <v>0.31146962559584002</v>
      </c>
      <c r="AK504" s="30">
        <f t="shared" si="404"/>
        <v>0.9</v>
      </c>
      <c r="AL504" s="9">
        <v>4.3848774689579688</v>
      </c>
      <c r="AM504" s="9">
        <v>2.8418882747927849</v>
      </c>
      <c r="AN504" s="9">
        <v>3.3024647966167873</v>
      </c>
      <c r="AO504" s="36">
        <f t="shared" si="378"/>
        <v>87.253617414302028</v>
      </c>
      <c r="AP504" s="36">
        <f t="shared" si="379"/>
        <v>2.0861511999377713</v>
      </c>
      <c r="AQ504" s="36">
        <f t="shared" si="380"/>
        <v>1.3520579939847071</v>
      </c>
      <c r="AR504" s="36">
        <f t="shared" si="381"/>
        <v>1.5711820790859132</v>
      </c>
      <c r="AS504" s="36">
        <f t="shared" si="382"/>
        <v>58.119278097203939</v>
      </c>
      <c r="AT504" s="37">
        <f t="shared" si="383"/>
        <v>110.55837031035645</v>
      </c>
      <c r="AU504" s="37">
        <f t="shared" si="384"/>
        <v>3.0191213254179958</v>
      </c>
      <c r="AV504" s="37">
        <f t="shared" si="385"/>
        <v>1.9567263978578686</v>
      </c>
      <c r="AW504" s="37">
        <f t="shared" si="386"/>
        <v>2.2738473228711147</v>
      </c>
      <c r="AX504" s="37">
        <f t="shared" si="387"/>
        <v>84.111425828771004</v>
      </c>
      <c r="AY504" s="9">
        <f t="shared" si="388"/>
        <v>0.85</v>
      </c>
      <c r="AZ504" s="9">
        <f t="shared" si="389"/>
        <v>0.6</v>
      </c>
      <c r="BA504" s="9">
        <f t="shared" si="390"/>
        <v>0.55000000000000004</v>
      </c>
      <c r="BB504" s="9">
        <f t="shared" si="405"/>
        <v>21</v>
      </c>
      <c r="BC504" s="9">
        <f t="shared" si="406"/>
        <v>11.2</v>
      </c>
      <c r="BD504" s="9">
        <f t="shared" si="407"/>
        <v>13.65</v>
      </c>
      <c r="BE504" s="9">
        <f t="shared" si="391"/>
        <v>182.0242386677574</v>
      </c>
      <c r="BF504" s="9">
        <f t="shared" si="392"/>
        <v>117.9719509290903</v>
      </c>
      <c r="BG504" s="9">
        <f t="shared" si="393"/>
        <v>137.09132001676991</v>
      </c>
      <c r="BH504" s="9">
        <f t="shared" si="394"/>
        <v>5071.1172554888562</v>
      </c>
      <c r="BI504" s="9">
        <f t="shared" si="395"/>
        <v>333.789133507457</v>
      </c>
      <c r="BJ504" s="9">
        <f t="shared" si="396"/>
        <v>216.33248169042011</v>
      </c>
      <c r="BK504" s="9">
        <f t="shared" si="397"/>
        <v>251.39285435119734</v>
      </c>
      <c r="BL504" s="9">
        <f t="shared" si="398"/>
        <v>9299.2221641093456</v>
      </c>
      <c r="BM504" s="9" t="str">
        <f t="shared" si="399"/>
        <v>D</v>
      </c>
      <c r="BN504" s="9" t="str">
        <f t="shared" si="400"/>
        <v>M</v>
      </c>
      <c r="BO504" s="9">
        <v>1</v>
      </c>
    </row>
    <row r="505" spans="1:67" x14ac:dyDescent="0.3">
      <c r="A505" s="10">
        <v>499</v>
      </c>
      <c r="B505" s="10">
        <f t="shared" si="370"/>
        <v>13</v>
      </c>
      <c r="C505" s="9">
        <f>IF(G505&lt;=$A$3,$A$3,G505)</f>
        <v>3.3748923428049746</v>
      </c>
      <c r="D505" s="9">
        <f t="shared" si="408"/>
        <v>3</v>
      </c>
      <c r="E505" s="9">
        <f t="shared" si="409"/>
        <v>2.7508200000000005</v>
      </c>
      <c r="F505" s="9">
        <f t="shared" si="410"/>
        <v>3.774892342804975</v>
      </c>
      <c r="G505" s="9">
        <v>3.3748923428049746</v>
      </c>
      <c r="H505" s="9">
        <f t="shared" si="371"/>
        <v>3.723781689926601</v>
      </c>
      <c r="I505" s="9">
        <v>65</v>
      </c>
      <c r="J505" s="9">
        <v>78</v>
      </c>
      <c r="K505" s="9">
        <v>0.2</v>
      </c>
      <c r="L505" s="9">
        <v>0.2</v>
      </c>
      <c r="M505" s="1">
        <f t="shared" si="411"/>
        <v>1.3989229744649958</v>
      </c>
      <c r="N505" s="9">
        <v>3</v>
      </c>
      <c r="O505" s="9">
        <v>2.6</v>
      </c>
      <c r="P505" s="9">
        <f t="shared" si="412"/>
        <v>2.8903928511905645</v>
      </c>
      <c r="Q505" s="1">
        <f t="shared" si="413"/>
        <v>1.3478123215866216</v>
      </c>
      <c r="R505" s="4">
        <f t="shared" si="414"/>
        <v>15.007922656809424</v>
      </c>
      <c r="S505" s="4">
        <f t="shared" si="415"/>
        <v>2.0033454076509298E-2</v>
      </c>
      <c r="T505" s="9">
        <f t="shared" si="416"/>
        <v>16.074583503356529</v>
      </c>
      <c r="U505" s="9">
        <f t="shared" si="417"/>
        <v>5.1227046643915966</v>
      </c>
      <c r="V505" s="9">
        <f t="shared" si="418"/>
        <v>47.972792541851845</v>
      </c>
      <c r="W505" s="9">
        <f t="shared" si="419"/>
        <v>41.339202228947251</v>
      </c>
      <c r="X505" s="28">
        <f t="shared" si="372"/>
        <v>89.311994770799089</v>
      </c>
      <c r="Y505" s="9">
        <f t="shared" si="420"/>
        <v>0.46286282525696387</v>
      </c>
      <c r="Z505" s="9">
        <f t="shared" si="401"/>
        <v>0.04</v>
      </c>
      <c r="AA505" s="29">
        <f t="shared" si="373"/>
        <v>0.50286282525696391</v>
      </c>
      <c r="AB505" s="30">
        <f t="shared" si="402"/>
        <v>0.98</v>
      </c>
      <c r="AC505" s="9">
        <v>0.5</v>
      </c>
      <c r="AD505" s="9">
        <v>0.5</v>
      </c>
      <c r="AE505" s="9">
        <f t="shared" si="374"/>
        <v>92.191078334555058</v>
      </c>
      <c r="AF505" s="9">
        <f>(AC505+AD505)*D505*E505*N505</f>
        <v>24.757380000000005</v>
      </c>
      <c r="AG505" s="28">
        <f t="shared" si="375"/>
        <v>116.94845833455506</v>
      </c>
      <c r="AH505" s="9">
        <f t="shared" si="376"/>
        <v>0.21169479574648553</v>
      </c>
      <c r="AI505" s="9">
        <f t="shared" si="403"/>
        <v>0.09</v>
      </c>
      <c r="AJ505" s="29">
        <f t="shared" si="377"/>
        <v>0.3016947957464855</v>
      </c>
      <c r="AK505" s="30">
        <f t="shared" si="404"/>
        <v>0.9</v>
      </c>
      <c r="AL505" s="9">
        <v>5.4414995317630872</v>
      </c>
      <c r="AM505" s="9">
        <v>2.1543670160287549</v>
      </c>
      <c r="AN505" s="9">
        <v>5.6564846486660327</v>
      </c>
      <c r="AO505" s="36">
        <f t="shared" si="378"/>
        <v>91.172661328524072</v>
      </c>
      <c r="AP505" s="36">
        <f t="shared" si="379"/>
        <v>2.705171703586255</v>
      </c>
      <c r="AQ505" s="36">
        <f t="shared" si="380"/>
        <v>1.0710159317081203</v>
      </c>
      <c r="AR505" s="36">
        <f t="shared" si="381"/>
        <v>2.8120487972151866</v>
      </c>
      <c r="AS505" s="36">
        <f t="shared" si="382"/>
        <v>80.434444923384959</v>
      </c>
      <c r="AT505" s="37">
        <f t="shared" si="383"/>
        <v>115.66331044076873</v>
      </c>
      <c r="AU505" s="37">
        <f t="shared" si="384"/>
        <v>3.7998274419732261</v>
      </c>
      <c r="AV505" s="37">
        <f t="shared" si="385"/>
        <v>1.5044056991649943</v>
      </c>
      <c r="AW505" s="37">
        <f t="shared" si="386"/>
        <v>3.9499526679436032</v>
      </c>
      <c r="AX505" s="37">
        <f t="shared" si="387"/>
        <v>112.98248118394045</v>
      </c>
      <c r="AY505" s="9">
        <f t="shared" si="388"/>
        <v>0.85</v>
      </c>
      <c r="AZ505" s="9">
        <f t="shared" si="389"/>
        <v>0.6</v>
      </c>
      <c r="BA505" s="9">
        <f t="shared" si="390"/>
        <v>0.65</v>
      </c>
      <c r="BB505" s="9">
        <f t="shared" si="405"/>
        <v>21</v>
      </c>
      <c r="BC505" s="9">
        <f t="shared" si="406"/>
        <v>11.2</v>
      </c>
      <c r="BD505" s="9">
        <f t="shared" si="407"/>
        <v>13.65</v>
      </c>
      <c r="BE505" s="9">
        <f t="shared" si="391"/>
        <v>246.63770356657614</v>
      </c>
      <c r="BF505" s="9">
        <f t="shared" si="392"/>
        <v>97.647372819078115</v>
      </c>
      <c r="BG505" s="9">
        <f t="shared" si="393"/>
        <v>256.38197262778368</v>
      </c>
      <c r="BH505" s="9">
        <f t="shared" si="394"/>
        <v>7333.4224061475988</v>
      </c>
      <c r="BI505" s="9">
        <f t="shared" si="395"/>
        <v>439.50062104230136</v>
      </c>
      <c r="BJ505" s="9">
        <f t="shared" si="396"/>
        <v>174.00454341138246</v>
      </c>
      <c r="BK505" s="9">
        <f t="shared" si="397"/>
        <v>456.86460165870363</v>
      </c>
      <c r="BL505" s="9">
        <f t="shared" si="398"/>
        <v>13067.927795546415</v>
      </c>
      <c r="BM505" s="9" t="str">
        <f t="shared" si="399"/>
        <v>M</v>
      </c>
      <c r="BN505" s="9" t="str">
        <f t="shared" si="400"/>
        <v>M</v>
      </c>
      <c r="BO505" s="9">
        <v>1</v>
      </c>
    </row>
    <row r="506" spans="1:67" x14ac:dyDescent="0.3">
      <c r="A506" s="10">
        <v>500</v>
      </c>
      <c r="B506" s="10">
        <f t="shared" si="370"/>
        <v>13</v>
      </c>
      <c r="C506" s="9">
        <f>IF(G506&lt;=$A$3,$A$3,G506)</f>
        <v>2.5</v>
      </c>
      <c r="D506" s="9">
        <f t="shared" si="408"/>
        <v>3</v>
      </c>
      <c r="E506" s="9">
        <f t="shared" si="409"/>
        <v>2.7508200000000005</v>
      </c>
      <c r="F506" s="9">
        <f t="shared" si="410"/>
        <v>2.9000000000000004</v>
      </c>
      <c r="G506" s="9">
        <v>1.905484705144928</v>
      </c>
      <c r="H506" s="9">
        <f t="shared" si="371"/>
        <v>2.1024697485776676</v>
      </c>
      <c r="I506" s="9">
        <v>65</v>
      </c>
      <c r="J506" s="9">
        <v>78</v>
      </c>
      <c r="K506" s="9">
        <v>0.2</v>
      </c>
      <c r="L506" s="9">
        <v>0.2</v>
      </c>
      <c r="M506" s="1">
        <f t="shared" si="411"/>
        <v>1.3989229744649958</v>
      </c>
      <c r="N506" s="9">
        <v>3</v>
      </c>
      <c r="O506" s="9">
        <v>2.6</v>
      </c>
      <c r="P506" s="9">
        <f t="shared" si="412"/>
        <v>1.2896908565090786</v>
      </c>
      <c r="Q506" s="1">
        <f t="shared" si="413"/>
        <v>0.60139272304266278</v>
      </c>
      <c r="R506" s="4">
        <f t="shared" si="414"/>
        <v>15.007922656809424</v>
      </c>
      <c r="S506" s="4">
        <f t="shared" si="415"/>
        <v>4.8778372791729492</v>
      </c>
      <c r="T506" s="9">
        <f t="shared" si="416"/>
        <v>3.2003481224829562</v>
      </c>
      <c r="U506" s="9">
        <f t="shared" si="417"/>
        <v>3.5013927230426631</v>
      </c>
      <c r="V506" s="9">
        <f t="shared" si="418"/>
        <v>43.248060881753219</v>
      </c>
      <c r="W506" s="9">
        <f t="shared" si="419"/>
        <v>54.702146147099036</v>
      </c>
      <c r="X506" s="28">
        <f t="shared" si="372"/>
        <v>97.950207028852248</v>
      </c>
      <c r="Y506" s="9">
        <f t="shared" si="420"/>
        <v>0.55846891810025423</v>
      </c>
      <c r="Z506" s="9">
        <f t="shared" si="401"/>
        <v>0.04</v>
      </c>
      <c r="AA506" s="29">
        <f t="shared" si="373"/>
        <v>0.59846891810025427</v>
      </c>
      <c r="AB506" s="30">
        <f t="shared" si="402"/>
        <v>0.98</v>
      </c>
      <c r="AC506" s="9">
        <v>0.5</v>
      </c>
      <c r="AD506" s="9">
        <v>0.5</v>
      </c>
      <c r="AE506" s="9">
        <f t="shared" si="374"/>
        <v>52.05164250404178</v>
      </c>
      <c r="AF506" s="9">
        <f>(AC506+AD506)*D506*E506*N506</f>
        <v>24.757380000000005</v>
      </c>
      <c r="AG506" s="28">
        <f t="shared" si="375"/>
        <v>76.809022504041792</v>
      </c>
      <c r="AH506" s="9">
        <f t="shared" si="376"/>
        <v>0.32232385197581753</v>
      </c>
      <c r="AI506" s="9">
        <f t="shared" si="403"/>
        <v>0.09</v>
      </c>
      <c r="AJ506" s="29">
        <f t="shared" si="377"/>
        <v>0.41232385197581756</v>
      </c>
      <c r="AK506" s="30">
        <f t="shared" si="404"/>
        <v>0.9</v>
      </c>
      <c r="AL506" s="9">
        <v>4.8573134901356463</v>
      </c>
      <c r="AM506" s="9">
        <v>2.9661490839007567</v>
      </c>
      <c r="AN506" s="9">
        <v>6.8873722018731591</v>
      </c>
      <c r="AO506" s="36">
        <f t="shared" si="378"/>
        <v>99.99083634195334</v>
      </c>
      <c r="AP506" s="36">
        <f t="shared" si="379"/>
        <v>1.9503623408203961</v>
      </c>
      <c r="AQ506" s="36">
        <f t="shared" si="380"/>
        <v>1.1910010507346105</v>
      </c>
      <c r="AR506" s="36">
        <f t="shared" si="381"/>
        <v>2.7654940116643636</v>
      </c>
      <c r="AS506" s="36">
        <f t="shared" si="382"/>
        <v>67.354340463072717</v>
      </c>
      <c r="AT506" s="37">
        <f t="shared" si="383"/>
        <v>75.964967311689691</v>
      </c>
      <c r="AU506" s="37">
        <f t="shared" si="384"/>
        <v>2.8545272816288145</v>
      </c>
      <c r="AV506" s="37">
        <f t="shared" si="385"/>
        <v>1.7431350680922542</v>
      </c>
      <c r="AW506" s="37">
        <f t="shared" si="386"/>
        <v>4.04754436560565</v>
      </c>
      <c r="AX506" s="37">
        <f t="shared" si="387"/>
        <v>98.579017018490418</v>
      </c>
      <c r="AY506" s="9">
        <f t="shared" si="388"/>
        <v>0.85</v>
      </c>
      <c r="AZ506" s="9">
        <f t="shared" si="389"/>
        <v>0.6</v>
      </c>
      <c r="BA506" s="9">
        <f t="shared" si="390"/>
        <v>0.65</v>
      </c>
      <c r="BB506" s="9">
        <f t="shared" si="405"/>
        <v>21</v>
      </c>
      <c r="BC506" s="9">
        <f t="shared" si="406"/>
        <v>11.2</v>
      </c>
      <c r="BD506" s="9">
        <f t="shared" si="407"/>
        <v>13.65</v>
      </c>
      <c r="BE506" s="9">
        <f t="shared" si="391"/>
        <v>195.01836162848124</v>
      </c>
      <c r="BF506" s="9">
        <f t="shared" si="392"/>
        <v>119.0891911470989</v>
      </c>
      <c r="BG506" s="9">
        <f t="shared" si="393"/>
        <v>276.52405912498341</v>
      </c>
      <c r="BH506" s="9">
        <f t="shared" si="394"/>
        <v>6734.81683416331</v>
      </c>
      <c r="BI506" s="9">
        <f t="shared" si="395"/>
        <v>216.84407163925934</v>
      </c>
      <c r="BJ506" s="9">
        <f t="shared" si="396"/>
        <v>132.41719846748808</v>
      </c>
      <c r="BK506" s="9">
        <f t="shared" si="397"/>
        <v>307.47157542584699</v>
      </c>
      <c r="BL506" s="9">
        <f t="shared" si="398"/>
        <v>7488.5518054281265</v>
      </c>
      <c r="BM506" s="9" t="str">
        <f t="shared" si="399"/>
        <v>D</v>
      </c>
      <c r="BN506" s="9" t="str">
        <f t="shared" si="400"/>
        <v>M</v>
      </c>
      <c r="BO506" s="9">
        <v>1</v>
      </c>
    </row>
    <row r="507" spans="1:67" x14ac:dyDescent="0.3">
      <c r="A507" s="10">
        <v>501</v>
      </c>
      <c r="B507" s="10">
        <f t="shared" si="370"/>
        <v>13</v>
      </c>
      <c r="C507" s="9">
        <f>IF(G507&lt;=$A$3,$A$3,G507)</f>
        <v>2.5</v>
      </c>
      <c r="D507" s="9">
        <f t="shared" si="408"/>
        <v>3</v>
      </c>
      <c r="E507" s="9">
        <f t="shared" si="409"/>
        <v>2.7508200000000005</v>
      </c>
      <c r="F507" s="9">
        <f t="shared" si="410"/>
        <v>2.9000000000000004</v>
      </c>
      <c r="G507" s="9">
        <v>1.7052210272453407</v>
      </c>
      <c r="H507" s="9">
        <f t="shared" si="371"/>
        <v>1.8815032284130464</v>
      </c>
      <c r="I507" s="9">
        <v>65</v>
      </c>
      <c r="J507" s="9">
        <v>78</v>
      </c>
      <c r="K507" s="9">
        <v>0.2</v>
      </c>
      <c r="L507" s="9">
        <v>0.2</v>
      </c>
      <c r="M507" s="1">
        <f t="shared" si="411"/>
        <v>1.3989229744649958</v>
      </c>
      <c r="N507" s="9">
        <v>3</v>
      </c>
      <c r="O507" s="9">
        <v>2.6</v>
      </c>
      <c r="P507" s="9">
        <f t="shared" si="412"/>
        <v>0.81582662481513413</v>
      </c>
      <c r="Q507" s="1">
        <f t="shared" si="413"/>
        <v>0.38042620287804185</v>
      </c>
      <c r="R507" s="4">
        <f t="shared" si="414"/>
        <v>15.007922656809424</v>
      </c>
      <c r="S507" s="4">
        <f t="shared" si="415"/>
        <v>7.9552217694670526</v>
      </c>
      <c r="T507" s="9">
        <f t="shared" si="416"/>
        <v>1.2806242735214304</v>
      </c>
      <c r="U507" s="9">
        <f t="shared" si="417"/>
        <v>3.2804262028780422</v>
      </c>
      <c r="V507" s="9">
        <f t="shared" si="418"/>
        <v>43.058323532960372</v>
      </c>
      <c r="W507" s="9">
        <f t="shared" si="419"/>
        <v>63.167476950689867</v>
      </c>
      <c r="X507" s="28">
        <f t="shared" si="372"/>
        <v>106.22580048365023</v>
      </c>
      <c r="Y507" s="9">
        <f t="shared" si="420"/>
        <v>0.59465286835294129</v>
      </c>
      <c r="Z507" s="9">
        <f t="shared" si="401"/>
        <v>0.04</v>
      </c>
      <c r="AA507" s="29">
        <f t="shared" si="373"/>
        <v>0.63465286835294132</v>
      </c>
      <c r="AB507" s="30">
        <f t="shared" si="402"/>
        <v>0.98</v>
      </c>
      <c r="AC507" s="9">
        <v>0.5</v>
      </c>
      <c r="AD507" s="9">
        <v>0.5</v>
      </c>
      <c r="AE507" s="9">
        <f t="shared" si="374"/>
        <v>46.581090397048598</v>
      </c>
      <c r="AF507" s="9">
        <f>(AC507+AD507)*D507*E507*N507</f>
        <v>24.757380000000005</v>
      </c>
      <c r="AG507" s="28">
        <f t="shared" si="375"/>
        <v>71.33847039704861</v>
      </c>
      <c r="AH507" s="9">
        <f t="shared" si="376"/>
        <v>0.34704108263336492</v>
      </c>
      <c r="AI507" s="9">
        <f t="shared" si="403"/>
        <v>0.09</v>
      </c>
      <c r="AJ507" s="29">
        <f t="shared" si="377"/>
        <v>0.43704108263336494</v>
      </c>
      <c r="AK507" s="30">
        <f t="shared" si="404"/>
        <v>0.9</v>
      </c>
      <c r="AL507" s="9">
        <v>11.537758068734915</v>
      </c>
      <c r="AM507" s="9">
        <v>2.5103488952973843</v>
      </c>
      <c r="AN507" s="9">
        <v>3.0461008754618977</v>
      </c>
      <c r="AO507" s="36">
        <f t="shared" si="378"/>
        <v>108.43883799372628</v>
      </c>
      <c r="AP507" s="36">
        <f t="shared" si="379"/>
        <v>4.2152868160500088</v>
      </c>
      <c r="AQ507" s="36">
        <f t="shared" si="380"/>
        <v>0.91714876833026171</v>
      </c>
      <c r="AR507" s="36">
        <f t="shared" si="381"/>
        <v>1.1128842175575986</v>
      </c>
      <c r="AS507" s="36">
        <f t="shared" si="382"/>
        <v>89.76108765298568</v>
      </c>
      <c r="AT507" s="37">
        <f t="shared" si="383"/>
        <v>70.554531161916202</v>
      </c>
      <c r="AU507" s="37">
        <f t="shared" si="384"/>
        <v>6.4952837912131658</v>
      </c>
      <c r="AV507" s="37">
        <f t="shared" si="385"/>
        <v>1.4132232963091438</v>
      </c>
      <c r="AW507" s="37">
        <f t="shared" si="386"/>
        <v>1.7148296510395891</v>
      </c>
      <c r="AX507" s="37">
        <f t="shared" si="387"/>
        <v>138.31175982953215</v>
      </c>
      <c r="AY507" s="9">
        <f t="shared" si="388"/>
        <v>0.85</v>
      </c>
      <c r="AZ507" s="9">
        <f t="shared" si="389"/>
        <v>0.6</v>
      </c>
      <c r="BA507" s="9">
        <f t="shared" si="390"/>
        <v>0.55000000000000004</v>
      </c>
      <c r="BB507" s="9">
        <f t="shared" si="405"/>
        <v>21</v>
      </c>
      <c r="BC507" s="9">
        <f t="shared" si="406"/>
        <v>11.2</v>
      </c>
      <c r="BD507" s="9">
        <f t="shared" si="407"/>
        <v>13.65</v>
      </c>
      <c r="BE507" s="9">
        <f t="shared" si="391"/>
        <v>457.10080414273716</v>
      </c>
      <c r="BF507" s="9">
        <f t="shared" si="392"/>
        <v>99.454546705110843</v>
      </c>
      <c r="BG507" s="9">
        <f t="shared" si="393"/>
        <v>120.67987137350326</v>
      </c>
      <c r="BH507" s="9">
        <f t="shared" si="394"/>
        <v>9733.5880421427792</v>
      </c>
      <c r="BI507" s="9">
        <f t="shared" si="395"/>
        <v>458.27170265263851</v>
      </c>
      <c r="BJ507" s="9">
        <f t="shared" si="396"/>
        <v>99.709307098189413</v>
      </c>
      <c r="BK507" s="9">
        <f t="shared" si="397"/>
        <v>120.98900205165057</v>
      </c>
      <c r="BL507" s="9">
        <f t="shared" si="398"/>
        <v>9758.5213689521952</v>
      </c>
      <c r="BM507" s="9" t="str">
        <f t="shared" si="399"/>
        <v>M</v>
      </c>
      <c r="BN507" s="9" t="str">
        <f t="shared" si="400"/>
        <v>M</v>
      </c>
      <c r="BO507" s="9">
        <v>1</v>
      </c>
    </row>
    <row r="508" spans="1:67" x14ac:dyDescent="0.3">
      <c r="A508" s="10">
        <v>502</v>
      </c>
      <c r="B508" s="10">
        <f t="shared" si="370"/>
        <v>13</v>
      </c>
      <c r="C508" s="9">
        <f>IF(G508&lt;=$A$3,$A$3,G508)</f>
        <v>2.5</v>
      </c>
      <c r="D508" s="9">
        <f t="shared" si="408"/>
        <v>3</v>
      </c>
      <c r="E508" s="9">
        <f t="shared" si="409"/>
        <v>2.7508200000000005</v>
      </c>
      <c r="F508" s="9">
        <f t="shared" si="410"/>
        <v>2.9000000000000004</v>
      </c>
      <c r="G508" s="9">
        <v>1.3674230075744003</v>
      </c>
      <c r="H508" s="9">
        <f t="shared" si="371"/>
        <v>1.5087843524388733</v>
      </c>
      <c r="I508" s="9">
        <v>65</v>
      </c>
      <c r="J508" s="9">
        <v>78</v>
      </c>
      <c r="K508" s="9">
        <v>0.2</v>
      </c>
      <c r="L508" s="9">
        <v>0.2</v>
      </c>
      <c r="M508" s="1">
        <f t="shared" si="411"/>
        <v>1.3989229744649958</v>
      </c>
      <c r="N508" s="9">
        <v>3</v>
      </c>
      <c r="O508" s="9">
        <v>2.6</v>
      </c>
      <c r="P508" s="9">
        <f t="shared" si="412"/>
        <v>1.6528415883976091E-2</v>
      </c>
      <c r="Q508" s="1">
        <f t="shared" si="413"/>
        <v>7.707326903868772E-3</v>
      </c>
      <c r="R508" s="4">
        <f t="shared" si="414"/>
        <v>15.007922656809424</v>
      </c>
      <c r="S508" s="4">
        <f t="shared" si="415"/>
        <v>14.843006753364502</v>
      </c>
      <c r="T508" s="9">
        <f t="shared" si="416"/>
        <v>5.2564004531865385E-4</v>
      </c>
      <c r="U508" s="9">
        <f t="shared" si="417"/>
        <v>2.9077073269038691</v>
      </c>
      <c r="V508" s="9">
        <f t="shared" si="418"/>
        <v>37.35210161023366</v>
      </c>
      <c r="W508" s="9">
        <f t="shared" si="419"/>
        <v>82.114533640094649</v>
      </c>
      <c r="X508" s="28">
        <f t="shared" si="372"/>
        <v>119.46663525032831</v>
      </c>
      <c r="Y508" s="9">
        <f t="shared" si="420"/>
        <v>0.68734281724795621</v>
      </c>
      <c r="Z508" s="9">
        <f t="shared" si="401"/>
        <v>0.04</v>
      </c>
      <c r="AA508" s="29">
        <f t="shared" si="373"/>
        <v>0.72734281724795624</v>
      </c>
      <c r="AB508" s="30">
        <f t="shared" si="402"/>
        <v>0.98</v>
      </c>
      <c r="AC508" s="9">
        <v>0.5</v>
      </c>
      <c r="AD508" s="9">
        <v>0.5</v>
      </c>
      <c r="AE508" s="9">
        <f t="shared" si="374"/>
        <v>37.353547551383123</v>
      </c>
      <c r="AF508" s="9">
        <f>(AC508+AD508)*D508*E508*N508</f>
        <v>24.757380000000005</v>
      </c>
      <c r="AG508" s="28">
        <f t="shared" si="375"/>
        <v>62.110927551383128</v>
      </c>
      <c r="AH508" s="9">
        <f t="shared" si="376"/>
        <v>0.39859942486801087</v>
      </c>
      <c r="AI508" s="9">
        <f t="shared" si="403"/>
        <v>0.09</v>
      </c>
      <c r="AJ508" s="29">
        <f t="shared" si="377"/>
        <v>0.48859942486801089</v>
      </c>
      <c r="AK508" s="30">
        <f t="shared" si="404"/>
        <v>0.9</v>
      </c>
      <c r="AL508" s="9">
        <v>6.7847269392232104</v>
      </c>
      <c r="AM508" s="9">
        <v>2.0514349670005134</v>
      </c>
      <c r="AN508" s="9">
        <v>4.2036994472148246</v>
      </c>
      <c r="AO508" s="36">
        <f t="shared" si="378"/>
        <v>121.95552348471014</v>
      </c>
      <c r="AP508" s="36">
        <f t="shared" si="379"/>
        <v>1.8499045329904973</v>
      </c>
      <c r="AQ508" s="36">
        <f t="shared" si="380"/>
        <v>0.55933847870139186</v>
      </c>
      <c r="AR508" s="36">
        <f t="shared" si="381"/>
        <v>1.1461688484139176</v>
      </c>
      <c r="AS508" s="36">
        <f t="shared" si="382"/>
        <v>46.948933598306212</v>
      </c>
      <c r="AT508" s="37">
        <f t="shared" si="383"/>
        <v>61.428389885983314</v>
      </c>
      <c r="AU508" s="37">
        <f t="shared" si="384"/>
        <v>3.4697132588322499</v>
      </c>
      <c r="AV508" s="37">
        <f t="shared" si="385"/>
        <v>1.0491050219699356</v>
      </c>
      <c r="AW508" s="37">
        <f t="shared" si="386"/>
        <v>2.149774314987686</v>
      </c>
      <c r="AX508" s="37">
        <f t="shared" si="387"/>
        <v>88.058240027521876</v>
      </c>
      <c r="AY508" s="9">
        <f t="shared" si="388"/>
        <v>0.85</v>
      </c>
      <c r="AZ508" s="9">
        <f t="shared" si="389"/>
        <v>0.6</v>
      </c>
      <c r="BA508" s="9">
        <f t="shared" si="390"/>
        <v>0.65</v>
      </c>
      <c r="BB508" s="9">
        <f t="shared" si="405"/>
        <v>21</v>
      </c>
      <c r="BC508" s="9">
        <f t="shared" si="406"/>
        <v>11.2</v>
      </c>
      <c r="BD508" s="9">
        <f t="shared" si="407"/>
        <v>13.65</v>
      </c>
      <c r="BE508" s="9">
        <f t="shared" si="391"/>
        <v>225.60607571759434</v>
      </c>
      <c r="BF508" s="9">
        <f t="shared" si="392"/>
        <v>68.214416975169641</v>
      </c>
      <c r="BG508" s="9">
        <f t="shared" si="393"/>
        <v>139.78162191018671</v>
      </c>
      <c r="BH508" s="9">
        <f t="shared" si="394"/>
        <v>5725.6817740303304</v>
      </c>
      <c r="BI508" s="9">
        <f t="shared" si="395"/>
        <v>213.13889885611317</v>
      </c>
      <c r="BJ508" s="9">
        <f t="shared" si="396"/>
        <v>64.444832320912298</v>
      </c>
      <c r="BK508" s="9">
        <f t="shared" si="397"/>
        <v>132.05717478793628</v>
      </c>
      <c r="BL508" s="9">
        <f t="shared" si="398"/>
        <v>5409.2759010841155</v>
      </c>
      <c r="BM508" s="9" t="str">
        <f t="shared" si="399"/>
        <v>D</v>
      </c>
      <c r="BN508" s="9" t="str">
        <f t="shared" si="400"/>
        <v>M</v>
      </c>
      <c r="BO508" s="9">
        <v>1</v>
      </c>
    </row>
    <row r="509" spans="1:67" x14ac:dyDescent="0.3">
      <c r="A509" s="10">
        <v>503</v>
      </c>
      <c r="B509" s="10">
        <f t="shared" si="370"/>
        <v>13</v>
      </c>
      <c r="C509" s="9">
        <f>IF(G509&lt;=$A$3,$A$3,G509)</f>
        <v>2.5</v>
      </c>
      <c r="D509" s="9">
        <f t="shared" si="408"/>
        <v>3</v>
      </c>
      <c r="E509" s="9">
        <f t="shared" si="409"/>
        <v>2.7508200000000005</v>
      </c>
      <c r="F509" s="9">
        <f t="shared" si="410"/>
        <v>2.9000000000000004</v>
      </c>
      <c r="G509" s="9">
        <v>2.3537928842327451</v>
      </c>
      <c r="H509" s="9">
        <f t="shared" si="371"/>
        <v>2.5971230942734476</v>
      </c>
      <c r="I509" s="9">
        <v>65</v>
      </c>
      <c r="J509" s="9">
        <v>78</v>
      </c>
      <c r="K509" s="9">
        <v>0.2</v>
      </c>
      <c r="L509" s="9">
        <v>0.2</v>
      </c>
      <c r="M509" s="1">
        <f t="shared" si="411"/>
        <v>1.3989229744649958</v>
      </c>
      <c r="N509" s="9">
        <v>3</v>
      </c>
      <c r="O509" s="9">
        <v>2.6</v>
      </c>
      <c r="P509" s="9">
        <f t="shared" si="412"/>
        <v>2.3504783796068858</v>
      </c>
      <c r="Q509" s="1">
        <f t="shared" si="413"/>
        <v>1.0960460687384428</v>
      </c>
      <c r="R509" s="4">
        <f t="shared" si="414"/>
        <v>15.007922656809424</v>
      </c>
      <c r="S509" s="4">
        <f t="shared" si="415"/>
        <v>0.703501936404202</v>
      </c>
      <c r="T509" s="9">
        <f t="shared" si="416"/>
        <v>10.63012819002696</v>
      </c>
      <c r="U509" s="9">
        <f t="shared" si="417"/>
        <v>3.9960460687384431</v>
      </c>
      <c r="V509" s="9">
        <f t="shared" si="418"/>
        <v>35.056394124013615</v>
      </c>
      <c r="W509" s="9">
        <f t="shared" si="419"/>
        <v>43.219300999503915</v>
      </c>
      <c r="X509" s="28">
        <f t="shared" si="372"/>
        <v>78.275695123517522</v>
      </c>
      <c r="Y509" s="9">
        <f t="shared" si="420"/>
        <v>0.55214202737266915</v>
      </c>
      <c r="Z509" s="9">
        <f t="shared" si="401"/>
        <v>0.04</v>
      </c>
      <c r="AA509" s="29">
        <f t="shared" si="373"/>
        <v>0.59214202737266919</v>
      </c>
      <c r="AB509" s="30">
        <f t="shared" si="402"/>
        <v>0.98</v>
      </c>
      <c r="AC509" s="9">
        <v>0.5</v>
      </c>
      <c r="AD509" s="9">
        <v>0.5</v>
      </c>
      <c r="AE509" s="9">
        <f t="shared" si="374"/>
        <v>64.297963351703572</v>
      </c>
      <c r="AF509" s="9">
        <f>(AC509+AD509)*D509*E509*N509</f>
        <v>24.757380000000005</v>
      </c>
      <c r="AG509" s="28">
        <f t="shared" si="375"/>
        <v>89.055343351703584</v>
      </c>
      <c r="AH509" s="9">
        <f t="shared" si="376"/>
        <v>0.27799993878218437</v>
      </c>
      <c r="AI509" s="9">
        <f t="shared" si="403"/>
        <v>0.09</v>
      </c>
      <c r="AJ509" s="29">
        <f t="shared" si="377"/>
        <v>0.3679999387821844</v>
      </c>
      <c r="AK509" s="30">
        <f t="shared" si="404"/>
        <v>0.9</v>
      </c>
      <c r="AL509" s="9">
        <v>5.5950285778905062</v>
      </c>
      <c r="AM509" s="9">
        <v>3.2188633891970158</v>
      </c>
      <c r="AN509" s="9">
        <v>5.466977723239971</v>
      </c>
      <c r="AO509" s="36">
        <f t="shared" si="378"/>
        <v>79.90643877192413</v>
      </c>
      <c r="AP509" s="36">
        <f t="shared" si="379"/>
        <v>2.2819770125703998</v>
      </c>
      <c r="AQ509" s="36">
        <f t="shared" si="380"/>
        <v>1.3128390960822338</v>
      </c>
      <c r="AR509" s="36">
        <f t="shared" si="381"/>
        <v>2.2297504505994352</v>
      </c>
      <c r="AS509" s="36">
        <f t="shared" si="382"/>
        <v>69.339029272997735</v>
      </c>
      <c r="AT509" s="37">
        <f t="shared" si="383"/>
        <v>88.076713204981573</v>
      </c>
      <c r="AU509" s="37">
        <f t="shared" si="384"/>
        <v>3.5360584037422278</v>
      </c>
      <c r="AV509" s="37">
        <f t="shared" si="385"/>
        <v>2.0343218590242995</v>
      </c>
      <c r="AW509" s="37">
        <f t="shared" si="386"/>
        <v>3.4551302557640957</v>
      </c>
      <c r="AX509" s="37">
        <f t="shared" si="387"/>
        <v>107.44492859370899</v>
      </c>
      <c r="AY509" s="9">
        <f t="shared" si="388"/>
        <v>0.85</v>
      </c>
      <c r="AZ509" s="9">
        <f t="shared" si="389"/>
        <v>0.6</v>
      </c>
      <c r="BA509" s="9">
        <f t="shared" si="390"/>
        <v>0.65</v>
      </c>
      <c r="BB509" s="9">
        <f t="shared" si="405"/>
        <v>21</v>
      </c>
      <c r="BC509" s="9">
        <f t="shared" si="406"/>
        <v>11.2</v>
      </c>
      <c r="BD509" s="9">
        <f t="shared" si="407"/>
        <v>13.65</v>
      </c>
      <c r="BE509" s="9">
        <f t="shared" si="391"/>
        <v>182.34465643389498</v>
      </c>
      <c r="BF509" s="9">
        <f t="shared" si="392"/>
        <v>104.90429684848324</v>
      </c>
      <c r="BG509" s="9">
        <f t="shared" si="393"/>
        <v>178.17141785749402</v>
      </c>
      <c r="BH509" s="9">
        <f t="shared" si="394"/>
        <v>5540.6348971074485</v>
      </c>
      <c r="BI509" s="9">
        <f t="shared" si="395"/>
        <v>311.44440190246911</v>
      </c>
      <c r="BJ509" s="9">
        <f t="shared" si="396"/>
        <v>179.17638294390818</v>
      </c>
      <c r="BK509" s="9">
        <f t="shared" si="397"/>
        <v>304.31651662278887</v>
      </c>
      <c r="BL509" s="9">
        <f t="shared" si="398"/>
        <v>9463.3961610778315</v>
      </c>
      <c r="BM509" s="9" t="str">
        <f t="shared" si="399"/>
        <v>D</v>
      </c>
      <c r="BN509" s="9" t="str">
        <f t="shared" si="400"/>
        <v>M</v>
      </c>
      <c r="BO509" s="9">
        <v>1</v>
      </c>
    </row>
    <row r="510" spans="1:67" x14ac:dyDescent="0.3">
      <c r="A510" s="10">
        <v>504</v>
      </c>
      <c r="B510" s="10">
        <f t="shared" si="370"/>
        <v>13</v>
      </c>
      <c r="C510" s="9">
        <f>IF(G510&lt;=$A$3,$A$3,G510)</f>
        <v>2.5</v>
      </c>
      <c r="D510" s="9">
        <f t="shared" si="408"/>
        <v>3</v>
      </c>
      <c r="E510" s="9">
        <f t="shared" si="409"/>
        <v>2.7508200000000005</v>
      </c>
      <c r="F510" s="9">
        <f t="shared" si="410"/>
        <v>2.9000000000000004</v>
      </c>
      <c r="G510" s="9">
        <v>2.1368135347520396</v>
      </c>
      <c r="H510" s="9">
        <f t="shared" si="371"/>
        <v>2.3577128711855915</v>
      </c>
      <c r="I510" s="9">
        <v>65</v>
      </c>
      <c r="J510" s="9">
        <v>78</v>
      </c>
      <c r="K510" s="9">
        <v>0.2</v>
      </c>
      <c r="L510" s="9">
        <v>0.2</v>
      </c>
      <c r="M510" s="1">
        <f t="shared" si="411"/>
        <v>1.3989229744649958</v>
      </c>
      <c r="N510" s="9">
        <v>3</v>
      </c>
      <c r="O510" s="9">
        <v>2.6</v>
      </c>
      <c r="P510" s="9">
        <f t="shared" si="412"/>
        <v>1.8370614993542413</v>
      </c>
      <c r="Q510" s="1">
        <f t="shared" si="413"/>
        <v>0.8566358456505867</v>
      </c>
      <c r="R510" s="4">
        <f t="shared" si="414"/>
        <v>15.007922656809424</v>
      </c>
      <c r="S510" s="4">
        <f t="shared" si="415"/>
        <v>2.2552337945527627</v>
      </c>
      <c r="T510" s="9">
        <f t="shared" si="416"/>
        <v>6.4934181574813978</v>
      </c>
      <c r="U510" s="9">
        <f t="shared" si="417"/>
        <v>3.7566358456505871</v>
      </c>
      <c r="V510" s="9">
        <f t="shared" si="418"/>
        <v>40.508568946869765</v>
      </c>
      <c r="W510" s="9">
        <f t="shared" si="419"/>
        <v>47.487836029536133</v>
      </c>
      <c r="X510" s="28">
        <f t="shared" si="372"/>
        <v>87.996404976405898</v>
      </c>
      <c r="Y510" s="9">
        <f t="shared" si="420"/>
        <v>0.53965654667675167</v>
      </c>
      <c r="Z510" s="9">
        <f t="shared" si="401"/>
        <v>0.04</v>
      </c>
      <c r="AA510" s="29">
        <f t="shared" si="373"/>
        <v>0.5796565466767517</v>
      </c>
      <c r="AB510" s="30">
        <f t="shared" si="402"/>
        <v>0.98</v>
      </c>
      <c r="AC510" s="9">
        <v>0.5</v>
      </c>
      <c r="AD510" s="9">
        <v>0.5</v>
      </c>
      <c r="AE510" s="9">
        <f t="shared" si="374"/>
        <v>58.370793482832752</v>
      </c>
      <c r="AF510" s="9">
        <f>(AC510+AD510)*D510*E510*N510</f>
        <v>24.757380000000005</v>
      </c>
      <c r="AG510" s="28">
        <f t="shared" si="375"/>
        <v>83.12817348283275</v>
      </c>
      <c r="AH510" s="9">
        <f t="shared" si="376"/>
        <v>0.29782177284471173</v>
      </c>
      <c r="AI510" s="9">
        <f t="shared" si="403"/>
        <v>0.09</v>
      </c>
      <c r="AJ510" s="29">
        <f t="shared" si="377"/>
        <v>0.38782177284471175</v>
      </c>
      <c r="AK510" s="30">
        <f t="shared" si="404"/>
        <v>0.9</v>
      </c>
      <c r="AL510" s="9">
        <v>9.2614204244935454</v>
      </c>
      <c r="AM510" s="9">
        <v>2.8033689830035988</v>
      </c>
      <c r="AN510" s="9">
        <v>5.310860886584722</v>
      </c>
      <c r="AO510" s="36">
        <f t="shared" si="378"/>
        <v>89.829663413414366</v>
      </c>
      <c r="AP510" s="36">
        <f t="shared" si="379"/>
        <v>3.8929774439100808</v>
      </c>
      <c r="AQ510" s="36">
        <f t="shared" si="380"/>
        <v>1.1783777992550153</v>
      </c>
      <c r="AR510" s="36">
        <f t="shared" si="381"/>
        <v>2.2323856051863902</v>
      </c>
      <c r="AS510" s="36">
        <f t="shared" si="382"/>
        <v>97.215187466804892</v>
      </c>
      <c r="AT510" s="37">
        <f t="shared" si="383"/>
        <v>82.214677070933476</v>
      </c>
      <c r="AU510" s="37">
        <f t="shared" si="384"/>
        <v>5.6696399364062353</v>
      </c>
      <c r="AV510" s="37">
        <f t="shared" si="385"/>
        <v>1.7161614540772665</v>
      </c>
      <c r="AW510" s="37">
        <f t="shared" si="386"/>
        <v>3.2511934022177975</v>
      </c>
      <c r="AX510" s="37">
        <f t="shared" si="387"/>
        <v>141.58189129742794</v>
      </c>
      <c r="AY510" s="9">
        <f t="shared" si="388"/>
        <v>0.85</v>
      </c>
      <c r="AZ510" s="9">
        <f t="shared" si="389"/>
        <v>0.6</v>
      </c>
      <c r="BA510" s="9">
        <f t="shared" si="390"/>
        <v>0.65</v>
      </c>
      <c r="BB510" s="9">
        <f t="shared" si="405"/>
        <v>21</v>
      </c>
      <c r="BC510" s="9">
        <f t="shared" si="406"/>
        <v>11.2</v>
      </c>
      <c r="BD510" s="9">
        <f t="shared" si="407"/>
        <v>13.65</v>
      </c>
      <c r="BE510" s="9">
        <f t="shared" si="391"/>
        <v>349.70485346245675</v>
      </c>
      <c r="BF510" s="9">
        <f t="shared" si="392"/>
        <v>105.85328108091798</v>
      </c>
      <c r="BG510" s="9">
        <f t="shared" si="393"/>
        <v>200.53444752284477</v>
      </c>
      <c r="BH510" s="9">
        <f t="shared" si="394"/>
        <v>8732.807568815062</v>
      </c>
      <c r="BI510" s="9">
        <f t="shared" si="395"/>
        <v>466.12761648010644</v>
      </c>
      <c r="BJ510" s="9">
        <f t="shared" si="396"/>
        <v>141.09365974854609</v>
      </c>
      <c r="BK510" s="9">
        <f t="shared" si="397"/>
        <v>267.29581565848576</v>
      </c>
      <c r="BL510" s="9">
        <f t="shared" si="398"/>
        <v>11640.109472110045</v>
      </c>
      <c r="BM510" s="9" t="str">
        <f t="shared" si="399"/>
        <v>M</v>
      </c>
      <c r="BN510" s="9" t="str">
        <f t="shared" si="400"/>
        <v>M</v>
      </c>
      <c r="BO510" s="9">
        <v>1</v>
      </c>
    </row>
    <row r="511" spans="1:67" x14ac:dyDescent="0.3">
      <c r="A511" s="10">
        <v>505</v>
      </c>
      <c r="B511" s="10">
        <f t="shared" si="370"/>
        <v>13</v>
      </c>
      <c r="C511" s="9">
        <f>IF(G511&lt;=$A$3,$A$3,G511)</f>
        <v>2.5</v>
      </c>
      <c r="D511" s="9">
        <f t="shared" si="408"/>
        <v>3</v>
      </c>
      <c r="E511" s="9">
        <f t="shared" si="409"/>
        <v>2.7508200000000005</v>
      </c>
      <c r="F511" s="9">
        <f t="shared" si="410"/>
        <v>2.9000000000000004</v>
      </c>
      <c r="G511" s="9">
        <v>2.2620627205613042</v>
      </c>
      <c r="H511" s="9">
        <f t="shared" si="371"/>
        <v>2.4959100571755641</v>
      </c>
      <c r="I511" s="9">
        <v>65</v>
      </c>
      <c r="J511" s="9">
        <v>78</v>
      </c>
      <c r="K511" s="9">
        <v>0.2</v>
      </c>
      <c r="L511" s="9">
        <v>0.2</v>
      </c>
      <c r="M511" s="1">
        <f t="shared" si="411"/>
        <v>1.3989229744649958</v>
      </c>
      <c r="N511" s="9">
        <v>3</v>
      </c>
      <c r="O511" s="9">
        <v>2.6</v>
      </c>
      <c r="P511" s="9">
        <f t="shared" si="412"/>
        <v>2.1334263211046842</v>
      </c>
      <c r="Q511" s="1">
        <f t="shared" si="413"/>
        <v>0.99483303164055936</v>
      </c>
      <c r="R511" s="4">
        <f t="shared" si="414"/>
        <v>15.007922656809424</v>
      </c>
      <c r="S511" s="4">
        <f t="shared" si="415"/>
        <v>1.252244292552851</v>
      </c>
      <c r="T511" s="9">
        <f t="shared" si="416"/>
        <v>8.7575228267351601</v>
      </c>
      <c r="U511" s="9">
        <f t="shared" si="417"/>
        <v>3.8948330316405597</v>
      </c>
      <c r="V511" s="9">
        <f t="shared" si="418"/>
        <v>37.701824789077563</v>
      </c>
      <c r="W511" s="9">
        <f t="shared" si="419"/>
        <v>44.728792447644743</v>
      </c>
      <c r="X511" s="28">
        <f t="shared" si="372"/>
        <v>82.430617236722298</v>
      </c>
      <c r="Y511" s="9">
        <f t="shared" si="420"/>
        <v>0.54262352930336133</v>
      </c>
      <c r="Z511" s="9">
        <f t="shared" si="401"/>
        <v>0.04</v>
      </c>
      <c r="AA511" s="29">
        <f t="shared" si="373"/>
        <v>0.58262352930336136</v>
      </c>
      <c r="AB511" s="30">
        <f t="shared" si="402"/>
        <v>0.98</v>
      </c>
      <c r="AC511" s="9">
        <v>0.5</v>
      </c>
      <c r="AD511" s="9">
        <v>0.5</v>
      </c>
      <c r="AE511" s="9">
        <f t="shared" si="374"/>
        <v>61.792193731317184</v>
      </c>
      <c r="AF511" s="9">
        <f>(AC511+AD511)*D511*E511*N511</f>
        <v>24.757380000000005</v>
      </c>
      <c r="AG511" s="28">
        <f t="shared" si="375"/>
        <v>86.549573731317196</v>
      </c>
      <c r="AH511" s="9">
        <f t="shared" si="376"/>
        <v>0.28604854920321537</v>
      </c>
      <c r="AI511" s="9">
        <f t="shared" si="403"/>
        <v>0.09</v>
      </c>
      <c r="AJ511" s="29">
        <f t="shared" si="377"/>
        <v>0.3760485492032154</v>
      </c>
      <c r="AK511" s="30">
        <f t="shared" si="404"/>
        <v>0.9</v>
      </c>
      <c r="AL511" s="9">
        <v>6.179082940574613</v>
      </c>
      <c r="AM511" s="9">
        <v>3.3821635331178532</v>
      </c>
      <c r="AN511" s="9">
        <v>3.8686473617449795</v>
      </c>
      <c r="AO511" s="36">
        <f t="shared" si="378"/>
        <v>84.147921762487357</v>
      </c>
      <c r="AP511" s="36">
        <f t="shared" si="379"/>
        <v>2.5790038298788396</v>
      </c>
      <c r="AQ511" s="36">
        <f t="shared" si="380"/>
        <v>1.4116354787716034</v>
      </c>
      <c r="AR511" s="36">
        <f t="shared" si="381"/>
        <v>1.6146823822149818</v>
      </c>
      <c r="AS511" s="36">
        <f t="shared" si="382"/>
        <v>69.847678216884887</v>
      </c>
      <c r="AT511" s="37">
        <f t="shared" si="383"/>
        <v>85.598479514489526</v>
      </c>
      <c r="AU511" s="37">
        <f t="shared" si="384"/>
        <v>3.855447765365192</v>
      </c>
      <c r="AV511" s="37">
        <f t="shared" si="385"/>
        <v>2.1103058433208632</v>
      </c>
      <c r="AW511" s="37">
        <f t="shared" si="386"/>
        <v>2.4138481339819333</v>
      </c>
      <c r="AX511" s="37">
        <f t="shared" si="387"/>
        <v>104.41786544763958</v>
      </c>
      <c r="AY511" s="9">
        <f t="shared" si="388"/>
        <v>0.85</v>
      </c>
      <c r="AZ511" s="9">
        <f t="shared" si="389"/>
        <v>0.6</v>
      </c>
      <c r="BA511" s="9">
        <f t="shared" si="390"/>
        <v>0.65</v>
      </c>
      <c r="BB511" s="9">
        <f t="shared" si="405"/>
        <v>21</v>
      </c>
      <c r="BC511" s="9">
        <f t="shared" si="406"/>
        <v>11.2</v>
      </c>
      <c r="BD511" s="9">
        <f t="shared" si="407"/>
        <v>13.65</v>
      </c>
      <c r="BE511" s="9">
        <f t="shared" si="391"/>
        <v>217.01781250179985</v>
      </c>
      <c r="BF511" s="9">
        <f t="shared" si="392"/>
        <v>118.78619182482427</v>
      </c>
      <c r="BG511" s="9">
        <f t="shared" si="393"/>
        <v>135.872166769893</v>
      </c>
      <c r="BH511" s="9">
        <f t="shared" si="394"/>
        <v>5877.5369618858222</v>
      </c>
      <c r="BI511" s="9">
        <f t="shared" si="395"/>
        <v>330.0204665627968</v>
      </c>
      <c r="BJ511" s="9">
        <f t="shared" si="396"/>
        <v>180.63897149880844</v>
      </c>
      <c r="BK511" s="9">
        <f t="shared" si="397"/>
        <v>206.62173004774129</v>
      </c>
      <c r="BL511" s="9">
        <f t="shared" si="398"/>
        <v>8938.0105164665001</v>
      </c>
      <c r="BM511" s="9" t="str">
        <f t="shared" si="399"/>
        <v>D</v>
      </c>
      <c r="BN511" s="9" t="str">
        <f t="shared" si="400"/>
        <v>M</v>
      </c>
      <c r="BO511" s="9">
        <v>1</v>
      </c>
    </row>
    <row r="512" spans="1:67" x14ac:dyDescent="0.3">
      <c r="A512" s="10">
        <v>506</v>
      </c>
      <c r="B512" s="10">
        <f t="shared" si="370"/>
        <v>13</v>
      </c>
      <c r="C512" s="9">
        <f>IF(G512&lt;=$A$3,$A$3,G512)</f>
        <v>3.4528322033573882</v>
      </c>
      <c r="D512" s="9">
        <f t="shared" si="408"/>
        <v>3</v>
      </c>
      <c r="E512" s="9">
        <f t="shared" si="409"/>
        <v>2.7508200000000005</v>
      </c>
      <c r="F512" s="9">
        <f t="shared" si="410"/>
        <v>3.8528322033573885</v>
      </c>
      <c r="G512" s="9">
        <v>3.4528322033573882</v>
      </c>
      <c r="H512" s="9">
        <f t="shared" si="371"/>
        <v>3.80977881106715</v>
      </c>
      <c r="I512" s="9">
        <v>65</v>
      </c>
      <c r="J512" s="9">
        <v>78</v>
      </c>
      <c r="K512" s="9">
        <v>0.2</v>
      </c>
      <c r="L512" s="9">
        <v>0.2</v>
      </c>
      <c r="M512" s="1">
        <f t="shared" si="411"/>
        <v>1.3989229744649958</v>
      </c>
      <c r="N512" s="9">
        <v>3</v>
      </c>
      <c r="O512" s="9">
        <v>2.6</v>
      </c>
      <c r="P512" s="9">
        <f t="shared" si="412"/>
        <v>2.9076717022821703</v>
      </c>
      <c r="Q512" s="1">
        <f t="shared" si="413"/>
        <v>1.3558695821747571</v>
      </c>
      <c r="R512" s="4">
        <f t="shared" si="414"/>
        <v>15.007922656809424</v>
      </c>
      <c r="S512" s="4">
        <f t="shared" si="415"/>
        <v>1.4215028355044904E-2</v>
      </c>
      <c r="T512" s="9">
        <f t="shared" si="416"/>
        <v>16.267346597355875</v>
      </c>
      <c r="U512" s="9">
        <f t="shared" si="417"/>
        <v>5.2087017855321456</v>
      </c>
      <c r="V512" s="9">
        <f t="shared" si="418"/>
        <v>49.571599374599153</v>
      </c>
      <c r="W512" s="9">
        <f t="shared" si="419"/>
        <v>41.323196787104131</v>
      </c>
      <c r="X512" s="28">
        <f t="shared" si="372"/>
        <v>90.894796161703283</v>
      </c>
      <c r="Y512" s="9">
        <f t="shared" si="420"/>
        <v>0.45462665116262002</v>
      </c>
      <c r="Z512" s="9">
        <f t="shared" si="401"/>
        <v>0.04</v>
      </c>
      <c r="AA512" s="29">
        <f t="shared" si="373"/>
        <v>0.49462665116262</v>
      </c>
      <c r="AB512" s="30">
        <f t="shared" si="402"/>
        <v>0.98</v>
      </c>
      <c r="AC512" s="9">
        <v>0.5</v>
      </c>
      <c r="AD512" s="9">
        <v>0.5</v>
      </c>
      <c r="AE512" s="9">
        <f t="shared" si="374"/>
        <v>94.32014174153764</v>
      </c>
      <c r="AF512" s="9">
        <f>(AC512+AD512)*D512*E512*N512</f>
        <v>24.757380000000005</v>
      </c>
      <c r="AG512" s="28">
        <f t="shared" si="375"/>
        <v>119.07752174153765</v>
      </c>
      <c r="AH512" s="9">
        <f t="shared" si="376"/>
        <v>0.2079097686777262</v>
      </c>
      <c r="AI512" s="9">
        <f t="shared" si="403"/>
        <v>0.09</v>
      </c>
      <c r="AJ512" s="29">
        <f t="shared" si="377"/>
        <v>0.29790976867772623</v>
      </c>
      <c r="AK512" s="30">
        <f t="shared" si="404"/>
        <v>0.9</v>
      </c>
      <c r="AL512" s="9">
        <v>5.360241426752288</v>
      </c>
      <c r="AM512" s="9">
        <v>2.5915779848752214</v>
      </c>
      <c r="AN512" s="9">
        <v>5.5319984120099726</v>
      </c>
      <c r="AO512" s="36">
        <f t="shared" si="378"/>
        <v>92.788437748405428</v>
      </c>
      <c r="AP512" s="36">
        <f t="shared" si="379"/>
        <v>2.7089231604146593</v>
      </c>
      <c r="AQ512" s="36">
        <f t="shared" si="380"/>
        <v>1.3097144449896194</v>
      </c>
      <c r="AR512" s="36">
        <f t="shared" si="381"/>
        <v>2.7957245632405479</v>
      </c>
      <c r="AS512" s="36">
        <f t="shared" si="382"/>
        <v>81.960625671083676</v>
      </c>
      <c r="AT512" s="37">
        <f t="shared" si="383"/>
        <v>117.7689775465757</v>
      </c>
      <c r="AU512" s="37">
        <f t="shared" si="384"/>
        <v>3.7633731432517488</v>
      </c>
      <c r="AV512" s="37">
        <f t="shared" si="385"/>
        <v>1.8195215868907564</v>
      </c>
      <c r="AW512" s="37">
        <f t="shared" si="386"/>
        <v>3.8839620447625327</v>
      </c>
      <c r="AX512" s="37">
        <f t="shared" si="387"/>
        <v>113.86384891310516</v>
      </c>
      <c r="AY512" s="9">
        <f t="shared" si="388"/>
        <v>0.85</v>
      </c>
      <c r="AZ512" s="9">
        <f t="shared" si="389"/>
        <v>0.6</v>
      </c>
      <c r="BA512" s="9">
        <f t="shared" si="390"/>
        <v>0.65</v>
      </c>
      <c r="BB512" s="9">
        <f t="shared" si="405"/>
        <v>21</v>
      </c>
      <c r="BC512" s="9">
        <f t="shared" si="406"/>
        <v>11.2</v>
      </c>
      <c r="BD512" s="9">
        <f t="shared" si="407"/>
        <v>13.65</v>
      </c>
      <c r="BE512" s="9">
        <f t="shared" si="391"/>
        <v>251.35674803534931</v>
      </c>
      <c r="BF512" s="9">
        <f t="shared" si="392"/>
        <v>121.52635724710667</v>
      </c>
      <c r="BG512" s="9">
        <f t="shared" si="393"/>
        <v>259.41091459793353</v>
      </c>
      <c r="BH512" s="9">
        <f t="shared" si="394"/>
        <v>7604.9984129017075</v>
      </c>
      <c r="BI512" s="9">
        <f t="shared" si="395"/>
        <v>443.20860720700119</v>
      </c>
      <c r="BJ512" s="9">
        <f t="shared" si="396"/>
        <v>214.28319691204726</v>
      </c>
      <c r="BK512" s="9">
        <f t="shared" si="397"/>
        <v>457.41023884139094</v>
      </c>
      <c r="BL512" s="9">
        <f t="shared" si="398"/>
        <v>13409.629066014169</v>
      </c>
      <c r="BM512" s="9" t="str">
        <f t="shared" si="399"/>
        <v>M</v>
      </c>
      <c r="BN512" s="9" t="str">
        <f t="shared" si="400"/>
        <v>M</v>
      </c>
      <c r="BO512" s="9">
        <v>1</v>
      </c>
    </row>
    <row r="513" spans="1:67" x14ac:dyDescent="0.3">
      <c r="A513" s="10">
        <v>507</v>
      </c>
      <c r="B513" s="10">
        <f t="shared" si="370"/>
        <v>13</v>
      </c>
      <c r="C513" s="9">
        <f>IF(G513&lt;=$A$3,$A$3,G513)</f>
        <v>2.5</v>
      </c>
      <c r="D513" s="9">
        <f t="shared" si="408"/>
        <v>3</v>
      </c>
      <c r="E513" s="9">
        <f t="shared" si="409"/>
        <v>2.7508200000000005</v>
      </c>
      <c r="F513" s="9">
        <f t="shared" si="410"/>
        <v>2.9000000000000004</v>
      </c>
      <c r="G513" s="9">
        <v>1.68071130474073</v>
      </c>
      <c r="H513" s="9">
        <f t="shared" si="371"/>
        <v>1.8544597418015609</v>
      </c>
      <c r="I513" s="9">
        <v>65</v>
      </c>
      <c r="J513" s="9">
        <v>78</v>
      </c>
      <c r="K513" s="9">
        <v>0.2</v>
      </c>
      <c r="L513" s="9">
        <v>0.2</v>
      </c>
      <c r="M513" s="1">
        <f t="shared" si="411"/>
        <v>1.3989229744649958</v>
      </c>
      <c r="N513" s="9">
        <v>3</v>
      </c>
      <c r="O513" s="9">
        <v>2.6</v>
      </c>
      <c r="P513" s="9">
        <f t="shared" si="412"/>
        <v>0.75783168062209538</v>
      </c>
      <c r="Q513" s="1">
        <f t="shared" si="413"/>
        <v>0.35338271626655615</v>
      </c>
      <c r="R513" s="4">
        <f t="shared" si="414"/>
        <v>15.007922656809424</v>
      </c>
      <c r="S513" s="4">
        <f t="shared" si="415"/>
        <v>8.3832901452927224</v>
      </c>
      <c r="T513" s="9">
        <f t="shared" si="416"/>
        <v>1.1050234479855856</v>
      </c>
      <c r="U513" s="9">
        <f t="shared" si="417"/>
        <v>3.2533827162665565</v>
      </c>
      <c r="V513" s="9">
        <f t="shared" si="418"/>
        <v>42.871843921295429</v>
      </c>
      <c r="W513" s="9">
        <f t="shared" si="419"/>
        <v>64.345016000278633</v>
      </c>
      <c r="X513" s="28">
        <f t="shared" si="372"/>
        <v>107.21685992157407</v>
      </c>
      <c r="Y513" s="9">
        <f t="shared" si="420"/>
        <v>0.60013897112212655</v>
      </c>
      <c r="Z513" s="9">
        <f t="shared" si="401"/>
        <v>0.04</v>
      </c>
      <c r="AA513" s="29">
        <f t="shared" si="373"/>
        <v>0.64013897112212659</v>
      </c>
      <c r="AB513" s="30">
        <f t="shared" si="402"/>
        <v>0.98</v>
      </c>
      <c r="AC513" s="9">
        <v>0.5</v>
      </c>
      <c r="AD513" s="9">
        <v>0.5</v>
      </c>
      <c r="AE513" s="9">
        <f t="shared" si="374"/>
        <v>45.91156452248314</v>
      </c>
      <c r="AF513" s="9">
        <f>(AC513+AD513)*D513*E513*N513</f>
        <v>24.757380000000005</v>
      </c>
      <c r="AG513" s="28">
        <f t="shared" si="375"/>
        <v>70.668944522483145</v>
      </c>
      <c r="AH513" s="9">
        <f t="shared" si="376"/>
        <v>0.35032899058119521</v>
      </c>
      <c r="AI513" s="9">
        <f t="shared" si="403"/>
        <v>0.09</v>
      </c>
      <c r="AJ513" s="29">
        <f t="shared" si="377"/>
        <v>0.44032899058119523</v>
      </c>
      <c r="AK513" s="30">
        <f t="shared" si="404"/>
        <v>0.9</v>
      </c>
      <c r="AL513" s="9">
        <v>5.0564797172136151</v>
      </c>
      <c r="AM513" s="9">
        <v>3.0583113277155238</v>
      </c>
      <c r="AN513" s="9">
        <v>3.8053901874802438</v>
      </c>
      <c r="AO513" s="36">
        <f t="shared" si="378"/>
        <v>109.45054450327353</v>
      </c>
      <c r="AP513" s="36">
        <f t="shared" si="379"/>
        <v>1.8196299935365898</v>
      </c>
      <c r="AQ513" s="36">
        <f t="shared" si="380"/>
        <v>1.1005670610205636</v>
      </c>
      <c r="AR513" s="36">
        <f t="shared" si="381"/>
        <v>1.3694116281484041</v>
      </c>
      <c r="AS513" s="36">
        <f t="shared" si="382"/>
        <v>52.026310705433026</v>
      </c>
      <c r="AT513" s="37">
        <f t="shared" si="383"/>
        <v>69.892362714543765</v>
      </c>
      <c r="AU513" s="37">
        <f t="shared" si="384"/>
        <v>2.8299651074386563</v>
      </c>
      <c r="AV513" s="37">
        <f t="shared" si="385"/>
        <v>1.7116481878995122</v>
      </c>
      <c r="AW513" s="37">
        <f t="shared" si="386"/>
        <v>2.1297665674594826</v>
      </c>
      <c r="AX513" s="37">
        <f t="shared" si="387"/>
        <v>80.913506860249001</v>
      </c>
      <c r="AY513" s="9">
        <f t="shared" si="388"/>
        <v>0.85</v>
      </c>
      <c r="AZ513" s="9">
        <f t="shared" si="389"/>
        <v>0.6</v>
      </c>
      <c r="BA513" s="9">
        <f t="shared" si="390"/>
        <v>0.65</v>
      </c>
      <c r="BB513" s="9">
        <f t="shared" si="405"/>
        <v>21</v>
      </c>
      <c r="BC513" s="9">
        <f t="shared" si="406"/>
        <v>11.2</v>
      </c>
      <c r="BD513" s="9">
        <f t="shared" si="407"/>
        <v>13.65</v>
      </c>
      <c r="BE513" s="9">
        <f t="shared" si="391"/>
        <v>199.15949358706786</v>
      </c>
      <c r="BF513" s="9">
        <f t="shared" si="392"/>
        <v>120.45766409106815</v>
      </c>
      <c r="BG513" s="9">
        <f t="shared" si="393"/>
        <v>149.88284834995719</v>
      </c>
      <c r="BH513" s="9">
        <f t="shared" si="394"/>
        <v>5694.3080352061334</v>
      </c>
      <c r="BI513" s="9">
        <f t="shared" si="395"/>
        <v>197.79294775860538</v>
      </c>
      <c r="BJ513" s="9">
        <f t="shared" si="396"/>
        <v>119.63113598836426</v>
      </c>
      <c r="BK513" s="9">
        <f t="shared" si="397"/>
        <v>148.854417430187</v>
      </c>
      <c r="BL513" s="9">
        <f t="shared" si="398"/>
        <v>5655.2361699822486</v>
      </c>
      <c r="BM513" s="9" t="str">
        <f t="shared" si="399"/>
        <v>D</v>
      </c>
      <c r="BN513" s="9" t="str">
        <f t="shared" si="400"/>
        <v>M</v>
      </c>
      <c r="BO513" s="9">
        <v>1</v>
      </c>
    </row>
    <row r="514" spans="1:67" x14ac:dyDescent="0.3">
      <c r="A514" s="10">
        <v>508</v>
      </c>
      <c r="B514" s="10">
        <f t="shared" si="370"/>
        <v>13</v>
      </c>
      <c r="C514" s="9">
        <f>IF(G514&lt;=$A$3,$A$3,G514)</f>
        <v>2.5</v>
      </c>
      <c r="D514" s="9">
        <f t="shared" si="408"/>
        <v>3</v>
      </c>
      <c r="E514" s="9">
        <f t="shared" si="409"/>
        <v>2.7508200000000005</v>
      </c>
      <c r="F514" s="9">
        <f t="shared" si="410"/>
        <v>2.9000000000000004</v>
      </c>
      <c r="G514" s="9">
        <v>1.8301455764240786</v>
      </c>
      <c r="H514" s="9">
        <f t="shared" si="371"/>
        <v>2.0193422175132096</v>
      </c>
      <c r="I514" s="9">
        <v>65</v>
      </c>
      <c r="J514" s="9">
        <v>78</v>
      </c>
      <c r="K514" s="9">
        <v>0.2</v>
      </c>
      <c r="L514" s="9">
        <v>0.2</v>
      </c>
      <c r="M514" s="1">
        <f t="shared" si="411"/>
        <v>1.3989229744649958</v>
      </c>
      <c r="N514" s="9">
        <v>3</v>
      </c>
      <c r="O514" s="9">
        <v>2.6</v>
      </c>
      <c r="P514" s="9">
        <f t="shared" si="412"/>
        <v>1.1114232908564763</v>
      </c>
      <c r="Q514" s="1">
        <f t="shared" si="413"/>
        <v>0.51826519197820531</v>
      </c>
      <c r="R514" s="4">
        <f t="shared" si="414"/>
        <v>15.007922656809424</v>
      </c>
      <c r="S514" s="4">
        <f t="shared" si="415"/>
        <v>5.9476764121136627</v>
      </c>
      <c r="T514" s="9">
        <f t="shared" si="416"/>
        <v>2.376758016236121</v>
      </c>
      <c r="U514" s="9">
        <f t="shared" si="417"/>
        <v>3.4182651919782057</v>
      </c>
      <c r="V514" s="9">
        <f t="shared" si="418"/>
        <v>43.455589142794544</v>
      </c>
      <c r="W514" s="9">
        <f t="shared" si="419"/>
        <v>57.64508103077501</v>
      </c>
      <c r="X514" s="28">
        <f t="shared" si="372"/>
        <v>101.10067017356955</v>
      </c>
      <c r="Y514" s="9">
        <f t="shared" si="420"/>
        <v>0.57017506344725488</v>
      </c>
      <c r="Z514" s="9">
        <f t="shared" si="401"/>
        <v>0.04</v>
      </c>
      <c r="AA514" s="29">
        <f t="shared" si="373"/>
        <v>0.61017506344725492</v>
      </c>
      <c r="AB514" s="30">
        <f t="shared" si="402"/>
        <v>0.98</v>
      </c>
      <c r="AC514" s="9">
        <v>0.5</v>
      </c>
      <c r="AD514" s="9">
        <v>0.5</v>
      </c>
      <c r="AE514" s="9">
        <f t="shared" si="374"/>
        <v>49.993622629017203</v>
      </c>
      <c r="AF514" s="9">
        <f>(AC514+AD514)*D514*E514*N514</f>
        <v>24.757380000000005</v>
      </c>
      <c r="AG514" s="28">
        <f t="shared" si="375"/>
        <v>74.751002629017208</v>
      </c>
      <c r="AH514" s="9">
        <f t="shared" si="376"/>
        <v>0.33119796563624371</v>
      </c>
      <c r="AI514" s="9">
        <f t="shared" si="403"/>
        <v>0.09</v>
      </c>
      <c r="AJ514" s="29">
        <f t="shared" si="377"/>
        <v>0.42119796563624368</v>
      </c>
      <c r="AK514" s="30">
        <f t="shared" si="404"/>
        <v>0.9</v>
      </c>
      <c r="AL514" s="9">
        <v>9.500245411487807</v>
      </c>
      <c r="AM514" s="9">
        <v>3.2312389686815459</v>
      </c>
      <c r="AN514" s="9">
        <v>4.1206198748615321</v>
      </c>
      <c r="AO514" s="36">
        <f t="shared" si="378"/>
        <v>103.20693413551892</v>
      </c>
      <c r="AP514" s="36">
        <f t="shared" si="379"/>
        <v>3.7034325647687418</v>
      </c>
      <c r="AQ514" s="36">
        <f t="shared" si="380"/>
        <v>1.2596175259530411</v>
      </c>
      <c r="AR514" s="36">
        <f t="shared" si="381"/>
        <v>1.6063203812758771</v>
      </c>
      <c r="AS514" s="36">
        <f t="shared" si="382"/>
        <v>88.822978638396705</v>
      </c>
      <c r="AT514" s="37">
        <f t="shared" si="383"/>
        <v>73.929563039687352</v>
      </c>
      <c r="AU514" s="37">
        <f t="shared" si="384"/>
        <v>5.4987613711240844</v>
      </c>
      <c r="AV514" s="37">
        <f t="shared" si="385"/>
        <v>1.8702476885883246</v>
      </c>
      <c r="AW514" s="37">
        <f t="shared" si="386"/>
        <v>2.385023166409582</v>
      </c>
      <c r="AX514" s="37">
        <f t="shared" si="387"/>
        <v>131.88207298584746</v>
      </c>
      <c r="AY514" s="9">
        <f t="shared" si="388"/>
        <v>0.85</v>
      </c>
      <c r="AZ514" s="9">
        <f t="shared" si="389"/>
        <v>0.6</v>
      </c>
      <c r="BA514" s="9">
        <f t="shared" si="390"/>
        <v>0.65</v>
      </c>
      <c r="BB514" s="9">
        <f t="shared" si="405"/>
        <v>21</v>
      </c>
      <c r="BC514" s="9">
        <f t="shared" si="406"/>
        <v>11.2</v>
      </c>
      <c r="BD514" s="9">
        <f t="shared" si="407"/>
        <v>13.65</v>
      </c>
      <c r="BE514" s="9">
        <f t="shared" si="391"/>
        <v>382.21992078742346</v>
      </c>
      <c r="BF514" s="9">
        <f t="shared" si="392"/>
        <v>130.00126303698082</v>
      </c>
      <c r="BG514" s="9">
        <f t="shared" si="393"/>
        <v>165.78340179088107</v>
      </c>
      <c r="BH514" s="9">
        <f t="shared" si="394"/>
        <v>9167.1473060536136</v>
      </c>
      <c r="BI514" s="9">
        <f t="shared" si="395"/>
        <v>406.52102542671565</v>
      </c>
      <c r="BJ514" s="9">
        <f t="shared" si="396"/>
        <v>138.2665943933201</v>
      </c>
      <c r="BK514" s="9">
        <f t="shared" si="397"/>
        <v>176.32372053219194</v>
      </c>
      <c r="BL514" s="9">
        <f t="shared" si="398"/>
        <v>9749.9840286118579</v>
      </c>
      <c r="BM514" s="9" t="str">
        <f t="shared" si="399"/>
        <v>M</v>
      </c>
      <c r="BN514" s="9" t="str">
        <f t="shared" si="400"/>
        <v>M</v>
      </c>
      <c r="BO514" s="9">
        <v>1</v>
      </c>
    </row>
    <row r="515" spans="1:67" x14ac:dyDescent="0.3">
      <c r="A515" s="10">
        <v>509</v>
      </c>
      <c r="B515" s="10">
        <f t="shared" si="370"/>
        <v>13</v>
      </c>
      <c r="C515" s="9">
        <f>IF(G515&lt;=$A$3,$A$3,G515)</f>
        <v>2.7996606319041586</v>
      </c>
      <c r="D515" s="9">
        <f t="shared" si="408"/>
        <v>3</v>
      </c>
      <c r="E515" s="9">
        <f t="shared" si="409"/>
        <v>2.7508200000000005</v>
      </c>
      <c r="F515" s="9">
        <f t="shared" si="410"/>
        <v>3.1996606319041589</v>
      </c>
      <c r="G515" s="9">
        <v>2.7996606319041586</v>
      </c>
      <c r="H515" s="9">
        <f t="shared" si="371"/>
        <v>3.0890837218316252</v>
      </c>
      <c r="I515" s="9">
        <v>65</v>
      </c>
      <c r="J515" s="9">
        <v>78</v>
      </c>
      <c r="K515" s="9">
        <v>0.2</v>
      </c>
      <c r="L515" s="9">
        <v>0.2</v>
      </c>
      <c r="M515" s="1">
        <f t="shared" si="411"/>
        <v>1.3989229744649958</v>
      </c>
      <c r="N515" s="9">
        <v>3</v>
      </c>
      <c r="O515" s="9">
        <v>2.6</v>
      </c>
      <c r="P515" s="9">
        <f t="shared" si="412"/>
        <v>2.7628670511008879</v>
      </c>
      <c r="Q515" s="1">
        <f t="shared" si="413"/>
        <v>1.2883460643924618</v>
      </c>
      <c r="R515" s="4">
        <f t="shared" si="414"/>
        <v>15.007922656809424</v>
      </c>
      <c r="S515" s="4">
        <f t="shared" si="415"/>
        <v>9.3769559880269623E-2</v>
      </c>
      <c r="T515" s="9">
        <f t="shared" si="416"/>
        <v>14.687434898904247</v>
      </c>
      <c r="U515" s="9">
        <f t="shared" si="417"/>
        <v>4.4880066962966207</v>
      </c>
      <c r="V515" s="9">
        <f t="shared" si="418"/>
        <v>36.075129884596073</v>
      </c>
      <c r="W515" s="9">
        <f t="shared" si="419"/>
        <v>41.54203698351435</v>
      </c>
      <c r="X515" s="28">
        <f t="shared" si="372"/>
        <v>77.617166868110417</v>
      </c>
      <c r="Y515" s="9">
        <f t="shared" si="420"/>
        <v>0.53521712605284744</v>
      </c>
      <c r="Z515" s="9">
        <f t="shared" si="401"/>
        <v>0.04</v>
      </c>
      <c r="AA515" s="29">
        <f t="shared" si="373"/>
        <v>0.57521712605284747</v>
      </c>
      <c r="AB515" s="30">
        <f t="shared" si="402"/>
        <v>0.98</v>
      </c>
      <c r="AC515" s="9">
        <v>0.5</v>
      </c>
      <c r="AD515" s="9">
        <v>0.5</v>
      </c>
      <c r="AE515" s="9">
        <f t="shared" si="374"/>
        <v>76.477619553199858</v>
      </c>
      <c r="AF515" s="9">
        <f>(AC515+AD515)*D515*E515*N515</f>
        <v>24.757380000000005</v>
      </c>
      <c r="AG515" s="28">
        <f t="shared" si="375"/>
        <v>101.23499955319986</v>
      </c>
      <c r="AH515" s="9">
        <f t="shared" si="376"/>
        <v>0.24455356457022348</v>
      </c>
      <c r="AI515" s="9">
        <f t="shared" si="403"/>
        <v>0.09</v>
      </c>
      <c r="AJ515" s="29">
        <f t="shared" si="377"/>
        <v>0.33455356457022345</v>
      </c>
      <c r="AK515" s="30">
        <f t="shared" si="404"/>
        <v>0.9</v>
      </c>
      <c r="AL515" s="9">
        <v>5.7199113307473937</v>
      </c>
      <c r="AM515" s="9">
        <v>2.3654265097411242</v>
      </c>
      <c r="AN515" s="9">
        <v>5.3134820724519543</v>
      </c>
      <c r="AO515" s="36">
        <f t="shared" si="378"/>
        <v>79.234191177862726</v>
      </c>
      <c r="AP515" s="36">
        <f t="shared" si="379"/>
        <v>2.4297203737977595</v>
      </c>
      <c r="AQ515" s="36">
        <f t="shared" si="380"/>
        <v>1.004792670918617</v>
      </c>
      <c r="AR515" s="36">
        <f t="shared" si="381"/>
        <v>2.2570761854028132</v>
      </c>
      <c r="AS515" s="36">
        <f t="shared" si="382"/>
        <v>70.14862387584958</v>
      </c>
      <c r="AT515" s="37">
        <f t="shared" si="383"/>
        <v>100.12252703063723</v>
      </c>
      <c r="AU515" s="37">
        <f t="shared" si="384"/>
        <v>3.8062946060202427</v>
      </c>
      <c r="AV515" s="37">
        <f t="shared" si="385"/>
        <v>1.5740646391783288</v>
      </c>
      <c r="AW515" s="37">
        <f t="shared" si="386"/>
        <v>3.5358377048331748</v>
      </c>
      <c r="AX515" s="37">
        <f t="shared" si="387"/>
        <v>109.89179312887204</v>
      </c>
      <c r="AY515" s="9">
        <f t="shared" si="388"/>
        <v>0.85</v>
      </c>
      <c r="AZ515" s="9">
        <f t="shared" si="389"/>
        <v>0.6</v>
      </c>
      <c r="BA515" s="9">
        <f t="shared" si="390"/>
        <v>0.65</v>
      </c>
      <c r="BB515" s="9">
        <f t="shared" si="405"/>
        <v>21</v>
      </c>
      <c r="BC515" s="9">
        <f t="shared" si="406"/>
        <v>11.2</v>
      </c>
      <c r="BD515" s="9">
        <f t="shared" si="407"/>
        <v>13.65</v>
      </c>
      <c r="BE515" s="9">
        <f t="shared" si="391"/>
        <v>192.51692860623976</v>
      </c>
      <c r="BF515" s="9">
        <f t="shared" si="392"/>
        <v>79.613934581681008</v>
      </c>
      <c r="BG515" s="9">
        <f t="shared" si="393"/>
        <v>178.83760597720763</v>
      </c>
      <c r="BH515" s="9">
        <f t="shared" si="394"/>
        <v>5558.1694750430515</v>
      </c>
      <c r="BI515" s="9">
        <f t="shared" si="395"/>
        <v>381.09583457783043</v>
      </c>
      <c r="BJ515" s="9">
        <f t="shared" si="396"/>
        <v>157.59932938410248</v>
      </c>
      <c r="BK515" s="9">
        <f t="shared" si="397"/>
        <v>354.01700617810587</v>
      </c>
      <c r="BL515" s="9">
        <f t="shared" si="398"/>
        <v>11002.644027990686</v>
      </c>
      <c r="BM515" s="9" t="str">
        <f t="shared" si="399"/>
        <v>D</v>
      </c>
      <c r="BN515" s="9" t="str">
        <f t="shared" si="400"/>
        <v>M</v>
      </c>
      <c r="BO515" s="9">
        <v>1</v>
      </c>
    </row>
    <row r="516" spans="1:67" x14ac:dyDescent="0.3">
      <c r="A516" s="10">
        <v>510</v>
      </c>
      <c r="B516" s="10">
        <f t="shared" si="370"/>
        <v>13</v>
      </c>
      <c r="C516" s="9">
        <f>IF(G516&lt;=$A$3,$A$3,G516)</f>
        <v>2.5</v>
      </c>
      <c r="D516" s="9">
        <f t="shared" si="408"/>
        <v>3</v>
      </c>
      <c r="E516" s="9">
        <f t="shared" si="409"/>
        <v>2.7508200000000005</v>
      </c>
      <c r="F516" s="9">
        <f t="shared" si="410"/>
        <v>2.9000000000000004</v>
      </c>
      <c r="G516" s="9">
        <v>2.0259060874937926</v>
      </c>
      <c r="H516" s="9">
        <f t="shared" si="371"/>
        <v>2.2353400428323447</v>
      </c>
      <c r="I516" s="9">
        <v>65</v>
      </c>
      <c r="J516" s="9">
        <v>78</v>
      </c>
      <c r="K516" s="9">
        <v>0.2</v>
      </c>
      <c r="L516" s="9">
        <v>0.2</v>
      </c>
      <c r="M516" s="1">
        <f t="shared" si="411"/>
        <v>1.3989229744649958</v>
      </c>
      <c r="N516" s="9">
        <v>3</v>
      </c>
      <c r="O516" s="9">
        <v>2.6</v>
      </c>
      <c r="P516" s="9">
        <f t="shared" si="412"/>
        <v>1.5746321220683752</v>
      </c>
      <c r="Q516" s="1">
        <f t="shared" si="413"/>
        <v>0.73426301729733989</v>
      </c>
      <c r="R516" s="4">
        <f t="shared" si="414"/>
        <v>15.007922656809424</v>
      </c>
      <c r="S516" s="4">
        <f t="shared" si="415"/>
        <v>3.3879111182412873</v>
      </c>
      <c r="T516" s="9">
        <f t="shared" si="416"/>
        <v>4.7707229177520514</v>
      </c>
      <c r="U516" s="9">
        <f t="shared" si="417"/>
        <v>3.6342630172973402</v>
      </c>
      <c r="V516" s="9">
        <f t="shared" si="418"/>
        <v>42.217762853005944</v>
      </c>
      <c r="W516" s="9">
        <f t="shared" si="419"/>
        <v>50.603627465085005</v>
      </c>
      <c r="X516" s="28">
        <f t="shared" si="372"/>
        <v>92.821390318090948</v>
      </c>
      <c r="Y516" s="9">
        <f t="shared" si="420"/>
        <v>0.54517204807718034</v>
      </c>
      <c r="Z516" s="9">
        <f t="shared" si="401"/>
        <v>0.04</v>
      </c>
      <c r="AA516" s="29">
        <f t="shared" si="373"/>
        <v>0.58517204807718037</v>
      </c>
      <c r="AB516" s="30">
        <f t="shared" si="402"/>
        <v>0.98</v>
      </c>
      <c r="AC516" s="9">
        <v>0.5</v>
      </c>
      <c r="AD516" s="9">
        <v>0.5</v>
      </c>
      <c r="AE516" s="9">
        <f t="shared" si="374"/>
        <v>55.341162869616639</v>
      </c>
      <c r="AF516" s="9">
        <f>(AC516+AD516)*D516*E516*N516</f>
        <v>24.757380000000005</v>
      </c>
      <c r="AG516" s="28">
        <f t="shared" si="375"/>
        <v>80.098542869616637</v>
      </c>
      <c r="AH516" s="9">
        <f t="shared" si="376"/>
        <v>0.30908652159003375</v>
      </c>
      <c r="AI516" s="9">
        <f t="shared" si="403"/>
        <v>0.09</v>
      </c>
      <c r="AJ516" s="29">
        <f t="shared" si="377"/>
        <v>0.39908652159003377</v>
      </c>
      <c r="AK516" s="30">
        <f t="shared" si="404"/>
        <v>0.9</v>
      </c>
      <c r="AL516" s="9">
        <v>4.6603422274134383</v>
      </c>
      <c r="AM516" s="9">
        <v>3.4687538376374221</v>
      </c>
      <c r="AN516" s="9">
        <v>5.2036611742389995</v>
      </c>
      <c r="AO516" s="36">
        <f t="shared" si="378"/>
        <v>94.755169283051188</v>
      </c>
      <c r="AP516" s="36">
        <f t="shared" si="379"/>
        <v>1.9332402214573479</v>
      </c>
      <c r="AQ516" s="36">
        <f t="shared" si="380"/>
        <v>1.4389360501915527</v>
      </c>
      <c r="AR516" s="36">
        <f t="shared" si="381"/>
        <v>2.1586241074098589</v>
      </c>
      <c r="AS516" s="36">
        <f t="shared" si="382"/>
        <v>63.33038060329487</v>
      </c>
      <c r="AT516" s="37">
        <f t="shared" si="383"/>
        <v>79.218339101818643</v>
      </c>
      <c r="AU516" s="37">
        <f t="shared" si="384"/>
        <v>2.8004624584558591</v>
      </c>
      <c r="AV516" s="37">
        <f t="shared" si="385"/>
        <v>2.0844209343226225</v>
      </c>
      <c r="AW516" s="37">
        <f t="shared" si="386"/>
        <v>3.1269501366788464</v>
      </c>
      <c r="AX516" s="37">
        <f t="shared" si="387"/>
        <v>91.739428649768172</v>
      </c>
      <c r="AY516" s="9">
        <f t="shared" si="388"/>
        <v>0.85</v>
      </c>
      <c r="AZ516" s="9">
        <f t="shared" si="389"/>
        <v>0.6</v>
      </c>
      <c r="BA516" s="9">
        <f t="shared" si="390"/>
        <v>0.65</v>
      </c>
      <c r="BB516" s="9">
        <f t="shared" si="405"/>
        <v>21</v>
      </c>
      <c r="BC516" s="9">
        <f t="shared" si="406"/>
        <v>11.2</v>
      </c>
      <c r="BD516" s="9">
        <f t="shared" si="407"/>
        <v>13.65</v>
      </c>
      <c r="BE516" s="9">
        <f t="shared" si="391"/>
        <v>183.18450444899437</v>
      </c>
      <c r="BF516" s="9">
        <f t="shared" si="392"/>
        <v>136.34662902338562</v>
      </c>
      <c r="BG516" s="9">
        <f t="shared" si="393"/>
        <v>204.54079271609646</v>
      </c>
      <c r="BH516" s="9">
        <f t="shared" si="394"/>
        <v>6000.8809348252671</v>
      </c>
      <c r="BI516" s="9">
        <f t="shared" si="395"/>
        <v>221.84798467586896</v>
      </c>
      <c r="BJ516" s="9">
        <f t="shared" si="396"/>
        <v>165.12436440609915</v>
      </c>
      <c r="BK516" s="9">
        <f t="shared" si="397"/>
        <v>247.71179628190299</v>
      </c>
      <c r="BL516" s="9">
        <f t="shared" si="398"/>
        <v>7267.4451677844318</v>
      </c>
      <c r="BM516" s="9" t="str">
        <f t="shared" si="399"/>
        <v>D</v>
      </c>
      <c r="BN516" s="9" t="str">
        <f t="shared" si="400"/>
        <v>M</v>
      </c>
      <c r="BO516" s="9">
        <v>1</v>
      </c>
    </row>
    <row r="517" spans="1:67" x14ac:dyDescent="0.3">
      <c r="A517" s="10">
        <v>511</v>
      </c>
      <c r="B517" s="10">
        <f t="shared" si="370"/>
        <v>13</v>
      </c>
      <c r="C517" s="9">
        <f>IF(G517&lt;=$A$3,$A$3,G517)</f>
        <v>2.5</v>
      </c>
      <c r="D517" s="9">
        <f t="shared" si="408"/>
        <v>3</v>
      </c>
      <c r="E517" s="9">
        <f t="shared" si="409"/>
        <v>2.7508200000000005</v>
      </c>
      <c r="F517" s="9">
        <f t="shared" si="410"/>
        <v>2.9000000000000004</v>
      </c>
      <c r="G517" s="9">
        <v>1.2492850390800918</v>
      </c>
      <c r="H517" s="9">
        <f t="shared" si="371"/>
        <v>1.3784335266111669</v>
      </c>
      <c r="I517" s="9">
        <v>65</v>
      </c>
      <c r="J517" s="9">
        <v>78</v>
      </c>
      <c r="K517" s="9">
        <v>0.2</v>
      </c>
      <c r="L517" s="9">
        <v>0.2</v>
      </c>
      <c r="M517" s="1">
        <f t="shared" si="411"/>
        <v>1.3989229744649958</v>
      </c>
      <c r="N517" s="9">
        <v>3</v>
      </c>
      <c r="O517" s="9">
        <v>2.6</v>
      </c>
      <c r="P517" s="9">
        <f t="shared" si="412"/>
        <v>0</v>
      </c>
      <c r="Q517" s="1">
        <f t="shared" si="413"/>
        <v>0</v>
      </c>
      <c r="R517" s="4">
        <f t="shared" si="414"/>
        <v>15.007922656809424</v>
      </c>
      <c r="S517" s="4">
        <f t="shared" si="415"/>
        <v>16.323666396677137</v>
      </c>
      <c r="T517" s="9">
        <f t="shared" si="416"/>
        <v>0</v>
      </c>
      <c r="U517" s="9">
        <f t="shared" si="417"/>
        <v>2.7773565010761629</v>
      </c>
      <c r="V517" s="9">
        <f t="shared" si="418"/>
        <v>34.126402623052783</v>
      </c>
      <c r="W517" s="9">
        <f t="shared" si="419"/>
        <v>32.647332793354273</v>
      </c>
      <c r="X517" s="28">
        <f t="shared" si="372"/>
        <v>66.77373541640705</v>
      </c>
      <c r="Y517" s="9">
        <f t="shared" si="420"/>
        <v>0.4889247634532134</v>
      </c>
      <c r="Z517" s="9">
        <f t="shared" si="401"/>
        <v>0.04</v>
      </c>
      <c r="AA517" s="29">
        <f t="shared" si="373"/>
        <v>0.52892476345321338</v>
      </c>
      <c r="AB517" s="30">
        <f t="shared" si="402"/>
        <v>0.98</v>
      </c>
      <c r="AC517" s="9">
        <v>0.5</v>
      </c>
      <c r="AD517" s="9">
        <v>0.5</v>
      </c>
      <c r="AE517" s="9">
        <f t="shared" si="374"/>
        <v>34.126402623052783</v>
      </c>
      <c r="AF517" s="9">
        <f>(AC517+AD517)*D517*E517*N517</f>
        <v>24.757380000000005</v>
      </c>
      <c r="AG517" s="28">
        <f t="shared" si="375"/>
        <v>58.883782623052788</v>
      </c>
      <c r="AH517" s="9">
        <f t="shared" si="376"/>
        <v>0.4204447964643423</v>
      </c>
      <c r="AI517" s="9">
        <f t="shared" si="403"/>
        <v>0.09</v>
      </c>
      <c r="AJ517" s="29">
        <f t="shared" si="377"/>
        <v>0.51044479646434227</v>
      </c>
      <c r="AK517" s="30">
        <f t="shared" si="404"/>
        <v>0.9</v>
      </c>
      <c r="AL517" s="9">
        <v>6.8389433408075435</v>
      </c>
      <c r="AM517" s="9">
        <v>2.7787398352553718</v>
      </c>
      <c r="AN517" s="9">
        <v>4.1159300700959145</v>
      </c>
      <c r="AO517" s="36">
        <f t="shared" si="378"/>
        <v>68.164854904248855</v>
      </c>
      <c r="AP517" s="36">
        <f t="shared" si="379"/>
        <v>3.2216568520009847</v>
      </c>
      <c r="AQ517" s="36">
        <f t="shared" si="380"/>
        <v>1.3089955251949033</v>
      </c>
      <c r="AR517" s="36">
        <f t="shared" si="381"/>
        <v>1.938912731380465</v>
      </c>
      <c r="AS517" s="36">
        <f t="shared" si="382"/>
        <v>83.506027946700499</v>
      </c>
      <c r="AT517" s="37">
        <f t="shared" si="383"/>
        <v>58.236708088733529</v>
      </c>
      <c r="AU517" s="37">
        <f t="shared" si="384"/>
        <v>3.3480402991778679</v>
      </c>
      <c r="AV517" s="37">
        <f t="shared" si="385"/>
        <v>1.3603465456210837</v>
      </c>
      <c r="AW517" s="37">
        <f t="shared" si="386"/>
        <v>2.0149749832043393</v>
      </c>
      <c r="AX517" s="37">
        <f t="shared" si="387"/>
        <v>86.781913665379136</v>
      </c>
      <c r="AY517" s="9">
        <f t="shared" si="388"/>
        <v>0.85</v>
      </c>
      <c r="AZ517" s="9">
        <f t="shared" si="389"/>
        <v>0.6</v>
      </c>
      <c r="BA517" s="9">
        <f t="shared" si="390"/>
        <v>0.65</v>
      </c>
      <c r="BB517" s="9">
        <f t="shared" si="405"/>
        <v>21</v>
      </c>
      <c r="BC517" s="9">
        <f t="shared" si="406"/>
        <v>11.2</v>
      </c>
      <c r="BD517" s="9">
        <f t="shared" si="407"/>
        <v>13.65</v>
      </c>
      <c r="BE517" s="9">
        <f t="shared" si="391"/>
        <v>219.60377186792624</v>
      </c>
      <c r="BF517" s="9">
        <f t="shared" si="392"/>
        <v>89.2274900452216</v>
      </c>
      <c r="BG517" s="9">
        <f t="shared" si="393"/>
        <v>132.16570500655024</v>
      </c>
      <c r="BH517" s="9">
        <f t="shared" si="394"/>
        <v>5692.1762786169893</v>
      </c>
      <c r="BI517" s="9">
        <f t="shared" si="395"/>
        <v>194.97884557253758</v>
      </c>
      <c r="BJ517" s="9">
        <f t="shared" si="396"/>
        <v>79.222104676852084</v>
      </c>
      <c r="BK517" s="9">
        <f t="shared" si="397"/>
        <v>117.34550990297186</v>
      </c>
      <c r="BL517" s="9">
        <f t="shared" si="398"/>
        <v>5053.8929735123602</v>
      </c>
      <c r="BM517" s="9" t="str">
        <f t="shared" si="399"/>
        <v>M</v>
      </c>
      <c r="BN517" s="9" t="str">
        <f t="shared" si="400"/>
        <v>M</v>
      </c>
      <c r="BO517" s="9">
        <v>1</v>
      </c>
    </row>
    <row r="518" spans="1:67" x14ac:dyDescent="0.3">
      <c r="A518" s="10">
        <v>512</v>
      </c>
      <c r="B518" s="10">
        <f t="shared" si="370"/>
        <v>13</v>
      </c>
      <c r="C518" s="9">
        <f>IF(G518&lt;=$A$3,$A$3,G518)</f>
        <v>2.5</v>
      </c>
      <c r="D518" s="9">
        <f t="shared" si="408"/>
        <v>3</v>
      </c>
      <c r="E518" s="9">
        <f t="shared" si="409"/>
        <v>2.7508200000000005</v>
      </c>
      <c r="F518" s="9">
        <f t="shared" si="410"/>
        <v>2.9000000000000004</v>
      </c>
      <c r="G518" s="9">
        <v>1.4414112990413901</v>
      </c>
      <c r="H518" s="9">
        <f t="shared" si="371"/>
        <v>1.5904213995053109</v>
      </c>
      <c r="I518" s="9">
        <v>65</v>
      </c>
      <c r="J518" s="9">
        <v>78</v>
      </c>
      <c r="K518" s="9">
        <v>0.2</v>
      </c>
      <c r="L518" s="9">
        <v>0.2</v>
      </c>
      <c r="M518" s="1">
        <f t="shared" si="411"/>
        <v>1.3989229744649958</v>
      </c>
      <c r="N518" s="9">
        <v>3</v>
      </c>
      <c r="O518" s="9">
        <v>2.6</v>
      </c>
      <c r="P518" s="9">
        <f t="shared" si="412"/>
        <v>0.19159962828791607</v>
      </c>
      <c r="Q518" s="1">
        <f t="shared" si="413"/>
        <v>8.9344373970306368E-2</v>
      </c>
      <c r="R518" s="4">
        <f t="shared" si="414"/>
        <v>15.007922656809424</v>
      </c>
      <c r="S518" s="4">
        <f t="shared" si="415"/>
        <v>13.152130733801622</v>
      </c>
      <c r="T518" s="9">
        <f t="shared" si="416"/>
        <v>7.0634244543676034E-2</v>
      </c>
      <c r="U518" s="9">
        <f t="shared" si="417"/>
        <v>2.9893443739703067</v>
      </c>
      <c r="V518" s="9">
        <f t="shared" si="418"/>
        <v>39.180364855109168</v>
      </c>
      <c r="W518" s="9">
        <f t="shared" si="419"/>
        <v>77.463238067960688</v>
      </c>
      <c r="X518" s="28">
        <f t="shared" si="372"/>
        <v>116.64360292306986</v>
      </c>
      <c r="Y518" s="9">
        <f t="shared" si="420"/>
        <v>0.66410189780446116</v>
      </c>
      <c r="Z518" s="9">
        <f t="shared" si="401"/>
        <v>0.04</v>
      </c>
      <c r="AA518" s="29">
        <f t="shared" si="373"/>
        <v>0.7041018978044612</v>
      </c>
      <c r="AB518" s="30">
        <f t="shared" si="402"/>
        <v>0.98</v>
      </c>
      <c r="AC518" s="9">
        <v>0.5</v>
      </c>
      <c r="AD518" s="9">
        <v>0.5</v>
      </c>
      <c r="AE518" s="9">
        <f t="shared" si="374"/>
        <v>39.374666947684801</v>
      </c>
      <c r="AF518" s="9">
        <f>(AC518+AD518)*D518*E518*N518</f>
        <v>24.757380000000005</v>
      </c>
      <c r="AG518" s="28">
        <f t="shared" si="375"/>
        <v>64.132046947684813</v>
      </c>
      <c r="AH518" s="9">
        <f t="shared" si="376"/>
        <v>0.38603757681702616</v>
      </c>
      <c r="AI518" s="9">
        <f t="shared" si="403"/>
        <v>0.09</v>
      </c>
      <c r="AJ518" s="29">
        <f t="shared" si="377"/>
        <v>0.47603757681702619</v>
      </c>
      <c r="AK518" s="30">
        <f t="shared" si="404"/>
        <v>0.9</v>
      </c>
      <c r="AL518" s="9">
        <v>4.5822931158405673</v>
      </c>
      <c r="AM518" s="9">
        <v>2.4148580057834561</v>
      </c>
      <c r="AN518" s="9">
        <v>4.2346309665600064</v>
      </c>
      <c r="AO518" s="36">
        <f t="shared" si="378"/>
        <v>119.07367798396714</v>
      </c>
      <c r="AP518" s="36">
        <f t="shared" si="379"/>
        <v>1.3558918366809061</v>
      </c>
      <c r="AQ518" s="36">
        <f t="shared" si="380"/>
        <v>0.71455190098302812</v>
      </c>
      <c r="AR518" s="36">
        <f t="shared" si="381"/>
        <v>1.253019266503566</v>
      </c>
      <c r="AS518" s="36">
        <f t="shared" si="382"/>
        <v>40.121871501413011</v>
      </c>
      <c r="AT518" s="37">
        <f t="shared" si="383"/>
        <v>63.427299179028928</v>
      </c>
      <c r="AU518" s="37">
        <f t="shared" si="384"/>
        <v>2.4009494047104831</v>
      </c>
      <c r="AV518" s="37">
        <f t="shared" si="385"/>
        <v>1.2652948523531033</v>
      </c>
      <c r="AW518" s="37">
        <f t="shared" si="386"/>
        <v>2.2187875025244397</v>
      </c>
      <c r="AX518" s="37">
        <f t="shared" si="387"/>
        <v>71.04592039804308</v>
      </c>
      <c r="AY518" s="9">
        <f t="shared" si="388"/>
        <v>0.85</v>
      </c>
      <c r="AZ518" s="9">
        <f t="shared" si="389"/>
        <v>0.6</v>
      </c>
      <c r="BA518" s="9">
        <f t="shared" si="390"/>
        <v>0.65</v>
      </c>
      <c r="BB518" s="9">
        <f t="shared" si="405"/>
        <v>21</v>
      </c>
      <c r="BC518" s="9">
        <f t="shared" si="406"/>
        <v>11.2</v>
      </c>
      <c r="BD518" s="9">
        <f t="shared" si="407"/>
        <v>13.65</v>
      </c>
      <c r="BE518" s="9">
        <f t="shared" si="391"/>
        <v>161.45102794203197</v>
      </c>
      <c r="BF518" s="9">
        <f t="shared" si="392"/>
        <v>85.08432296048467</v>
      </c>
      <c r="BG518" s="9">
        <f t="shared" si="393"/>
        <v>149.20161264735233</v>
      </c>
      <c r="BH518" s="9">
        <f t="shared" si="394"/>
        <v>4777.4588072733613</v>
      </c>
      <c r="BI518" s="9">
        <f t="shared" si="395"/>
        <v>152.28573620628322</v>
      </c>
      <c r="BJ518" s="9">
        <f t="shared" si="396"/>
        <v>80.254235149885517</v>
      </c>
      <c r="BK518" s="9">
        <f t="shared" si="397"/>
        <v>140.73169873730805</v>
      </c>
      <c r="BL518" s="9">
        <f t="shared" si="398"/>
        <v>4506.2508485361523</v>
      </c>
      <c r="BM518" s="9" t="str">
        <f t="shared" si="399"/>
        <v>D</v>
      </c>
      <c r="BN518" s="9" t="str">
        <f t="shared" si="400"/>
        <v>M</v>
      </c>
      <c r="BO518" s="9">
        <v>1</v>
      </c>
    </row>
    <row r="519" spans="1:67" x14ac:dyDescent="0.3">
      <c r="A519" s="10">
        <v>513</v>
      </c>
      <c r="B519" s="10">
        <f t="shared" si="370"/>
        <v>13</v>
      </c>
      <c r="C519" s="9">
        <f>IF(G519&lt;=$A$3,$A$3,G519)</f>
        <v>2.7520172472172519</v>
      </c>
      <c r="D519" s="9">
        <f t="shared" si="408"/>
        <v>3</v>
      </c>
      <c r="E519" s="9">
        <f t="shared" si="409"/>
        <v>2.7508200000000005</v>
      </c>
      <c r="F519" s="9">
        <f t="shared" si="410"/>
        <v>3.1520172472172523</v>
      </c>
      <c r="G519" s="9">
        <v>2.7520172472172519</v>
      </c>
      <c r="H519" s="9">
        <f t="shared" si="371"/>
        <v>3.0365150631834563</v>
      </c>
      <c r="I519" s="9">
        <v>65</v>
      </c>
      <c r="J519" s="9">
        <v>78</v>
      </c>
      <c r="K519" s="9">
        <v>0.2</v>
      </c>
      <c r="L519" s="9">
        <v>0.2</v>
      </c>
      <c r="M519" s="1">
        <f t="shared" si="411"/>
        <v>1.3989229744649958</v>
      </c>
      <c r="N519" s="9">
        <v>3</v>
      </c>
      <c r="O519" s="9">
        <v>2.6</v>
      </c>
      <c r="P519" s="9">
        <f t="shared" si="412"/>
        <v>2.7523047670055556</v>
      </c>
      <c r="Q519" s="1">
        <f t="shared" si="413"/>
        <v>1.2834207904311996</v>
      </c>
      <c r="R519" s="4">
        <f t="shared" si="414"/>
        <v>15.007922656809424</v>
      </c>
      <c r="S519" s="4">
        <f t="shared" si="415"/>
        <v>0.10230888943543648</v>
      </c>
      <c r="T519" s="9">
        <f t="shared" si="416"/>
        <v>14.575351092404826</v>
      </c>
      <c r="U519" s="9">
        <f t="shared" si="417"/>
        <v>4.4354380376484519</v>
      </c>
      <c r="V519" s="9">
        <f t="shared" si="418"/>
        <v>35.081990002947805</v>
      </c>
      <c r="W519" s="9">
        <f t="shared" si="419"/>
        <v>41.56552714204129</v>
      </c>
      <c r="X519" s="28">
        <f t="shared" si="372"/>
        <v>76.647517144989095</v>
      </c>
      <c r="Y519" s="9">
        <f t="shared" si="420"/>
        <v>0.54229450203082896</v>
      </c>
      <c r="Z519" s="9">
        <f t="shared" si="401"/>
        <v>0.04</v>
      </c>
      <c r="AA519" s="29">
        <f t="shared" si="373"/>
        <v>0.582294502030829</v>
      </c>
      <c r="AB519" s="30">
        <f t="shared" si="402"/>
        <v>0.98</v>
      </c>
      <c r="AC519" s="9">
        <v>0.5</v>
      </c>
      <c r="AD519" s="9">
        <v>0.5</v>
      </c>
      <c r="AE519" s="9">
        <f t="shared" si="374"/>
        <v>75.176157294956852</v>
      </c>
      <c r="AF519" s="9">
        <f>(AC519+AD519)*D519*E519*N519</f>
        <v>24.757380000000005</v>
      </c>
      <c r="AG519" s="28">
        <f t="shared" si="375"/>
        <v>99.933537294956864</v>
      </c>
      <c r="AH519" s="9">
        <f t="shared" si="376"/>
        <v>0.24773845367774633</v>
      </c>
      <c r="AI519" s="9">
        <f t="shared" si="403"/>
        <v>0.09</v>
      </c>
      <c r="AJ519" s="29">
        <f t="shared" si="377"/>
        <v>0.33773845367774635</v>
      </c>
      <c r="AK519" s="30">
        <f t="shared" si="404"/>
        <v>0.9</v>
      </c>
      <c r="AL519" s="9">
        <v>5.2274838984826015</v>
      </c>
      <c r="AM519" s="9">
        <v>2.387368011048641</v>
      </c>
      <c r="AN519" s="9">
        <v>6.4841102334230616</v>
      </c>
      <c r="AO519" s="36">
        <f t="shared" si="378"/>
        <v>78.244340418843038</v>
      </c>
      <c r="AP519" s="36">
        <f t="shared" si="379"/>
        <v>2.1835487649414986</v>
      </c>
      <c r="AQ519" s="36">
        <f t="shared" si="380"/>
        <v>0.997216743890742</v>
      </c>
      <c r="AR519" s="36">
        <f t="shared" si="381"/>
        <v>2.7084484939389775</v>
      </c>
      <c r="AS519" s="36">
        <f t="shared" si="382"/>
        <v>69.708351235625116</v>
      </c>
      <c r="AT519" s="37">
        <f t="shared" si="383"/>
        <v>98.835366555451841</v>
      </c>
      <c r="AU519" s="37">
        <f t="shared" si="384"/>
        <v>3.4619615699837705</v>
      </c>
      <c r="AV519" s="37">
        <f t="shared" si="385"/>
        <v>1.5810620306373562</v>
      </c>
      <c r="AW519" s="37">
        <f t="shared" si="386"/>
        <v>4.2941768697107054</v>
      </c>
      <c r="AX519" s="37">
        <f t="shared" si="387"/>
        <v>110.52083514660157</v>
      </c>
      <c r="AY519" s="9">
        <f t="shared" si="388"/>
        <v>0.85</v>
      </c>
      <c r="AZ519" s="9">
        <f t="shared" si="389"/>
        <v>0.6</v>
      </c>
      <c r="BA519" s="9">
        <f t="shared" si="390"/>
        <v>0.65</v>
      </c>
      <c r="BB519" s="9">
        <f t="shared" si="405"/>
        <v>21</v>
      </c>
      <c r="BC519" s="9">
        <f t="shared" si="406"/>
        <v>11.2</v>
      </c>
      <c r="BD519" s="9">
        <f t="shared" si="407"/>
        <v>13.65</v>
      </c>
      <c r="BE519" s="9">
        <f t="shared" si="391"/>
        <v>170.85033288522689</v>
      </c>
      <c r="BF519" s="9">
        <f t="shared" si="392"/>
        <v>78.026566380357437</v>
      </c>
      <c r="BG519" s="9">
        <f t="shared" si="393"/>
        <v>211.92076596666408</v>
      </c>
      <c r="BH519" s="9">
        <f t="shared" si="394"/>
        <v>5454.2839641165292</v>
      </c>
      <c r="BI519" s="9">
        <f t="shared" si="395"/>
        <v>342.1642407702335</v>
      </c>
      <c r="BJ519" s="9">
        <f t="shared" si="396"/>
        <v>156.26484534495012</v>
      </c>
      <c r="BK519" s="9">
        <f t="shared" si="397"/>
        <v>424.41654497180036</v>
      </c>
      <c r="BL519" s="9">
        <f t="shared" si="398"/>
        <v>10923.367253729031</v>
      </c>
      <c r="BM519" s="9" t="str">
        <f t="shared" si="399"/>
        <v>D</v>
      </c>
      <c r="BN519" s="9" t="str">
        <f t="shared" si="400"/>
        <v>M</v>
      </c>
      <c r="BO519" s="9">
        <v>1</v>
      </c>
    </row>
    <row r="520" spans="1:67" x14ac:dyDescent="0.3">
      <c r="A520" s="10">
        <v>514</v>
      </c>
      <c r="B520" s="10">
        <f t="shared" ref="B520:B583" si="421">IF(A520&lt;40,1,IF(A520&lt;80,2,IF(A520&lt;120,3,IF(A520&lt;160,4,IF(A520&lt;200,5,IF(A520&lt;240,6,IF(A520&lt;280,7,IF(A520&lt;320,8,IF(A520&lt;360,9,IF(A520&lt;400,10,IF(A520&lt;440,11,IF(A520&lt;480,12,IF(A520&lt;520,13,IF(A520&lt;560,14,IF(A520&lt;600,15,IF(A520&lt;640,16,IF(A520&lt;680,17,IF(A520&lt;720,18,IF(A520&lt;760,19,IF(A520&lt;800,20,IF(A520&lt;840,21,IF(A520&lt;880,22,IF(A520&lt;920,23,IF(A520&lt;960,24,25))))))))))))))))))))))))</f>
        <v>13</v>
      </c>
      <c r="C520" s="9">
        <f>IF(G520&lt;=$A$3,$A$3,G520)</f>
        <v>2.7234463187233002</v>
      </c>
      <c r="D520" s="9">
        <f t="shared" si="408"/>
        <v>3</v>
      </c>
      <c r="E520" s="9">
        <f t="shared" si="409"/>
        <v>2.7508200000000005</v>
      </c>
      <c r="F520" s="9">
        <f t="shared" si="410"/>
        <v>3.1234463187233006</v>
      </c>
      <c r="G520" s="9">
        <v>2.7234463187233002</v>
      </c>
      <c r="H520" s="9">
        <f t="shared" ref="H520:H583" si="422">G520*_xlfn.CSC(I520*PI()/180)</f>
        <v>3.004990531558974</v>
      </c>
      <c r="I520" s="9">
        <v>65</v>
      </c>
      <c r="J520" s="9">
        <v>78</v>
      </c>
      <c r="K520" s="9">
        <v>0.2</v>
      </c>
      <c r="L520" s="9">
        <v>0.2</v>
      </c>
      <c r="M520" s="1">
        <f t="shared" si="411"/>
        <v>1.3989229744649958</v>
      </c>
      <c r="N520" s="9">
        <v>3</v>
      </c>
      <c r="O520" s="9">
        <v>2.6</v>
      </c>
      <c r="P520" s="9">
        <f t="shared" si="412"/>
        <v>2.7459707446516939</v>
      </c>
      <c r="Q520" s="1">
        <f t="shared" si="413"/>
        <v>1.280467187300669</v>
      </c>
      <c r="R520" s="4">
        <f t="shared" si="414"/>
        <v>15.007922656809424</v>
      </c>
      <c r="S520" s="4">
        <f t="shared" si="415"/>
        <v>0.10760824383000027</v>
      </c>
      <c r="T520" s="9">
        <f t="shared" si="416"/>
        <v>14.508342257019123</v>
      </c>
      <c r="U520" s="9">
        <f t="shared" si="417"/>
        <v>4.4039135060239696</v>
      </c>
      <c r="V520" s="9">
        <f t="shared" si="418"/>
        <v>34.485854438754174</v>
      </c>
      <c r="W520" s="9">
        <f t="shared" si="419"/>
        <v>41.580104712096947</v>
      </c>
      <c r="X520" s="28">
        <f t="shared" ref="X520:X583" si="423">V520+W520</f>
        <v>76.065959150851114</v>
      </c>
      <c r="Y520" s="9">
        <f t="shared" si="420"/>
        <v>0.54663222782265675</v>
      </c>
      <c r="Z520" s="9">
        <f t="shared" si="401"/>
        <v>0.04</v>
      </c>
      <c r="AA520" s="29">
        <f t="shared" ref="AA520:AA583" si="424">Y520+Z520</f>
        <v>0.58663222782265678</v>
      </c>
      <c r="AB520" s="30">
        <f t="shared" si="402"/>
        <v>0.98</v>
      </c>
      <c r="AC520" s="9">
        <v>0.5</v>
      </c>
      <c r="AD520" s="9">
        <v>0.5</v>
      </c>
      <c r="AE520" s="9">
        <f t="shared" ref="AE520:AE583" si="425">H520*D520*E520*N520</f>
        <v>74.395692486207537</v>
      </c>
      <c r="AF520" s="9">
        <f>(AC520+AD520)*D520*E520*N520</f>
        <v>24.757380000000005</v>
      </c>
      <c r="AG520" s="28">
        <f t="shared" ref="AG520:AG583" si="426">AE520+AF520</f>
        <v>99.153072486207549</v>
      </c>
      <c r="AH520" s="9">
        <f t="shared" ref="AH520:AH583" si="427">AF520/(AF520+AE520)</f>
        <v>0.24968848043961342</v>
      </c>
      <c r="AI520" s="9">
        <f t="shared" si="403"/>
        <v>0.09</v>
      </c>
      <c r="AJ520" s="29">
        <f t="shared" ref="AJ520:AJ583" si="428">AH520+AI520</f>
        <v>0.33968848043961342</v>
      </c>
      <c r="AK520" s="30">
        <f t="shared" si="404"/>
        <v>0.9</v>
      </c>
      <c r="AL520" s="9">
        <v>7.0488120763248263</v>
      </c>
      <c r="AM520" s="9">
        <v>2.2711904709493016</v>
      </c>
      <c r="AN520" s="9">
        <v>6.0790310537698256</v>
      </c>
      <c r="AO520" s="36">
        <f t="shared" ref="AO520:AO583" si="429">X520/(1-Z520)*AB520</f>
        <v>77.650666633160512</v>
      </c>
      <c r="AP520" s="36">
        <f t="shared" ref="AP520:AP583" si="430">AL520*(1-AA520)</f>
        <v>2.9137517444871466</v>
      </c>
      <c r="AQ520" s="36">
        <f t="shared" ref="AQ520:AQ583" si="431">AM520*(1-AA520)</f>
        <v>0.93883694516672378</v>
      </c>
      <c r="AR520" s="36">
        <f t="shared" ref="AR520:AR583" si="432">AN520*(1-AA520)</f>
        <v>2.5128755236937201</v>
      </c>
      <c r="AS520" s="36">
        <f t="shared" ref="AS520:AS583" si="433">AP520*AY520*BB520+AQ520*AZ520*BC520+AR520*BA520*BD520</f>
        <v>80.61494099458848</v>
      </c>
      <c r="AT520" s="37">
        <f t="shared" ref="AT520:AT583" si="434">AG520/(1-AI520)*AK520</f>
        <v>98.063478283062409</v>
      </c>
      <c r="AU520" s="37">
        <f t="shared" ref="AU520:AU583" si="435">AL520*(1-AJ520)</f>
        <v>4.6544118132136498</v>
      </c>
      <c r="AV520" s="37">
        <f t="shared" ref="AV520:AV583" si="436">AM520*(1-AJ520)</f>
        <v>1.4996932310836033</v>
      </c>
      <c r="AW520" s="37">
        <f t="shared" ref="AW520:AW583" si="437">AN520*(1-AJ520)</f>
        <v>4.0140542325695314</v>
      </c>
      <c r="AX520" s="37">
        <f t="shared" ref="AX520:AX583" si="438">AU520*AY520*BB520+AV520*AZ520*BC520+AW520*BA520*BD520</f>
        <v>128.77388555721865</v>
      </c>
      <c r="AY520" s="9">
        <f t="shared" ref="AY520:AY583" si="439">IF(AL520&lt;3,0.7,0.85)</f>
        <v>0.85</v>
      </c>
      <c r="AZ520" s="9">
        <f t="shared" ref="AZ520:AZ583" si="440">IF(AM520&lt;1.5,0.4,0.6)</f>
        <v>0.6</v>
      </c>
      <c r="BA520" s="9">
        <f t="shared" ref="BA520:BA583" si="441">IF(AN520&lt;2.5,0.45,IF(AN520&lt;3.5,0.55,0.65))</f>
        <v>0.65</v>
      </c>
      <c r="BB520" s="9">
        <f t="shared" si="405"/>
        <v>21</v>
      </c>
      <c r="BC520" s="9">
        <f t="shared" si="406"/>
        <v>11.2</v>
      </c>
      <c r="BD520" s="9">
        <f t="shared" si="407"/>
        <v>13.65</v>
      </c>
      <c r="BE520" s="9">
        <f t="shared" ref="BE520:BE583" si="442">AO520*AP520</f>
        <v>226.25476536296131</v>
      </c>
      <c r="BF520" s="9">
        <f t="shared" ref="BF520:BF583" si="443">AO520*AQ520</f>
        <v>72.901314652036064</v>
      </c>
      <c r="BG520" s="9">
        <f t="shared" ref="BG520:BG583" si="444">AO520*AR520</f>
        <v>195.12645958096971</v>
      </c>
      <c r="BH520" s="9">
        <f t="shared" ref="BH520:BH583" si="445">AO520*AS520</f>
        <v>6259.8039088226951</v>
      </c>
      <c r="BI520" s="9">
        <f t="shared" ref="BI520:BI583" si="446">AT520*AU520</f>
        <v>456.42781176550591</v>
      </c>
      <c r="BJ520" s="9">
        <f t="shared" ref="BJ520:BJ583" si="447">AT520*AV520</f>
        <v>147.06513459762263</v>
      </c>
      <c r="BK520" s="9">
        <f t="shared" ref="BK520:BK583" si="448">AT520*AW520</f>
        <v>393.63212006261699</v>
      </c>
      <c r="BL520" s="9">
        <f t="shared" ref="BL520:BL583" si="449">AT520*AX520</f>
        <v>12628.015129765874</v>
      </c>
      <c r="BM520" s="9" t="str">
        <f t="shared" ref="BM520:BM583" si="450">IF(AS520&gt;=78,"M","D")</f>
        <v>M</v>
      </c>
      <c r="BN520" s="9" t="str">
        <f t="shared" ref="BN520:BN583" si="451">IF(AX520&gt;=70,"M","D")</f>
        <v>M</v>
      </c>
      <c r="BO520" s="9">
        <v>1</v>
      </c>
    </row>
    <row r="521" spans="1:67" x14ac:dyDescent="0.3">
      <c r="A521" s="10">
        <v>515</v>
      </c>
      <c r="B521" s="10">
        <f t="shared" si="421"/>
        <v>13</v>
      </c>
      <c r="C521" s="9">
        <f>IF(G521&lt;=$A$3,$A$3,G521)</f>
        <v>2.6868774258453882</v>
      </c>
      <c r="D521" s="9">
        <f t="shared" si="408"/>
        <v>3</v>
      </c>
      <c r="E521" s="9">
        <f t="shared" si="409"/>
        <v>2.7508200000000005</v>
      </c>
      <c r="F521" s="9">
        <f t="shared" si="410"/>
        <v>3.0868774258453886</v>
      </c>
      <c r="G521" s="9">
        <v>2.6868774258453882</v>
      </c>
      <c r="H521" s="9">
        <f t="shared" si="422"/>
        <v>2.964641222636581</v>
      </c>
      <c r="I521" s="9">
        <v>65</v>
      </c>
      <c r="J521" s="9">
        <v>78</v>
      </c>
      <c r="K521" s="9">
        <v>0.2</v>
      </c>
      <c r="L521" s="9">
        <v>0.2</v>
      </c>
      <c r="M521" s="1">
        <f t="shared" si="411"/>
        <v>1.3989229744649958</v>
      </c>
      <c r="N521" s="9">
        <v>3</v>
      </c>
      <c r="O521" s="9">
        <v>2.6</v>
      </c>
      <c r="P521" s="9">
        <f t="shared" si="412"/>
        <v>2.7378636162819001</v>
      </c>
      <c r="Q521" s="1">
        <f t="shared" si="413"/>
        <v>1.2766867712561885</v>
      </c>
      <c r="R521" s="4">
        <f t="shared" si="414"/>
        <v>15.007922656809424</v>
      </c>
      <c r="S521" s="4">
        <f t="shared" si="415"/>
        <v>0.11458629602518305</v>
      </c>
      <c r="T521" s="9">
        <f t="shared" si="416"/>
        <v>14.422800659134575</v>
      </c>
      <c r="U521" s="9">
        <f t="shared" si="417"/>
        <v>4.3635641971015771</v>
      </c>
      <c r="V521" s="9">
        <f t="shared" si="418"/>
        <v>33.722220803317867</v>
      </c>
      <c r="W521" s="9">
        <f t="shared" si="419"/>
        <v>41.599300077636499</v>
      </c>
      <c r="X521" s="28">
        <f t="shared" si="423"/>
        <v>75.321520880954367</v>
      </c>
      <c r="Y521" s="9">
        <f t="shared" si="420"/>
        <v>0.55228969876198031</v>
      </c>
      <c r="Z521" s="9">
        <f t="shared" ref="Z521:Z584" si="452">Z520</f>
        <v>0.04</v>
      </c>
      <c r="AA521" s="29">
        <f t="shared" si="424"/>
        <v>0.59228969876198034</v>
      </c>
      <c r="AB521" s="30">
        <f t="shared" ref="AB521:AB584" si="453">AB520</f>
        <v>0.98</v>
      </c>
      <c r="AC521" s="9">
        <v>0.5</v>
      </c>
      <c r="AD521" s="9">
        <v>0.5</v>
      </c>
      <c r="AE521" s="9">
        <f t="shared" si="425"/>
        <v>73.396749312478448</v>
      </c>
      <c r="AF521" s="9">
        <f>(AC521+AD521)*D521*E521*N521</f>
        <v>24.757380000000005</v>
      </c>
      <c r="AG521" s="28">
        <f t="shared" si="426"/>
        <v>98.15412931247846</v>
      </c>
      <c r="AH521" s="9">
        <f t="shared" si="427"/>
        <v>0.25222963285817224</v>
      </c>
      <c r="AI521" s="9">
        <f t="shared" ref="AI521:AI584" si="454">AI520</f>
        <v>0.09</v>
      </c>
      <c r="AJ521" s="29">
        <f t="shared" si="428"/>
        <v>0.34222963285817221</v>
      </c>
      <c r="AK521" s="30">
        <f t="shared" ref="AK521:AK584" si="455">AK520</f>
        <v>0.9</v>
      </c>
      <c r="AL521" s="9">
        <v>6.9263506352798379</v>
      </c>
      <c r="AM521" s="9">
        <v>3.0798001381580327</v>
      </c>
      <c r="AN521" s="9">
        <v>5.6769313105560624</v>
      </c>
      <c r="AO521" s="36">
        <f t="shared" si="429"/>
        <v>76.890719232640919</v>
      </c>
      <c r="AP521" s="36">
        <f t="shared" si="430"/>
        <v>2.8239445039900914</v>
      </c>
      <c r="AQ521" s="36">
        <f t="shared" si="431"/>
        <v>1.2556662420813061</v>
      </c>
      <c r="AR521" s="36">
        <f t="shared" si="432"/>
        <v>2.3145433747343578</v>
      </c>
      <c r="AS521" s="36">
        <f t="shared" si="433"/>
        <v>79.38127263534011</v>
      </c>
      <c r="AT521" s="37">
        <f t="shared" si="434"/>
        <v>97.07551250684682</v>
      </c>
      <c r="AU521" s="37">
        <f t="shared" si="435"/>
        <v>4.5559482003210512</v>
      </c>
      <c r="AV521" s="37">
        <f t="shared" si="436"/>
        <v>2.0258012675996611</v>
      </c>
      <c r="AW521" s="37">
        <f t="shared" si="437"/>
        <v>3.7341171923833989</v>
      </c>
      <c r="AX521" s="37">
        <f t="shared" si="438"/>
        <v>128.06801468342221</v>
      </c>
      <c r="AY521" s="9">
        <f t="shared" si="439"/>
        <v>0.85</v>
      </c>
      <c r="AZ521" s="9">
        <f t="shared" si="440"/>
        <v>0.6</v>
      </c>
      <c r="BA521" s="9">
        <f t="shared" si="441"/>
        <v>0.65</v>
      </c>
      <c r="BB521" s="9">
        <f t="shared" ref="BB521:BB584" si="456">BB520</f>
        <v>21</v>
      </c>
      <c r="BC521" s="9">
        <f t="shared" ref="BC521:BC584" si="457">BC520</f>
        <v>11.2</v>
      </c>
      <c r="BD521" s="9">
        <f t="shared" ref="BD521:BD584" si="458">BD520</f>
        <v>13.65</v>
      </c>
      <c r="BE521" s="9">
        <f t="shared" si="442"/>
        <v>217.13512398486154</v>
      </c>
      <c r="BF521" s="9">
        <f t="shared" si="443"/>
        <v>96.549080469779028</v>
      </c>
      <c r="BG521" s="9">
        <f t="shared" si="444"/>
        <v>177.96690477846869</v>
      </c>
      <c r="BH521" s="9">
        <f t="shared" si="445"/>
        <v>6103.6831465336581</v>
      </c>
      <c r="BI521" s="9">
        <f t="shared" si="446"/>
        <v>442.27100650081246</v>
      </c>
      <c r="BJ521" s="9">
        <f t="shared" si="447"/>
        <v>196.65569628925704</v>
      </c>
      <c r="BK521" s="9">
        <f t="shared" si="448"/>
        <v>362.49134021124638</v>
      </c>
      <c r="BL521" s="9">
        <f t="shared" si="449"/>
        <v>12432.268161127595</v>
      </c>
      <c r="BM521" s="9" t="str">
        <f t="shared" si="450"/>
        <v>M</v>
      </c>
      <c r="BN521" s="9" t="str">
        <f t="shared" si="451"/>
        <v>M</v>
      </c>
      <c r="BO521" s="9">
        <v>1</v>
      </c>
    </row>
    <row r="522" spans="1:67" x14ac:dyDescent="0.3">
      <c r="A522" s="10">
        <v>516</v>
      </c>
      <c r="B522" s="10">
        <f t="shared" si="421"/>
        <v>13</v>
      </c>
      <c r="C522" s="9">
        <f>IF(G522&lt;=$A$3,$A$3,G522)</f>
        <v>3.2158110817099468</v>
      </c>
      <c r="D522" s="9">
        <f t="shared" si="408"/>
        <v>3</v>
      </c>
      <c r="E522" s="9">
        <f t="shared" si="409"/>
        <v>2.7508200000000005</v>
      </c>
      <c r="F522" s="9">
        <f t="shared" si="410"/>
        <v>3.6158110817099471</v>
      </c>
      <c r="G522" s="9">
        <v>3.2158110817099468</v>
      </c>
      <c r="H522" s="9">
        <f t="shared" si="422"/>
        <v>3.5482549391136406</v>
      </c>
      <c r="I522" s="9">
        <v>65</v>
      </c>
      <c r="J522" s="9">
        <v>78</v>
      </c>
      <c r="K522" s="9">
        <v>0.2</v>
      </c>
      <c r="L522" s="9">
        <v>0.2</v>
      </c>
      <c r="M522" s="1">
        <f t="shared" si="411"/>
        <v>1.3989229744649958</v>
      </c>
      <c r="N522" s="9">
        <v>3</v>
      </c>
      <c r="O522" s="9">
        <v>2.6</v>
      </c>
      <c r="P522" s="9">
        <f t="shared" si="412"/>
        <v>2.8551253846792908</v>
      </c>
      <c r="Q522" s="1">
        <f t="shared" si="413"/>
        <v>1.3313668318686895</v>
      </c>
      <c r="R522" s="4">
        <f t="shared" si="414"/>
        <v>15.007922656809424</v>
      </c>
      <c r="S522" s="4">
        <f t="shared" si="415"/>
        <v>3.4999566485409896E-2</v>
      </c>
      <c r="T522" s="9">
        <f t="shared" si="416"/>
        <v>15.684704856364633</v>
      </c>
      <c r="U522" s="9">
        <f t="shared" si="417"/>
        <v>4.9471779135786367</v>
      </c>
      <c r="V522" s="9">
        <f t="shared" si="418"/>
        <v>44.699696051528321</v>
      </c>
      <c r="W522" s="9">
        <f t="shared" si="419"/>
        <v>41.380371310283905</v>
      </c>
      <c r="X522" s="28">
        <f t="shared" si="423"/>
        <v>86.080067361812226</v>
      </c>
      <c r="Y522" s="9">
        <f t="shared" si="420"/>
        <v>0.48071955074516493</v>
      </c>
      <c r="Z522" s="9">
        <f t="shared" si="452"/>
        <v>0.04</v>
      </c>
      <c r="AA522" s="29">
        <f t="shared" si="424"/>
        <v>0.52071955074516496</v>
      </c>
      <c r="AB522" s="30">
        <f t="shared" si="453"/>
        <v>0.98</v>
      </c>
      <c r="AC522" s="9">
        <v>0.5</v>
      </c>
      <c r="AD522" s="9">
        <v>0.5</v>
      </c>
      <c r="AE522" s="9">
        <f t="shared" si="425"/>
        <v>87.845495864513282</v>
      </c>
      <c r="AF522" s="9">
        <f>(AC522+AD522)*D522*E522*N522</f>
        <v>24.757380000000005</v>
      </c>
      <c r="AG522" s="28">
        <f t="shared" si="426"/>
        <v>112.60287586451329</v>
      </c>
      <c r="AH522" s="9">
        <f t="shared" si="427"/>
        <v>0.21986454439928096</v>
      </c>
      <c r="AI522" s="9">
        <f t="shared" si="454"/>
        <v>0.09</v>
      </c>
      <c r="AJ522" s="29">
        <f t="shared" si="428"/>
        <v>0.30986454439928096</v>
      </c>
      <c r="AK522" s="30">
        <f t="shared" si="455"/>
        <v>0.9</v>
      </c>
      <c r="AL522" s="9">
        <v>10.038992963034637</v>
      </c>
      <c r="AM522" s="9">
        <v>3.2775984467588404</v>
      </c>
      <c r="AN522" s="9">
        <v>3.4871334688486075</v>
      </c>
      <c r="AO522" s="36">
        <f t="shared" si="429"/>
        <v>87.87340209851665</v>
      </c>
      <c r="AP522" s="36">
        <f t="shared" si="430"/>
        <v>4.8114930573893684</v>
      </c>
      <c r="AQ522" s="36">
        <f t="shared" si="431"/>
        <v>1.5708888560395264</v>
      </c>
      <c r="AR522" s="36">
        <f t="shared" si="432"/>
        <v>1.6713148955613319</v>
      </c>
      <c r="AS522" s="36">
        <f t="shared" si="433"/>
        <v>108.98892076541254</v>
      </c>
      <c r="AT522" s="37">
        <f t="shared" si="434"/>
        <v>111.36548162424391</v>
      </c>
      <c r="AU522" s="37">
        <f t="shared" si="435"/>
        <v>6.928264982316322</v>
      </c>
      <c r="AV522" s="37">
        <f t="shared" si="436"/>
        <v>2.2619868973301216</v>
      </c>
      <c r="AW522" s="37">
        <f t="shared" si="437"/>
        <v>2.40659444526435</v>
      </c>
      <c r="AX522" s="37">
        <f t="shared" si="438"/>
        <v>156.9375896822269</v>
      </c>
      <c r="AY522" s="9">
        <f t="shared" si="439"/>
        <v>0.85</v>
      </c>
      <c r="AZ522" s="9">
        <f t="shared" si="440"/>
        <v>0.6</v>
      </c>
      <c r="BA522" s="9">
        <f t="shared" si="441"/>
        <v>0.55000000000000004</v>
      </c>
      <c r="BB522" s="9">
        <f t="shared" si="456"/>
        <v>21</v>
      </c>
      <c r="BC522" s="9">
        <f t="shared" si="457"/>
        <v>11.2</v>
      </c>
      <c r="BD522" s="9">
        <f t="shared" si="458"/>
        <v>13.65</v>
      </c>
      <c r="BE522" s="9">
        <f t="shared" si="442"/>
        <v>422.8022641261972</v>
      </c>
      <c r="BF522" s="9">
        <f t="shared" si="443"/>
        <v>138.03934809884015</v>
      </c>
      <c r="BG522" s="9">
        <f t="shared" si="444"/>
        <v>146.86412585090127</v>
      </c>
      <c r="BH522" s="9">
        <f t="shared" si="445"/>
        <v>9577.2272587024672</v>
      </c>
      <c r="BI522" s="9">
        <f t="shared" si="446"/>
        <v>771.56956657604098</v>
      </c>
      <c r="BJ522" s="9">
        <f t="shared" si="447"/>
        <v>251.90726024889815</v>
      </c>
      <c r="BK522" s="9">
        <f t="shared" si="448"/>
        <v>268.01154947109444</v>
      </c>
      <c r="BL522" s="9">
        <f t="shared" si="449"/>
        <v>17477.430259909172</v>
      </c>
      <c r="BM522" s="9" t="str">
        <f t="shared" si="450"/>
        <v>M</v>
      </c>
      <c r="BN522" s="9" t="str">
        <f t="shared" si="451"/>
        <v>M</v>
      </c>
      <c r="BO522" s="9">
        <v>1</v>
      </c>
    </row>
    <row r="523" spans="1:67" x14ac:dyDescent="0.3">
      <c r="A523" s="10">
        <v>517</v>
      </c>
      <c r="B523" s="10">
        <f t="shared" si="421"/>
        <v>13</v>
      </c>
      <c r="C523" s="9">
        <f>IF(G523&lt;=$A$3,$A$3,G523)</f>
        <v>2.5</v>
      </c>
      <c r="D523" s="9">
        <f t="shared" si="408"/>
        <v>3</v>
      </c>
      <c r="E523" s="9">
        <f t="shared" si="409"/>
        <v>2.7508200000000005</v>
      </c>
      <c r="F523" s="9">
        <f t="shared" si="410"/>
        <v>2.9000000000000004</v>
      </c>
      <c r="G523" s="9">
        <v>2.4124718287854234</v>
      </c>
      <c r="H523" s="9">
        <f t="shared" si="422"/>
        <v>2.6618681460008973</v>
      </c>
      <c r="I523" s="9">
        <v>65</v>
      </c>
      <c r="J523" s="9">
        <v>78</v>
      </c>
      <c r="K523" s="9">
        <v>0.2</v>
      </c>
      <c r="L523" s="9">
        <v>0.2</v>
      </c>
      <c r="M523" s="1">
        <f t="shared" si="411"/>
        <v>1.3989229744649958</v>
      </c>
      <c r="N523" s="9">
        <v>3</v>
      </c>
      <c r="O523" s="9">
        <v>2.6</v>
      </c>
      <c r="P523" s="9">
        <f t="shared" si="412"/>
        <v>2.4893245911051523</v>
      </c>
      <c r="Q523" s="1">
        <f t="shared" si="413"/>
        <v>1.1607911204658929</v>
      </c>
      <c r="R523" s="4">
        <f t="shared" si="414"/>
        <v>15.007922656809424</v>
      </c>
      <c r="S523" s="4">
        <f t="shared" si="415"/>
        <v>0.43487852705028968</v>
      </c>
      <c r="T523" s="9">
        <f t="shared" si="416"/>
        <v>11.923095951047051</v>
      </c>
      <c r="U523" s="9">
        <f t="shared" si="417"/>
        <v>4.0607911204658933</v>
      </c>
      <c r="V523" s="9">
        <f t="shared" si="418"/>
        <v>33.102590396380457</v>
      </c>
      <c r="W523" s="9">
        <f t="shared" si="419"/>
        <v>42.48036635258498</v>
      </c>
      <c r="X523" s="28">
        <f t="shared" si="423"/>
        <v>75.582956748965444</v>
      </c>
      <c r="Y523" s="9">
        <f t="shared" si="420"/>
        <v>0.56203631320848579</v>
      </c>
      <c r="Z523" s="9">
        <f t="shared" si="452"/>
        <v>0.04</v>
      </c>
      <c r="AA523" s="29">
        <f t="shared" si="424"/>
        <v>0.60203631320848583</v>
      </c>
      <c r="AB523" s="30">
        <f t="shared" si="453"/>
        <v>0.98</v>
      </c>
      <c r="AC523" s="9">
        <v>0.5</v>
      </c>
      <c r="AD523" s="9">
        <v>0.5</v>
      </c>
      <c r="AE523" s="9">
        <f t="shared" si="425"/>
        <v>65.900881200439699</v>
      </c>
      <c r="AF523" s="9">
        <f>(AC523+AD523)*D523*E523*N523</f>
        <v>24.757380000000005</v>
      </c>
      <c r="AG523" s="28">
        <f t="shared" si="426"/>
        <v>90.658261200439711</v>
      </c>
      <c r="AH523" s="9">
        <f t="shared" si="427"/>
        <v>0.27308465518948127</v>
      </c>
      <c r="AI523" s="9">
        <f t="shared" si="454"/>
        <v>0.09</v>
      </c>
      <c r="AJ523" s="29">
        <f t="shared" si="428"/>
        <v>0.3630846551894813</v>
      </c>
      <c r="AK523" s="30">
        <f t="shared" si="455"/>
        <v>0.9</v>
      </c>
      <c r="AL523" s="9">
        <v>11.962474252107238</v>
      </c>
      <c r="AM523" s="9">
        <v>2.7744280583237275</v>
      </c>
      <c r="AN523" s="9">
        <v>6.9038229311435613</v>
      </c>
      <c r="AO523" s="36">
        <f t="shared" si="429"/>
        <v>77.157601681235562</v>
      </c>
      <c r="AP523" s="36">
        <f t="shared" si="430"/>
        <v>4.7606303565171579</v>
      </c>
      <c r="AQ523" s="36">
        <f t="shared" si="431"/>
        <v>1.1041216188283327</v>
      </c>
      <c r="AR523" s="36">
        <f t="shared" si="432"/>
        <v>2.7474708266336894</v>
      </c>
      <c r="AS523" s="36">
        <f t="shared" si="433"/>
        <v>116.77388405166506</v>
      </c>
      <c r="AT523" s="37">
        <f t="shared" si="434"/>
        <v>89.662016571863447</v>
      </c>
      <c r="AU523" s="37">
        <f t="shared" si="435"/>
        <v>7.619083413067834</v>
      </c>
      <c r="AV523" s="37">
        <f t="shared" si="436"/>
        <v>1.7670758034192349</v>
      </c>
      <c r="AW523" s="37">
        <f t="shared" si="437"/>
        <v>4.3971507627000674</v>
      </c>
      <c r="AX523" s="37">
        <f t="shared" si="438"/>
        <v>186.88910846429442</v>
      </c>
      <c r="AY523" s="9">
        <f t="shared" si="439"/>
        <v>0.85</v>
      </c>
      <c r="AZ523" s="9">
        <f t="shared" si="440"/>
        <v>0.6</v>
      </c>
      <c r="BA523" s="9">
        <f t="shared" si="441"/>
        <v>0.65</v>
      </c>
      <c r="BB523" s="9">
        <f t="shared" si="456"/>
        <v>21</v>
      </c>
      <c r="BC523" s="9">
        <f t="shared" si="457"/>
        <v>11.2</v>
      </c>
      <c r="BD523" s="9">
        <f t="shared" si="458"/>
        <v>13.65</v>
      </c>
      <c r="BE523" s="9">
        <f t="shared" si="442"/>
        <v>367.31882079974929</v>
      </c>
      <c r="BF523" s="9">
        <f t="shared" si="443"/>
        <v>85.191376073197489</v>
      </c>
      <c r="BG523" s="9">
        <f t="shared" si="444"/>
        <v>211.9882596722172</v>
      </c>
      <c r="BH523" s="9">
        <f t="shared" si="445"/>
        <v>9009.9928324291595</v>
      </c>
      <c r="BI523" s="9">
        <f t="shared" si="446"/>
        <v>683.14238324489804</v>
      </c>
      <c r="BJ523" s="9">
        <f t="shared" si="447"/>
        <v>158.43957996991435</v>
      </c>
      <c r="BK523" s="9">
        <f t="shared" si="448"/>
        <v>394.25740455419543</v>
      </c>
      <c r="BL523" s="9">
        <f t="shared" si="449"/>
        <v>16756.854340226353</v>
      </c>
      <c r="BM523" s="9" t="str">
        <f t="shared" si="450"/>
        <v>M</v>
      </c>
      <c r="BN523" s="9" t="str">
        <f t="shared" si="451"/>
        <v>M</v>
      </c>
      <c r="BO523" s="9">
        <v>1</v>
      </c>
    </row>
    <row r="524" spans="1:67" x14ac:dyDescent="0.3">
      <c r="A524" s="10">
        <v>518</v>
      </c>
      <c r="B524" s="10">
        <f t="shared" si="421"/>
        <v>13</v>
      </c>
      <c r="C524" s="9">
        <f>IF(G524&lt;=$A$3,$A$3,G524)</f>
        <v>2.5</v>
      </c>
      <c r="D524" s="9">
        <f t="shared" si="408"/>
        <v>3</v>
      </c>
      <c r="E524" s="9">
        <f t="shared" si="409"/>
        <v>2.7508200000000005</v>
      </c>
      <c r="F524" s="9">
        <f t="shared" si="410"/>
        <v>2.9000000000000004</v>
      </c>
      <c r="G524" s="9">
        <v>1.5601542996178819</v>
      </c>
      <c r="H524" s="9">
        <f t="shared" si="422"/>
        <v>1.7214398043727623</v>
      </c>
      <c r="I524" s="9">
        <v>65</v>
      </c>
      <c r="J524" s="9">
        <v>78</v>
      </c>
      <c r="K524" s="9">
        <v>0.2</v>
      </c>
      <c r="L524" s="9">
        <v>0.2</v>
      </c>
      <c r="M524" s="1">
        <f t="shared" si="411"/>
        <v>1.3989229744649958</v>
      </c>
      <c r="N524" s="9">
        <v>3</v>
      </c>
      <c r="O524" s="9">
        <v>2.6</v>
      </c>
      <c r="P524" s="9">
        <f t="shared" si="412"/>
        <v>0.47256950424028843</v>
      </c>
      <c r="Q524" s="1">
        <f t="shared" si="413"/>
        <v>0.22036277883775757</v>
      </c>
      <c r="R524" s="4">
        <f t="shared" si="414"/>
        <v>15.007922656809424</v>
      </c>
      <c r="S524" s="4">
        <f t="shared" si="415"/>
        <v>10.652131426864772</v>
      </c>
      <c r="T524" s="9">
        <f t="shared" si="416"/>
        <v>0.42969209591388463</v>
      </c>
      <c r="U524" s="9">
        <f t="shared" si="417"/>
        <v>3.1203627788377579</v>
      </c>
      <c r="V524" s="9">
        <f t="shared" si="418"/>
        <v>41.436333772700316</v>
      </c>
      <c r="W524" s="9">
        <f t="shared" si="419"/>
        <v>70.586189974452665</v>
      </c>
      <c r="X524" s="28">
        <f t="shared" si="423"/>
        <v>112.02252374715297</v>
      </c>
      <c r="Y524" s="9">
        <f t="shared" si="420"/>
        <v>0.63010712143723324</v>
      </c>
      <c r="Z524" s="9">
        <f t="shared" si="452"/>
        <v>0.04</v>
      </c>
      <c r="AA524" s="29">
        <f t="shared" si="424"/>
        <v>0.67010712143723328</v>
      </c>
      <c r="AB524" s="30">
        <f t="shared" si="453"/>
        <v>0.98</v>
      </c>
      <c r="AC524" s="9">
        <v>0.5</v>
      </c>
      <c r="AD524" s="9">
        <v>0.5</v>
      </c>
      <c r="AE524" s="9">
        <f t="shared" si="425"/>
        <v>42.618339383982146</v>
      </c>
      <c r="AF524" s="9">
        <f>(AC524+AD524)*D524*E524*N524</f>
        <v>24.757380000000005</v>
      </c>
      <c r="AG524" s="28">
        <f t="shared" si="426"/>
        <v>67.375719383982158</v>
      </c>
      <c r="AH524" s="9">
        <f t="shared" si="427"/>
        <v>0.36745255154760992</v>
      </c>
      <c r="AI524" s="9">
        <f t="shared" si="454"/>
        <v>0.09</v>
      </c>
      <c r="AJ524" s="29">
        <f t="shared" si="428"/>
        <v>0.45745255154760989</v>
      </c>
      <c r="AK524" s="30">
        <f t="shared" si="455"/>
        <v>0.9</v>
      </c>
      <c r="AL524" s="9">
        <v>10.739049110991605</v>
      </c>
      <c r="AM524" s="9">
        <v>2.7632164917891946</v>
      </c>
      <c r="AN524" s="9">
        <v>6.0391186380962445</v>
      </c>
      <c r="AO524" s="36">
        <f t="shared" si="429"/>
        <v>114.35632632521866</v>
      </c>
      <c r="AP524" s="36">
        <f t="shared" si="430"/>
        <v>3.5427358242519413</v>
      </c>
      <c r="AQ524" s="36">
        <f t="shared" si="431"/>
        <v>0.91156544256844707</v>
      </c>
      <c r="AR524" s="36">
        <f t="shared" si="432"/>
        <v>1.9922622315036256</v>
      </c>
      <c r="AS524" s="36">
        <f t="shared" si="433"/>
        <v>87.039900885973026</v>
      </c>
      <c r="AT524" s="37">
        <f t="shared" si="434"/>
        <v>66.635326863279047</v>
      </c>
      <c r="AU524" s="37">
        <f t="shared" si="435"/>
        <v>5.8264436939734034</v>
      </c>
      <c r="AV524" s="37">
        <f t="shared" si="436"/>
        <v>1.4991760571417923</v>
      </c>
      <c r="AW524" s="37">
        <f t="shared" si="437"/>
        <v>3.2765084080003906</v>
      </c>
      <c r="AX524" s="37">
        <f t="shared" si="438"/>
        <v>143.14730389140158</v>
      </c>
      <c r="AY524" s="9">
        <f t="shared" si="439"/>
        <v>0.85</v>
      </c>
      <c r="AZ524" s="9">
        <f t="shared" si="440"/>
        <v>0.6</v>
      </c>
      <c r="BA524" s="9">
        <f t="shared" si="441"/>
        <v>0.65</v>
      </c>
      <c r="BB524" s="9">
        <f t="shared" si="456"/>
        <v>21</v>
      </c>
      <c r="BC524" s="9">
        <f t="shared" si="457"/>
        <v>11.2</v>
      </c>
      <c r="BD524" s="9">
        <f t="shared" si="458"/>
        <v>13.65</v>
      </c>
      <c r="BE524" s="9">
        <f t="shared" si="442"/>
        <v>405.13425400219751</v>
      </c>
      <c r="BF524" s="9">
        <f t="shared" si="443"/>
        <v>104.2432752171497</v>
      </c>
      <c r="BG524" s="9">
        <f t="shared" si="444"/>
        <v>227.82778987123692</v>
      </c>
      <c r="BH524" s="9">
        <f t="shared" si="445"/>
        <v>9953.5633090310203</v>
      </c>
      <c r="BI524" s="9">
        <f t="shared" si="446"/>
        <v>388.24697999840873</v>
      </c>
      <c r="BJ524" s="9">
        <f t="shared" si="447"/>
        <v>99.898086593245239</v>
      </c>
      <c r="BK524" s="9">
        <f t="shared" si="448"/>
        <v>218.3312087373881</v>
      </c>
      <c r="BL524" s="9">
        <f t="shared" si="449"/>
        <v>9538.66738440068</v>
      </c>
      <c r="BM524" s="9" t="str">
        <f t="shared" si="450"/>
        <v>M</v>
      </c>
      <c r="BN524" s="9" t="str">
        <f t="shared" si="451"/>
        <v>M</v>
      </c>
      <c r="BO524" s="9">
        <v>1</v>
      </c>
    </row>
    <row r="525" spans="1:67" x14ac:dyDescent="0.3">
      <c r="A525" s="10">
        <v>519</v>
      </c>
      <c r="B525" s="10">
        <f t="shared" si="421"/>
        <v>13</v>
      </c>
      <c r="C525" s="9">
        <f>IF(G525&lt;=$A$3,$A$3,G525)</f>
        <v>2.5</v>
      </c>
      <c r="D525" s="9">
        <f t="shared" si="408"/>
        <v>3</v>
      </c>
      <c r="E525" s="9">
        <f t="shared" si="409"/>
        <v>2.7508200000000005</v>
      </c>
      <c r="F525" s="9">
        <f t="shared" si="410"/>
        <v>2.9000000000000004</v>
      </c>
      <c r="G525" s="9">
        <v>1.1933019652222301</v>
      </c>
      <c r="H525" s="9">
        <f t="shared" si="422"/>
        <v>1.3166630390807559</v>
      </c>
      <c r="I525" s="9">
        <v>65</v>
      </c>
      <c r="J525" s="9">
        <v>78</v>
      </c>
      <c r="K525" s="9">
        <v>0.2</v>
      </c>
      <c r="L525" s="9">
        <v>0.2</v>
      </c>
      <c r="M525" s="1">
        <f t="shared" si="411"/>
        <v>1.3989229744649958</v>
      </c>
      <c r="N525" s="9">
        <v>3</v>
      </c>
      <c r="O525" s="9">
        <v>2.6</v>
      </c>
      <c r="P525" s="9">
        <f t="shared" si="412"/>
        <v>0</v>
      </c>
      <c r="Q525" s="1">
        <f t="shared" si="413"/>
        <v>0</v>
      </c>
      <c r="R525" s="4">
        <f t="shared" si="414"/>
        <v>15.007922656809424</v>
      </c>
      <c r="S525" s="4">
        <f t="shared" si="415"/>
        <v>16.986352417459919</v>
      </c>
      <c r="T525" s="9">
        <f t="shared" si="416"/>
        <v>0</v>
      </c>
      <c r="U525" s="9">
        <f t="shared" si="417"/>
        <v>2.7155860135457517</v>
      </c>
      <c r="V525" s="9">
        <f t="shared" si="418"/>
        <v>32.597127190477131</v>
      </c>
      <c r="W525" s="9">
        <f t="shared" si="419"/>
        <v>33.972704834919838</v>
      </c>
      <c r="X525" s="28">
        <f t="shared" si="423"/>
        <v>66.569832025396977</v>
      </c>
      <c r="Y525" s="9">
        <f t="shared" si="420"/>
        <v>0.5103318395329427</v>
      </c>
      <c r="Z525" s="9">
        <f t="shared" si="452"/>
        <v>0.04</v>
      </c>
      <c r="AA525" s="29">
        <f t="shared" si="424"/>
        <v>0.55033183953294273</v>
      </c>
      <c r="AB525" s="30">
        <f t="shared" si="453"/>
        <v>0.98</v>
      </c>
      <c r="AC525" s="9">
        <v>0.5</v>
      </c>
      <c r="AD525" s="9">
        <v>0.5</v>
      </c>
      <c r="AE525" s="9">
        <f t="shared" si="425"/>
        <v>32.597127190477131</v>
      </c>
      <c r="AF525" s="9">
        <f>(AC525+AD525)*D525*E525*N525</f>
        <v>24.757380000000005</v>
      </c>
      <c r="AG525" s="28">
        <f t="shared" si="426"/>
        <v>57.354507190477136</v>
      </c>
      <c r="AH525" s="9">
        <f t="shared" si="427"/>
        <v>0.43165535217275131</v>
      </c>
      <c r="AI525" s="9">
        <f t="shared" si="454"/>
        <v>0.09</v>
      </c>
      <c r="AJ525" s="29">
        <f t="shared" si="428"/>
        <v>0.52165535217275127</v>
      </c>
      <c r="AK525" s="30">
        <f t="shared" si="455"/>
        <v>0.9</v>
      </c>
      <c r="AL525" s="9">
        <v>11.341121434472768</v>
      </c>
      <c r="AM525" s="9">
        <v>2.3730397244578327</v>
      </c>
      <c r="AN525" s="9">
        <v>5.4465165583736574</v>
      </c>
      <c r="AO525" s="36">
        <f t="shared" si="429"/>
        <v>67.956703525926073</v>
      </c>
      <c r="AP525" s="36">
        <f t="shared" si="430"/>
        <v>5.0997412130728836</v>
      </c>
      <c r="AQ525" s="36">
        <f t="shared" si="431"/>
        <v>1.067080407612206</v>
      </c>
      <c r="AR525" s="36">
        <f t="shared" si="432"/>
        <v>2.4491250817572503</v>
      </c>
      <c r="AS525" s="36">
        <f t="shared" si="433"/>
        <v>119.93102328039619</v>
      </c>
      <c r="AT525" s="37">
        <f t="shared" si="434"/>
        <v>56.724237880691675</v>
      </c>
      <c r="AU525" s="37">
        <f t="shared" si="435"/>
        <v>5.4249647385389386</v>
      </c>
      <c r="AV525" s="37">
        <f t="shared" si="436"/>
        <v>1.1351308512758533</v>
      </c>
      <c r="AW525" s="37">
        <f t="shared" si="437"/>
        <v>2.605312045000526</v>
      </c>
      <c r="AX525" s="37">
        <f t="shared" si="438"/>
        <v>127.57933102276094</v>
      </c>
      <c r="AY525" s="9">
        <f t="shared" si="439"/>
        <v>0.85</v>
      </c>
      <c r="AZ525" s="9">
        <f t="shared" si="440"/>
        <v>0.6</v>
      </c>
      <c r="BA525" s="9">
        <f t="shared" si="441"/>
        <v>0.65</v>
      </c>
      <c r="BB525" s="9">
        <f t="shared" si="456"/>
        <v>21</v>
      </c>
      <c r="BC525" s="9">
        <f t="shared" si="457"/>
        <v>11.2</v>
      </c>
      <c r="BD525" s="9">
        <f t="shared" si="458"/>
        <v>13.65</v>
      </c>
      <c r="BE525" s="9">
        <f t="shared" si="442"/>
        <v>346.56160167574052</v>
      </c>
      <c r="BF525" s="9">
        <f t="shared" si="443"/>
        <v>72.515266898427029</v>
      </c>
      <c r="BG525" s="9">
        <f t="shared" si="444"/>
        <v>166.43446707888691</v>
      </c>
      <c r="BH525" s="9">
        <f t="shared" si="445"/>
        <v>8150.1169926268221</v>
      </c>
      <c r="BI525" s="9">
        <f t="shared" si="446"/>
        <v>307.72699032324709</v>
      </c>
      <c r="BJ525" s="9">
        <f t="shared" si="447"/>
        <v>64.389432433483549</v>
      </c>
      <c r="BK525" s="9">
        <f t="shared" si="448"/>
        <v>147.78434019404114</v>
      </c>
      <c r="BL525" s="9">
        <f t="shared" si="449"/>
        <v>7236.8403215945982</v>
      </c>
      <c r="BM525" s="9" t="str">
        <f t="shared" si="450"/>
        <v>M</v>
      </c>
      <c r="BN525" s="9" t="str">
        <f t="shared" si="451"/>
        <v>M</v>
      </c>
      <c r="BO525" s="9">
        <v>1</v>
      </c>
    </row>
    <row r="526" spans="1:67" x14ac:dyDescent="0.3">
      <c r="A526" s="10">
        <v>520</v>
      </c>
      <c r="B526" s="10">
        <f t="shared" si="421"/>
        <v>14</v>
      </c>
      <c r="C526" s="9">
        <f>IF(G526&lt;=$A$3,$A$3,G526)</f>
        <v>2.5</v>
      </c>
      <c r="D526" s="9">
        <f t="shared" si="408"/>
        <v>3</v>
      </c>
      <c r="E526" s="9">
        <f t="shared" si="409"/>
        <v>2.7508200000000005</v>
      </c>
      <c r="F526" s="9">
        <f t="shared" si="410"/>
        <v>2.9000000000000004</v>
      </c>
      <c r="G526" s="9">
        <v>1.4601520453428722</v>
      </c>
      <c r="H526" s="9">
        <f t="shared" si="422"/>
        <v>1.6110995251592442</v>
      </c>
      <c r="I526" s="9">
        <v>65</v>
      </c>
      <c r="J526" s="9">
        <v>78</v>
      </c>
      <c r="K526" s="9">
        <v>0.2</v>
      </c>
      <c r="L526" s="9">
        <v>0.2</v>
      </c>
      <c r="M526" s="1">
        <f t="shared" si="411"/>
        <v>1.3989229744649958</v>
      </c>
      <c r="N526" s="9">
        <v>3</v>
      </c>
      <c r="O526" s="9">
        <v>2.6</v>
      </c>
      <c r="P526" s="9">
        <f t="shared" si="412"/>
        <v>0.23594401185594213</v>
      </c>
      <c r="Q526" s="1">
        <f t="shared" si="413"/>
        <v>0.1100224996242396</v>
      </c>
      <c r="R526" s="4">
        <f t="shared" si="414"/>
        <v>15.007922656809424</v>
      </c>
      <c r="S526" s="4">
        <f t="shared" si="415"/>
        <v>12.740067969507589</v>
      </c>
      <c r="T526" s="9">
        <f t="shared" si="416"/>
        <v>0.10711342332196375</v>
      </c>
      <c r="U526" s="9">
        <f t="shared" si="417"/>
        <v>3.01002249962424</v>
      </c>
      <c r="V526" s="9">
        <f t="shared" si="418"/>
        <v>39.591953415044451</v>
      </c>
      <c r="W526" s="9">
        <f t="shared" si="419"/>
        <v>76.329727574685378</v>
      </c>
      <c r="X526" s="28">
        <f t="shared" si="423"/>
        <v>115.92168098972982</v>
      </c>
      <c r="Y526" s="9">
        <f t="shared" si="420"/>
        <v>0.65845946093076302</v>
      </c>
      <c r="Z526" s="9">
        <f t="shared" si="452"/>
        <v>0.04</v>
      </c>
      <c r="AA526" s="29">
        <f t="shared" si="424"/>
        <v>0.69845946093076305</v>
      </c>
      <c r="AB526" s="30">
        <f t="shared" si="453"/>
        <v>0.98</v>
      </c>
      <c r="AC526" s="9">
        <v>0.5</v>
      </c>
      <c r="AD526" s="9">
        <v>0.5</v>
      </c>
      <c r="AE526" s="9">
        <f t="shared" si="425"/>
        <v>39.886603162186972</v>
      </c>
      <c r="AF526" s="9">
        <f>(AC526+AD526)*D526*E526*N526</f>
        <v>24.757380000000005</v>
      </c>
      <c r="AG526" s="28">
        <f t="shared" si="426"/>
        <v>64.64398316218697</v>
      </c>
      <c r="AH526" s="9">
        <f t="shared" si="427"/>
        <v>0.38298042275466798</v>
      </c>
      <c r="AI526" s="9">
        <f t="shared" si="454"/>
        <v>0.09</v>
      </c>
      <c r="AJ526" s="29">
        <f t="shared" si="428"/>
        <v>0.47298042275466801</v>
      </c>
      <c r="AK526" s="30">
        <f t="shared" si="455"/>
        <v>0.9</v>
      </c>
      <c r="AL526" s="9">
        <v>9.968747343890584</v>
      </c>
      <c r="AM526" s="9">
        <v>2.9309993469909359</v>
      </c>
      <c r="AN526" s="9">
        <v>3.5165951191729587</v>
      </c>
      <c r="AO526" s="36">
        <f t="shared" si="429"/>
        <v>118.33671601034919</v>
      </c>
      <c r="AP526" s="36">
        <f t="shared" si="430"/>
        <v>3.0059814479217906</v>
      </c>
      <c r="AQ526" s="36">
        <f t="shared" si="431"/>
        <v>0.8838151231032283</v>
      </c>
      <c r="AR526" s="36">
        <f t="shared" si="432"/>
        <v>1.0603959879236615</v>
      </c>
      <c r="AS526" s="36">
        <f t="shared" si="433"/>
        <v>69.004369875510335</v>
      </c>
      <c r="AT526" s="37">
        <f t="shared" si="434"/>
        <v>63.933609720844252</v>
      </c>
      <c r="AU526" s="37">
        <f t="shared" si="435"/>
        <v>5.253725010842742</v>
      </c>
      <c r="AV526" s="37">
        <f t="shared" si="436"/>
        <v>1.5446940367575073</v>
      </c>
      <c r="AW526" s="37">
        <f t="shared" si="437"/>
        <v>1.8533144730495306</v>
      </c>
      <c r="AX526" s="37">
        <f t="shared" si="438"/>
        <v>120.60286803268535</v>
      </c>
      <c r="AY526" s="9">
        <f t="shared" si="439"/>
        <v>0.85</v>
      </c>
      <c r="AZ526" s="9">
        <f t="shared" si="440"/>
        <v>0.6</v>
      </c>
      <c r="BA526" s="9">
        <f t="shared" si="441"/>
        <v>0.65</v>
      </c>
      <c r="BB526" s="9">
        <f t="shared" si="456"/>
        <v>21</v>
      </c>
      <c r="BC526" s="9">
        <f t="shared" si="457"/>
        <v>11.2</v>
      </c>
      <c r="BD526" s="9">
        <f t="shared" si="458"/>
        <v>13.65</v>
      </c>
      <c r="BE526" s="9">
        <f t="shared" si="442"/>
        <v>355.71797293509923</v>
      </c>
      <c r="BF526" s="9">
        <f t="shared" si="443"/>
        <v>104.58777922831854</v>
      </c>
      <c r="BG526" s="9">
        <f t="shared" si="444"/>
        <v>125.48377888143601</v>
      </c>
      <c r="BH526" s="9">
        <f t="shared" si="445"/>
        <v>8165.7505214313614</v>
      </c>
      <c r="BI526" s="9">
        <f t="shared" si="446"/>
        <v>335.88960442385809</v>
      </c>
      <c r="BJ526" s="9">
        <f t="shared" si="447"/>
        <v>98.757865684169914</v>
      </c>
      <c r="BK526" s="9">
        <f t="shared" si="448"/>
        <v>118.48908420994081</v>
      </c>
      <c r="BL526" s="9">
        <f t="shared" si="449"/>
        <v>7710.5766960161891</v>
      </c>
      <c r="BM526" s="9" t="str">
        <f t="shared" si="450"/>
        <v>D</v>
      </c>
      <c r="BN526" s="9" t="str">
        <f t="shared" si="451"/>
        <v>M</v>
      </c>
      <c r="BO526" s="9">
        <v>1</v>
      </c>
    </row>
    <row r="527" spans="1:67" x14ac:dyDescent="0.3">
      <c r="A527" s="10">
        <v>521</v>
      </c>
      <c r="B527" s="10">
        <f t="shared" si="421"/>
        <v>14</v>
      </c>
      <c r="C527" s="9">
        <f>IF(G527&lt;=$A$3,$A$3,G527)</f>
        <v>2.5</v>
      </c>
      <c r="D527" s="9">
        <f t="shared" si="408"/>
        <v>3</v>
      </c>
      <c r="E527" s="9">
        <f t="shared" si="409"/>
        <v>2.7508200000000005</v>
      </c>
      <c r="F527" s="9">
        <f t="shared" si="410"/>
        <v>2.9000000000000004</v>
      </c>
      <c r="G527" s="9">
        <v>2.2260714793926728</v>
      </c>
      <c r="H527" s="9">
        <f t="shared" si="422"/>
        <v>2.4561981163940425</v>
      </c>
      <c r="I527" s="9">
        <v>65</v>
      </c>
      <c r="J527" s="9">
        <v>78</v>
      </c>
      <c r="K527" s="9">
        <v>0.2</v>
      </c>
      <c r="L527" s="9">
        <v>0.2</v>
      </c>
      <c r="M527" s="1">
        <f t="shared" si="411"/>
        <v>1.3989229744649958</v>
      </c>
      <c r="N527" s="9">
        <v>3</v>
      </c>
      <c r="O527" s="9">
        <v>2.6</v>
      </c>
      <c r="P527" s="9">
        <f t="shared" si="412"/>
        <v>2.0482637892718452</v>
      </c>
      <c r="Q527" s="1">
        <f t="shared" si="413"/>
        <v>0.95512109085903774</v>
      </c>
      <c r="R527" s="4">
        <f t="shared" si="414"/>
        <v>15.007922656809424</v>
      </c>
      <c r="S527" s="4">
        <f t="shared" si="415"/>
        <v>1.5104670643426548</v>
      </c>
      <c r="T527" s="9">
        <f t="shared" si="416"/>
        <v>8.0723085703346893</v>
      </c>
      <c r="U527" s="9">
        <f t="shared" si="417"/>
        <v>3.8551210908590381</v>
      </c>
      <c r="V527" s="9">
        <f t="shared" si="418"/>
        <v>38.603562261403475</v>
      </c>
      <c r="W527" s="9">
        <f t="shared" si="419"/>
        <v>45.43911681273957</v>
      </c>
      <c r="X527" s="28">
        <f t="shared" si="423"/>
        <v>84.042679074143052</v>
      </c>
      <c r="Y527" s="9">
        <f t="shared" si="420"/>
        <v>0.54066716236702617</v>
      </c>
      <c r="Z527" s="9">
        <f t="shared" si="452"/>
        <v>0.04</v>
      </c>
      <c r="AA527" s="29">
        <f t="shared" si="424"/>
        <v>0.5806671623670262</v>
      </c>
      <c r="AB527" s="30">
        <f t="shared" si="453"/>
        <v>0.98</v>
      </c>
      <c r="AC527" s="9">
        <v>0.5</v>
      </c>
      <c r="AD527" s="9">
        <v>0.5</v>
      </c>
      <c r="AE527" s="9">
        <f t="shared" si="425"/>
        <v>60.809030122851553</v>
      </c>
      <c r="AF527" s="9">
        <f>(AC527+AD527)*D527*E527*N527</f>
        <v>24.757380000000005</v>
      </c>
      <c r="AG527" s="28">
        <f t="shared" si="426"/>
        <v>85.566410122851551</v>
      </c>
      <c r="AH527" s="9">
        <f t="shared" si="427"/>
        <v>0.28933526560778605</v>
      </c>
      <c r="AI527" s="9">
        <f t="shared" si="454"/>
        <v>0.09</v>
      </c>
      <c r="AJ527" s="29">
        <f t="shared" si="428"/>
        <v>0.37933526560778608</v>
      </c>
      <c r="AK527" s="30">
        <f t="shared" si="455"/>
        <v>0.9</v>
      </c>
      <c r="AL527" s="9">
        <v>5.8920428183601246</v>
      </c>
      <c r="AM527" s="9">
        <v>2.0973102527276195</v>
      </c>
      <c r="AN527" s="9">
        <v>4.9677641321387593</v>
      </c>
      <c r="AO527" s="36">
        <f t="shared" si="429"/>
        <v>85.793568221521042</v>
      </c>
      <c r="AP527" s="36">
        <f t="shared" si="430"/>
        <v>2.4707270344779353</v>
      </c>
      <c r="AQ527" s="36">
        <f t="shared" si="431"/>
        <v>0.8794710596730021</v>
      </c>
      <c r="AR527" s="36">
        <f t="shared" si="432"/>
        <v>2.0831466302210533</v>
      </c>
      <c r="AS527" s="36">
        <f t="shared" si="433"/>
        <v>68.49524156307001</v>
      </c>
      <c r="AT527" s="37">
        <f t="shared" si="434"/>
        <v>84.62611990172131</v>
      </c>
      <c r="AU527" s="37">
        <f t="shared" si="435"/>
        <v>3.6569831908850383</v>
      </c>
      <c r="AV527" s="37">
        <f t="shared" si="436"/>
        <v>1.3017265109472551</v>
      </c>
      <c r="AW527" s="37">
        <f t="shared" si="437"/>
        <v>3.0833160055970703</v>
      </c>
      <c r="AX527" s="37">
        <f t="shared" si="438"/>
        <v>101.38147337052349</v>
      </c>
      <c r="AY527" s="9">
        <f t="shared" si="439"/>
        <v>0.85</v>
      </c>
      <c r="AZ527" s="9">
        <f t="shared" si="440"/>
        <v>0.6</v>
      </c>
      <c r="BA527" s="9">
        <f t="shared" si="441"/>
        <v>0.65</v>
      </c>
      <c r="BB527" s="9">
        <f t="shared" si="456"/>
        <v>21</v>
      </c>
      <c r="BC527" s="9">
        <f t="shared" si="457"/>
        <v>11.2</v>
      </c>
      <c r="BD527" s="9">
        <f t="shared" si="458"/>
        <v>13.65</v>
      </c>
      <c r="BE527" s="9">
        <f t="shared" si="442"/>
        <v>211.97248838923912</v>
      </c>
      <c r="BF527" s="9">
        <f t="shared" si="443"/>
        <v>75.452960356909102</v>
      </c>
      <c r="BG527" s="9">
        <f t="shared" si="444"/>
        <v>178.72058253530159</v>
      </c>
      <c r="BH527" s="9">
        <f t="shared" si="445"/>
        <v>5876.4511798908106</v>
      </c>
      <c r="BI527" s="9">
        <f t="shared" si="446"/>
        <v>309.47629799041664</v>
      </c>
      <c r="BJ527" s="9">
        <f t="shared" si="447"/>
        <v>110.16006379467174</v>
      </c>
      <c r="BK527" s="9">
        <f t="shared" si="448"/>
        <v>260.92906998455408</v>
      </c>
      <c r="BL527" s="9">
        <f t="shared" si="449"/>
        <v>8579.5207212670866</v>
      </c>
      <c r="BM527" s="9" t="str">
        <f t="shared" si="450"/>
        <v>D</v>
      </c>
      <c r="BN527" s="9" t="str">
        <f t="shared" si="451"/>
        <v>M</v>
      </c>
      <c r="BO527" s="9">
        <v>1</v>
      </c>
    </row>
    <row r="528" spans="1:67" x14ac:dyDescent="0.3">
      <c r="A528" s="10">
        <v>522</v>
      </c>
      <c r="B528" s="10">
        <f t="shared" si="421"/>
        <v>14</v>
      </c>
      <c r="C528" s="9">
        <f>IF(G528&lt;=$A$3,$A$3,G528)</f>
        <v>2.5</v>
      </c>
      <c r="D528" s="9">
        <f t="shared" si="408"/>
        <v>3</v>
      </c>
      <c r="E528" s="9">
        <f t="shared" si="409"/>
        <v>2.7508200000000005</v>
      </c>
      <c r="F528" s="9">
        <f t="shared" si="410"/>
        <v>2.9000000000000004</v>
      </c>
      <c r="G528" s="9">
        <v>1.1197505857449441</v>
      </c>
      <c r="H528" s="9">
        <f t="shared" si="422"/>
        <v>1.2355080710562876</v>
      </c>
      <c r="I528" s="9">
        <v>65</v>
      </c>
      <c r="J528" s="9">
        <v>78</v>
      </c>
      <c r="K528" s="9">
        <v>0.2</v>
      </c>
      <c r="L528" s="9">
        <v>0.2</v>
      </c>
      <c r="M528" s="1">
        <f t="shared" si="411"/>
        <v>1.3989229744649958</v>
      </c>
      <c r="N528" s="9">
        <v>3</v>
      </c>
      <c r="O528" s="9">
        <v>2.6</v>
      </c>
      <c r="P528" s="9">
        <f t="shared" si="412"/>
        <v>0</v>
      </c>
      <c r="Q528" s="1">
        <f t="shared" si="413"/>
        <v>0</v>
      </c>
      <c r="R528" s="4">
        <f t="shared" si="414"/>
        <v>15.007922656809424</v>
      </c>
      <c r="S528" s="4">
        <f t="shared" si="415"/>
        <v>17.856998983110085</v>
      </c>
      <c r="T528" s="9">
        <f t="shared" si="416"/>
        <v>0</v>
      </c>
      <c r="U528" s="9">
        <f t="shared" si="417"/>
        <v>2.6344310455212834</v>
      </c>
      <c r="V528" s="9">
        <f t="shared" si="418"/>
        <v>30.587942808207522</v>
      </c>
      <c r="W528" s="9">
        <f t="shared" si="419"/>
        <v>35.71399796622017</v>
      </c>
      <c r="X528" s="28">
        <f t="shared" si="423"/>
        <v>66.301940774427692</v>
      </c>
      <c r="Y528" s="9">
        <f t="shared" si="420"/>
        <v>0.53865690127723787</v>
      </c>
      <c r="Z528" s="9">
        <f t="shared" si="452"/>
        <v>0.04</v>
      </c>
      <c r="AA528" s="29">
        <f t="shared" si="424"/>
        <v>0.5786569012772379</v>
      </c>
      <c r="AB528" s="30">
        <f t="shared" si="453"/>
        <v>0.98</v>
      </c>
      <c r="AC528" s="9">
        <v>0.5</v>
      </c>
      <c r="AD528" s="9">
        <v>0.5</v>
      </c>
      <c r="AE528" s="9">
        <f t="shared" si="425"/>
        <v>30.587942808207519</v>
      </c>
      <c r="AF528" s="9">
        <f>(AC528+AD528)*D528*E528*N528</f>
        <v>24.757380000000005</v>
      </c>
      <c r="AG528" s="28">
        <f t="shared" si="426"/>
        <v>55.345322808207527</v>
      </c>
      <c r="AH528" s="9">
        <f t="shared" si="427"/>
        <v>0.44732560483554662</v>
      </c>
      <c r="AI528" s="9">
        <f t="shared" si="454"/>
        <v>0.09</v>
      </c>
      <c r="AJ528" s="29">
        <f t="shared" si="428"/>
        <v>0.53732560483554659</v>
      </c>
      <c r="AK528" s="30">
        <f t="shared" si="455"/>
        <v>0.9</v>
      </c>
      <c r="AL528" s="9">
        <v>5.6710481620637285</v>
      </c>
      <c r="AM528" s="9">
        <v>2.1635238320120003</v>
      </c>
      <c r="AN528" s="9">
        <v>6.206279828954151</v>
      </c>
      <c r="AO528" s="36">
        <f t="shared" si="429"/>
        <v>67.68323120722826</v>
      </c>
      <c r="AP528" s="36">
        <f t="shared" si="430"/>
        <v>2.3894570056099562</v>
      </c>
      <c r="AQ528" s="36">
        <f t="shared" si="431"/>
        <v>0.91158583554048078</v>
      </c>
      <c r="AR528" s="36">
        <f t="shared" si="432"/>
        <v>2.6149731746721159</v>
      </c>
      <c r="AS528" s="36">
        <f t="shared" si="433"/>
        <v>71.979013857248091</v>
      </c>
      <c r="AT528" s="37">
        <f t="shared" si="434"/>
        <v>54.737132447677773</v>
      </c>
      <c r="AU528" s="37">
        <f t="shared" si="435"/>
        <v>2.6238487783313209</v>
      </c>
      <c r="AV528" s="37">
        <f t="shared" si="436"/>
        <v>1.0010070804000328</v>
      </c>
      <c r="AW528" s="37">
        <f t="shared" si="437"/>
        <v>2.8714867660827093</v>
      </c>
      <c r="AX528" s="37">
        <f t="shared" si="438"/>
        <v>79.039734605571141</v>
      </c>
      <c r="AY528" s="9">
        <f t="shared" si="439"/>
        <v>0.85</v>
      </c>
      <c r="AZ528" s="9">
        <f t="shared" si="440"/>
        <v>0.6</v>
      </c>
      <c r="BA528" s="9">
        <f t="shared" si="441"/>
        <v>0.65</v>
      </c>
      <c r="BB528" s="9">
        <f t="shared" si="456"/>
        <v>21</v>
      </c>
      <c r="BC528" s="9">
        <f t="shared" si="457"/>
        <v>11.2</v>
      </c>
      <c r="BD528" s="9">
        <f t="shared" si="458"/>
        <v>13.65</v>
      </c>
      <c r="BE528" s="9">
        <f t="shared" si="442"/>
        <v>161.72617097042999</v>
      </c>
      <c r="BF528" s="9">
        <f t="shared" si="443"/>
        <v>61.699074872120718</v>
      </c>
      <c r="BG528" s="9">
        <f t="shared" si="444"/>
        <v>176.98983398203251</v>
      </c>
      <c r="BH528" s="9">
        <f t="shared" si="445"/>
        <v>4871.7722369684097</v>
      </c>
      <c r="BI528" s="9">
        <f t="shared" si="446"/>
        <v>143.62195810219902</v>
      </c>
      <c r="BJ528" s="9">
        <f t="shared" si="447"/>
        <v>54.79225714091983</v>
      </c>
      <c r="BK528" s="9">
        <f t="shared" si="448"/>
        <v>157.17695143682317</v>
      </c>
      <c r="BL528" s="9">
        <f t="shared" si="449"/>
        <v>4326.408421734448</v>
      </c>
      <c r="BM528" s="9" t="str">
        <f t="shared" si="450"/>
        <v>D</v>
      </c>
      <c r="BN528" s="9" t="str">
        <f t="shared" si="451"/>
        <v>M</v>
      </c>
      <c r="BO528" s="9">
        <v>1</v>
      </c>
    </row>
    <row r="529" spans="1:67" x14ac:dyDescent="0.3">
      <c r="A529" s="10">
        <v>523</v>
      </c>
      <c r="B529" s="10">
        <f t="shared" si="421"/>
        <v>14</v>
      </c>
      <c r="C529" s="9">
        <f>IF(G529&lt;=$A$3,$A$3,G529)</f>
        <v>3.3437190329038158</v>
      </c>
      <c r="D529" s="9">
        <f t="shared" si="408"/>
        <v>3</v>
      </c>
      <c r="E529" s="9">
        <f t="shared" si="409"/>
        <v>2.7508200000000005</v>
      </c>
      <c r="F529" s="9">
        <f t="shared" si="410"/>
        <v>3.7437190329038161</v>
      </c>
      <c r="G529" s="9">
        <v>3.3437190329038158</v>
      </c>
      <c r="H529" s="9">
        <f t="shared" si="422"/>
        <v>3.6893857481206878</v>
      </c>
      <c r="I529" s="9">
        <v>65</v>
      </c>
      <c r="J529" s="9">
        <v>78</v>
      </c>
      <c r="K529" s="9">
        <v>0.2</v>
      </c>
      <c r="L529" s="9">
        <v>0.2</v>
      </c>
      <c r="M529" s="1">
        <f t="shared" si="411"/>
        <v>1.3989229744649958</v>
      </c>
      <c r="N529" s="9">
        <v>3</v>
      </c>
      <c r="O529" s="9">
        <v>2.6</v>
      </c>
      <c r="P529" s="9">
        <f t="shared" si="412"/>
        <v>2.8834818947685639</v>
      </c>
      <c r="Q529" s="1">
        <f t="shared" si="413"/>
        <v>1.3445896896818672</v>
      </c>
      <c r="R529" s="4">
        <f t="shared" si="414"/>
        <v>15.007922656809424</v>
      </c>
      <c r="S529" s="4">
        <f t="shared" si="415"/>
        <v>2.2639399378246185E-2</v>
      </c>
      <c r="T529" s="9">
        <f t="shared" si="416"/>
        <v>15.997806440653944</v>
      </c>
      <c r="U529" s="9">
        <f t="shared" si="417"/>
        <v>5.0883087225856833</v>
      </c>
      <c r="V529" s="9">
        <f t="shared" si="418"/>
        <v>47.332439019728469</v>
      </c>
      <c r="W529" s="9">
        <f t="shared" si="419"/>
        <v>41.346370715402173</v>
      </c>
      <c r="X529" s="28">
        <f t="shared" si="423"/>
        <v>88.678809735130642</v>
      </c>
      <c r="Y529" s="9">
        <f t="shared" si="420"/>
        <v>0.46624859804610752</v>
      </c>
      <c r="Z529" s="9">
        <f t="shared" si="452"/>
        <v>0.04</v>
      </c>
      <c r="AA529" s="29">
        <f t="shared" si="424"/>
        <v>0.50624859804610756</v>
      </c>
      <c r="AB529" s="30">
        <f t="shared" si="453"/>
        <v>0.98</v>
      </c>
      <c r="AC529" s="9">
        <v>0.5</v>
      </c>
      <c r="AD529" s="9">
        <v>0.5</v>
      </c>
      <c r="AE529" s="9">
        <f t="shared" si="425"/>
        <v>91.33952493280816</v>
      </c>
      <c r="AF529" s="9">
        <f>(AC529+AD529)*D529*E529*N529</f>
        <v>24.757380000000005</v>
      </c>
      <c r="AG529" s="28">
        <f t="shared" si="426"/>
        <v>116.09690493280817</v>
      </c>
      <c r="AH529" s="9">
        <f t="shared" si="427"/>
        <v>0.21324754535298332</v>
      </c>
      <c r="AI529" s="9">
        <f t="shared" si="454"/>
        <v>0.09</v>
      </c>
      <c r="AJ529" s="29">
        <f t="shared" si="428"/>
        <v>0.30324754535298332</v>
      </c>
      <c r="AK529" s="30">
        <f t="shared" si="455"/>
        <v>0.9</v>
      </c>
      <c r="AL529" s="9">
        <v>4.6789459005376219</v>
      </c>
      <c r="AM529" s="9">
        <v>2.3902285350900798</v>
      </c>
      <c r="AN529" s="9">
        <v>6.2536274022659804</v>
      </c>
      <c r="AO529" s="36">
        <f t="shared" si="429"/>
        <v>90.526284937945874</v>
      </c>
      <c r="AP529" s="36">
        <f t="shared" si="430"/>
        <v>2.3102360980568686</v>
      </c>
      <c r="AQ529" s="36">
        <f t="shared" si="431"/>
        <v>1.1801786901909255</v>
      </c>
      <c r="AR529" s="36">
        <f t="shared" si="432"/>
        <v>3.0877372971661061</v>
      </c>
      <c r="AS529" s="36">
        <f t="shared" si="433"/>
        <v>76.564464317504402</v>
      </c>
      <c r="AT529" s="37">
        <f t="shared" si="434"/>
        <v>114.82111476871138</v>
      </c>
      <c r="AU529" s="37">
        <f t="shared" si="435"/>
        <v>3.2600670413601844</v>
      </c>
      <c r="AV529" s="37">
        <f t="shared" si="436"/>
        <v>1.6653975989913561</v>
      </c>
      <c r="AW529" s="37">
        <f t="shared" si="437"/>
        <v>4.3572302429766685</v>
      </c>
      <c r="AX529" s="37">
        <f t="shared" si="438"/>
        <v>108.04319388431171</v>
      </c>
      <c r="AY529" s="9">
        <f t="shared" si="439"/>
        <v>0.85</v>
      </c>
      <c r="AZ529" s="9">
        <f t="shared" si="440"/>
        <v>0.6</v>
      </c>
      <c r="BA529" s="9">
        <f t="shared" si="441"/>
        <v>0.65</v>
      </c>
      <c r="BB529" s="9">
        <f t="shared" si="456"/>
        <v>21</v>
      </c>
      <c r="BC529" s="9">
        <f t="shared" si="457"/>
        <v>11.2</v>
      </c>
      <c r="BD529" s="9">
        <f t="shared" si="458"/>
        <v>13.65</v>
      </c>
      <c r="BE529" s="9">
        <f t="shared" si="442"/>
        <v>209.13709128662435</v>
      </c>
      <c r="BF529" s="9">
        <f t="shared" si="443"/>
        <v>106.83719238591547</v>
      </c>
      <c r="BG529" s="9">
        <f t="shared" si="444"/>
        <v>279.52138637678178</v>
      </c>
      <c r="BH529" s="9">
        <f t="shared" si="445"/>
        <v>6931.0965129275928</v>
      </c>
      <c r="BI529" s="9">
        <f t="shared" si="446"/>
        <v>374.32453190971108</v>
      </c>
      <c r="BJ529" s="9">
        <f t="shared" si="447"/>
        <v>191.22280884932286</v>
      </c>
      <c r="BK529" s="9">
        <f t="shared" si="448"/>
        <v>500.30203380252425</v>
      </c>
      <c r="BL529" s="9">
        <f t="shared" si="449"/>
        <v>12405.63996496869</v>
      </c>
      <c r="BM529" s="9" t="str">
        <f t="shared" si="450"/>
        <v>D</v>
      </c>
      <c r="BN529" s="9" t="str">
        <f t="shared" si="451"/>
        <v>M</v>
      </c>
      <c r="BO529" s="9">
        <v>1</v>
      </c>
    </row>
    <row r="530" spans="1:67" x14ac:dyDescent="0.3">
      <c r="A530" s="10">
        <v>524</v>
      </c>
      <c r="B530" s="10">
        <f t="shared" si="421"/>
        <v>14</v>
      </c>
      <c r="C530" s="9">
        <f>IF(G530&lt;=$A$3,$A$3,G530)</f>
        <v>3.3728465695623937</v>
      </c>
      <c r="D530" s="9">
        <f t="shared" si="408"/>
        <v>3</v>
      </c>
      <c r="E530" s="9">
        <f t="shared" si="409"/>
        <v>2.7508200000000005</v>
      </c>
      <c r="F530" s="9">
        <f t="shared" si="410"/>
        <v>3.7728465695623941</v>
      </c>
      <c r="G530" s="9">
        <v>3.3728465695623937</v>
      </c>
      <c r="H530" s="9">
        <f t="shared" si="422"/>
        <v>3.7215244289035332</v>
      </c>
      <c r="I530" s="9">
        <v>65</v>
      </c>
      <c r="J530" s="9">
        <v>78</v>
      </c>
      <c r="K530" s="9">
        <v>0.2</v>
      </c>
      <c r="L530" s="9">
        <v>0.2</v>
      </c>
      <c r="M530" s="1">
        <f t="shared" si="411"/>
        <v>1.3989229744649958</v>
      </c>
      <c r="N530" s="9">
        <v>3</v>
      </c>
      <c r="O530" s="9">
        <v>2.6</v>
      </c>
      <c r="P530" s="9">
        <f t="shared" si="412"/>
        <v>2.8899393141817082</v>
      </c>
      <c r="Q530" s="1">
        <f t="shared" si="413"/>
        <v>1.3476008338061352</v>
      </c>
      <c r="R530" s="4">
        <f t="shared" si="414"/>
        <v>15.007922656809424</v>
      </c>
      <c r="S530" s="4">
        <f t="shared" si="415"/>
        <v>2.0199587599211487E-2</v>
      </c>
      <c r="T530" s="9">
        <f t="shared" si="416"/>
        <v>16.069539312535866</v>
      </c>
      <c r="U530" s="9">
        <f t="shared" si="417"/>
        <v>5.1204474033685292</v>
      </c>
      <c r="V530" s="9">
        <f t="shared" si="418"/>
        <v>47.930784333937851</v>
      </c>
      <c r="W530" s="9">
        <f t="shared" si="419"/>
        <v>41.33965923236417</v>
      </c>
      <c r="X530" s="28">
        <f t="shared" si="423"/>
        <v>89.270443566302021</v>
      </c>
      <c r="Y530" s="9">
        <f t="shared" si="420"/>
        <v>0.46308338550665773</v>
      </c>
      <c r="Z530" s="9">
        <f t="shared" si="452"/>
        <v>0.04</v>
      </c>
      <c r="AA530" s="29">
        <f t="shared" si="424"/>
        <v>0.50308338550665777</v>
      </c>
      <c r="AB530" s="30">
        <f t="shared" si="453"/>
        <v>0.98</v>
      </c>
      <c r="AC530" s="9">
        <v>0.5</v>
      </c>
      <c r="AD530" s="9">
        <v>0.5</v>
      </c>
      <c r="AE530" s="9">
        <f t="shared" si="425"/>
        <v>92.135194465647771</v>
      </c>
      <c r="AF530" s="9">
        <f>(AC530+AD530)*D530*E530*N530</f>
        <v>24.757380000000005</v>
      </c>
      <c r="AG530" s="28">
        <f t="shared" si="426"/>
        <v>116.89257446564778</v>
      </c>
      <c r="AH530" s="9">
        <f t="shared" si="427"/>
        <v>0.21179600255340142</v>
      </c>
      <c r="AI530" s="9">
        <f t="shared" si="454"/>
        <v>0.09</v>
      </c>
      <c r="AJ530" s="29">
        <f t="shared" si="428"/>
        <v>0.30179600255340144</v>
      </c>
      <c r="AK530" s="30">
        <f t="shared" si="455"/>
        <v>0.9</v>
      </c>
      <c r="AL530" s="9">
        <v>10.092792683130103</v>
      </c>
      <c r="AM530" s="9">
        <v>2.7960925594529176</v>
      </c>
      <c r="AN530" s="9">
        <v>6.2890874126994607</v>
      </c>
      <c r="AO530" s="36">
        <f t="shared" si="429"/>
        <v>91.130244473933317</v>
      </c>
      <c r="AP530" s="36">
        <f t="shared" si="430"/>
        <v>5.0152763708841865</v>
      </c>
      <c r="AQ530" s="36">
        <f t="shared" si="431"/>
        <v>1.389424848453368</v>
      </c>
      <c r="AR530" s="36">
        <f t="shared" si="432"/>
        <v>3.125152025371309</v>
      </c>
      <c r="AS530" s="36">
        <f t="shared" si="433"/>
        <v>126.58752954699631</v>
      </c>
      <c r="AT530" s="37">
        <f t="shared" si="434"/>
        <v>115.60804068031101</v>
      </c>
      <c r="AU530" s="37">
        <f t="shared" si="435"/>
        <v>7.0468281967612194</v>
      </c>
      <c r="AV530" s="37">
        <f t="shared" si="436"/>
        <v>1.952243002240718</v>
      </c>
      <c r="AW530" s="37">
        <f t="shared" si="437"/>
        <v>4.3910659718378495</v>
      </c>
      <c r="AX530" s="37">
        <f t="shared" si="438"/>
        <v>177.86468912237672</v>
      </c>
      <c r="AY530" s="9">
        <f t="shared" si="439"/>
        <v>0.85</v>
      </c>
      <c r="AZ530" s="9">
        <f t="shared" si="440"/>
        <v>0.6</v>
      </c>
      <c r="BA530" s="9">
        <f t="shared" si="441"/>
        <v>0.65</v>
      </c>
      <c r="BB530" s="9">
        <f t="shared" si="456"/>
        <v>21</v>
      </c>
      <c r="BC530" s="9">
        <f t="shared" si="457"/>
        <v>11.2</v>
      </c>
      <c r="BD530" s="9">
        <f t="shared" si="458"/>
        <v>13.65</v>
      </c>
      <c r="BE530" s="9">
        <f t="shared" si="442"/>
        <v>457.04336178301696</v>
      </c>
      <c r="BF530" s="9">
        <f t="shared" si="443"/>
        <v>126.61862611771318</v>
      </c>
      <c r="BG530" s="9">
        <f t="shared" si="444"/>
        <v>284.79586809029524</v>
      </c>
      <c r="BH530" s="9">
        <f t="shared" si="445"/>
        <v>11535.952514969031</v>
      </c>
      <c r="BI530" s="9">
        <f t="shared" si="446"/>
        <v>814.67000083833375</v>
      </c>
      <c r="BJ530" s="9">
        <f t="shared" si="447"/>
        <v>225.69498842089743</v>
      </c>
      <c r="BK530" s="9">
        <f t="shared" si="448"/>
        <v>507.64253350215949</v>
      </c>
      <c r="BL530" s="9">
        <f t="shared" si="449"/>
        <v>20562.588215650598</v>
      </c>
      <c r="BM530" s="9" t="str">
        <f t="shared" si="450"/>
        <v>M</v>
      </c>
      <c r="BN530" s="9" t="str">
        <f t="shared" si="451"/>
        <v>M</v>
      </c>
      <c r="BO530" s="9">
        <v>1</v>
      </c>
    </row>
    <row r="531" spans="1:67" x14ac:dyDescent="0.3">
      <c r="A531" s="10">
        <v>525</v>
      </c>
      <c r="B531" s="10">
        <f t="shared" si="421"/>
        <v>14</v>
      </c>
      <c r="C531" s="9">
        <f>IF(G531&lt;=$A$3,$A$3,G531)</f>
        <v>2.5</v>
      </c>
      <c r="D531" s="9">
        <f t="shared" si="408"/>
        <v>3</v>
      </c>
      <c r="E531" s="9">
        <f t="shared" si="409"/>
        <v>2.7508200000000005</v>
      </c>
      <c r="F531" s="9">
        <f t="shared" si="410"/>
        <v>2.9000000000000004</v>
      </c>
      <c r="G531" s="9">
        <v>1.5585615890664219</v>
      </c>
      <c r="H531" s="9">
        <f t="shared" si="422"/>
        <v>1.7196824427189827</v>
      </c>
      <c r="I531" s="9">
        <v>65</v>
      </c>
      <c r="J531" s="9">
        <v>78</v>
      </c>
      <c r="K531" s="9">
        <v>0.2</v>
      </c>
      <c r="L531" s="9">
        <v>0.2</v>
      </c>
      <c r="M531" s="1">
        <f t="shared" si="411"/>
        <v>1.3989229744649958</v>
      </c>
      <c r="N531" s="9">
        <v>3</v>
      </c>
      <c r="O531" s="9">
        <v>2.6</v>
      </c>
      <c r="P531" s="9">
        <f t="shared" si="412"/>
        <v>0.46880083001192041</v>
      </c>
      <c r="Q531" s="1">
        <f t="shared" si="413"/>
        <v>0.21860541718397819</v>
      </c>
      <c r="R531" s="4">
        <f t="shared" si="414"/>
        <v>15.007922656809424</v>
      </c>
      <c r="S531" s="4">
        <f t="shared" si="415"/>
        <v>10.683922087854169</v>
      </c>
      <c r="T531" s="9">
        <f t="shared" si="416"/>
        <v>0.42286595756467921</v>
      </c>
      <c r="U531" s="9">
        <f t="shared" si="417"/>
        <v>3.1186054171839785</v>
      </c>
      <c r="V531" s="9">
        <f t="shared" si="418"/>
        <v>41.411603580334024</v>
      </c>
      <c r="W531" s="9">
        <f t="shared" si="419"/>
        <v>70.673640360515506</v>
      </c>
      <c r="X531" s="28">
        <f t="shared" si="423"/>
        <v>112.08524394084952</v>
      </c>
      <c r="Y531" s="9">
        <f t="shared" si="420"/>
        <v>0.63053474191314551</v>
      </c>
      <c r="Z531" s="9">
        <f t="shared" si="452"/>
        <v>0.04</v>
      </c>
      <c r="AA531" s="29">
        <f t="shared" si="424"/>
        <v>0.67053474191314555</v>
      </c>
      <c r="AB531" s="30">
        <f t="shared" si="453"/>
        <v>0.98</v>
      </c>
      <c r="AC531" s="9">
        <v>0.5</v>
      </c>
      <c r="AD531" s="9">
        <v>0.5</v>
      </c>
      <c r="AE531" s="9">
        <f t="shared" si="425"/>
        <v>42.574831713722091</v>
      </c>
      <c r="AF531" s="9">
        <f>(AC531+AD531)*D531*E531*N531</f>
        <v>24.757380000000005</v>
      </c>
      <c r="AG531" s="28">
        <f t="shared" si="426"/>
        <v>67.332211713722103</v>
      </c>
      <c r="AH531" s="9">
        <f t="shared" si="427"/>
        <v>0.36768998626187299</v>
      </c>
      <c r="AI531" s="9">
        <f t="shared" si="454"/>
        <v>0.09</v>
      </c>
      <c r="AJ531" s="29">
        <f t="shared" si="428"/>
        <v>0.45768998626187296</v>
      </c>
      <c r="AK531" s="30">
        <f t="shared" si="455"/>
        <v>0.9</v>
      </c>
      <c r="AL531" s="9">
        <v>8.1139014691077982</v>
      </c>
      <c r="AM531" s="9">
        <v>2.7259036532511951</v>
      </c>
      <c r="AN531" s="9">
        <v>3.5754613701437639</v>
      </c>
      <c r="AO531" s="36">
        <f t="shared" si="429"/>
        <v>114.42035318961723</v>
      </c>
      <c r="AP531" s="36">
        <f t="shared" si="430"/>
        <v>2.673248641610908</v>
      </c>
      <c r="AQ531" s="36">
        <f t="shared" si="431"/>
        <v>0.89809055063830445</v>
      </c>
      <c r="AR531" s="36">
        <f t="shared" si="432"/>
        <v>1.1779903030939933</v>
      </c>
      <c r="AS531" s="36">
        <f t="shared" si="433"/>
        <v>64.204375717245568</v>
      </c>
      <c r="AT531" s="37">
        <f t="shared" si="434"/>
        <v>66.59229729928559</v>
      </c>
      <c r="AU531" s="37">
        <f t="shared" si="435"/>
        <v>4.4002500171816594</v>
      </c>
      <c r="AV531" s="37">
        <f t="shared" si="436"/>
        <v>1.4782848476434662</v>
      </c>
      <c r="AW531" s="37">
        <f t="shared" si="437"/>
        <v>1.9390085047628072</v>
      </c>
      <c r="AX531" s="37">
        <f t="shared" si="438"/>
        <v>105.68238994136472</v>
      </c>
      <c r="AY531" s="9">
        <f t="shared" si="439"/>
        <v>0.85</v>
      </c>
      <c r="AZ531" s="9">
        <f t="shared" si="440"/>
        <v>0.6</v>
      </c>
      <c r="BA531" s="9">
        <f t="shared" si="441"/>
        <v>0.65</v>
      </c>
      <c r="BB531" s="9">
        <f t="shared" si="456"/>
        <v>21</v>
      </c>
      <c r="BC531" s="9">
        <f t="shared" si="457"/>
        <v>11.2</v>
      </c>
      <c r="BD531" s="9">
        <f t="shared" si="458"/>
        <v>13.65</v>
      </c>
      <c r="BE531" s="9">
        <f t="shared" si="442"/>
        <v>305.87405373678462</v>
      </c>
      <c r="BF531" s="9">
        <f t="shared" si="443"/>
        <v>102.75983800029262</v>
      </c>
      <c r="BG531" s="9">
        <f t="shared" si="444"/>
        <v>134.78606653395897</v>
      </c>
      <c r="BH531" s="9">
        <f t="shared" si="445"/>
        <v>7346.2873458861222</v>
      </c>
      <c r="BI531" s="9">
        <f t="shared" si="446"/>
        <v>293.02275733534759</v>
      </c>
      <c r="BJ531" s="9">
        <f t="shared" si="447"/>
        <v>98.442384067302811</v>
      </c>
      <c r="BK531" s="9">
        <f t="shared" si="448"/>
        <v>129.12303081500806</v>
      </c>
      <c r="BL531" s="9">
        <f t="shared" si="449"/>
        <v>7037.6331302743883</v>
      </c>
      <c r="BM531" s="9" t="str">
        <f t="shared" si="450"/>
        <v>D</v>
      </c>
      <c r="BN531" s="9" t="str">
        <f t="shared" si="451"/>
        <v>M</v>
      </c>
      <c r="BO531" s="9">
        <v>1</v>
      </c>
    </row>
    <row r="532" spans="1:67" x14ac:dyDescent="0.3">
      <c r="A532" s="10">
        <v>526</v>
      </c>
      <c r="B532" s="10">
        <f t="shared" si="421"/>
        <v>14</v>
      </c>
      <c r="C532" s="9">
        <f>IF(G532&lt;=$A$3,$A$3,G532)</f>
        <v>2.5</v>
      </c>
      <c r="D532" s="9">
        <f t="shared" si="408"/>
        <v>3</v>
      </c>
      <c r="E532" s="9">
        <f t="shared" si="409"/>
        <v>2.7508200000000005</v>
      </c>
      <c r="F532" s="9">
        <f t="shared" si="410"/>
        <v>2.9000000000000004</v>
      </c>
      <c r="G532" s="9">
        <v>1.3962184408396885</v>
      </c>
      <c r="H532" s="9">
        <f t="shared" si="422"/>
        <v>1.5405565976707503</v>
      </c>
      <c r="I532" s="9">
        <v>65</v>
      </c>
      <c r="J532" s="9">
        <v>78</v>
      </c>
      <c r="K532" s="9">
        <v>0.2</v>
      </c>
      <c r="L532" s="9">
        <v>0.2</v>
      </c>
      <c r="M532" s="1">
        <f t="shared" si="411"/>
        <v>1.3989229744649958</v>
      </c>
      <c r="N532" s="9">
        <v>3</v>
      </c>
      <c r="O532" s="9">
        <v>2.6</v>
      </c>
      <c r="P532" s="9">
        <f t="shared" si="412"/>
        <v>8.4664215663863493E-2</v>
      </c>
      <c r="Q532" s="1">
        <f t="shared" si="413"/>
        <v>3.9479572135745933E-2</v>
      </c>
      <c r="R532" s="4">
        <f t="shared" si="414"/>
        <v>15.007922656809424</v>
      </c>
      <c r="S532" s="4">
        <f t="shared" si="415"/>
        <v>14.172786348826151</v>
      </c>
      <c r="T532" s="9">
        <f t="shared" si="416"/>
        <v>1.3791952698295463E-2</v>
      </c>
      <c r="U532" s="9">
        <f t="shared" si="417"/>
        <v>2.9394795721357463</v>
      </c>
      <c r="V532" s="9">
        <f t="shared" si="418"/>
        <v>38.102205920720358</v>
      </c>
      <c r="W532" s="9">
        <f t="shared" si="419"/>
        <v>80.270877946882464</v>
      </c>
      <c r="X532" s="28">
        <f t="shared" si="423"/>
        <v>118.37308386760282</v>
      </c>
      <c r="Y532" s="9">
        <f t="shared" si="420"/>
        <v>0.67811765415069636</v>
      </c>
      <c r="Z532" s="9">
        <f t="shared" si="452"/>
        <v>0.04</v>
      </c>
      <c r="AA532" s="29">
        <f t="shared" si="424"/>
        <v>0.71811765415069639</v>
      </c>
      <c r="AB532" s="30">
        <f t="shared" si="453"/>
        <v>0.98</v>
      </c>
      <c r="AC532" s="9">
        <v>0.5</v>
      </c>
      <c r="AD532" s="9">
        <v>0.5</v>
      </c>
      <c r="AE532" s="9">
        <f t="shared" si="425"/>
        <v>38.140145100041885</v>
      </c>
      <c r="AF532" s="9">
        <f>(AC532+AD532)*D532*E532*N532</f>
        <v>24.757380000000005</v>
      </c>
      <c r="AG532" s="28">
        <f t="shared" si="426"/>
        <v>62.897525100041889</v>
      </c>
      <c r="AH532" s="9">
        <f t="shared" si="427"/>
        <v>0.39361453349113601</v>
      </c>
      <c r="AI532" s="9">
        <f t="shared" si="454"/>
        <v>0.09</v>
      </c>
      <c r="AJ532" s="29">
        <f t="shared" si="428"/>
        <v>0.48361453349113603</v>
      </c>
      <c r="AK532" s="30">
        <f t="shared" si="455"/>
        <v>0.9</v>
      </c>
      <c r="AL532" s="9">
        <v>7.5544809173680108</v>
      </c>
      <c r="AM532" s="9">
        <v>3.0034887705120541</v>
      </c>
      <c r="AN532" s="9">
        <v>5.8999003827444447</v>
      </c>
      <c r="AO532" s="36">
        <f t="shared" si="429"/>
        <v>120.83918978151121</v>
      </c>
      <c r="AP532" s="36">
        <f t="shared" si="430"/>
        <v>2.1294748026614938</v>
      </c>
      <c r="AQ532" s="36">
        <f t="shared" si="431"/>
        <v>0.84663046036397849</v>
      </c>
      <c r="AR532" s="36">
        <f t="shared" si="432"/>
        <v>1.6630777601652083</v>
      </c>
      <c r="AS532" s="36">
        <f t="shared" si="433"/>
        <v>58.456139348219409</v>
      </c>
      <c r="AT532" s="37">
        <f t="shared" si="434"/>
        <v>62.206343505535941</v>
      </c>
      <c r="AU532" s="37">
        <f t="shared" si="435"/>
        <v>3.9010241527473908</v>
      </c>
      <c r="AV532" s="37">
        <f t="shared" si="436"/>
        <v>1.5509579499150012</v>
      </c>
      <c r="AW532" s="37">
        <f t="shared" si="437"/>
        <v>3.046622811499315</v>
      </c>
      <c r="AX532" s="37">
        <f t="shared" si="438"/>
        <v>107.08687944499741</v>
      </c>
      <c r="AY532" s="9">
        <f t="shared" si="439"/>
        <v>0.85</v>
      </c>
      <c r="AZ532" s="9">
        <f t="shared" si="440"/>
        <v>0.6</v>
      </c>
      <c r="BA532" s="9">
        <f t="shared" si="441"/>
        <v>0.65</v>
      </c>
      <c r="BB532" s="9">
        <f t="shared" si="456"/>
        <v>21</v>
      </c>
      <c r="BC532" s="9">
        <f t="shared" si="457"/>
        <v>11.2</v>
      </c>
      <c r="BD532" s="9">
        <f t="shared" si="458"/>
        <v>13.65</v>
      </c>
      <c r="BE532" s="9">
        <f t="shared" si="442"/>
        <v>257.32400981375838</v>
      </c>
      <c r="BF532" s="9">
        <f t="shared" si="443"/>
        <v>102.306138874731</v>
      </c>
      <c r="BG532" s="9">
        <f t="shared" si="444"/>
        <v>200.96496908201419</v>
      </c>
      <c r="BH532" s="9">
        <f t="shared" si="445"/>
        <v>7063.7925165939505</v>
      </c>
      <c r="BI532" s="9">
        <f t="shared" si="446"/>
        <v>242.66844846919651</v>
      </c>
      <c r="BJ532" s="9">
        <f t="shared" si="447"/>
        <v>96.479422995054378</v>
      </c>
      <c r="BK532" s="9">
        <f t="shared" si="448"/>
        <v>189.51926514392807</v>
      </c>
      <c r="BL532" s="9">
        <f t="shared" si="449"/>
        <v>6661.4832076914245</v>
      </c>
      <c r="BM532" s="9" t="str">
        <f t="shared" si="450"/>
        <v>D</v>
      </c>
      <c r="BN532" s="9" t="str">
        <f t="shared" si="451"/>
        <v>M</v>
      </c>
      <c r="BO532" s="9">
        <v>1</v>
      </c>
    </row>
    <row r="533" spans="1:67" x14ac:dyDescent="0.3">
      <c r="A533" s="10">
        <v>527</v>
      </c>
      <c r="B533" s="10">
        <f t="shared" si="421"/>
        <v>14</v>
      </c>
      <c r="C533" s="9">
        <f>IF(G533&lt;=$A$3,$A$3,G533)</f>
        <v>2.5</v>
      </c>
      <c r="D533" s="9">
        <f t="shared" si="408"/>
        <v>3</v>
      </c>
      <c r="E533" s="9">
        <f t="shared" si="409"/>
        <v>2.7508200000000005</v>
      </c>
      <c r="F533" s="9">
        <f t="shared" si="410"/>
        <v>2.9000000000000004</v>
      </c>
      <c r="G533" s="9">
        <v>1.4386508591586644</v>
      </c>
      <c r="H533" s="9">
        <f t="shared" si="422"/>
        <v>1.5873755910920879</v>
      </c>
      <c r="I533" s="9">
        <v>65</v>
      </c>
      <c r="J533" s="9">
        <v>78</v>
      </c>
      <c r="K533" s="9">
        <v>0.2</v>
      </c>
      <c r="L533" s="9">
        <v>0.2</v>
      </c>
      <c r="M533" s="1">
        <f t="shared" si="411"/>
        <v>1.3989229744649958</v>
      </c>
      <c r="N533" s="9">
        <v>3</v>
      </c>
      <c r="O533" s="9">
        <v>2.6</v>
      </c>
      <c r="P533" s="9">
        <f t="shared" si="412"/>
        <v>0.18506787106721265</v>
      </c>
      <c r="Q533" s="1">
        <f t="shared" si="413"/>
        <v>8.6298565557083151E-2</v>
      </c>
      <c r="R533" s="4">
        <f t="shared" si="414"/>
        <v>15.007922656809424</v>
      </c>
      <c r="S533" s="4">
        <f t="shared" si="415"/>
        <v>13.213380138367144</v>
      </c>
      <c r="T533" s="9">
        <f t="shared" si="416"/>
        <v>6.5900398133608803E-2</v>
      </c>
      <c r="U533" s="9">
        <f t="shared" si="417"/>
        <v>2.9862985655570835</v>
      </c>
      <c r="V533" s="9">
        <f t="shared" si="418"/>
        <v>39.117980578197546</v>
      </c>
      <c r="W533" s="9">
        <f t="shared" si="419"/>
        <v>77.631724155027626</v>
      </c>
      <c r="X533" s="28">
        <f t="shared" si="423"/>
        <v>116.74970473322517</v>
      </c>
      <c r="Y533" s="9">
        <f t="shared" si="420"/>
        <v>0.66494150312771483</v>
      </c>
      <c r="Z533" s="9">
        <f t="shared" si="452"/>
        <v>0.04</v>
      </c>
      <c r="AA533" s="29">
        <f t="shared" si="424"/>
        <v>0.70494150312771486</v>
      </c>
      <c r="AB533" s="30">
        <f t="shared" si="453"/>
        <v>0.98</v>
      </c>
      <c r="AC533" s="9">
        <v>0.5</v>
      </c>
      <c r="AD533" s="9">
        <v>0.5</v>
      </c>
      <c r="AE533" s="9">
        <f t="shared" si="425"/>
        <v>39.29926071139144</v>
      </c>
      <c r="AF533" s="9">
        <f>(AC533+AD533)*D533*E533*N533</f>
        <v>24.757380000000005</v>
      </c>
      <c r="AG533" s="28">
        <f t="shared" si="426"/>
        <v>64.056640711391452</v>
      </c>
      <c r="AH533" s="9">
        <f t="shared" si="427"/>
        <v>0.38649201277264761</v>
      </c>
      <c r="AI533" s="9">
        <f t="shared" si="454"/>
        <v>0.09</v>
      </c>
      <c r="AJ533" s="29">
        <f t="shared" si="428"/>
        <v>0.47649201277264763</v>
      </c>
      <c r="AK533" s="30">
        <f t="shared" si="455"/>
        <v>0.9</v>
      </c>
      <c r="AL533" s="9">
        <v>8.5688273994002593</v>
      </c>
      <c r="AM533" s="9">
        <v>3.3659913552778762</v>
      </c>
      <c r="AN533" s="9">
        <v>3.6016501242063281</v>
      </c>
      <c r="AO533" s="36">
        <f t="shared" si="429"/>
        <v>119.1819902485007</v>
      </c>
      <c r="AP533" s="36">
        <f t="shared" si="430"/>
        <v>2.5283053324250924</v>
      </c>
      <c r="AQ533" s="36">
        <f t="shared" si="431"/>
        <v>0.99316434977339607</v>
      </c>
      <c r="AR533" s="36">
        <f t="shared" si="432"/>
        <v>1.0626974719081983</v>
      </c>
      <c r="AS533" s="36">
        <f t="shared" si="433"/>
        <v>61.233097933770615</v>
      </c>
      <c r="AT533" s="37">
        <f t="shared" si="434"/>
        <v>63.352721582694834</v>
      </c>
      <c r="AU533" s="37">
        <f t="shared" si="435"/>
        <v>4.4858495847586175</v>
      </c>
      <c r="AV533" s="37">
        <f t="shared" si="436"/>
        <v>1.7621233594261889</v>
      </c>
      <c r="AW533" s="37">
        <f t="shared" si="437"/>
        <v>1.8854926072203986</v>
      </c>
      <c r="AX533" s="37">
        <f t="shared" si="438"/>
        <v>108.64291722084829</v>
      </c>
      <c r="AY533" s="9">
        <f t="shared" si="439"/>
        <v>0.85</v>
      </c>
      <c r="AZ533" s="9">
        <f t="shared" si="440"/>
        <v>0.6</v>
      </c>
      <c r="BA533" s="9">
        <f t="shared" si="441"/>
        <v>0.65</v>
      </c>
      <c r="BB533" s="9">
        <f t="shared" si="456"/>
        <v>21</v>
      </c>
      <c r="BC533" s="9">
        <f t="shared" si="457"/>
        <v>11.2</v>
      </c>
      <c r="BD533" s="9">
        <f t="shared" si="458"/>
        <v>13.65</v>
      </c>
      <c r="BE533" s="9">
        <f t="shared" si="442"/>
        <v>301.32846147431968</v>
      </c>
      <c r="BF533" s="9">
        <f t="shared" si="443"/>
        <v>118.36730384985142</v>
      </c>
      <c r="BG533" s="9">
        <f t="shared" si="444"/>
        <v>126.65439973406923</v>
      </c>
      <c r="BH533" s="9">
        <f t="shared" si="445"/>
        <v>7297.8824808281379</v>
      </c>
      <c r="BI533" s="9">
        <f t="shared" si="446"/>
        <v>284.19077980505995</v>
      </c>
      <c r="BJ533" s="9">
        <f t="shared" si="447"/>
        <v>111.63531058409025</v>
      </c>
      <c r="BK533" s="9">
        <f t="shared" si="448"/>
        <v>119.4510881914633</v>
      </c>
      <c r="BL533" s="9">
        <f t="shared" si="449"/>
        <v>6882.8244866241639</v>
      </c>
      <c r="BM533" s="9" t="str">
        <f t="shared" si="450"/>
        <v>D</v>
      </c>
      <c r="BN533" s="9" t="str">
        <f t="shared" si="451"/>
        <v>M</v>
      </c>
      <c r="BO533" s="9">
        <v>1</v>
      </c>
    </row>
    <row r="534" spans="1:67" x14ac:dyDescent="0.3">
      <c r="A534" s="10">
        <v>528</v>
      </c>
      <c r="B534" s="10">
        <f t="shared" si="421"/>
        <v>14</v>
      </c>
      <c r="C534" s="9">
        <f>IF(G534&lt;=$A$3,$A$3,G534)</f>
        <v>2.6261299848490633</v>
      </c>
      <c r="D534" s="9">
        <f t="shared" si="408"/>
        <v>3</v>
      </c>
      <c r="E534" s="9">
        <f t="shared" si="409"/>
        <v>2.7508200000000005</v>
      </c>
      <c r="F534" s="9">
        <f t="shared" si="410"/>
        <v>3.0261299848490637</v>
      </c>
      <c r="G534" s="9">
        <v>2.6261299848490633</v>
      </c>
      <c r="H534" s="9">
        <f t="shared" si="422"/>
        <v>2.8976138376077594</v>
      </c>
      <c r="I534" s="9">
        <v>65</v>
      </c>
      <c r="J534" s="9">
        <v>78</v>
      </c>
      <c r="K534" s="9">
        <v>0.2</v>
      </c>
      <c r="L534" s="9">
        <v>0.2</v>
      </c>
      <c r="M534" s="1">
        <f t="shared" si="411"/>
        <v>1.3989229744649958</v>
      </c>
      <c r="N534" s="9">
        <v>3</v>
      </c>
      <c r="O534" s="9">
        <v>2.6</v>
      </c>
      <c r="P534" s="9">
        <f t="shared" si="412"/>
        <v>2.7243962328437981</v>
      </c>
      <c r="Q534" s="1">
        <f t="shared" si="413"/>
        <v>1.2704068272236917</v>
      </c>
      <c r="R534" s="4">
        <f t="shared" si="414"/>
        <v>15.007922656809424</v>
      </c>
      <c r="S534" s="4">
        <f t="shared" si="415"/>
        <v>0.12666259241795921</v>
      </c>
      <c r="T534" s="9">
        <f t="shared" si="416"/>
        <v>14.281259886488829</v>
      </c>
      <c r="U534" s="9">
        <f t="shared" si="417"/>
        <v>4.2965368120727554</v>
      </c>
      <c r="V534" s="9">
        <f t="shared" si="418"/>
        <v>32.452151549962394</v>
      </c>
      <c r="W534" s="9">
        <f t="shared" si="419"/>
        <v>41.632519795279677</v>
      </c>
      <c r="X534" s="28">
        <f t="shared" si="423"/>
        <v>74.084671345242072</v>
      </c>
      <c r="Y534" s="9">
        <f t="shared" si="420"/>
        <v>0.56195862165964017</v>
      </c>
      <c r="Z534" s="9">
        <f t="shared" si="452"/>
        <v>0.04</v>
      </c>
      <c r="AA534" s="29">
        <f t="shared" si="424"/>
        <v>0.6019586216596402</v>
      </c>
      <c r="AB534" s="30">
        <f t="shared" si="453"/>
        <v>0.98</v>
      </c>
      <c r="AC534" s="9">
        <v>0.5</v>
      </c>
      <c r="AD534" s="9">
        <v>0.5</v>
      </c>
      <c r="AE534" s="9">
        <f t="shared" si="425"/>
        <v>71.737326870913606</v>
      </c>
      <c r="AF534" s="9">
        <f>(AC534+AD534)*D534*E534*N534</f>
        <v>24.757380000000005</v>
      </c>
      <c r="AG534" s="28">
        <f t="shared" si="426"/>
        <v>96.494706870913603</v>
      </c>
      <c r="AH534" s="9">
        <f t="shared" si="427"/>
        <v>0.25656723361126266</v>
      </c>
      <c r="AI534" s="9">
        <f t="shared" si="454"/>
        <v>0.09</v>
      </c>
      <c r="AJ534" s="29">
        <f t="shared" si="428"/>
        <v>0.34656723361126263</v>
      </c>
      <c r="AK534" s="30">
        <f t="shared" si="455"/>
        <v>0.9</v>
      </c>
      <c r="AL534" s="9">
        <v>10.144728632933795</v>
      </c>
      <c r="AM534" s="9">
        <v>2.1615510202957706</v>
      </c>
      <c r="AN534" s="9">
        <v>6.2650452112210218</v>
      </c>
      <c r="AO534" s="36">
        <f t="shared" si="429"/>
        <v>75.628101998267951</v>
      </c>
      <c r="AP534" s="36">
        <f t="shared" si="430"/>
        <v>4.0380217679418813</v>
      </c>
      <c r="AQ534" s="36">
        <f t="shared" si="431"/>
        <v>0.86038674747153954</v>
      </c>
      <c r="AR534" s="36">
        <f t="shared" si="432"/>
        <v>2.493747231239086</v>
      </c>
      <c r="AS534" s="36">
        <f t="shared" si="433"/>
        <v>99.986259809940108</v>
      </c>
      <c r="AT534" s="37">
        <f t="shared" si="434"/>
        <v>95.434325476727736</v>
      </c>
      <c r="AU534" s="37">
        <f t="shared" si="435"/>
        <v>6.628898094880963</v>
      </c>
      <c r="AV534" s="37">
        <f t="shared" si="436"/>
        <v>1.4124282628822633</v>
      </c>
      <c r="AW534" s="37">
        <f t="shared" si="437"/>
        <v>4.0937858239186635</v>
      </c>
      <c r="AX534" s="37">
        <f t="shared" si="438"/>
        <v>164.13946364291235</v>
      </c>
      <c r="AY534" s="9">
        <f t="shared" si="439"/>
        <v>0.85</v>
      </c>
      <c r="AZ534" s="9">
        <f t="shared" si="440"/>
        <v>0.6</v>
      </c>
      <c r="BA534" s="9">
        <f t="shared" si="441"/>
        <v>0.65</v>
      </c>
      <c r="BB534" s="9">
        <f t="shared" si="456"/>
        <v>21</v>
      </c>
      <c r="BC534" s="9">
        <f t="shared" si="457"/>
        <v>11.2</v>
      </c>
      <c r="BD534" s="9">
        <f t="shared" si="458"/>
        <v>13.65</v>
      </c>
      <c r="BE534" s="9">
        <f t="shared" si="442"/>
        <v>305.38792213713486</v>
      </c>
      <c r="BF534" s="9">
        <f t="shared" si="443"/>
        <v>65.069416695735598</v>
      </c>
      <c r="BG534" s="9">
        <f t="shared" si="444"/>
        <v>188.59736996204791</v>
      </c>
      <c r="BH534" s="9">
        <f t="shared" si="445"/>
        <v>7561.7710553314701</v>
      </c>
      <c r="BI534" s="9">
        <f t="shared" si="446"/>
        <v>632.62441833893024</v>
      </c>
      <c r="BJ534" s="9">
        <f t="shared" si="447"/>
        <v>134.79413855243507</v>
      </c>
      <c r="BK534" s="9">
        <f t="shared" si="448"/>
        <v>390.68768875186777</v>
      </c>
      <c r="BL534" s="9">
        <f t="shared" si="449"/>
        <v>15664.538996873216</v>
      </c>
      <c r="BM534" s="9" t="str">
        <f t="shared" si="450"/>
        <v>M</v>
      </c>
      <c r="BN534" s="9" t="str">
        <f t="shared" si="451"/>
        <v>M</v>
      </c>
      <c r="BO534" s="9">
        <v>1</v>
      </c>
    </row>
    <row r="535" spans="1:67" x14ac:dyDescent="0.3">
      <c r="A535" s="10">
        <v>529</v>
      </c>
      <c r="B535" s="10">
        <f t="shared" si="421"/>
        <v>14</v>
      </c>
      <c r="C535" s="9">
        <f>IF(G535&lt;=$A$3,$A$3,G535)</f>
        <v>2.9871452533239884</v>
      </c>
      <c r="D535" s="9">
        <f t="shared" si="408"/>
        <v>3</v>
      </c>
      <c r="E535" s="9">
        <f t="shared" si="409"/>
        <v>2.7508200000000005</v>
      </c>
      <c r="F535" s="9">
        <f t="shared" si="410"/>
        <v>3.3871452533239887</v>
      </c>
      <c r="G535" s="9">
        <v>2.9871452533239884</v>
      </c>
      <c r="H535" s="9">
        <f t="shared" si="422"/>
        <v>3.2959501132513074</v>
      </c>
      <c r="I535" s="9">
        <v>65</v>
      </c>
      <c r="J535" s="9">
        <v>78</v>
      </c>
      <c r="K535" s="9">
        <v>0.2</v>
      </c>
      <c r="L535" s="9">
        <v>0.2</v>
      </c>
      <c r="M535" s="1">
        <f t="shared" si="411"/>
        <v>1.3989229744649958</v>
      </c>
      <c r="N535" s="9">
        <v>3</v>
      </c>
      <c r="O535" s="9">
        <v>2.6</v>
      </c>
      <c r="P535" s="9">
        <f t="shared" si="412"/>
        <v>2.804431390997296</v>
      </c>
      <c r="Q535" s="1">
        <f t="shared" si="413"/>
        <v>1.3077278343923142</v>
      </c>
      <c r="R535" s="4">
        <f t="shared" si="414"/>
        <v>15.007922656809424</v>
      </c>
      <c r="S535" s="4">
        <f t="shared" si="415"/>
        <v>6.3778803433793732E-2</v>
      </c>
      <c r="T535" s="9">
        <f t="shared" si="416"/>
        <v>15.132672024886489</v>
      </c>
      <c r="U535" s="9">
        <f t="shared" si="417"/>
        <v>4.694873087716303</v>
      </c>
      <c r="V535" s="9">
        <f t="shared" si="418"/>
        <v>39.971832555307401</v>
      </c>
      <c r="W535" s="9">
        <f t="shared" si="419"/>
        <v>41.459537810866252</v>
      </c>
      <c r="X535" s="28">
        <f t="shared" si="423"/>
        <v>81.431370366173653</v>
      </c>
      <c r="Y535" s="9">
        <f t="shared" si="420"/>
        <v>0.50913471828405354</v>
      </c>
      <c r="Z535" s="9">
        <f t="shared" si="452"/>
        <v>0.04</v>
      </c>
      <c r="AA535" s="29">
        <f t="shared" si="424"/>
        <v>0.54913471828405358</v>
      </c>
      <c r="AB535" s="30">
        <f t="shared" si="453"/>
        <v>0.98</v>
      </c>
      <c r="AC535" s="9">
        <v>0.5</v>
      </c>
      <c r="AD535" s="9">
        <v>0.5</v>
      </c>
      <c r="AE535" s="9">
        <f t="shared" si="425"/>
        <v>81.599089414805661</v>
      </c>
      <c r="AF535" s="9">
        <f>(AC535+AD535)*D535*E535*N535</f>
        <v>24.757380000000005</v>
      </c>
      <c r="AG535" s="28">
        <f t="shared" si="426"/>
        <v>106.35646941480567</v>
      </c>
      <c r="AH535" s="9">
        <f t="shared" si="427"/>
        <v>0.2327773772128767</v>
      </c>
      <c r="AI535" s="9">
        <f t="shared" si="454"/>
        <v>0.09</v>
      </c>
      <c r="AJ535" s="29">
        <f t="shared" si="428"/>
        <v>0.32277737721287669</v>
      </c>
      <c r="AK535" s="30">
        <f t="shared" si="455"/>
        <v>0.9</v>
      </c>
      <c r="AL535" s="9">
        <v>7.2401003702485474</v>
      </c>
      <c r="AM535" s="9">
        <v>2.3157620356318476</v>
      </c>
      <c r="AN535" s="9">
        <v>3.0883952739853378</v>
      </c>
      <c r="AO535" s="36">
        <f t="shared" si="429"/>
        <v>83.127857248802272</v>
      </c>
      <c r="AP535" s="36">
        <f t="shared" si="430"/>
        <v>3.2643098930838392</v>
      </c>
      <c r="AQ535" s="36">
        <f t="shared" si="431"/>
        <v>1.0440967025822465</v>
      </c>
      <c r="AR535" s="36">
        <f t="shared" si="432"/>
        <v>1.3924502052555969</v>
      </c>
      <c r="AS535" s="36">
        <f t="shared" si="433"/>
        <v>75.738081348855616</v>
      </c>
      <c r="AT535" s="37">
        <f t="shared" si="434"/>
        <v>105.18771700365396</v>
      </c>
      <c r="AU535" s="37">
        <f t="shared" si="435"/>
        <v>4.903159761981744</v>
      </c>
      <c r="AV535" s="37">
        <f t="shared" si="436"/>
        <v>1.5682864395214475</v>
      </c>
      <c r="AW535" s="37">
        <f t="shared" si="437"/>
        <v>2.0915311476517067</v>
      </c>
      <c r="AX535" s="37">
        <f t="shared" si="438"/>
        <v>113.76245671595345</v>
      </c>
      <c r="AY535" s="9">
        <f t="shared" si="439"/>
        <v>0.85</v>
      </c>
      <c r="AZ535" s="9">
        <f t="shared" si="440"/>
        <v>0.6</v>
      </c>
      <c r="BA535" s="9">
        <f t="shared" si="441"/>
        <v>0.55000000000000004</v>
      </c>
      <c r="BB535" s="9">
        <f t="shared" si="456"/>
        <v>21</v>
      </c>
      <c r="BC535" s="9">
        <f t="shared" si="457"/>
        <v>11.2</v>
      </c>
      <c r="BD535" s="9">
        <f t="shared" si="458"/>
        <v>13.65</v>
      </c>
      <c r="BE535" s="9">
        <f t="shared" si="442"/>
        <v>271.35508680812637</v>
      </c>
      <c r="BF535" s="9">
        <f t="shared" si="443"/>
        <v>86.793521646202151</v>
      </c>
      <c r="BG535" s="9">
        <f t="shared" si="444"/>
        <v>115.75140188855268</v>
      </c>
      <c r="BH535" s="9">
        <f t="shared" si="445"/>
        <v>6295.9444146658434</v>
      </c>
      <c r="BI535" s="9">
        <f t="shared" si="446"/>
        <v>515.75218146703901</v>
      </c>
      <c r="BJ535" s="9">
        <f t="shared" si="447"/>
        <v>164.9644701810501</v>
      </c>
      <c r="BK535" s="9">
        <f t="shared" si="448"/>
        <v>220.00338646351531</v>
      </c>
      <c r="BL535" s="9">
        <f t="shared" si="449"/>
        <v>11966.413102678143</v>
      </c>
      <c r="BM535" s="9" t="str">
        <f t="shared" si="450"/>
        <v>D</v>
      </c>
      <c r="BN535" s="9" t="str">
        <f t="shared" si="451"/>
        <v>M</v>
      </c>
      <c r="BO535" s="9">
        <v>1</v>
      </c>
    </row>
    <row r="536" spans="1:67" x14ac:dyDescent="0.3">
      <c r="A536" s="10">
        <v>530</v>
      </c>
      <c r="B536" s="10">
        <f t="shared" si="421"/>
        <v>14</v>
      </c>
      <c r="C536" s="9">
        <f>IF(G536&lt;=$A$3,$A$3,G536)</f>
        <v>2.5</v>
      </c>
      <c r="D536" s="9">
        <f t="shared" si="408"/>
        <v>3</v>
      </c>
      <c r="E536" s="9">
        <f t="shared" si="409"/>
        <v>2.7508200000000005</v>
      </c>
      <c r="F536" s="9">
        <f t="shared" si="410"/>
        <v>2.9000000000000004</v>
      </c>
      <c r="G536" s="9">
        <v>1.562573171195941</v>
      </c>
      <c r="H536" s="9">
        <f t="shared" si="422"/>
        <v>1.7241087338607985</v>
      </c>
      <c r="I536" s="9">
        <v>65</v>
      </c>
      <c r="J536" s="9">
        <v>78</v>
      </c>
      <c r="K536" s="9">
        <v>0.2</v>
      </c>
      <c r="L536" s="9">
        <v>0.2</v>
      </c>
      <c r="M536" s="1">
        <f t="shared" si="411"/>
        <v>1.3989229744649958</v>
      </c>
      <c r="N536" s="9">
        <v>3</v>
      </c>
      <c r="O536" s="9">
        <v>2.6</v>
      </c>
      <c r="P536" s="9">
        <f t="shared" si="412"/>
        <v>0.47829304199773504</v>
      </c>
      <c r="Q536" s="1">
        <f t="shared" si="413"/>
        <v>0.22303170832579422</v>
      </c>
      <c r="R536" s="4">
        <f t="shared" si="414"/>
        <v>15.007922656809424</v>
      </c>
      <c r="S536" s="4">
        <f t="shared" si="415"/>
        <v>10.603941105844479</v>
      </c>
      <c r="T536" s="9">
        <f t="shared" si="416"/>
        <v>0.44016358088053142</v>
      </c>
      <c r="U536" s="9">
        <f t="shared" si="417"/>
        <v>3.1230317083257946</v>
      </c>
      <c r="V536" s="9">
        <f t="shared" si="418"/>
        <v>41.473604303952875</v>
      </c>
      <c r="W536" s="9">
        <f t="shared" si="419"/>
        <v>70.453627075583626</v>
      </c>
      <c r="X536" s="28">
        <f t="shared" si="423"/>
        <v>111.92723137953649</v>
      </c>
      <c r="Y536" s="9">
        <f t="shared" si="420"/>
        <v>0.62945921387692405</v>
      </c>
      <c r="Z536" s="9">
        <f t="shared" si="452"/>
        <v>0.04</v>
      </c>
      <c r="AA536" s="29">
        <f t="shared" si="424"/>
        <v>0.66945921387692409</v>
      </c>
      <c r="AB536" s="30">
        <f t="shared" si="453"/>
        <v>0.98</v>
      </c>
      <c r="AC536" s="9">
        <v>0.5</v>
      </c>
      <c r="AD536" s="9">
        <v>0.5</v>
      </c>
      <c r="AE536" s="9">
        <f t="shared" si="425"/>
        <v>42.684415085510665</v>
      </c>
      <c r="AF536" s="9">
        <f>(AC536+AD536)*D536*E536*N536</f>
        <v>24.757380000000005</v>
      </c>
      <c r="AG536" s="28">
        <f t="shared" si="426"/>
        <v>67.441795085510677</v>
      </c>
      <c r="AH536" s="9">
        <f t="shared" si="427"/>
        <v>0.36709254207438685</v>
      </c>
      <c r="AI536" s="9">
        <f t="shared" si="454"/>
        <v>0.09</v>
      </c>
      <c r="AJ536" s="29">
        <f t="shared" si="428"/>
        <v>0.45709254207438688</v>
      </c>
      <c r="AK536" s="30">
        <f t="shared" si="455"/>
        <v>0.9</v>
      </c>
      <c r="AL536" s="9">
        <v>9.5393098275521844</v>
      </c>
      <c r="AM536" s="9">
        <v>2.9832338898745645</v>
      </c>
      <c r="AN536" s="9">
        <v>5.5077682922714555</v>
      </c>
      <c r="AO536" s="36">
        <f t="shared" si="429"/>
        <v>114.25904869994351</v>
      </c>
      <c r="AP536" s="36">
        <f t="shared" si="430"/>
        <v>3.1531309694706828</v>
      </c>
      <c r="AQ536" s="36">
        <f t="shared" si="431"/>
        <v>0.98608047514814023</v>
      </c>
      <c r="AR536" s="36">
        <f t="shared" si="432"/>
        <v>1.8205420611111582</v>
      </c>
      <c r="AS536" s="36">
        <f t="shared" si="433"/>
        <v>79.062608035255934</v>
      </c>
      <c r="AT536" s="37">
        <f t="shared" si="434"/>
        <v>66.700676458197364</v>
      </c>
      <c r="AU536" s="37">
        <f t="shared" si="435"/>
        <v>5.1789624488411752</v>
      </c>
      <c r="AV536" s="37">
        <f t="shared" si="436"/>
        <v>1.6196199275493384</v>
      </c>
      <c r="AW536" s="37">
        <f t="shared" si="437"/>
        <v>2.9902084824003912</v>
      </c>
      <c r="AX536" s="37">
        <f t="shared" si="438"/>
        <v>129.85895038504401</v>
      </c>
      <c r="AY536" s="9">
        <f t="shared" si="439"/>
        <v>0.85</v>
      </c>
      <c r="AZ536" s="9">
        <f t="shared" si="440"/>
        <v>0.6</v>
      </c>
      <c r="BA536" s="9">
        <f t="shared" si="441"/>
        <v>0.65</v>
      </c>
      <c r="BB536" s="9">
        <f t="shared" si="456"/>
        <v>21</v>
      </c>
      <c r="BC536" s="9">
        <f t="shared" si="457"/>
        <v>11.2</v>
      </c>
      <c r="BD536" s="9">
        <f t="shared" si="458"/>
        <v>13.65</v>
      </c>
      <c r="BE536" s="9">
        <f t="shared" si="442"/>
        <v>360.2737449980508</v>
      </c>
      <c r="BF536" s="9">
        <f t="shared" si="443"/>
        <v>112.66861703201479</v>
      </c>
      <c r="BG536" s="9">
        <f t="shared" si="444"/>
        <v>208.01340402079535</v>
      </c>
      <c r="BH536" s="9">
        <f t="shared" si="445"/>
        <v>9033.6183818448517</v>
      </c>
      <c r="BI536" s="9">
        <f t="shared" si="446"/>
        <v>345.44029868930875</v>
      </c>
      <c r="BJ536" s="9">
        <f t="shared" si="447"/>
        <v>108.02974477271748</v>
      </c>
      <c r="BK536" s="9">
        <f t="shared" si="448"/>
        <v>199.44892852714582</v>
      </c>
      <c r="BL536" s="9">
        <f t="shared" si="449"/>
        <v>8661.6798348339253</v>
      </c>
      <c r="BM536" s="9" t="str">
        <f t="shared" si="450"/>
        <v>M</v>
      </c>
      <c r="BN536" s="9" t="str">
        <f t="shared" si="451"/>
        <v>M</v>
      </c>
      <c r="BO536" s="9">
        <v>1</v>
      </c>
    </row>
    <row r="537" spans="1:67" x14ac:dyDescent="0.3">
      <c r="A537" s="10">
        <v>531</v>
      </c>
      <c r="B537" s="10">
        <f t="shared" si="421"/>
        <v>14</v>
      </c>
      <c r="C537" s="9">
        <f>IF(G537&lt;=$A$3,$A$3,G537)</f>
        <v>2.8255600935078253</v>
      </c>
      <c r="D537" s="9">
        <f t="shared" si="408"/>
        <v>3</v>
      </c>
      <c r="E537" s="9">
        <f t="shared" si="409"/>
        <v>2.7508200000000005</v>
      </c>
      <c r="F537" s="9">
        <f t="shared" si="410"/>
        <v>3.2255600935078257</v>
      </c>
      <c r="G537" s="9">
        <v>2.8255600935078253</v>
      </c>
      <c r="H537" s="9">
        <f t="shared" si="422"/>
        <v>3.1176606158781279</v>
      </c>
      <c r="I537" s="9">
        <v>65</v>
      </c>
      <c r="J537" s="9">
        <v>78</v>
      </c>
      <c r="K537" s="9">
        <v>0.2</v>
      </c>
      <c r="L537" s="9">
        <v>0.2</v>
      </c>
      <c r="M537" s="1">
        <f t="shared" si="411"/>
        <v>1.3989229744649958</v>
      </c>
      <c r="N537" s="9">
        <v>3</v>
      </c>
      <c r="O537" s="9">
        <v>2.6</v>
      </c>
      <c r="P537" s="9">
        <f t="shared" si="412"/>
        <v>2.7686088235037465</v>
      </c>
      <c r="Q537" s="1">
        <f t="shared" si="413"/>
        <v>1.2910234968352978</v>
      </c>
      <c r="R537" s="4">
        <f t="shared" si="414"/>
        <v>15.007922656809424</v>
      </c>
      <c r="S537" s="4">
        <f t="shared" si="415"/>
        <v>8.928359359085819E-2</v>
      </c>
      <c r="T537" s="9">
        <f t="shared" si="416"/>
        <v>14.748544996366546</v>
      </c>
      <c r="U537" s="9">
        <f t="shared" si="417"/>
        <v>4.5165835903431235</v>
      </c>
      <c r="V537" s="9">
        <f t="shared" si="418"/>
        <v>36.61451603142384</v>
      </c>
      <c r="W537" s="9">
        <f t="shared" si="419"/>
        <v>41.529696897726112</v>
      </c>
      <c r="X537" s="28">
        <f t="shared" si="423"/>
        <v>78.144212929149944</v>
      </c>
      <c r="Y537" s="9">
        <f t="shared" si="420"/>
        <v>0.53144942332939393</v>
      </c>
      <c r="Z537" s="9">
        <f t="shared" si="452"/>
        <v>0.04</v>
      </c>
      <c r="AA537" s="29">
        <f t="shared" si="424"/>
        <v>0.57144942332939397</v>
      </c>
      <c r="AB537" s="30">
        <f t="shared" si="453"/>
        <v>0.98</v>
      </c>
      <c r="AC537" s="9">
        <v>0.5</v>
      </c>
      <c r="AD537" s="9">
        <v>0.5</v>
      </c>
      <c r="AE537" s="9">
        <f t="shared" si="425"/>
        <v>77.185108578328865</v>
      </c>
      <c r="AF537" s="9">
        <f>(AC537+AD537)*D537*E537*N537</f>
        <v>24.757380000000005</v>
      </c>
      <c r="AG537" s="28">
        <f t="shared" si="426"/>
        <v>101.94248857832886</v>
      </c>
      <c r="AH537" s="9">
        <f t="shared" si="427"/>
        <v>0.24285634327022873</v>
      </c>
      <c r="AI537" s="9">
        <f t="shared" si="454"/>
        <v>0.09</v>
      </c>
      <c r="AJ537" s="29">
        <f t="shared" si="428"/>
        <v>0.33285634327022873</v>
      </c>
      <c r="AK537" s="30">
        <f t="shared" si="455"/>
        <v>0.9</v>
      </c>
      <c r="AL537" s="9">
        <v>5.4838207343401484</v>
      </c>
      <c r="AM537" s="9">
        <v>2.2999905661995719</v>
      </c>
      <c r="AN537" s="9">
        <v>4.8539420660869741</v>
      </c>
      <c r="AO537" s="36">
        <f t="shared" si="429"/>
        <v>79.772217365173901</v>
      </c>
      <c r="AP537" s="36">
        <f t="shared" si="430"/>
        <v>2.3500945380596967</v>
      </c>
      <c r="AQ537" s="36">
        <f t="shared" si="431"/>
        <v>0.9856622834817802</v>
      </c>
      <c r="AR537" s="36">
        <f t="shared" si="432"/>
        <v>2.0801596715472854</v>
      </c>
      <c r="AS537" s="36">
        <f t="shared" si="433"/>
        <v>67.02905473516644</v>
      </c>
      <c r="AT537" s="37">
        <f t="shared" si="434"/>
        <v>100.82224145109448</v>
      </c>
      <c r="AU537" s="37">
        <f t="shared" si="435"/>
        <v>3.6584962175582261</v>
      </c>
      <c r="AV537" s="37">
        <f t="shared" si="436"/>
        <v>1.5344241167783594</v>
      </c>
      <c r="AW537" s="37">
        <f t="shared" si="437"/>
        <v>3.2382766595237249</v>
      </c>
      <c r="AX537" s="37">
        <f t="shared" si="438"/>
        <v>104.34709720978915</v>
      </c>
      <c r="AY537" s="9">
        <f t="shared" si="439"/>
        <v>0.85</v>
      </c>
      <c r="AZ537" s="9">
        <f t="shared" si="440"/>
        <v>0.6</v>
      </c>
      <c r="BA537" s="9">
        <f t="shared" si="441"/>
        <v>0.65</v>
      </c>
      <c r="BB537" s="9">
        <f t="shared" si="456"/>
        <v>21</v>
      </c>
      <c r="BC537" s="9">
        <f t="shared" si="457"/>
        <v>11.2</v>
      </c>
      <c r="BD537" s="9">
        <f t="shared" si="458"/>
        <v>13.65</v>
      </c>
      <c r="BE537" s="9">
        <f t="shared" si="442"/>
        <v>187.47225231880608</v>
      </c>
      <c r="BF537" s="9">
        <f t="shared" si="443"/>
        <v>78.628465926562228</v>
      </c>
      <c r="BG537" s="9">
        <f t="shared" si="444"/>
        <v>165.93894947293879</v>
      </c>
      <c r="BH537" s="9">
        <f t="shared" si="445"/>
        <v>5347.0563241158361</v>
      </c>
      <c r="BI537" s="9">
        <f t="shared" si="446"/>
        <v>368.85778899457137</v>
      </c>
      <c r="BJ537" s="9">
        <f t="shared" si="447"/>
        <v>154.70407879021016</v>
      </c>
      <c r="BK537" s="9">
        <f t="shared" si="448"/>
        <v>326.49031125194466</v>
      </c>
      <c r="BL537" s="9">
        <f t="shared" si="449"/>
        <v>10520.50822960619</v>
      </c>
      <c r="BM537" s="9" t="str">
        <f t="shared" si="450"/>
        <v>D</v>
      </c>
      <c r="BN537" s="9" t="str">
        <f t="shared" si="451"/>
        <v>M</v>
      </c>
      <c r="BO537" s="9">
        <v>1</v>
      </c>
    </row>
    <row r="538" spans="1:67" x14ac:dyDescent="0.3">
      <c r="A538" s="10">
        <v>532</v>
      </c>
      <c r="B538" s="10">
        <f t="shared" si="421"/>
        <v>14</v>
      </c>
      <c r="C538" s="9">
        <f>IF(G538&lt;=$A$3,$A$3,G538)</f>
        <v>2.5</v>
      </c>
      <c r="D538" s="9">
        <f t="shared" si="408"/>
        <v>3</v>
      </c>
      <c r="E538" s="9">
        <f t="shared" si="409"/>
        <v>2.7508200000000005</v>
      </c>
      <c r="F538" s="9">
        <f t="shared" si="410"/>
        <v>2.9000000000000004</v>
      </c>
      <c r="G538" s="9">
        <v>2.0919273225471624</v>
      </c>
      <c r="H538" s="9">
        <f t="shared" si="422"/>
        <v>2.3081864157728651</v>
      </c>
      <c r="I538" s="9">
        <v>65</v>
      </c>
      <c r="J538" s="9">
        <v>78</v>
      </c>
      <c r="K538" s="9">
        <v>0.2</v>
      </c>
      <c r="L538" s="9">
        <v>0.2</v>
      </c>
      <c r="M538" s="1">
        <f t="shared" si="411"/>
        <v>1.3989229744649958</v>
      </c>
      <c r="N538" s="9">
        <v>3</v>
      </c>
      <c r="O538" s="9">
        <v>2.6</v>
      </c>
      <c r="P538" s="9">
        <f t="shared" si="412"/>
        <v>1.7308516729733414</v>
      </c>
      <c r="Q538" s="1">
        <f t="shared" si="413"/>
        <v>0.80710939023786032</v>
      </c>
      <c r="R538" s="4">
        <f t="shared" si="414"/>
        <v>15.007922656809424</v>
      </c>
      <c r="S538" s="4">
        <f t="shared" si="415"/>
        <v>2.6859803844612071</v>
      </c>
      <c r="T538" s="9">
        <f t="shared" si="416"/>
        <v>5.7642881768236789</v>
      </c>
      <c r="U538" s="9">
        <f t="shared" si="417"/>
        <v>3.7071093902378607</v>
      </c>
      <c r="V538" s="9">
        <f t="shared" si="418"/>
        <v>41.288129003556712</v>
      </c>
      <c r="W538" s="9">
        <f t="shared" si="419"/>
        <v>48.672742363988085</v>
      </c>
      <c r="X538" s="28">
        <f t="shared" si="423"/>
        <v>89.960871367544797</v>
      </c>
      <c r="Y538" s="9">
        <f t="shared" si="420"/>
        <v>0.54104347394691599</v>
      </c>
      <c r="Z538" s="9">
        <f t="shared" si="452"/>
        <v>0.04</v>
      </c>
      <c r="AA538" s="29">
        <f t="shared" si="424"/>
        <v>0.58104347394691602</v>
      </c>
      <c r="AB538" s="30">
        <f t="shared" si="453"/>
        <v>0.98</v>
      </c>
      <c r="AC538" s="9">
        <v>0.5</v>
      </c>
      <c r="AD538" s="9">
        <v>0.5</v>
      </c>
      <c r="AE538" s="9">
        <f t="shared" si="425"/>
        <v>57.144648206126831</v>
      </c>
      <c r="AF538" s="9">
        <f>(AC538+AD538)*D538*E538*N538</f>
        <v>24.757380000000005</v>
      </c>
      <c r="AG538" s="28">
        <f t="shared" si="426"/>
        <v>81.902028206126829</v>
      </c>
      <c r="AH538" s="9">
        <f t="shared" si="427"/>
        <v>0.30228042628800228</v>
      </c>
      <c r="AI538" s="9">
        <f t="shared" si="454"/>
        <v>0.09</v>
      </c>
      <c r="AJ538" s="29">
        <f t="shared" si="428"/>
        <v>0.3922804262880023</v>
      </c>
      <c r="AK538" s="30">
        <f t="shared" si="455"/>
        <v>0.9</v>
      </c>
      <c r="AL538" s="9">
        <v>10.838177850953496</v>
      </c>
      <c r="AM538" s="9">
        <v>2.9864761190064302</v>
      </c>
      <c r="AN538" s="9">
        <v>6.686535797439964</v>
      </c>
      <c r="AO538" s="36">
        <f t="shared" si="429"/>
        <v>91.83505618770198</v>
      </c>
      <c r="AP538" s="36">
        <f t="shared" si="430"/>
        <v>4.5407253411809565</v>
      </c>
      <c r="AQ538" s="36">
        <f t="shared" si="431"/>
        <v>1.2512036599594305</v>
      </c>
      <c r="AR538" s="36">
        <f t="shared" si="432"/>
        <v>2.8013678090250349</v>
      </c>
      <c r="AS538" s="36">
        <f t="shared" si="433"/>
        <v>114.31517182058207</v>
      </c>
      <c r="AT538" s="37">
        <f t="shared" si="434"/>
        <v>81.002005918147418</v>
      </c>
      <c r="AU538" s="37">
        <f t="shared" si="435"/>
        <v>6.5865728233962741</v>
      </c>
      <c r="AV538" s="37">
        <f t="shared" si="436"/>
        <v>1.814939993943649</v>
      </c>
      <c r="AW538" s="37">
        <f t="shared" si="437"/>
        <v>4.0635386844302275</v>
      </c>
      <c r="AX538" s="37">
        <f t="shared" si="438"/>
        <v>165.82046863453201</v>
      </c>
      <c r="AY538" s="9">
        <f t="shared" si="439"/>
        <v>0.85</v>
      </c>
      <c r="AZ538" s="9">
        <f t="shared" si="440"/>
        <v>0.6</v>
      </c>
      <c r="BA538" s="9">
        <f t="shared" si="441"/>
        <v>0.65</v>
      </c>
      <c r="BB538" s="9">
        <f t="shared" si="456"/>
        <v>21</v>
      </c>
      <c r="BC538" s="9">
        <f t="shared" si="457"/>
        <v>11.2</v>
      </c>
      <c r="BD538" s="9">
        <f t="shared" si="458"/>
        <v>13.65</v>
      </c>
      <c r="BE538" s="9">
        <f t="shared" si="442"/>
        <v>416.9977668402754</v>
      </c>
      <c r="BF538" s="9">
        <f t="shared" si="443"/>
        <v>114.90435841463267</v>
      </c>
      <c r="BG538" s="9">
        <f t="shared" si="444"/>
        <v>257.26377014423366</v>
      </c>
      <c r="BH538" s="9">
        <f t="shared" si="445"/>
        <v>10498.14022724996</v>
      </c>
      <c r="BI538" s="9">
        <f t="shared" si="446"/>
        <v>533.52561082105399</v>
      </c>
      <c r="BJ538" s="9">
        <f t="shared" si="447"/>
        <v>147.01378013050589</v>
      </c>
      <c r="BK538" s="9">
        <f t="shared" si="448"/>
        <v>329.15478456483828</v>
      </c>
      <c r="BL538" s="9">
        <f t="shared" si="449"/>
        <v>13431.790581684339</v>
      </c>
      <c r="BM538" s="9" t="str">
        <f t="shared" si="450"/>
        <v>M</v>
      </c>
      <c r="BN538" s="9" t="str">
        <f t="shared" si="451"/>
        <v>M</v>
      </c>
      <c r="BO538" s="9">
        <v>1</v>
      </c>
    </row>
    <row r="539" spans="1:67" x14ac:dyDescent="0.3">
      <c r="A539" s="10">
        <v>533</v>
      </c>
      <c r="B539" s="10">
        <f t="shared" si="421"/>
        <v>14</v>
      </c>
      <c r="C539" s="9">
        <f>IF(G539&lt;=$A$3,$A$3,G539)</f>
        <v>2.5</v>
      </c>
      <c r="D539" s="9">
        <f t="shared" si="408"/>
        <v>3</v>
      </c>
      <c r="E539" s="9">
        <f t="shared" si="409"/>
        <v>2.7508200000000005</v>
      </c>
      <c r="F539" s="9">
        <f t="shared" si="410"/>
        <v>2.9000000000000004</v>
      </c>
      <c r="G539" s="9">
        <v>2.3143983791297331</v>
      </c>
      <c r="H539" s="9">
        <f t="shared" si="422"/>
        <v>2.5536560672143289</v>
      </c>
      <c r="I539" s="9">
        <v>65</v>
      </c>
      <c r="J539" s="9">
        <v>78</v>
      </c>
      <c r="K539" s="9">
        <v>0.2</v>
      </c>
      <c r="L539" s="9">
        <v>0.2</v>
      </c>
      <c r="M539" s="1">
        <f t="shared" si="411"/>
        <v>1.3989229744649958</v>
      </c>
      <c r="N539" s="9">
        <v>3</v>
      </c>
      <c r="O539" s="9">
        <v>2.6</v>
      </c>
      <c r="P539" s="9">
        <f t="shared" si="412"/>
        <v>2.2572630392646307</v>
      </c>
      <c r="Q539" s="1">
        <f t="shared" si="413"/>
        <v>1.0525790416793246</v>
      </c>
      <c r="R539" s="4">
        <f t="shared" si="414"/>
        <v>15.007922656809424</v>
      </c>
      <c r="S539" s="4">
        <f t="shared" si="415"/>
        <v>0.91991594346380057</v>
      </c>
      <c r="T539" s="9">
        <f t="shared" si="416"/>
        <v>9.8037069533382404</v>
      </c>
      <c r="U539" s="9">
        <f t="shared" si="417"/>
        <v>3.9525790416793249</v>
      </c>
      <c r="V539" s="9">
        <f t="shared" si="418"/>
        <v>36.253600483948794</v>
      </c>
      <c r="W539" s="9">
        <f t="shared" si="419"/>
        <v>43.814616978403599</v>
      </c>
      <c r="X539" s="28">
        <f t="shared" si="423"/>
        <v>80.068217462352393</v>
      </c>
      <c r="Y539" s="9">
        <f t="shared" si="420"/>
        <v>0.54721609106640812</v>
      </c>
      <c r="Z539" s="9">
        <f t="shared" si="452"/>
        <v>0.04</v>
      </c>
      <c r="AA539" s="29">
        <f t="shared" si="424"/>
        <v>0.58721609106640815</v>
      </c>
      <c r="AB539" s="30">
        <f t="shared" si="453"/>
        <v>0.98</v>
      </c>
      <c r="AC539" s="9">
        <v>0.5</v>
      </c>
      <c r="AD539" s="9">
        <v>0.5</v>
      </c>
      <c r="AE539" s="9">
        <f t="shared" si="425"/>
        <v>63.221833645330705</v>
      </c>
      <c r="AF539" s="9">
        <f>(AC539+AD539)*D539*E539*N539</f>
        <v>24.757380000000005</v>
      </c>
      <c r="AG539" s="28">
        <f t="shared" si="426"/>
        <v>87.979213645330702</v>
      </c>
      <c r="AH539" s="9">
        <f t="shared" si="427"/>
        <v>0.28140033280820242</v>
      </c>
      <c r="AI539" s="9">
        <f t="shared" si="454"/>
        <v>0.09</v>
      </c>
      <c r="AJ539" s="29">
        <f t="shared" si="428"/>
        <v>0.37140033280820239</v>
      </c>
      <c r="AK539" s="30">
        <f t="shared" si="455"/>
        <v>0.9</v>
      </c>
      <c r="AL539" s="9">
        <v>10.162599558647532</v>
      </c>
      <c r="AM539" s="9">
        <v>2.2784895728940615</v>
      </c>
      <c r="AN539" s="9">
        <v>3.9155423678604802</v>
      </c>
      <c r="AO539" s="36">
        <f t="shared" si="429"/>
        <v>81.736305326151395</v>
      </c>
      <c r="AP539" s="36">
        <f t="shared" si="430"/>
        <v>4.1949575707453235</v>
      </c>
      <c r="AQ539" s="36">
        <f t="shared" si="431"/>
        <v>0.9405238323636409</v>
      </c>
      <c r="AR539" s="36">
        <f t="shared" si="432"/>
        <v>1.6162728842005409</v>
      </c>
      <c r="AS539" s="36">
        <f t="shared" si="433"/>
        <v>95.540693956356989</v>
      </c>
      <c r="AT539" s="37">
        <f t="shared" si="434"/>
        <v>87.012409099777614</v>
      </c>
      <c r="AU539" s="37">
        <f t="shared" si="435"/>
        <v>6.3882067003693477</v>
      </c>
      <c r="AV539" s="37">
        <f t="shared" si="436"/>
        <v>1.4322577872211881</v>
      </c>
      <c r="AW539" s="37">
        <f t="shared" si="437"/>
        <v>2.4613086293124811</v>
      </c>
      <c r="AX539" s="37">
        <f t="shared" si="438"/>
        <v>145.49222274529424</v>
      </c>
      <c r="AY539" s="9">
        <f t="shared" si="439"/>
        <v>0.85</v>
      </c>
      <c r="AZ539" s="9">
        <f t="shared" si="440"/>
        <v>0.6</v>
      </c>
      <c r="BA539" s="9">
        <f t="shared" si="441"/>
        <v>0.65</v>
      </c>
      <c r="BB539" s="9">
        <f t="shared" si="456"/>
        <v>21</v>
      </c>
      <c r="BC539" s="9">
        <f t="shared" si="457"/>
        <v>11.2</v>
      </c>
      <c r="BD539" s="9">
        <f t="shared" si="458"/>
        <v>13.65</v>
      </c>
      <c r="BE539" s="9">
        <f t="shared" si="442"/>
        <v>342.8803328326901</v>
      </c>
      <c r="BF539" s="9">
        <f t="shared" si="443"/>
        <v>76.874943128596584</v>
      </c>
      <c r="BG539" s="9">
        <f t="shared" si="444"/>
        <v>132.10817395339475</v>
      </c>
      <c r="BH539" s="9">
        <f t="shared" si="445"/>
        <v>7809.1433322891826</v>
      </c>
      <c r="BI539" s="9">
        <f t="shared" si="446"/>
        <v>555.85325482647818</v>
      </c>
      <c r="BJ539" s="9">
        <f t="shared" si="447"/>
        <v>124.62420051803225</v>
      </c>
      <c r="BK539" s="9">
        <f t="shared" si="448"/>
        <v>214.16439337455049</v>
      </c>
      <c r="BL539" s="9">
        <f t="shared" si="449"/>
        <v>12659.628806349512</v>
      </c>
      <c r="BM539" s="9" t="str">
        <f t="shared" si="450"/>
        <v>M</v>
      </c>
      <c r="BN539" s="9" t="str">
        <f t="shared" si="451"/>
        <v>M</v>
      </c>
      <c r="BO539" s="9">
        <v>1</v>
      </c>
    </row>
    <row r="540" spans="1:67" x14ac:dyDescent="0.3">
      <c r="A540" s="10">
        <v>534</v>
      </c>
      <c r="B540" s="10">
        <f t="shared" si="421"/>
        <v>14</v>
      </c>
      <c r="C540" s="9">
        <f>IF(G540&lt;=$A$3,$A$3,G540)</f>
        <v>2.5</v>
      </c>
      <c r="D540" s="9">
        <f t="shared" ref="D540:D563" si="459">D539</f>
        <v>3</v>
      </c>
      <c r="E540" s="9">
        <f t="shared" ref="E540:E563" si="460">E539</f>
        <v>2.7508200000000005</v>
      </c>
      <c r="F540" s="9">
        <f t="shared" ref="F540:F563" si="461">C540+K540+L540</f>
        <v>2.9000000000000004</v>
      </c>
      <c r="G540" s="9">
        <v>1.9721683827354701</v>
      </c>
      <c r="H540" s="9">
        <f t="shared" si="422"/>
        <v>2.176047045986286</v>
      </c>
      <c r="I540" s="9">
        <v>65</v>
      </c>
      <c r="J540" s="9">
        <v>78</v>
      </c>
      <c r="K540" s="9">
        <v>0.2</v>
      </c>
      <c r="L540" s="9">
        <v>0.2</v>
      </c>
      <c r="M540" s="1">
        <f t="shared" ref="M540:M563" si="462">D540*_xlfn.COT(I540*PI()/180)</f>
        <v>1.3989229744649958</v>
      </c>
      <c r="N540" s="9">
        <v>3</v>
      </c>
      <c r="O540" s="9">
        <v>2.6</v>
      </c>
      <c r="P540" s="9">
        <f t="shared" ref="P540:P563" si="463">Q540*TAN(I540*PI()/180)</f>
        <v>1.4474778799942518</v>
      </c>
      <c r="Q540" s="1">
        <f t="shared" ref="Q540:Q563" si="464">IF(U540&lt;=F540,0,U540-F540)</f>
        <v>0.67497002045128163</v>
      </c>
      <c r="R540" s="4">
        <f t="shared" ref="R540:R563" si="465">0.5*D540*D540*_xlfn.COT(I540*PI()/180)*O540*E540</f>
        <v>15.007922656809424</v>
      </c>
      <c r="S540" s="4">
        <f t="shared" ref="S540:S563" si="466">0.5*(F540-H540)*(D540-P540)*O540*E540</f>
        <v>4.0193300193168175</v>
      </c>
      <c r="T540" s="9">
        <f t="shared" ref="T540:T563" si="467">P540*Q540*0.5*N540*E540</f>
        <v>4.0313439339671477</v>
      </c>
      <c r="U540" s="9">
        <f t="shared" ref="U540:U563" si="468">M540+H540</f>
        <v>3.574970020451282</v>
      </c>
      <c r="V540" s="9">
        <f t="shared" ref="V540:V563" si="469">IF(U540&lt;=F540,H540*D540*N540,H540*D540*N540-T540)*E540</f>
        <v>42.783722094924464</v>
      </c>
      <c r="W540" s="9">
        <f t="shared" ref="W540:W563" si="470">IF(U540&lt;=F540,D540*(F540-H540)*O540,R540+S540)*E540</f>
        <v>52.340547206541601</v>
      </c>
      <c r="X540" s="28">
        <f t="shared" si="423"/>
        <v>95.124269301466057</v>
      </c>
      <c r="Y540" s="9">
        <f t="shared" ref="Y540:Y563" si="471">W540/(W540+V540)</f>
        <v>0.55023336936933431</v>
      </c>
      <c r="Z540" s="9">
        <f t="shared" si="452"/>
        <v>0.04</v>
      </c>
      <c r="AA540" s="29">
        <f t="shared" si="424"/>
        <v>0.59023336936933435</v>
      </c>
      <c r="AB540" s="30">
        <f t="shared" si="453"/>
        <v>0.98</v>
      </c>
      <c r="AC540" s="9">
        <v>0.5</v>
      </c>
      <c r="AD540" s="9">
        <v>0.5</v>
      </c>
      <c r="AE540" s="9">
        <f t="shared" si="425"/>
        <v>53.873223615359976</v>
      </c>
      <c r="AF540" s="9">
        <f>(AC540+AD540)*D540*E540*N540</f>
        <v>24.757380000000005</v>
      </c>
      <c r="AG540" s="28">
        <f t="shared" si="426"/>
        <v>78.630603615359973</v>
      </c>
      <c r="AH540" s="9">
        <f t="shared" si="427"/>
        <v>0.31485679699352853</v>
      </c>
      <c r="AI540" s="9">
        <f t="shared" si="454"/>
        <v>0.09</v>
      </c>
      <c r="AJ540" s="29">
        <f t="shared" si="428"/>
        <v>0.4048567969935285</v>
      </c>
      <c r="AK540" s="30">
        <f t="shared" si="455"/>
        <v>0.9</v>
      </c>
      <c r="AL540" s="9">
        <v>9.5708247926365679</v>
      </c>
      <c r="AM540" s="9">
        <v>2.0985608078748719</v>
      </c>
      <c r="AN540" s="9">
        <v>5.5949837299588463</v>
      </c>
      <c r="AO540" s="36">
        <f t="shared" si="429"/>
        <v>97.106024911913266</v>
      </c>
      <c r="AP540" s="36">
        <f t="shared" si="430"/>
        <v>3.9218046276351255</v>
      </c>
      <c r="AQ540" s="36">
        <f t="shared" si="431"/>
        <v>0.85992019141645393</v>
      </c>
      <c r="AR540" s="36">
        <f t="shared" si="432"/>
        <v>2.2926376314586308</v>
      </c>
      <c r="AS540" s="36">
        <f t="shared" si="433"/>
        <v>96.124303674722256</v>
      </c>
      <c r="AT540" s="37">
        <f t="shared" si="434"/>
        <v>77.766531048158214</v>
      </c>
      <c r="AU540" s="37">
        <f t="shared" si="435"/>
        <v>5.6960113225034759</v>
      </c>
      <c r="AV540" s="37">
        <f t="shared" si="436"/>
        <v>1.2489442009024998</v>
      </c>
      <c r="AW540" s="37">
        <f t="shared" si="437"/>
        <v>3.3298165378168028</v>
      </c>
      <c r="AX540" s="37">
        <f t="shared" si="438"/>
        <v>139.61050436853142</v>
      </c>
      <c r="AY540" s="9">
        <f t="shared" si="439"/>
        <v>0.85</v>
      </c>
      <c r="AZ540" s="9">
        <f t="shared" si="440"/>
        <v>0.6</v>
      </c>
      <c r="BA540" s="9">
        <f t="shared" si="441"/>
        <v>0.65</v>
      </c>
      <c r="BB540" s="9">
        <f t="shared" si="456"/>
        <v>21</v>
      </c>
      <c r="BC540" s="9">
        <f t="shared" si="457"/>
        <v>11.2</v>
      </c>
      <c r="BD540" s="9">
        <f t="shared" si="458"/>
        <v>13.65</v>
      </c>
      <c r="BE540" s="9">
        <f t="shared" si="442"/>
        <v>380.83085787079324</v>
      </c>
      <c r="BF540" s="9">
        <f t="shared" si="443"/>
        <v>83.503431529943398</v>
      </c>
      <c r="BG540" s="9">
        <f t="shared" si="444"/>
        <v>222.62892695441161</v>
      </c>
      <c r="BH540" s="9">
        <f t="shared" si="445"/>
        <v>9334.2490272778959</v>
      </c>
      <c r="BI540" s="9">
        <f t="shared" si="446"/>
        <v>442.95904136212727</v>
      </c>
      <c r="BJ540" s="9">
        <f t="shared" si="447"/>
        <v>97.126057976901407</v>
      </c>
      <c r="BK540" s="9">
        <f t="shared" si="448"/>
        <v>258.9482811728011</v>
      </c>
      <c r="BL540" s="9">
        <f t="shared" si="449"/>
        <v>10857.024622624427</v>
      </c>
      <c r="BM540" s="9" t="str">
        <f t="shared" si="450"/>
        <v>M</v>
      </c>
      <c r="BN540" s="9" t="str">
        <f t="shared" si="451"/>
        <v>M</v>
      </c>
      <c r="BO540" s="9">
        <v>1</v>
      </c>
    </row>
    <row r="541" spans="1:67" x14ac:dyDescent="0.3">
      <c r="A541" s="10">
        <v>535</v>
      </c>
      <c r="B541" s="10">
        <f t="shared" si="421"/>
        <v>14</v>
      </c>
      <c r="C541" s="9">
        <f>IF(G541&lt;=$A$3,$A$3,G541)</f>
        <v>2.5</v>
      </c>
      <c r="D541" s="9">
        <f t="shared" si="459"/>
        <v>3</v>
      </c>
      <c r="E541" s="9">
        <f t="shared" si="460"/>
        <v>2.7508200000000005</v>
      </c>
      <c r="F541" s="9">
        <f t="shared" si="461"/>
        <v>2.9000000000000004</v>
      </c>
      <c r="G541" s="9">
        <v>2.3715609368985966</v>
      </c>
      <c r="H541" s="9">
        <f t="shared" si="422"/>
        <v>2.6167279712479106</v>
      </c>
      <c r="I541" s="9">
        <v>65</v>
      </c>
      <c r="J541" s="9">
        <v>78</v>
      </c>
      <c r="K541" s="9">
        <v>0.2</v>
      </c>
      <c r="L541" s="9">
        <v>0.2</v>
      </c>
      <c r="M541" s="1">
        <f t="shared" si="462"/>
        <v>1.3989229744649958</v>
      </c>
      <c r="N541" s="9">
        <v>3</v>
      </c>
      <c r="O541" s="9">
        <v>2.6</v>
      </c>
      <c r="P541" s="9">
        <f t="shared" si="463"/>
        <v>2.3925211739543601</v>
      </c>
      <c r="Q541" s="1">
        <f t="shared" si="464"/>
        <v>1.1156509457129058</v>
      </c>
      <c r="R541" s="4">
        <f t="shared" si="465"/>
        <v>15.007922656809424</v>
      </c>
      <c r="S541" s="4">
        <f t="shared" si="466"/>
        <v>0.61537572928904682</v>
      </c>
      <c r="T541" s="9">
        <f t="shared" si="467"/>
        <v>11.01380949400412</v>
      </c>
      <c r="U541" s="9">
        <f t="shared" si="468"/>
        <v>4.0156509457129062</v>
      </c>
      <c r="V541" s="9">
        <f t="shared" si="469"/>
        <v>34.486321308517191</v>
      </c>
      <c r="W541" s="9">
        <f t="shared" si="470"/>
        <v>42.976881666447404</v>
      </c>
      <c r="X541" s="28">
        <f t="shared" si="423"/>
        <v>77.463202974964588</v>
      </c>
      <c r="Y541" s="9">
        <f t="shared" si="471"/>
        <v>0.55480382963685537</v>
      </c>
      <c r="Z541" s="9">
        <f t="shared" si="452"/>
        <v>0.04</v>
      </c>
      <c r="AA541" s="29">
        <f t="shared" si="424"/>
        <v>0.59480382963685541</v>
      </c>
      <c r="AB541" s="30">
        <f t="shared" si="453"/>
        <v>0.98</v>
      </c>
      <c r="AC541" s="9">
        <v>0.5</v>
      </c>
      <c r="AD541" s="9">
        <v>0.5</v>
      </c>
      <c r="AE541" s="9">
        <f t="shared" si="425"/>
        <v>64.783328740813602</v>
      </c>
      <c r="AF541" s="9">
        <f>(AC541+AD541)*D541*E541*N541</f>
        <v>24.757380000000005</v>
      </c>
      <c r="AG541" s="28">
        <f t="shared" si="426"/>
        <v>89.540708740813614</v>
      </c>
      <c r="AH541" s="9">
        <f t="shared" si="427"/>
        <v>0.27649300913691927</v>
      </c>
      <c r="AI541" s="9">
        <f t="shared" si="454"/>
        <v>0.09</v>
      </c>
      <c r="AJ541" s="29">
        <f t="shared" si="428"/>
        <v>0.36649300913691929</v>
      </c>
      <c r="AK541" s="30">
        <f t="shared" si="455"/>
        <v>0.9</v>
      </c>
      <c r="AL541" s="9">
        <v>9.4144516988630187</v>
      </c>
      <c r="AM541" s="9">
        <v>3.2784904158921551</v>
      </c>
      <c r="AN541" s="9">
        <v>4.6488771213776747</v>
      </c>
      <c r="AO541" s="36">
        <f t="shared" si="429"/>
        <v>79.077019703609693</v>
      </c>
      <c r="AP541" s="36">
        <f t="shared" si="430"/>
        <v>3.8146997744480959</v>
      </c>
      <c r="AQ541" s="36">
        <f t="shared" si="431"/>
        <v>1.3284317610917744</v>
      </c>
      <c r="AR541" s="36">
        <f t="shared" si="432"/>
        <v>1.8837072060710736</v>
      </c>
      <c r="AS541" s="36">
        <f t="shared" si="433"/>
        <v>93.732644594300837</v>
      </c>
      <c r="AT541" s="37">
        <f t="shared" si="434"/>
        <v>88.556744908496981</v>
      </c>
      <c r="AU541" s="37">
        <f t="shared" si="435"/>
        <v>5.964120966372529</v>
      </c>
      <c r="AV541" s="37">
        <f t="shared" si="436"/>
        <v>2.0769465979452892</v>
      </c>
      <c r="AW541" s="37">
        <f t="shared" si="437"/>
        <v>2.9450961560561915</v>
      </c>
      <c r="AX541" s="37">
        <f t="shared" si="438"/>
        <v>146.54700603255054</v>
      </c>
      <c r="AY541" s="9">
        <f t="shared" si="439"/>
        <v>0.85</v>
      </c>
      <c r="AZ541" s="9">
        <f t="shared" si="440"/>
        <v>0.6</v>
      </c>
      <c r="BA541" s="9">
        <f t="shared" si="441"/>
        <v>0.65</v>
      </c>
      <c r="BB541" s="9">
        <f t="shared" si="456"/>
        <v>21</v>
      </c>
      <c r="BC541" s="9">
        <f t="shared" si="457"/>
        <v>11.2</v>
      </c>
      <c r="BD541" s="9">
        <f t="shared" si="458"/>
        <v>13.65</v>
      </c>
      <c r="BE541" s="9">
        <f t="shared" si="442"/>
        <v>301.65508922738752</v>
      </c>
      <c r="BF541" s="9">
        <f t="shared" si="443"/>
        <v>105.04842454675517</v>
      </c>
      <c r="BG541" s="9">
        <f t="shared" si="444"/>
        <v>148.95795185031386</v>
      </c>
      <c r="BH541" s="9">
        <f t="shared" si="445"/>
        <v>7412.0981834549721</v>
      </c>
      <c r="BI541" s="9">
        <f t="shared" si="446"/>
        <v>528.16313902247055</v>
      </c>
      <c r="BJ541" s="9">
        <f t="shared" si="447"/>
        <v>183.92763006281163</v>
      </c>
      <c r="BK541" s="9">
        <f t="shared" si="448"/>
        <v>260.80812902286317</v>
      </c>
      <c r="BL541" s="9">
        <f t="shared" si="449"/>
        <v>12977.725830328547</v>
      </c>
      <c r="BM541" s="9" t="str">
        <f t="shared" si="450"/>
        <v>M</v>
      </c>
      <c r="BN541" s="9" t="str">
        <f t="shared" si="451"/>
        <v>M</v>
      </c>
      <c r="BO541" s="9">
        <v>1</v>
      </c>
    </row>
    <row r="542" spans="1:67" x14ac:dyDescent="0.3">
      <c r="A542" s="10">
        <v>536</v>
      </c>
      <c r="B542" s="10">
        <f t="shared" si="421"/>
        <v>14</v>
      </c>
      <c r="C542" s="9">
        <f>IF(G542&lt;=$A$3,$A$3,G542)</f>
        <v>2.5</v>
      </c>
      <c r="D542" s="9">
        <f t="shared" si="459"/>
        <v>3</v>
      </c>
      <c r="E542" s="9">
        <f t="shared" si="460"/>
        <v>2.7508200000000005</v>
      </c>
      <c r="F542" s="9">
        <f t="shared" si="461"/>
        <v>2.9000000000000004</v>
      </c>
      <c r="G542" s="9">
        <v>2.0623140004934495</v>
      </c>
      <c r="H542" s="9">
        <f t="shared" si="422"/>
        <v>2.2755117301116732</v>
      </c>
      <c r="I542" s="9">
        <v>65</v>
      </c>
      <c r="J542" s="9">
        <v>78</v>
      </c>
      <c r="K542" s="9">
        <v>0.2</v>
      </c>
      <c r="L542" s="9">
        <v>0.2</v>
      </c>
      <c r="M542" s="1">
        <f t="shared" si="462"/>
        <v>1.3989229744649958</v>
      </c>
      <c r="N542" s="9">
        <v>3</v>
      </c>
      <c r="O542" s="9">
        <v>2.6</v>
      </c>
      <c r="P542" s="9">
        <f t="shared" si="463"/>
        <v>1.660780583447441</v>
      </c>
      <c r="Q542" s="1">
        <f t="shared" si="464"/>
        <v>0.77443470457666841</v>
      </c>
      <c r="R542" s="4">
        <f t="shared" si="465"/>
        <v>15.007922656809424</v>
      </c>
      <c r="S542" s="4">
        <f t="shared" si="466"/>
        <v>2.9907598931727808</v>
      </c>
      <c r="T542" s="9">
        <f t="shared" si="467"/>
        <v>5.3070172314269692</v>
      </c>
      <c r="U542" s="9">
        <f t="shared" si="468"/>
        <v>3.6744347045766688</v>
      </c>
      <c r="V542" s="9">
        <f t="shared" si="469"/>
        <v>41.73705945627821</v>
      </c>
      <c r="W542" s="9">
        <f t="shared" si="470"/>
        <v>49.511135932142061</v>
      </c>
      <c r="X542" s="28">
        <f t="shared" si="423"/>
        <v>91.248195388420271</v>
      </c>
      <c r="Y542" s="9">
        <f t="shared" si="471"/>
        <v>0.54259852177224766</v>
      </c>
      <c r="Z542" s="9">
        <f t="shared" si="452"/>
        <v>0.04</v>
      </c>
      <c r="AA542" s="29">
        <f t="shared" si="424"/>
        <v>0.58259852177224769</v>
      </c>
      <c r="AB542" s="30">
        <f t="shared" si="453"/>
        <v>0.98</v>
      </c>
      <c r="AC542" s="9">
        <v>0.5</v>
      </c>
      <c r="AD542" s="9">
        <v>0.5</v>
      </c>
      <c r="AE542" s="9">
        <f t="shared" si="425"/>
        <v>56.335708596832141</v>
      </c>
      <c r="AF542" s="9">
        <f>(AC542+AD542)*D542*E542*N542</f>
        <v>24.757380000000005</v>
      </c>
      <c r="AG542" s="28">
        <f t="shared" si="426"/>
        <v>81.093088596832146</v>
      </c>
      <c r="AH542" s="9">
        <f t="shared" si="427"/>
        <v>0.30529580792125777</v>
      </c>
      <c r="AI542" s="9">
        <f t="shared" si="454"/>
        <v>0.09</v>
      </c>
      <c r="AJ542" s="29">
        <f t="shared" si="428"/>
        <v>0.39529580792125774</v>
      </c>
      <c r="AK542" s="30">
        <f t="shared" si="455"/>
        <v>0.9</v>
      </c>
      <c r="AL542" s="9">
        <v>8.9645805210790375</v>
      </c>
      <c r="AM542" s="9">
        <v>3.0097599689416987</v>
      </c>
      <c r="AN542" s="9">
        <v>5.115767206421614</v>
      </c>
      <c r="AO542" s="36">
        <f t="shared" si="429"/>
        <v>93.149199459012351</v>
      </c>
      <c r="AP542" s="36">
        <f t="shared" si="430"/>
        <v>3.7418291611901044</v>
      </c>
      <c r="AQ542" s="36">
        <f t="shared" si="431"/>
        <v>1.2562782601469789</v>
      </c>
      <c r="AR542" s="36">
        <f t="shared" si="432"/>
        <v>2.1353287942294408</v>
      </c>
      <c r="AS542" s="36">
        <f t="shared" si="433"/>
        <v>94.179545162231776</v>
      </c>
      <c r="AT542" s="37">
        <f t="shared" si="434"/>
        <v>80.201955755108713</v>
      </c>
      <c r="AU542" s="37">
        <f t="shared" si="435"/>
        <v>5.42091942132393</v>
      </c>
      <c r="AV542" s="37">
        <f t="shared" si="436"/>
        <v>1.8200144703698304</v>
      </c>
      <c r="AW542" s="37">
        <f t="shared" si="437"/>
        <v>3.0935258754221064</v>
      </c>
      <c r="AX542" s="37">
        <f t="shared" si="438"/>
        <v>136.44121724120004</v>
      </c>
      <c r="AY542" s="9">
        <f t="shared" si="439"/>
        <v>0.85</v>
      </c>
      <c r="AZ542" s="9">
        <f t="shared" si="440"/>
        <v>0.6</v>
      </c>
      <c r="BA542" s="9">
        <f t="shared" si="441"/>
        <v>0.65</v>
      </c>
      <c r="BB542" s="9">
        <f t="shared" si="456"/>
        <v>21</v>
      </c>
      <c r="BC542" s="9">
        <f t="shared" si="457"/>
        <v>11.2</v>
      </c>
      <c r="BD542" s="9">
        <f t="shared" si="458"/>
        <v>13.65</v>
      </c>
      <c r="BE542" s="9">
        <f t="shared" si="442"/>
        <v>348.54839087724594</v>
      </c>
      <c r="BF542" s="9">
        <f t="shared" si="443"/>
        <v>117.02131423045194</v>
      </c>
      <c r="BG542" s="9">
        <f t="shared" si="444"/>
        <v>198.90416776425053</v>
      </c>
      <c r="BH542" s="9">
        <f t="shared" si="445"/>
        <v>8772.7492372757897</v>
      </c>
      <c r="BI542" s="9">
        <f t="shared" si="446"/>
        <v>434.76833958103134</v>
      </c>
      <c r="BJ542" s="9">
        <f t="shared" si="447"/>
        <v>145.96872002625875</v>
      </c>
      <c r="BK542" s="9">
        <f t="shared" si="448"/>
        <v>248.10682538788774</v>
      </c>
      <c r="BL542" s="9">
        <f t="shared" si="449"/>
        <v>10942.852468351901</v>
      </c>
      <c r="BM542" s="9" t="str">
        <f t="shared" si="450"/>
        <v>M</v>
      </c>
      <c r="BN542" s="9" t="str">
        <f t="shared" si="451"/>
        <v>M</v>
      </c>
      <c r="BO542" s="9">
        <v>1</v>
      </c>
    </row>
    <row r="543" spans="1:67" x14ac:dyDescent="0.3">
      <c r="A543" s="10">
        <v>537</v>
      </c>
      <c r="B543" s="10">
        <f t="shared" si="421"/>
        <v>14</v>
      </c>
      <c r="C543" s="9">
        <f>IF(G543&lt;=$A$3,$A$3,G543)</f>
        <v>2.5</v>
      </c>
      <c r="D543" s="9">
        <f t="shared" si="459"/>
        <v>3</v>
      </c>
      <c r="E543" s="9">
        <f t="shared" si="460"/>
        <v>2.7508200000000005</v>
      </c>
      <c r="F543" s="9">
        <f t="shared" si="461"/>
        <v>2.9000000000000004</v>
      </c>
      <c r="G543" s="9">
        <v>1.5942013263049306</v>
      </c>
      <c r="H543" s="9">
        <f t="shared" si="422"/>
        <v>1.7590065418255785</v>
      </c>
      <c r="I543" s="9">
        <v>65</v>
      </c>
      <c r="J543" s="9">
        <v>78</v>
      </c>
      <c r="K543" s="9">
        <v>0.2</v>
      </c>
      <c r="L543" s="9">
        <v>0.2</v>
      </c>
      <c r="M543" s="1">
        <f t="shared" si="462"/>
        <v>1.3989229744649958</v>
      </c>
      <c r="N543" s="9">
        <v>3</v>
      </c>
      <c r="O543" s="9">
        <v>2.6</v>
      </c>
      <c r="P543" s="9">
        <f t="shared" si="463"/>
        <v>0.55313163268881826</v>
      </c>
      <c r="Q543" s="1">
        <f t="shared" si="464"/>
        <v>0.2579295162905737</v>
      </c>
      <c r="R543" s="4">
        <f t="shared" si="465"/>
        <v>15.007922656809424</v>
      </c>
      <c r="S543" s="4">
        <f t="shared" si="466"/>
        <v>9.9838784840275778</v>
      </c>
      <c r="T543" s="9">
        <f t="shared" si="467"/>
        <v>0.58868500250441547</v>
      </c>
      <c r="U543" s="9">
        <f t="shared" si="468"/>
        <v>3.1579295162905741</v>
      </c>
      <c r="V543" s="9">
        <f t="shared" si="469"/>
        <v>41.929026899872547</v>
      </c>
      <c r="W543" s="9">
        <f t="shared" si="470"/>
        <v>68.747946414237248</v>
      </c>
      <c r="X543" s="28">
        <f t="shared" si="423"/>
        <v>110.6769733141098</v>
      </c>
      <c r="Y543" s="9">
        <f t="shared" si="471"/>
        <v>0.62115853330326687</v>
      </c>
      <c r="Z543" s="9">
        <f t="shared" si="452"/>
        <v>0.04</v>
      </c>
      <c r="AA543" s="29">
        <f t="shared" si="424"/>
        <v>0.6611585333032669</v>
      </c>
      <c r="AB543" s="30">
        <f t="shared" si="453"/>
        <v>0.98</v>
      </c>
      <c r="AC543" s="9">
        <v>0.5</v>
      </c>
      <c r="AD543" s="9">
        <v>0.5</v>
      </c>
      <c r="AE543" s="9">
        <f t="shared" si="425"/>
        <v>43.548393378461746</v>
      </c>
      <c r="AF543" s="9">
        <f>(AC543+AD543)*D543*E543*N543</f>
        <v>24.757380000000005</v>
      </c>
      <c r="AG543" s="28">
        <f t="shared" si="426"/>
        <v>68.305773378461751</v>
      </c>
      <c r="AH543" s="9">
        <f t="shared" si="427"/>
        <v>0.36244930370419504</v>
      </c>
      <c r="AI543" s="9">
        <f t="shared" si="454"/>
        <v>0.09</v>
      </c>
      <c r="AJ543" s="29">
        <f t="shared" si="428"/>
        <v>0.452449303704195</v>
      </c>
      <c r="AK543" s="30">
        <f t="shared" si="455"/>
        <v>0.9</v>
      </c>
      <c r="AL543" s="9">
        <v>10.297048684630548</v>
      </c>
      <c r="AM543" s="9">
        <v>2.1052757901517616</v>
      </c>
      <c r="AN543" s="9">
        <v>6.9940780149676405</v>
      </c>
      <c r="AO543" s="36">
        <f t="shared" si="429"/>
        <v>112.98274359148709</v>
      </c>
      <c r="AP543" s="36">
        <f t="shared" si="430"/>
        <v>3.489067078947881</v>
      </c>
      <c r="AQ543" s="36">
        <f t="shared" si="431"/>
        <v>0.71335473653614656</v>
      </c>
      <c r="AR543" s="36">
        <f t="shared" si="432"/>
        <v>2.3698836527830109</v>
      </c>
      <c r="AS543" s="36">
        <f t="shared" si="433"/>
        <v>88.100383898059846</v>
      </c>
      <c r="AT543" s="37">
        <f t="shared" si="434"/>
        <v>67.555160484192939</v>
      </c>
      <c r="AU543" s="37">
        <f t="shared" si="435"/>
        <v>5.6381561770612594</v>
      </c>
      <c r="AV543" s="37">
        <f t="shared" si="436"/>
        <v>1.152745224792298</v>
      </c>
      <c r="AW543" s="37">
        <f t="shared" si="437"/>
        <v>3.8296122870427132</v>
      </c>
      <c r="AX543" s="37">
        <f t="shared" si="438"/>
        <v>142.3657706879342</v>
      </c>
      <c r="AY543" s="9">
        <f t="shared" si="439"/>
        <v>0.85</v>
      </c>
      <c r="AZ543" s="9">
        <f t="shared" si="440"/>
        <v>0.6</v>
      </c>
      <c r="BA543" s="9">
        <f t="shared" si="441"/>
        <v>0.65</v>
      </c>
      <c r="BB543" s="9">
        <f t="shared" si="456"/>
        <v>21</v>
      </c>
      <c r="BC543" s="9">
        <f t="shared" si="457"/>
        <v>11.2</v>
      </c>
      <c r="BD543" s="9">
        <f t="shared" si="458"/>
        <v>13.65</v>
      </c>
      <c r="BE543" s="9">
        <f t="shared" si="442"/>
        <v>394.20437115426728</v>
      </c>
      <c r="BF543" s="9">
        <f t="shared" si="443"/>
        <v>80.59677528783628</v>
      </c>
      <c r="BG543" s="9">
        <f t="shared" si="444"/>
        <v>267.75595708403978</v>
      </c>
      <c r="BH543" s="9">
        <f t="shared" si="445"/>
        <v>9953.8230842660741</v>
      </c>
      <c r="BI543" s="9">
        <f t="shared" si="446"/>
        <v>380.88654537631714</v>
      </c>
      <c r="BJ543" s="9">
        <f t="shared" si="447"/>
        <v>77.873888658230754</v>
      </c>
      <c r="BK543" s="9">
        <f t="shared" si="448"/>
        <v>258.71007264340767</v>
      </c>
      <c r="BL543" s="9">
        <f t="shared" si="449"/>
        <v>9617.5424862792061</v>
      </c>
      <c r="BM543" s="9" t="str">
        <f t="shared" si="450"/>
        <v>M</v>
      </c>
      <c r="BN543" s="9" t="str">
        <f t="shared" si="451"/>
        <v>M</v>
      </c>
      <c r="BO543" s="9">
        <v>1</v>
      </c>
    </row>
    <row r="544" spans="1:67" x14ac:dyDescent="0.3">
      <c r="A544" s="10">
        <v>538</v>
      </c>
      <c r="B544" s="10">
        <f t="shared" si="421"/>
        <v>14</v>
      </c>
      <c r="C544" s="9">
        <f>IF(G544&lt;=$A$3,$A$3,G544)</f>
        <v>2.5</v>
      </c>
      <c r="D544" s="9">
        <f t="shared" si="459"/>
        <v>3</v>
      </c>
      <c r="E544" s="9">
        <f t="shared" si="460"/>
        <v>2.7508200000000005</v>
      </c>
      <c r="F544" s="9">
        <f t="shared" si="461"/>
        <v>2.9000000000000004</v>
      </c>
      <c r="G544" s="9">
        <v>2.1381105902449065</v>
      </c>
      <c r="H544" s="9">
        <f t="shared" si="422"/>
        <v>2.3591440135760897</v>
      </c>
      <c r="I544" s="9">
        <v>65</v>
      </c>
      <c r="J544" s="9">
        <v>78</v>
      </c>
      <c r="K544" s="9">
        <v>0.2</v>
      </c>
      <c r="L544" s="9">
        <v>0.2</v>
      </c>
      <c r="M544" s="1">
        <f t="shared" si="462"/>
        <v>1.3989229744649958</v>
      </c>
      <c r="N544" s="9">
        <v>3</v>
      </c>
      <c r="O544" s="9">
        <v>2.6</v>
      </c>
      <c r="P544" s="9">
        <f t="shared" si="463"/>
        <v>1.8401305941149002</v>
      </c>
      <c r="Q544" s="1">
        <f t="shared" si="464"/>
        <v>0.85806698804108539</v>
      </c>
      <c r="R544" s="4">
        <f t="shared" si="465"/>
        <v>15.007922656809424</v>
      </c>
      <c r="S544" s="4">
        <f t="shared" si="466"/>
        <v>2.2433459897075823</v>
      </c>
      <c r="T544" s="9">
        <f t="shared" si="467"/>
        <v>6.5151327955787934</v>
      </c>
      <c r="U544" s="9">
        <f t="shared" si="468"/>
        <v>3.7580669880410857</v>
      </c>
      <c r="V544" s="9">
        <f t="shared" si="469"/>
        <v>40.48426722209436</v>
      </c>
      <c r="W544" s="9">
        <f t="shared" si="470"/>
        <v>47.455134818211917</v>
      </c>
      <c r="X544" s="28">
        <f t="shared" si="423"/>
        <v>87.939402040306277</v>
      </c>
      <c r="Y544" s="9">
        <f t="shared" si="471"/>
        <v>0.53963449508630112</v>
      </c>
      <c r="Z544" s="9">
        <f t="shared" si="452"/>
        <v>0.04</v>
      </c>
      <c r="AA544" s="29">
        <f t="shared" si="424"/>
        <v>0.57963449508630116</v>
      </c>
      <c r="AB544" s="30">
        <f t="shared" si="453"/>
        <v>0.98</v>
      </c>
      <c r="AC544" s="9">
        <v>0.5</v>
      </c>
      <c r="AD544" s="9">
        <v>0.5</v>
      </c>
      <c r="AE544" s="9">
        <f t="shared" si="425"/>
        <v>58.40622481882842</v>
      </c>
      <c r="AF544" s="9">
        <f>(AC544+AD544)*D544*E544*N544</f>
        <v>24.757380000000005</v>
      </c>
      <c r="AG544" s="28">
        <f t="shared" si="426"/>
        <v>83.163604818828418</v>
      </c>
      <c r="AH544" s="9">
        <f t="shared" si="427"/>
        <v>0.2976948877328473</v>
      </c>
      <c r="AI544" s="9">
        <f t="shared" si="454"/>
        <v>0.09</v>
      </c>
      <c r="AJ544" s="29">
        <f t="shared" si="428"/>
        <v>0.38769488773284733</v>
      </c>
      <c r="AK544" s="30">
        <f t="shared" si="455"/>
        <v>0.9</v>
      </c>
      <c r="AL544" s="9">
        <v>6.1446453489086101</v>
      </c>
      <c r="AM544" s="9">
        <v>2.8288036505731307</v>
      </c>
      <c r="AN544" s="9">
        <v>3.3686152552885784</v>
      </c>
      <c r="AO544" s="36">
        <f t="shared" si="429"/>
        <v>89.771472916145996</v>
      </c>
      <c r="AP544" s="36">
        <f t="shared" si="430"/>
        <v>2.5829969446095791</v>
      </c>
      <c r="AQ544" s="36">
        <f t="shared" si="431"/>
        <v>1.1891314748748885</v>
      </c>
      <c r="AR544" s="36">
        <f t="shared" si="432"/>
        <v>1.4160496526493718</v>
      </c>
      <c r="AS544" s="36">
        <f t="shared" si="433"/>
        <v>64.728451739705392</v>
      </c>
      <c r="AT544" s="37">
        <f t="shared" si="434"/>
        <v>82.249719051588542</v>
      </c>
      <c r="AU544" s="37">
        <f t="shared" si="435"/>
        <v>3.762397760205324</v>
      </c>
      <c r="AV544" s="37">
        <f t="shared" si="436"/>
        <v>1.7320909368459121</v>
      </c>
      <c r="AW544" s="37">
        <f t="shared" si="437"/>
        <v>2.0626203420743163</v>
      </c>
      <c r="AX544" s="37">
        <f t="shared" si="438"/>
        <v>94.283573333392482</v>
      </c>
      <c r="AY544" s="9">
        <f t="shared" si="439"/>
        <v>0.85</v>
      </c>
      <c r="AZ544" s="9">
        <f t="shared" si="440"/>
        <v>0.6</v>
      </c>
      <c r="BA544" s="9">
        <f t="shared" si="441"/>
        <v>0.55000000000000004</v>
      </c>
      <c r="BB544" s="9">
        <f t="shared" si="456"/>
        <v>21</v>
      </c>
      <c r="BC544" s="9">
        <f t="shared" si="457"/>
        <v>11.2</v>
      </c>
      <c r="BD544" s="9">
        <f t="shared" si="458"/>
        <v>13.65</v>
      </c>
      <c r="BE544" s="9">
        <f t="shared" si="442"/>
        <v>231.87944025550669</v>
      </c>
      <c r="BF544" s="9">
        <f t="shared" si="443"/>
        <v>106.75008399046779</v>
      </c>
      <c r="BG544" s="9">
        <f t="shared" si="444"/>
        <v>127.12086304073102</v>
      </c>
      <c r="BH544" s="9">
        <f t="shared" si="445"/>
        <v>5810.7684522550253</v>
      </c>
      <c r="BI544" s="9">
        <f t="shared" si="446"/>
        <v>309.45615873721391</v>
      </c>
      <c r="BJ544" s="9">
        <f t="shared" si="447"/>
        <v>142.46399292737905</v>
      </c>
      <c r="BK544" s="9">
        <f t="shared" si="448"/>
        <v>169.64994364570398</v>
      </c>
      <c r="BL544" s="9">
        <f t="shared" si="449"/>
        <v>7754.7974178513768</v>
      </c>
      <c r="BM544" s="9" t="str">
        <f t="shared" si="450"/>
        <v>D</v>
      </c>
      <c r="BN544" s="9" t="str">
        <f t="shared" si="451"/>
        <v>M</v>
      </c>
      <c r="BO544" s="9">
        <v>1</v>
      </c>
    </row>
    <row r="545" spans="1:67" x14ac:dyDescent="0.3">
      <c r="A545" s="10">
        <v>539</v>
      </c>
      <c r="B545" s="10">
        <f t="shared" si="421"/>
        <v>14</v>
      </c>
      <c r="C545" s="9">
        <f>IF(G545&lt;=$A$3,$A$3,G545)</f>
        <v>2.5</v>
      </c>
      <c r="D545" s="9">
        <f t="shared" si="459"/>
        <v>3</v>
      </c>
      <c r="E545" s="9">
        <f t="shared" si="460"/>
        <v>2.7508200000000005</v>
      </c>
      <c r="F545" s="9">
        <f t="shared" si="461"/>
        <v>2.9000000000000004</v>
      </c>
      <c r="G545" s="9">
        <v>1.2286868301936091</v>
      </c>
      <c r="H545" s="9">
        <f t="shared" si="422"/>
        <v>1.355705917755645</v>
      </c>
      <c r="I545" s="9">
        <v>65</v>
      </c>
      <c r="J545" s="9">
        <v>78</v>
      </c>
      <c r="K545" s="9">
        <v>0.2</v>
      </c>
      <c r="L545" s="9">
        <v>0.2</v>
      </c>
      <c r="M545" s="1">
        <f t="shared" si="462"/>
        <v>1.3989229744649958</v>
      </c>
      <c r="N545" s="9">
        <v>3</v>
      </c>
      <c r="O545" s="9">
        <v>2.6</v>
      </c>
      <c r="P545" s="9">
        <f t="shared" si="463"/>
        <v>0</v>
      </c>
      <c r="Q545" s="1">
        <f t="shared" si="464"/>
        <v>0</v>
      </c>
      <c r="R545" s="4">
        <f t="shared" si="465"/>
        <v>15.007922656809424</v>
      </c>
      <c r="S545" s="4">
        <f t="shared" si="466"/>
        <v>16.567492684545734</v>
      </c>
      <c r="T545" s="9">
        <f t="shared" si="467"/>
        <v>0</v>
      </c>
      <c r="U545" s="9">
        <f t="shared" si="468"/>
        <v>2.7546288922206408</v>
      </c>
      <c r="V545" s="9">
        <f t="shared" si="469"/>
        <v>33.563726574125255</v>
      </c>
      <c r="W545" s="9">
        <f t="shared" si="470"/>
        <v>33.134985369091467</v>
      </c>
      <c r="X545" s="28">
        <f t="shared" si="423"/>
        <v>66.698711943216722</v>
      </c>
      <c r="Y545" s="9">
        <f t="shared" si="471"/>
        <v>0.49678598587182021</v>
      </c>
      <c r="Z545" s="9">
        <f t="shared" si="452"/>
        <v>0.04</v>
      </c>
      <c r="AA545" s="29">
        <f t="shared" si="424"/>
        <v>0.53678598587182025</v>
      </c>
      <c r="AB545" s="30">
        <f t="shared" si="453"/>
        <v>0.98</v>
      </c>
      <c r="AC545" s="9">
        <v>0.5</v>
      </c>
      <c r="AD545" s="9">
        <v>0.5</v>
      </c>
      <c r="AE545" s="9">
        <f t="shared" si="425"/>
        <v>33.563726574125255</v>
      </c>
      <c r="AF545" s="9">
        <f>(AC545+AD545)*D545*E545*N545</f>
        <v>24.757380000000005</v>
      </c>
      <c r="AG545" s="28">
        <f t="shared" si="426"/>
        <v>58.32110657412526</v>
      </c>
      <c r="AH545" s="9">
        <f t="shared" si="427"/>
        <v>0.42450120469737218</v>
      </c>
      <c r="AI545" s="9">
        <f t="shared" si="454"/>
        <v>0.09</v>
      </c>
      <c r="AJ545" s="29">
        <f t="shared" si="428"/>
        <v>0.51450120469737215</v>
      </c>
      <c r="AK545" s="30">
        <f t="shared" si="455"/>
        <v>0.9</v>
      </c>
      <c r="AL545" s="9">
        <v>4.6784844074420135</v>
      </c>
      <c r="AM545" s="9">
        <v>2.0612544661812562</v>
      </c>
      <c r="AN545" s="9">
        <v>6.0247188966917786</v>
      </c>
      <c r="AO545" s="36">
        <f t="shared" si="429"/>
        <v>68.088268442033737</v>
      </c>
      <c r="AP545" s="36">
        <f t="shared" si="430"/>
        <v>2.1671395424073134</v>
      </c>
      <c r="AQ545" s="36">
        <f t="shared" si="431"/>
        <v>0.954801955419458</v>
      </c>
      <c r="AR545" s="36">
        <f t="shared" si="432"/>
        <v>2.7907342241304969</v>
      </c>
      <c r="AS545" s="36">
        <f t="shared" si="433"/>
        <v>69.860499375987132</v>
      </c>
      <c r="AT545" s="37">
        <f t="shared" si="434"/>
        <v>57.680215293090917</v>
      </c>
      <c r="AU545" s="37">
        <f t="shared" si="435"/>
        <v>2.2713985436552262</v>
      </c>
      <c r="AV545" s="37">
        <f t="shared" si="436"/>
        <v>1.000736560143161</v>
      </c>
      <c r="AW545" s="37">
        <f t="shared" si="437"/>
        <v>2.9249937663808359</v>
      </c>
      <c r="AX545" s="37">
        <f t="shared" si="438"/>
        <v>73.221420880621793</v>
      </c>
      <c r="AY545" s="9">
        <f t="shared" si="439"/>
        <v>0.85</v>
      </c>
      <c r="AZ545" s="9">
        <f t="shared" si="440"/>
        <v>0.6</v>
      </c>
      <c r="BA545" s="9">
        <f t="shared" si="441"/>
        <v>0.65</v>
      </c>
      <c r="BB545" s="9">
        <f t="shared" si="456"/>
        <v>21</v>
      </c>
      <c r="BC545" s="9">
        <f t="shared" si="457"/>
        <v>11.2</v>
      </c>
      <c r="BD545" s="9">
        <f t="shared" si="458"/>
        <v>13.65</v>
      </c>
      <c r="BE545" s="9">
        <f t="shared" si="442"/>
        <v>147.55677891477532</v>
      </c>
      <c r="BF545" s="9">
        <f t="shared" si="443"/>
        <v>65.010811849578786</v>
      </c>
      <c r="BG545" s="9">
        <f t="shared" si="444"/>
        <v>190.01626100296801</v>
      </c>
      <c r="BH545" s="9">
        <f t="shared" si="445"/>
        <v>4756.6804350067423</v>
      </c>
      <c r="BI545" s="9">
        <f t="shared" si="446"/>
        <v>131.01475701444662</v>
      </c>
      <c r="BJ545" s="9">
        <f t="shared" si="447"/>
        <v>57.722700240724755</v>
      </c>
      <c r="BK545" s="9">
        <f t="shared" si="448"/>
        <v>168.71427017579549</v>
      </c>
      <c r="BL545" s="9">
        <f t="shared" si="449"/>
        <v>4223.4273204602878</v>
      </c>
      <c r="BM545" s="9" t="str">
        <f t="shared" si="450"/>
        <v>D</v>
      </c>
      <c r="BN545" s="9" t="str">
        <f t="shared" si="451"/>
        <v>M</v>
      </c>
      <c r="BO545" s="9">
        <v>1</v>
      </c>
    </row>
    <row r="546" spans="1:67" x14ac:dyDescent="0.3">
      <c r="A546" s="10">
        <v>540</v>
      </c>
      <c r="B546" s="10">
        <f t="shared" si="421"/>
        <v>14</v>
      </c>
      <c r="C546" s="9">
        <f>IF(G546&lt;=$A$3,$A$3,G546)</f>
        <v>3.3092620145562908</v>
      </c>
      <c r="D546" s="9">
        <f t="shared" si="459"/>
        <v>3</v>
      </c>
      <c r="E546" s="9">
        <f t="shared" si="460"/>
        <v>2.7508200000000005</v>
      </c>
      <c r="F546" s="9">
        <f t="shared" si="461"/>
        <v>3.7092620145562911</v>
      </c>
      <c r="G546" s="9">
        <v>3.3092620145562908</v>
      </c>
      <c r="H546" s="9">
        <f t="shared" si="422"/>
        <v>3.6513666349227432</v>
      </c>
      <c r="I546" s="9">
        <v>65</v>
      </c>
      <c r="J546" s="9">
        <v>78</v>
      </c>
      <c r="K546" s="9">
        <v>0.2</v>
      </c>
      <c r="L546" s="9">
        <v>0.2</v>
      </c>
      <c r="M546" s="1">
        <f t="shared" si="462"/>
        <v>1.3989229744649958</v>
      </c>
      <c r="N546" s="9">
        <v>3</v>
      </c>
      <c r="O546" s="9">
        <v>2.6</v>
      </c>
      <c r="P546" s="9">
        <f t="shared" si="463"/>
        <v>2.8758429577103279</v>
      </c>
      <c r="Q546" s="1">
        <f t="shared" si="464"/>
        <v>1.3410275948314476</v>
      </c>
      <c r="R546" s="4">
        <f t="shared" si="465"/>
        <v>15.007922656809424</v>
      </c>
      <c r="S546" s="4">
        <f t="shared" si="466"/>
        <v>2.5705188308660028E-2</v>
      </c>
      <c r="T546" s="9">
        <f t="shared" si="467"/>
        <v>15.913155753611928</v>
      </c>
      <c r="U546" s="9">
        <f t="shared" si="468"/>
        <v>5.0502896093877387</v>
      </c>
      <c r="V546" s="9">
        <f t="shared" si="469"/>
        <v>46.624044189952869</v>
      </c>
      <c r="W546" s="9">
        <f t="shared" si="470"/>
        <v>41.354804148907732</v>
      </c>
      <c r="X546" s="28">
        <f t="shared" si="423"/>
        <v>87.978848338860601</v>
      </c>
      <c r="Y546" s="9">
        <f t="shared" si="471"/>
        <v>0.4700539383014537</v>
      </c>
      <c r="Z546" s="9">
        <f t="shared" si="452"/>
        <v>0.04</v>
      </c>
      <c r="AA546" s="29">
        <f t="shared" si="424"/>
        <v>0.51005393830145374</v>
      </c>
      <c r="AB546" s="30">
        <f t="shared" si="453"/>
        <v>0.98</v>
      </c>
      <c r="AC546" s="9">
        <v>0.5</v>
      </c>
      <c r="AD546" s="9">
        <v>0.5</v>
      </c>
      <c r="AE546" s="9">
        <f t="shared" si="425"/>
        <v>90.39827130010363</v>
      </c>
      <c r="AF546" s="9">
        <f>(AC546+AD546)*D546*E546*N546</f>
        <v>24.757380000000005</v>
      </c>
      <c r="AG546" s="28">
        <f t="shared" si="426"/>
        <v>115.15565130010364</v>
      </c>
      <c r="AH546" s="9">
        <f t="shared" si="427"/>
        <v>0.21499057771364211</v>
      </c>
      <c r="AI546" s="9">
        <f t="shared" si="454"/>
        <v>0.09</v>
      </c>
      <c r="AJ546" s="29">
        <f t="shared" si="428"/>
        <v>0.30499057771364213</v>
      </c>
      <c r="AK546" s="30">
        <f t="shared" si="455"/>
        <v>0.9</v>
      </c>
      <c r="AL546" s="9">
        <v>10.851197248159522</v>
      </c>
      <c r="AM546" s="9">
        <v>2.1747261833714036</v>
      </c>
      <c r="AN546" s="9">
        <v>4.8889732799640022</v>
      </c>
      <c r="AO546" s="36">
        <f t="shared" si="429"/>
        <v>89.811741012586864</v>
      </c>
      <c r="AP546" s="36">
        <f t="shared" si="430"/>
        <v>5.3165013564498604</v>
      </c>
      <c r="AQ546" s="36">
        <f t="shared" si="431"/>
        <v>1.0654985288155296</v>
      </c>
      <c r="AR546" s="36">
        <f t="shared" si="432"/>
        <v>2.3953332042677871</v>
      </c>
      <c r="AS546" s="36">
        <f t="shared" si="433"/>
        <v>123.31229318113631</v>
      </c>
      <c r="AT546" s="37">
        <f t="shared" si="434"/>
        <v>113.89020458252008</v>
      </c>
      <c r="AU546" s="37">
        <f t="shared" si="435"/>
        <v>7.5416843305586658</v>
      </c>
      <c r="AV546" s="37">
        <f t="shared" si="436"/>
        <v>1.5114551883359753</v>
      </c>
      <c r="AW546" s="37">
        <f t="shared" si="437"/>
        <v>3.3978824948812214</v>
      </c>
      <c r="AX546" s="37">
        <f t="shared" si="438"/>
        <v>174.92375660192357</v>
      </c>
      <c r="AY546" s="9">
        <f t="shared" si="439"/>
        <v>0.85</v>
      </c>
      <c r="AZ546" s="9">
        <f t="shared" si="440"/>
        <v>0.6</v>
      </c>
      <c r="BA546" s="9">
        <f t="shared" si="441"/>
        <v>0.65</v>
      </c>
      <c r="BB546" s="9">
        <f t="shared" si="456"/>
        <v>21</v>
      </c>
      <c r="BC546" s="9">
        <f t="shared" si="457"/>
        <v>11.2</v>
      </c>
      <c r="BD546" s="9">
        <f t="shared" si="458"/>
        <v>13.65</v>
      </c>
      <c r="BE546" s="9">
        <f t="shared" si="442"/>
        <v>477.48424291854161</v>
      </c>
      <c r="BF546" s="9">
        <f t="shared" si="443"/>
        <v>95.694277919272665</v>
      </c>
      <c r="BG546" s="9">
        <f t="shared" si="444"/>
        <v>215.12904538054832</v>
      </c>
      <c r="BH546" s="9">
        <f t="shared" si="445"/>
        <v>11074.891738852395</v>
      </c>
      <c r="BI546" s="9">
        <f t="shared" si="446"/>
        <v>858.92397130411246</v>
      </c>
      <c r="BJ546" s="9">
        <f t="shared" si="447"/>
        <v>172.13994061689564</v>
      </c>
      <c r="BK546" s="9">
        <f t="shared" si="448"/>
        <v>386.98553248938606</v>
      </c>
      <c r="BL546" s="9">
        <f t="shared" si="449"/>
        <v>19922.102425736022</v>
      </c>
      <c r="BM546" s="9" t="str">
        <f t="shared" si="450"/>
        <v>M</v>
      </c>
      <c r="BN546" s="9" t="str">
        <f t="shared" si="451"/>
        <v>M</v>
      </c>
      <c r="BO546" s="9">
        <v>1</v>
      </c>
    </row>
    <row r="547" spans="1:67" x14ac:dyDescent="0.3">
      <c r="A547" s="10">
        <v>541</v>
      </c>
      <c r="B547" s="10">
        <f t="shared" si="421"/>
        <v>14</v>
      </c>
      <c r="C547" s="9">
        <f>IF(G547&lt;=$A$3,$A$3,G547)</f>
        <v>2.5</v>
      </c>
      <c r="D547" s="9">
        <f t="shared" si="459"/>
        <v>3</v>
      </c>
      <c r="E547" s="9">
        <f t="shared" si="460"/>
        <v>2.7508200000000005</v>
      </c>
      <c r="F547" s="9">
        <f t="shared" si="461"/>
        <v>2.9000000000000004</v>
      </c>
      <c r="G547" s="9">
        <v>1.4252775765877381</v>
      </c>
      <c r="H547" s="9">
        <f t="shared" si="422"/>
        <v>1.5726198063992818</v>
      </c>
      <c r="I547" s="9">
        <v>65</v>
      </c>
      <c r="J547" s="9">
        <v>78</v>
      </c>
      <c r="K547" s="9">
        <v>0.2</v>
      </c>
      <c r="L547" s="9">
        <v>0.2</v>
      </c>
      <c r="M547" s="1">
        <f t="shared" si="462"/>
        <v>1.3989229744649958</v>
      </c>
      <c r="N547" s="9">
        <v>3</v>
      </c>
      <c r="O547" s="9">
        <v>2.6</v>
      </c>
      <c r="P547" s="9">
        <f t="shared" si="463"/>
        <v>0.15342398867594134</v>
      </c>
      <c r="Q547" s="1">
        <f t="shared" si="464"/>
        <v>7.1542780864277233E-2</v>
      </c>
      <c r="R547" s="4">
        <f t="shared" si="465"/>
        <v>15.007922656809424</v>
      </c>
      <c r="S547" s="4">
        <f t="shared" si="466"/>
        <v>13.51212467467824</v>
      </c>
      <c r="T547" s="9">
        <f t="shared" si="467"/>
        <v>4.5291063500736112E-2</v>
      </c>
      <c r="U547" s="9">
        <f t="shared" si="468"/>
        <v>2.9715427808642776</v>
      </c>
      <c r="V547" s="9">
        <f t="shared" si="469"/>
        <v>38.809358579254358</v>
      </c>
      <c r="W547" s="9">
        <f t="shared" si="470"/>
        <v>78.453516600402907</v>
      </c>
      <c r="X547" s="28">
        <f t="shared" si="423"/>
        <v>117.26287517965727</v>
      </c>
      <c r="Y547" s="9">
        <f t="shared" si="471"/>
        <v>0.66903968097494682</v>
      </c>
      <c r="Z547" s="9">
        <f t="shared" si="452"/>
        <v>0.04</v>
      </c>
      <c r="AA547" s="29">
        <f t="shared" si="424"/>
        <v>0.70903968097494685</v>
      </c>
      <c r="AB547" s="30">
        <f t="shared" si="453"/>
        <v>0.98</v>
      </c>
      <c r="AC547" s="9">
        <v>0.5</v>
      </c>
      <c r="AD547" s="9">
        <v>0.5</v>
      </c>
      <c r="AE547" s="9">
        <f t="shared" si="425"/>
        <v>38.933946142553452</v>
      </c>
      <c r="AF547" s="9">
        <f>(AC547+AD547)*D547*E547*N547</f>
        <v>24.757380000000005</v>
      </c>
      <c r="AG547" s="28">
        <f t="shared" si="426"/>
        <v>63.691326142553457</v>
      </c>
      <c r="AH547" s="9">
        <f t="shared" si="427"/>
        <v>0.38870881640285238</v>
      </c>
      <c r="AI547" s="9">
        <f t="shared" si="454"/>
        <v>0.09</v>
      </c>
      <c r="AJ547" s="29">
        <f t="shared" si="428"/>
        <v>0.47870881640285234</v>
      </c>
      <c r="AK547" s="30">
        <f t="shared" si="455"/>
        <v>0.9</v>
      </c>
      <c r="AL547" s="9">
        <v>8.7678672335485608</v>
      </c>
      <c r="AM547" s="9">
        <v>2.1482601224480495</v>
      </c>
      <c r="AN547" s="9">
        <v>6.4331930641907</v>
      </c>
      <c r="AO547" s="36">
        <f t="shared" si="429"/>
        <v>119.70585174590013</v>
      </c>
      <c r="AP547" s="36">
        <f t="shared" si="430"/>
        <v>2.5511014474425995</v>
      </c>
      <c r="AQ547" s="36">
        <f t="shared" si="431"/>
        <v>0.62505845057628429</v>
      </c>
      <c r="AR547" s="36">
        <f t="shared" si="432"/>
        <v>1.8718039063066854</v>
      </c>
      <c r="AS547" s="36">
        <f t="shared" si="433"/>
        <v>66.345133783429091</v>
      </c>
      <c r="AT547" s="37">
        <f t="shared" si="434"/>
        <v>62.991421459668253</v>
      </c>
      <c r="AU547" s="37">
        <f t="shared" si="435"/>
        <v>4.5706118877991777</v>
      </c>
      <c r="AV547" s="37">
        <f t="shared" si="436"/>
        <v>1.1198690619054972</v>
      </c>
      <c r="AW547" s="37">
        <f t="shared" si="437"/>
        <v>3.3535668267409311</v>
      </c>
      <c r="AX547" s="37">
        <f t="shared" si="438"/>
        <v>118.86546396347917</v>
      </c>
      <c r="AY547" s="9">
        <f t="shared" si="439"/>
        <v>0.85</v>
      </c>
      <c r="AZ547" s="9">
        <f t="shared" si="440"/>
        <v>0.6</v>
      </c>
      <c r="BA547" s="9">
        <f t="shared" si="441"/>
        <v>0.65</v>
      </c>
      <c r="BB547" s="9">
        <f t="shared" si="456"/>
        <v>21</v>
      </c>
      <c r="BC547" s="9">
        <f t="shared" si="457"/>
        <v>11.2</v>
      </c>
      <c r="BD547" s="9">
        <f t="shared" si="458"/>
        <v>13.65</v>
      </c>
      <c r="BE547" s="9">
        <f t="shared" si="442"/>
        <v>305.38177165631504</v>
      </c>
      <c r="BF547" s="9">
        <f t="shared" si="443"/>
        <v>74.823154217206735</v>
      </c>
      <c r="BG547" s="9">
        <f t="shared" si="444"/>
        <v>224.06588090574482</v>
      </c>
      <c r="BH547" s="9">
        <f t="shared" si="445"/>
        <v>7941.9007487410736</v>
      </c>
      <c r="BI547" s="9">
        <f t="shared" si="446"/>
        <v>287.90933975292796</v>
      </c>
      <c r="BJ547" s="9">
        <f t="shared" si="447"/>
        <v>70.542144058132493</v>
      </c>
      <c r="BK547" s="9">
        <f t="shared" si="448"/>
        <v>211.24594137640025</v>
      </c>
      <c r="BL547" s="9">
        <f t="shared" si="449"/>
        <v>7487.5045375225254</v>
      </c>
      <c r="BM547" s="9" t="str">
        <f t="shared" si="450"/>
        <v>D</v>
      </c>
      <c r="BN547" s="9" t="str">
        <f t="shared" si="451"/>
        <v>M</v>
      </c>
      <c r="BO547" s="9">
        <v>1</v>
      </c>
    </row>
    <row r="548" spans="1:67" x14ac:dyDescent="0.3">
      <c r="A548" s="10">
        <v>542</v>
      </c>
      <c r="B548" s="10">
        <f t="shared" si="421"/>
        <v>14</v>
      </c>
      <c r="C548" s="9">
        <f>IF(G548&lt;=$A$3,$A$3,G548)</f>
        <v>2.7580401090359619</v>
      </c>
      <c r="D548" s="9">
        <f t="shared" si="459"/>
        <v>3</v>
      </c>
      <c r="E548" s="9">
        <f t="shared" si="460"/>
        <v>2.7508200000000005</v>
      </c>
      <c r="F548" s="9">
        <f t="shared" si="461"/>
        <v>3.1580401090359622</v>
      </c>
      <c r="G548" s="9">
        <v>2.7580401090359619</v>
      </c>
      <c r="H548" s="9">
        <f t="shared" si="422"/>
        <v>3.0431605559231834</v>
      </c>
      <c r="I548" s="9">
        <v>65</v>
      </c>
      <c r="J548" s="9">
        <v>78</v>
      </c>
      <c r="K548" s="9">
        <v>0.2</v>
      </c>
      <c r="L548" s="9">
        <v>0.2</v>
      </c>
      <c r="M548" s="1">
        <f t="shared" si="462"/>
        <v>1.3989229744649958</v>
      </c>
      <c r="N548" s="9">
        <v>3</v>
      </c>
      <c r="O548" s="9">
        <v>2.6</v>
      </c>
      <c r="P548" s="9">
        <f t="shared" si="463"/>
        <v>2.7536400033246</v>
      </c>
      <c r="Q548" s="1">
        <f t="shared" si="464"/>
        <v>1.2840434213522167</v>
      </c>
      <c r="R548" s="4">
        <f t="shared" si="465"/>
        <v>15.007922656809424</v>
      </c>
      <c r="S548" s="4">
        <f t="shared" si="466"/>
        <v>0.10120884124475517</v>
      </c>
      <c r="T548" s="9">
        <f t="shared" si="467"/>
        <v>14.589496516342335</v>
      </c>
      <c r="U548" s="9">
        <f t="shared" si="468"/>
        <v>4.4420835303881789</v>
      </c>
      <c r="V548" s="9">
        <f t="shared" si="469"/>
        <v>35.207603476916688</v>
      </c>
      <c r="W548" s="9">
        <f t="shared" si="470"/>
        <v>41.562501107477402</v>
      </c>
      <c r="X548" s="28">
        <f t="shared" si="423"/>
        <v>76.77010458439409</v>
      </c>
      <c r="Y548" s="9">
        <f t="shared" si="471"/>
        <v>0.5413891427200983</v>
      </c>
      <c r="Z548" s="9">
        <f t="shared" si="452"/>
        <v>0.04</v>
      </c>
      <c r="AA548" s="29">
        <f t="shared" si="424"/>
        <v>0.58138914272009834</v>
      </c>
      <c r="AB548" s="30">
        <f t="shared" si="453"/>
        <v>0.98</v>
      </c>
      <c r="AC548" s="9">
        <v>0.5</v>
      </c>
      <c r="AD548" s="9">
        <v>0.5</v>
      </c>
      <c r="AE548" s="9">
        <f t="shared" si="425"/>
        <v>75.340682284001502</v>
      </c>
      <c r="AF548" s="9">
        <f>(AC548+AD548)*D548*E548*N548</f>
        <v>24.757380000000005</v>
      </c>
      <c r="AG548" s="28">
        <f t="shared" si="426"/>
        <v>100.09806228400151</v>
      </c>
      <c r="AH548" s="9">
        <f t="shared" si="427"/>
        <v>0.24733126131610372</v>
      </c>
      <c r="AI548" s="9">
        <f t="shared" si="454"/>
        <v>0.09</v>
      </c>
      <c r="AJ548" s="29">
        <f t="shared" si="428"/>
        <v>0.33733126131610369</v>
      </c>
      <c r="AK548" s="30">
        <f t="shared" si="455"/>
        <v>0.9</v>
      </c>
      <c r="AL548" s="9">
        <v>9.9591128901752182</v>
      </c>
      <c r="AM548" s="9">
        <v>2.0887540317327193</v>
      </c>
      <c r="AN548" s="9">
        <v>4.9726786252361439</v>
      </c>
      <c r="AO548" s="36">
        <f t="shared" si="429"/>
        <v>78.369481763235626</v>
      </c>
      <c r="AP548" s="36">
        <f t="shared" si="430"/>
        <v>4.1689927847035673</v>
      </c>
      <c r="AQ548" s="36">
        <f t="shared" si="431"/>
        <v>0.87437511587048455</v>
      </c>
      <c r="AR548" s="36">
        <f t="shared" si="432"/>
        <v>2.0816172622875451</v>
      </c>
      <c r="AS548" s="36">
        <f t="shared" si="433"/>
        <v>98.761471145254575</v>
      </c>
      <c r="AT548" s="37">
        <f t="shared" si="434"/>
        <v>98.998083577583913</v>
      </c>
      <c r="AU548" s="37">
        <f t="shared" si="435"/>
        <v>6.599592777342945</v>
      </c>
      <c r="AV548" s="37">
        <f t="shared" si="436"/>
        <v>1.3841519996292242</v>
      </c>
      <c r="AW548" s="37">
        <f t="shared" si="437"/>
        <v>3.2952386724656071</v>
      </c>
      <c r="AX548" s="37">
        <f t="shared" si="438"/>
        <v>156.34123763453104</v>
      </c>
      <c r="AY548" s="9">
        <f t="shared" si="439"/>
        <v>0.85</v>
      </c>
      <c r="AZ548" s="9">
        <f t="shared" si="440"/>
        <v>0.6</v>
      </c>
      <c r="BA548" s="9">
        <f t="shared" si="441"/>
        <v>0.65</v>
      </c>
      <c r="BB548" s="9">
        <f t="shared" si="456"/>
        <v>21</v>
      </c>
      <c r="BC548" s="9">
        <f t="shared" si="457"/>
        <v>11.2</v>
      </c>
      <c r="BD548" s="9">
        <f t="shared" si="458"/>
        <v>13.65</v>
      </c>
      <c r="BE548" s="9">
        <f t="shared" si="442"/>
        <v>326.72180401188712</v>
      </c>
      <c r="BF548" s="9">
        <f t="shared" si="443"/>
        <v>68.524324697438971</v>
      </c>
      <c r="BG548" s="9">
        <f t="shared" si="444"/>
        <v>163.13526607488024</v>
      </c>
      <c r="BH548" s="9">
        <f t="shared" si="445"/>
        <v>7739.8853118283496</v>
      </c>
      <c r="BI548" s="9">
        <f t="shared" si="446"/>
        <v>653.34703734941604</v>
      </c>
      <c r="BJ548" s="9">
        <f t="shared" si="447"/>
        <v>137.02839534337383</v>
      </c>
      <c r="BK548" s="9">
        <f t="shared" si="448"/>
        <v>326.22231350483685</v>
      </c>
      <c r="BL548" s="9">
        <f t="shared" si="449"/>
        <v>15477.482909966211</v>
      </c>
      <c r="BM548" s="9" t="str">
        <f t="shared" si="450"/>
        <v>M</v>
      </c>
      <c r="BN548" s="9" t="str">
        <f t="shared" si="451"/>
        <v>M</v>
      </c>
      <c r="BO548" s="9">
        <v>1</v>
      </c>
    </row>
    <row r="549" spans="1:67" x14ac:dyDescent="0.3">
      <c r="A549" s="10">
        <v>543</v>
      </c>
      <c r="B549" s="10">
        <f t="shared" si="421"/>
        <v>14</v>
      </c>
      <c r="C549" s="9">
        <f>IF(G549&lt;=$A$3,$A$3,G549)</f>
        <v>2.5</v>
      </c>
      <c r="D549" s="9">
        <f t="shared" si="459"/>
        <v>3</v>
      </c>
      <c r="E549" s="9">
        <f t="shared" si="460"/>
        <v>2.7508200000000005</v>
      </c>
      <c r="F549" s="9">
        <f t="shared" si="461"/>
        <v>2.9000000000000004</v>
      </c>
      <c r="G549" s="9">
        <v>1.2243266095358076</v>
      </c>
      <c r="H549" s="9">
        <f t="shared" si="422"/>
        <v>1.3508949465600226</v>
      </c>
      <c r="I549" s="9">
        <v>65</v>
      </c>
      <c r="J549" s="9">
        <v>78</v>
      </c>
      <c r="K549" s="9">
        <v>0.2</v>
      </c>
      <c r="L549" s="9">
        <v>0.2</v>
      </c>
      <c r="M549" s="1">
        <f t="shared" si="462"/>
        <v>1.3989229744649958</v>
      </c>
      <c r="N549" s="9">
        <v>3</v>
      </c>
      <c r="O549" s="9">
        <v>2.6</v>
      </c>
      <c r="P549" s="9">
        <f t="shared" si="463"/>
        <v>0</v>
      </c>
      <c r="Q549" s="1">
        <f t="shared" si="464"/>
        <v>0</v>
      </c>
      <c r="R549" s="4">
        <f t="shared" si="465"/>
        <v>15.007922656809424</v>
      </c>
      <c r="S549" s="4">
        <f t="shared" si="466"/>
        <v>16.619105736104665</v>
      </c>
      <c r="T549" s="9">
        <f t="shared" si="467"/>
        <v>0</v>
      </c>
      <c r="U549" s="9">
        <f t="shared" si="468"/>
        <v>2.7498179210250182</v>
      </c>
      <c r="V549" s="9">
        <f t="shared" si="469"/>
        <v>33.444619532066177</v>
      </c>
      <c r="W549" s="9">
        <f t="shared" si="470"/>
        <v>33.238211472209329</v>
      </c>
      <c r="X549" s="28">
        <f t="shared" si="423"/>
        <v>66.682831004275499</v>
      </c>
      <c r="Y549" s="9">
        <f t="shared" si="471"/>
        <v>0.49845231481066238</v>
      </c>
      <c r="Z549" s="9">
        <f t="shared" si="452"/>
        <v>0.04</v>
      </c>
      <c r="AA549" s="29">
        <f t="shared" si="424"/>
        <v>0.53845231481066236</v>
      </c>
      <c r="AB549" s="30">
        <f t="shared" si="453"/>
        <v>0.98</v>
      </c>
      <c r="AC549" s="9">
        <v>0.5</v>
      </c>
      <c r="AD549" s="9">
        <v>0.5</v>
      </c>
      <c r="AE549" s="9">
        <f t="shared" si="425"/>
        <v>33.444619532066184</v>
      </c>
      <c r="AF549" s="9">
        <f>(AC549+AD549)*D549*E549*N549</f>
        <v>24.757380000000005</v>
      </c>
      <c r="AG549" s="28">
        <f t="shared" si="426"/>
        <v>58.201999532066189</v>
      </c>
      <c r="AH549" s="9">
        <f t="shared" si="427"/>
        <v>0.42536992197939888</v>
      </c>
      <c r="AI549" s="9">
        <f t="shared" si="454"/>
        <v>0.09</v>
      </c>
      <c r="AJ549" s="29">
        <f t="shared" si="428"/>
        <v>0.5153699219793989</v>
      </c>
      <c r="AK549" s="30">
        <f t="shared" si="455"/>
        <v>0.9</v>
      </c>
      <c r="AL549" s="9">
        <v>6.6645842107417499</v>
      </c>
      <c r="AM549" s="9">
        <v>2.5808511622457457</v>
      </c>
      <c r="AN549" s="9">
        <v>6.2346868474318349</v>
      </c>
      <c r="AO549" s="36">
        <f t="shared" si="429"/>
        <v>68.072056650197908</v>
      </c>
      <c r="AP549" s="36">
        <f t="shared" si="430"/>
        <v>3.0760234152172634</v>
      </c>
      <c r="AQ549" s="36">
        <f t="shared" si="431"/>
        <v>1.1911858797527357</v>
      </c>
      <c r="AR549" s="36">
        <f t="shared" si="432"/>
        <v>2.8776052823125724</v>
      </c>
      <c r="AS549" s="36">
        <f t="shared" si="433"/>
        <v>88.44333994088484</v>
      </c>
      <c r="AT549" s="37">
        <f t="shared" si="434"/>
        <v>57.562417119625898</v>
      </c>
      <c r="AU549" s="37">
        <f t="shared" si="435"/>
        <v>3.2298579660266404</v>
      </c>
      <c r="AV549" s="37">
        <f t="shared" si="436"/>
        <v>1.2507581001187147</v>
      </c>
      <c r="AW549" s="37">
        <f t="shared" si="437"/>
        <v>3.0215167733049055</v>
      </c>
      <c r="AX549" s="37">
        <f t="shared" si="438"/>
        <v>92.866466697521076</v>
      </c>
      <c r="AY549" s="9">
        <f t="shared" si="439"/>
        <v>0.85</v>
      </c>
      <c r="AZ549" s="9">
        <f t="shared" si="440"/>
        <v>0.6</v>
      </c>
      <c r="BA549" s="9">
        <f t="shared" si="441"/>
        <v>0.65</v>
      </c>
      <c r="BB549" s="9">
        <f t="shared" si="456"/>
        <v>21</v>
      </c>
      <c r="BC549" s="9">
        <f t="shared" si="457"/>
        <v>11.2</v>
      </c>
      <c r="BD549" s="9">
        <f t="shared" si="458"/>
        <v>13.65</v>
      </c>
      <c r="BE549" s="9">
        <f t="shared" si="442"/>
        <v>209.39124017800481</v>
      </c>
      <c r="BF549" s="9">
        <f t="shared" si="443"/>
        <v>81.086472687444058</v>
      </c>
      <c r="BG549" s="9">
        <f t="shared" si="444"/>
        <v>195.88450979449019</v>
      </c>
      <c r="BH549" s="9">
        <f t="shared" si="445"/>
        <v>6020.5200467886243</v>
      </c>
      <c r="BI549" s="9">
        <f t="shared" si="446"/>
        <v>185.91843147757197</v>
      </c>
      <c r="BJ549" s="9">
        <f t="shared" si="447"/>
        <v>71.996659474784266</v>
      </c>
      <c r="BK549" s="9">
        <f t="shared" si="448"/>
        <v>173.9258088389231</v>
      </c>
      <c r="BL549" s="9">
        <f t="shared" si="449"/>
        <v>5345.6182924685554</v>
      </c>
      <c r="BM549" s="9" t="str">
        <f t="shared" si="450"/>
        <v>M</v>
      </c>
      <c r="BN549" s="9" t="str">
        <f t="shared" si="451"/>
        <v>M</v>
      </c>
      <c r="BO549" s="9">
        <v>1</v>
      </c>
    </row>
    <row r="550" spans="1:67" x14ac:dyDescent="0.3">
      <c r="A550" s="10">
        <v>544</v>
      </c>
      <c r="B550" s="10">
        <f t="shared" si="421"/>
        <v>14</v>
      </c>
      <c r="C550" s="9">
        <f>IF(G550&lt;=$A$3,$A$3,G550)</f>
        <v>2.5</v>
      </c>
      <c r="D550" s="9">
        <f t="shared" si="459"/>
        <v>3</v>
      </c>
      <c r="E550" s="9">
        <f t="shared" si="460"/>
        <v>2.7508200000000005</v>
      </c>
      <c r="F550" s="9">
        <f t="shared" si="461"/>
        <v>2.9000000000000004</v>
      </c>
      <c r="G550" s="9">
        <v>1.3913264672012255</v>
      </c>
      <c r="H550" s="9">
        <f t="shared" si="422"/>
        <v>1.5351589019779237</v>
      </c>
      <c r="I550" s="9">
        <v>65</v>
      </c>
      <c r="J550" s="9">
        <v>78</v>
      </c>
      <c r="K550" s="9">
        <v>0.2</v>
      </c>
      <c r="L550" s="9">
        <v>0.2</v>
      </c>
      <c r="M550" s="1">
        <f t="shared" si="462"/>
        <v>1.3989229744649958</v>
      </c>
      <c r="N550" s="9">
        <v>3</v>
      </c>
      <c r="O550" s="9">
        <v>2.6</v>
      </c>
      <c r="P550" s="9">
        <f t="shared" si="463"/>
        <v>7.3088819895791829E-2</v>
      </c>
      <c r="Q550" s="1">
        <f t="shared" si="464"/>
        <v>3.4081876442919157E-2</v>
      </c>
      <c r="R550" s="4">
        <f t="shared" si="465"/>
        <v>15.007922656809424</v>
      </c>
      <c r="S550" s="4">
        <f t="shared" si="466"/>
        <v>14.285556414598823</v>
      </c>
      <c r="T550" s="9">
        <f t="shared" si="467"/>
        <v>1.0278455967398218E-2</v>
      </c>
      <c r="U550" s="9">
        <f t="shared" si="468"/>
        <v>2.9340818764429195</v>
      </c>
      <c r="V550" s="9">
        <f t="shared" si="469"/>
        <v>37.978238114405976</v>
      </c>
      <c r="W550" s="9">
        <f t="shared" si="470"/>
        <v>80.581088099211243</v>
      </c>
      <c r="X550" s="28">
        <f t="shared" si="423"/>
        <v>118.55932621361723</v>
      </c>
      <c r="Y550" s="9">
        <f t="shared" si="471"/>
        <v>0.67966891068545932</v>
      </c>
      <c r="Z550" s="9">
        <f t="shared" si="452"/>
        <v>0.04</v>
      </c>
      <c r="AA550" s="29">
        <f t="shared" si="424"/>
        <v>0.71966891068545935</v>
      </c>
      <c r="AB550" s="30">
        <f t="shared" si="453"/>
        <v>0.98</v>
      </c>
      <c r="AC550" s="9">
        <v>0.5</v>
      </c>
      <c r="AD550" s="9">
        <v>0.5</v>
      </c>
      <c r="AE550" s="9">
        <f t="shared" si="425"/>
        <v>38.006512296650214</v>
      </c>
      <c r="AF550" s="9">
        <f>(AC550+AD550)*D550*E550*N550</f>
        <v>24.757380000000005</v>
      </c>
      <c r="AG550" s="28">
        <f t="shared" si="426"/>
        <v>62.763892296650219</v>
      </c>
      <c r="AH550" s="9">
        <f t="shared" si="427"/>
        <v>0.39445259199326832</v>
      </c>
      <c r="AI550" s="9">
        <f t="shared" si="454"/>
        <v>0.09</v>
      </c>
      <c r="AJ550" s="29">
        <f t="shared" si="428"/>
        <v>0.48445259199326829</v>
      </c>
      <c r="AK550" s="30">
        <f t="shared" si="455"/>
        <v>0.9</v>
      </c>
      <c r="AL550" s="9">
        <v>10.572691663091817</v>
      </c>
      <c r="AM550" s="9">
        <v>3.395006942388024</v>
      </c>
      <c r="AN550" s="9">
        <v>4.3187253262230012</v>
      </c>
      <c r="AO550" s="36">
        <f t="shared" si="429"/>
        <v>121.02931217640092</v>
      </c>
      <c r="AP550" s="36">
        <f t="shared" si="430"/>
        <v>2.9638541709012913</v>
      </c>
      <c r="AQ550" s="36">
        <f t="shared" si="431"/>
        <v>0.95172599439006267</v>
      </c>
      <c r="AR550" s="36">
        <f t="shared" si="432"/>
        <v>1.2106729751503889</v>
      </c>
      <c r="AS550" s="36">
        <f t="shared" si="433"/>
        <v>70.042091604911093</v>
      </c>
      <c r="AT550" s="37">
        <f t="shared" si="434"/>
        <v>62.074179194489226</v>
      </c>
      <c r="AU550" s="37">
        <f t="shared" si="435"/>
        <v>5.4507237825613677</v>
      </c>
      <c r="AV550" s="37">
        <f t="shared" si="436"/>
        <v>1.7502870293130053</v>
      </c>
      <c r="AW550" s="37">
        <f t="shared" si="437"/>
        <v>2.2265076478272952</v>
      </c>
      <c r="AX550" s="37">
        <f t="shared" si="438"/>
        <v>128.81203746105149</v>
      </c>
      <c r="AY550" s="9">
        <f t="shared" si="439"/>
        <v>0.85</v>
      </c>
      <c r="AZ550" s="9">
        <f t="shared" si="440"/>
        <v>0.6</v>
      </c>
      <c r="BA550" s="9">
        <f t="shared" si="441"/>
        <v>0.65</v>
      </c>
      <c r="BB550" s="9">
        <f t="shared" si="456"/>
        <v>21</v>
      </c>
      <c r="BC550" s="9">
        <f t="shared" si="457"/>
        <v>11.2</v>
      </c>
      <c r="BD550" s="9">
        <f t="shared" si="458"/>
        <v>13.65</v>
      </c>
      <c r="BE550" s="9">
        <f t="shared" si="442"/>
        <v>358.71323169534031</v>
      </c>
      <c r="BF550" s="9">
        <f t="shared" si="443"/>
        <v>115.18674248143049</v>
      </c>
      <c r="BG550" s="9">
        <f t="shared" si="444"/>
        <v>146.52691745300848</v>
      </c>
      <c r="BH550" s="9">
        <f t="shared" si="445"/>
        <v>8477.1461703388541</v>
      </c>
      <c r="BI550" s="9">
        <f t="shared" si="446"/>
        <v>338.34920481837844</v>
      </c>
      <c r="BJ550" s="9">
        <f t="shared" si="447"/>
        <v>108.64763069936571</v>
      </c>
      <c r="BK550" s="9">
        <f t="shared" si="448"/>
        <v>138.20863470913224</v>
      </c>
      <c r="BL550" s="9">
        <f t="shared" si="449"/>
        <v>7995.9014957645686</v>
      </c>
      <c r="BM550" s="9" t="str">
        <f t="shared" si="450"/>
        <v>D</v>
      </c>
      <c r="BN550" s="9" t="str">
        <f t="shared" si="451"/>
        <v>M</v>
      </c>
      <c r="BO550" s="9">
        <v>1</v>
      </c>
    </row>
    <row r="551" spans="1:67" x14ac:dyDescent="0.3">
      <c r="A551" s="10">
        <v>545</v>
      </c>
      <c r="B551" s="10">
        <f t="shared" si="421"/>
        <v>14</v>
      </c>
      <c r="C551" s="9">
        <f>IF(G551&lt;=$A$3,$A$3,G551)</f>
        <v>2.5</v>
      </c>
      <c r="D551" s="9">
        <f t="shared" si="459"/>
        <v>3</v>
      </c>
      <c r="E551" s="9">
        <f t="shared" si="460"/>
        <v>2.7508200000000005</v>
      </c>
      <c r="F551" s="9">
        <f t="shared" si="461"/>
        <v>2.9000000000000004</v>
      </c>
      <c r="G551" s="9">
        <v>1.2694668806408629</v>
      </c>
      <c r="H551" s="9">
        <f t="shared" si="422"/>
        <v>1.4007017249533211</v>
      </c>
      <c r="I551" s="9">
        <v>65</v>
      </c>
      <c r="J551" s="9">
        <v>78</v>
      </c>
      <c r="K551" s="9">
        <v>0.2</v>
      </c>
      <c r="L551" s="9">
        <v>0.2</v>
      </c>
      <c r="M551" s="1">
        <f t="shared" si="462"/>
        <v>1.3989229744649958</v>
      </c>
      <c r="N551" s="9">
        <v>3</v>
      </c>
      <c r="O551" s="9">
        <v>2.6</v>
      </c>
      <c r="P551" s="9">
        <f t="shared" si="463"/>
        <v>0</v>
      </c>
      <c r="Q551" s="1">
        <f t="shared" si="464"/>
        <v>0</v>
      </c>
      <c r="R551" s="4">
        <f t="shared" si="465"/>
        <v>15.007922656809424</v>
      </c>
      <c r="S551" s="4">
        <f t="shared" si="466"/>
        <v>16.084768755759239</v>
      </c>
      <c r="T551" s="9">
        <f t="shared" si="467"/>
        <v>0</v>
      </c>
      <c r="U551" s="9">
        <f t="shared" si="468"/>
        <v>2.7996246994183167</v>
      </c>
      <c r="V551" s="9">
        <f t="shared" si="469"/>
        <v>34.677704871324863</v>
      </c>
      <c r="W551" s="9">
        <f t="shared" si="470"/>
        <v>32.169537511518477</v>
      </c>
      <c r="X551" s="28">
        <f t="shared" si="423"/>
        <v>66.847242382843348</v>
      </c>
      <c r="Y551" s="9">
        <f t="shared" si="471"/>
        <v>0.48123955999978446</v>
      </c>
      <c r="Z551" s="9">
        <f t="shared" si="452"/>
        <v>0.04</v>
      </c>
      <c r="AA551" s="29">
        <f t="shared" si="424"/>
        <v>0.52123955999978444</v>
      </c>
      <c r="AB551" s="30">
        <f t="shared" si="453"/>
        <v>0.98</v>
      </c>
      <c r="AC551" s="9">
        <v>0.5</v>
      </c>
      <c r="AD551" s="9">
        <v>0.5</v>
      </c>
      <c r="AE551" s="9">
        <f t="shared" si="425"/>
        <v>34.677704871324856</v>
      </c>
      <c r="AF551" s="9">
        <f>(AC551+AD551)*D551*E551*N551</f>
        <v>24.757380000000005</v>
      </c>
      <c r="AG551" s="28">
        <f t="shared" si="426"/>
        <v>59.435084871324861</v>
      </c>
      <c r="AH551" s="9">
        <f t="shared" si="427"/>
        <v>0.41654487502792287</v>
      </c>
      <c r="AI551" s="9">
        <f t="shared" si="454"/>
        <v>0.09</v>
      </c>
      <c r="AJ551" s="29">
        <f t="shared" si="428"/>
        <v>0.50654487502792289</v>
      </c>
      <c r="AK551" s="30">
        <f t="shared" si="455"/>
        <v>0.9</v>
      </c>
      <c r="AL551" s="9">
        <v>9.5083480171626551</v>
      </c>
      <c r="AM551" s="9">
        <v>2.0917224328904904</v>
      </c>
      <c r="AN551" s="9">
        <v>3.1298813314766036</v>
      </c>
      <c r="AO551" s="36">
        <f t="shared" si="429"/>
        <v>68.239893265819262</v>
      </c>
      <c r="AP551" s="36">
        <f t="shared" si="430"/>
        <v>4.5522208803719701</v>
      </c>
      <c r="AQ551" s="36">
        <f t="shared" si="431"/>
        <v>1.0014339523289726</v>
      </c>
      <c r="AR551" s="36">
        <f t="shared" si="432"/>
        <v>1.4984633634061992</v>
      </c>
      <c r="AS551" s="36">
        <f t="shared" si="433"/>
        <v>99.236492575062414</v>
      </c>
      <c r="AT551" s="37">
        <f t="shared" si="434"/>
        <v>58.781952070541074</v>
      </c>
      <c r="AU551" s="37">
        <f t="shared" si="435"/>
        <v>4.6919430590869995</v>
      </c>
      <c r="AV551" s="37">
        <f t="shared" si="436"/>
        <v>1.0321711545288741</v>
      </c>
      <c r="AW551" s="37">
        <f t="shared" si="437"/>
        <v>1.5444559835715586</v>
      </c>
      <c r="AX551" s="37">
        <f t="shared" si="438"/>
        <v>102.28237705980045</v>
      </c>
      <c r="AY551" s="9">
        <f t="shared" si="439"/>
        <v>0.85</v>
      </c>
      <c r="AZ551" s="9">
        <f t="shared" si="440"/>
        <v>0.6</v>
      </c>
      <c r="BA551" s="9">
        <f t="shared" si="441"/>
        <v>0.55000000000000004</v>
      </c>
      <c r="BB551" s="9">
        <f t="shared" si="456"/>
        <v>21</v>
      </c>
      <c r="BC551" s="9">
        <f t="shared" si="457"/>
        <v>11.2</v>
      </c>
      <c r="BD551" s="9">
        <f t="shared" si="458"/>
        <v>13.65</v>
      </c>
      <c r="BE551" s="9">
        <f t="shared" si="442"/>
        <v>310.64306699901704</v>
      </c>
      <c r="BF551" s="9">
        <f t="shared" si="443"/>
        <v>68.337746019696624</v>
      </c>
      <c r="BG551" s="9">
        <f t="shared" si="444"/>
        <v>102.25497998157958</v>
      </c>
      <c r="BH551" s="9">
        <f t="shared" si="445"/>
        <v>6771.8876613965249</v>
      </c>
      <c r="BI551" s="9">
        <f t="shared" si="446"/>
        <v>275.80157201695988</v>
      </c>
      <c r="BJ551" s="9">
        <f t="shared" si="447"/>
        <v>60.673035334111319</v>
      </c>
      <c r="BK551" s="9">
        <f t="shared" si="448"/>
        <v>90.786137601363734</v>
      </c>
      <c r="BL551" s="9">
        <f t="shared" si="449"/>
        <v>6012.3577859901998</v>
      </c>
      <c r="BM551" s="9" t="str">
        <f t="shared" si="450"/>
        <v>M</v>
      </c>
      <c r="BN551" s="9" t="str">
        <f t="shared" si="451"/>
        <v>M</v>
      </c>
      <c r="BO551" s="9">
        <v>1</v>
      </c>
    </row>
    <row r="552" spans="1:67" x14ac:dyDescent="0.3">
      <c r="A552" s="10">
        <v>546</v>
      </c>
      <c r="B552" s="10">
        <f t="shared" si="421"/>
        <v>14</v>
      </c>
      <c r="C552" s="9">
        <f>IF(G552&lt;=$A$3,$A$3,G552)</f>
        <v>3.3850615002270366</v>
      </c>
      <c r="D552" s="9">
        <f t="shared" si="459"/>
        <v>3</v>
      </c>
      <c r="E552" s="9">
        <f t="shared" si="460"/>
        <v>2.7508200000000005</v>
      </c>
      <c r="F552" s="9">
        <f t="shared" si="461"/>
        <v>3.7850615002270369</v>
      </c>
      <c r="G552" s="9">
        <v>3.3850615002270366</v>
      </c>
      <c r="H552" s="9">
        <f t="shared" si="422"/>
        <v>3.7350021136805576</v>
      </c>
      <c r="I552" s="9">
        <v>65</v>
      </c>
      <c r="J552" s="9">
        <v>78</v>
      </c>
      <c r="K552" s="9">
        <v>0.2</v>
      </c>
      <c r="L552" s="9">
        <v>0.2</v>
      </c>
      <c r="M552" s="1">
        <f t="shared" si="462"/>
        <v>1.3989229744649958</v>
      </c>
      <c r="N552" s="9">
        <v>3</v>
      </c>
      <c r="O552" s="9">
        <v>2.6</v>
      </c>
      <c r="P552" s="9">
        <f t="shared" si="463"/>
        <v>2.8926472991146124</v>
      </c>
      <c r="Q552" s="1">
        <f t="shared" si="464"/>
        <v>1.3488635879185167</v>
      </c>
      <c r="R552" s="4">
        <f t="shared" si="465"/>
        <v>15.007922656809424</v>
      </c>
      <c r="S552" s="4">
        <f t="shared" si="466"/>
        <v>1.9217815697821508E-2</v>
      </c>
      <c r="T552" s="9">
        <f t="shared" si="467"/>
        <v>16.099668982210286</v>
      </c>
      <c r="U552" s="9">
        <f t="shared" si="468"/>
        <v>5.1339250881455536</v>
      </c>
      <c r="V552" s="9">
        <f t="shared" si="469"/>
        <v>48.181575199549066</v>
      </c>
      <c r="W552" s="9">
        <f t="shared" si="470"/>
        <v>41.336958554582388</v>
      </c>
      <c r="X552" s="28">
        <f t="shared" si="423"/>
        <v>89.518533754131454</v>
      </c>
      <c r="Y552" s="9">
        <f t="shared" si="471"/>
        <v>0.46176983492733548</v>
      </c>
      <c r="Z552" s="9">
        <f t="shared" si="452"/>
        <v>0.04</v>
      </c>
      <c r="AA552" s="29">
        <f t="shared" si="424"/>
        <v>0.50176983492733551</v>
      </c>
      <c r="AB552" s="30">
        <f t="shared" si="453"/>
        <v>0.98</v>
      </c>
      <c r="AC552" s="9">
        <v>0.5</v>
      </c>
      <c r="AD552" s="9">
        <v>0.5</v>
      </c>
      <c r="AE552" s="9">
        <f t="shared" si="425"/>
        <v>92.468866629192775</v>
      </c>
      <c r="AF552" s="9">
        <f>(AC552+AD552)*D552*E552*N552</f>
        <v>24.757380000000005</v>
      </c>
      <c r="AG552" s="28">
        <f t="shared" si="426"/>
        <v>117.22624662919279</v>
      </c>
      <c r="AH552" s="9">
        <f t="shared" si="427"/>
        <v>0.21119314754068641</v>
      </c>
      <c r="AI552" s="9">
        <f t="shared" si="454"/>
        <v>0.09</v>
      </c>
      <c r="AJ552" s="29">
        <f t="shared" si="428"/>
        <v>0.30119314754068638</v>
      </c>
      <c r="AK552" s="30">
        <f t="shared" si="455"/>
        <v>0.9</v>
      </c>
      <c r="AL552" s="9">
        <v>8.7392141622576318</v>
      </c>
      <c r="AM552" s="9">
        <v>3.2704456459283624</v>
      </c>
      <c r="AN552" s="9">
        <v>6.991328037177853</v>
      </c>
      <c r="AO552" s="36">
        <f t="shared" si="429"/>
        <v>91.383503207342528</v>
      </c>
      <c r="AP552" s="36">
        <f t="shared" si="430"/>
        <v>4.3541401146669871</v>
      </c>
      <c r="AQ552" s="36">
        <f t="shared" si="431"/>
        <v>1.6294346740320649</v>
      </c>
      <c r="AR552" s="36">
        <f t="shared" si="432"/>
        <v>3.483290522040269</v>
      </c>
      <c r="AS552" s="36">
        <f t="shared" si="433"/>
        <v>119.57669721310349</v>
      </c>
      <c r="AT552" s="37">
        <f t="shared" si="434"/>
        <v>115.93804611678407</v>
      </c>
      <c r="AU552" s="37">
        <f t="shared" si="435"/>
        <v>6.1070227416951131</v>
      </c>
      <c r="AV552" s="37">
        <f t="shared" si="436"/>
        <v>2.285409827970466</v>
      </c>
      <c r="AW552" s="37">
        <f t="shared" si="437"/>
        <v>4.8855879401708062</v>
      </c>
      <c r="AX552" s="37">
        <f t="shared" si="438"/>
        <v>167.71568898238479</v>
      </c>
      <c r="AY552" s="9">
        <f t="shared" si="439"/>
        <v>0.85</v>
      </c>
      <c r="AZ552" s="9">
        <f t="shared" si="440"/>
        <v>0.6</v>
      </c>
      <c r="BA552" s="9">
        <f t="shared" si="441"/>
        <v>0.65</v>
      </c>
      <c r="BB552" s="9">
        <f t="shared" si="456"/>
        <v>21</v>
      </c>
      <c r="BC552" s="9">
        <f t="shared" si="457"/>
        <v>11.2</v>
      </c>
      <c r="BD552" s="9">
        <f t="shared" si="458"/>
        <v>13.65</v>
      </c>
      <c r="BE552" s="9">
        <f t="shared" si="442"/>
        <v>397.89657713388937</v>
      </c>
      <c r="BF552" s="9">
        <f t="shared" si="443"/>
        <v>148.90344876056432</v>
      </c>
      <c r="BG552" s="9">
        <f t="shared" si="444"/>
        <v>318.31529059297276</v>
      </c>
      <c r="BH552" s="9">
        <f t="shared" si="445"/>
        <v>10927.337493297069</v>
      </c>
      <c r="BI552" s="9">
        <f t="shared" si="446"/>
        <v>708.03628426289708</v>
      </c>
      <c r="BJ552" s="9">
        <f t="shared" si="447"/>
        <v>264.96595003099145</v>
      </c>
      <c r="BK552" s="9">
        <f t="shared" si="448"/>
        <v>566.42551991512698</v>
      </c>
      <c r="BL552" s="9">
        <f t="shared" si="449"/>
        <v>19444.629283747941</v>
      </c>
      <c r="BM552" s="9" t="str">
        <f t="shared" si="450"/>
        <v>M</v>
      </c>
      <c r="BN552" s="9" t="str">
        <f t="shared" si="451"/>
        <v>M</v>
      </c>
      <c r="BO552" s="9">
        <v>1</v>
      </c>
    </row>
    <row r="553" spans="1:67" x14ac:dyDescent="0.3">
      <c r="A553" s="10">
        <v>547</v>
      </c>
      <c r="B553" s="10">
        <f t="shared" si="421"/>
        <v>14</v>
      </c>
      <c r="C553" s="9">
        <f>IF(G553&lt;=$A$3,$A$3,G553)</f>
        <v>2.5</v>
      </c>
      <c r="D553" s="9">
        <f t="shared" si="459"/>
        <v>3</v>
      </c>
      <c r="E553" s="9">
        <f t="shared" si="460"/>
        <v>2.7508200000000005</v>
      </c>
      <c r="F553" s="9">
        <f t="shared" si="461"/>
        <v>2.9000000000000004</v>
      </c>
      <c r="G553" s="9">
        <v>1.9305293953413416</v>
      </c>
      <c r="H553" s="9">
        <f t="shared" si="422"/>
        <v>2.130103506727647</v>
      </c>
      <c r="I553" s="9">
        <v>65</v>
      </c>
      <c r="J553" s="9">
        <v>78</v>
      </c>
      <c r="K553" s="9">
        <v>0.2</v>
      </c>
      <c r="L553" s="9">
        <v>0.2</v>
      </c>
      <c r="M553" s="1">
        <f t="shared" si="462"/>
        <v>1.3989229744649958</v>
      </c>
      <c r="N553" s="9">
        <v>3</v>
      </c>
      <c r="O553" s="9">
        <v>2.6</v>
      </c>
      <c r="P553" s="9">
        <f t="shared" si="463"/>
        <v>1.3489516421013981</v>
      </c>
      <c r="Q553" s="1">
        <f t="shared" si="464"/>
        <v>0.62902648119264271</v>
      </c>
      <c r="R553" s="4">
        <f t="shared" si="465"/>
        <v>15.007922656809424</v>
      </c>
      <c r="S553" s="4">
        <f t="shared" si="466"/>
        <v>4.5456674503044026</v>
      </c>
      <c r="T553" s="9">
        <f t="shared" si="467"/>
        <v>3.5012146943663973</v>
      </c>
      <c r="U553" s="9">
        <f t="shared" si="468"/>
        <v>3.5290264811926431</v>
      </c>
      <c r="V553" s="9">
        <f t="shared" si="469"/>
        <v>43.104570549831948</v>
      </c>
      <c r="W553" s="9">
        <f t="shared" si="470"/>
        <v>53.788406738450867</v>
      </c>
      <c r="X553" s="28">
        <f t="shared" si="423"/>
        <v>96.892977288282822</v>
      </c>
      <c r="Y553" s="9">
        <f t="shared" si="471"/>
        <v>0.55513214934469202</v>
      </c>
      <c r="Z553" s="9">
        <f t="shared" si="452"/>
        <v>0.04</v>
      </c>
      <c r="AA553" s="29">
        <f t="shared" si="424"/>
        <v>0.59513214934469205</v>
      </c>
      <c r="AB553" s="30">
        <f t="shared" si="453"/>
        <v>0.98</v>
      </c>
      <c r="AC553" s="9">
        <v>0.5</v>
      </c>
      <c r="AD553" s="9">
        <v>0.5</v>
      </c>
      <c r="AE553" s="9">
        <f t="shared" si="425"/>
        <v>52.73578195538893</v>
      </c>
      <c r="AF553" s="9">
        <f>(AC553+AD553)*D553*E553*N553</f>
        <v>24.757380000000005</v>
      </c>
      <c r="AG553" s="28">
        <f t="shared" si="426"/>
        <v>77.493161955388928</v>
      </c>
      <c r="AH553" s="9">
        <f t="shared" si="427"/>
        <v>0.31947825298769295</v>
      </c>
      <c r="AI553" s="9">
        <f t="shared" si="454"/>
        <v>0.09</v>
      </c>
      <c r="AJ553" s="29">
        <f t="shared" si="428"/>
        <v>0.40947825298769291</v>
      </c>
      <c r="AK553" s="30">
        <f t="shared" si="455"/>
        <v>0.9</v>
      </c>
      <c r="AL553" s="9">
        <v>11.918353256958653</v>
      </c>
      <c r="AM553" s="9">
        <v>2.4237348996713983</v>
      </c>
      <c r="AN553" s="9">
        <v>5.6440993918114142</v>
      </c>
      <c r="AO553" s="36">
        <f t="shared" si="429"/>
        <v>98.911580981788717</v>
      </c>
      <c r="AP553" s="36">
        <f t="shared" si="430"/>
        <v>4.8253580664955393</v>
      </c>
      <c r="AQ553" s="36">
        <f t="shared" si="431"/>
        <v>0.98129233938821747</v>
      </c>
      <c r="AR553" s="36">
        <f t="shared" si="432"/>
        <v>2.2851143896476183</v>
      </c>
      <c r="AS553" s="36">
        <f t="shared" si="433"/>
        <v>113.00160342978268</v>
      </c>
      <c r="AT553" s="37">
        <f t="shared" si="434"/>
        <v>76.641588747087951</v>
      </c>
      <c r="AU553" s="37">
        <f t="shared" si="435"/>
        <v>7.0380467868090442</v>
      </c>
      <c r="AV553" s="37">
        <f t="shared" si="436"/>
        <v>1.4312681672486529</v>
      </c>
      <c r="AW553" s="37">
        <f t="shared" si="437"/>
        <v>3.332963433163576</v>
      </c>
      <c r="AX553" s="37">
        <f t="shared" si="438"/>
        <v>164.8189752891962</v>
      </c>
      <c r="AY553" s="9">
        <f t="shared" si="439"/>
        <v>0.85</v>
      </c>
      <c r="AZ553" s="9">
        <f t="shared" si="440"/>
        <v>0.6</v>
      </c>
      <c r="BA553" s="9">
        <f t="shared" si="441"/>
        <v>0.65</v>
      </c>
      <c r="BB553" s="9">
        <f t="shared" si="456"/>
        <v>21</v>
      </c>
      <c r="BC553" s="9">
        <f t="shared" si="457"/>
        <v>11.2</v>
      </c>
      <c r="BD553" s="9">
        <f t="shared" si="458"/>
        <v>13.65</v>
      </c>
      <c r="BE553" s="9">
        <f t="shared" si="442"/>
        <v>477.28379516030094</v>
      </c>
      <c r="BF553" s="9">
        <f t="shared" si="443"/>
        <v>97.061176694206566</v>
      </c>
      <c r="BG553" s="9">
        <f t="shared" si="444"/>
        <v>226.02427700428109</v>
      </c>
      <c r="BH553" s="9">
        <f t="shared" si="445"/>
        <v>11177.167248716923</v>
      </c>
      <c r="BI553" s="9">
        <f t="shared" si="446"/>
        <v>539.40708741738251</v>
      </c>
      <c r="BJ553" s="9">
        <f t="shared" si="447"/>
        <v>109.69466626106956</v>
      </c>
      <c r="BK553" s="9">
        <f t="shared" si="448"/>
        <v>255.44361275360515</v>
      </c>
      <c r="BL553" s="9">
        <f t="shared" si="449"/>
        <v>12631.988121831027</v>
      </c>
      <c r="BM553" s="9" t="str">
        <f t="shared" si="450"/>
        <v>M</v>
      </c>
      <c r="BN553" s="9" t="str">
        <f t="shared" si="451"/>
        <v>M</v>
      </c>
      <c r="BO553" s="9">
        <v>1</v>
      </c>
    </row>
    <row r="554" spans="1:67" x14ac:dyDescent="0.3">
      <c r="A554" s="10">
        <v>548</v>
      </c>
      <c r="B554" s="10">
        <f t="shared" si="421"/>
        <v>14</v>
      </c>
      <c r="C554" s="9">
        <f>IF(G554&lt;=$A$3,$A$3,G554)</f>
        <v>2.5</v>
      </c>
      <c r="D554" s="9">
        <f t="shared" si="459"/>
        <v>3</v>
      </c>
      <c r="E554" s="9">
        <f t="shared" si="460"/>
        <v>2.7508200000000005</v>
      </c>
      <c r="F554" s="9">
        <f t="shared" si="461"/>
        <v>2.9000000000000004</v>
      </c>
      <c r="G554" s="9">
        <v>1.5331493091371364</v>
      </c>
      <c r="H554" s="9">
        <f t="shared" si="422"/>
        <v>1.6916430941745155</v>
      </c>
      <c r="I554" s="9">
        <v>65</v>
      </c>
      <c r="J554" s="9">
        <v>78</v>
      </c>
      <c r="K554" s="9">
        <v>0.2</v>
      </c>
      <c r="L554" s="9">
        <v>0.2</v>
      </c>
      <c r="M554" s="1">
        <f t="shared" si="462"/>
        <v>1.3989229744649958</v>
      </c>
      <c r="N554" s="9">
        <v>3</v>
      </c>
      <c r="O554" s="9">
        <v>2.6</v>
      </c>
      <c r="P554" s="9">
        <f t="shared" si="463"/>
        <v>0.40867025301173088</v>
      </c>
      <c r="Q554" s="1">
        <f t="shared" si="464"/>
        <v>0.19056606863951098</v>
      </c>
      <c r="R554" s="4">
        <f t="shared" si="465"/>
        <v>15.007922656809424</v>
      </c>
      <c r="S554" s="4">
        <f t="shared" si="466"/>
        <v>11.197560936057226</v>
      </c>
      <c r="T554" s="9">
        <f t="shared" si="467"/>
        <v>0.3213453601619225</v>
      </c>
      <c r="U554" s="9">
        <f t="shared" si="468"/>
        <v>3.0905660686395113</v>
      </c>
      <c r="V554" s="9">
        <f t="shared" si="469"/>
        <v>40.996687663213656</v>
      </c>
      <c r="W554" s="9">
        <f t="shared" si="470"/>
        <v>72.086568376929449</v>
      </c>
      <c r="X554" s="28">
        <f t="shared" si="423"/>
        <v>113.08325604014311</v>
      </c>
      <c r="Y554" s="9">
        <f t="shared" si="471"/>
        <v>0.63746456284686071</v>
      </c>
      <c r="Z554" s="9">
        <f t="shared" si="452"/>
        <v>0.04</v>
      </c>
      <c r="AA554" s="29">
        <f t="shared" si="424"/>
        <v>0.67746456284686074</v>
      </c>
      <c r="AB554" s="30">
        <f t="shared" si="453"/>
        <v>0.98</v>
      </c>
      <c r="AC554" s="9">
        <v>0.5</v>
      </c>
      <c r="AD554" s="9">
        <v>0.5</v>
      </c>
      <c r="AE554" s="9">
        <f t="shared" si="425"/>
        <v>41.880650906854271</v>
      </c>
      <c r="AF554" s="9">
        <f>(AC554+AD554)*D554*E554*N554</f>
        <v>24.757380000000005</v>
      </c>
      <c r="AG554" s="28">
        <f t="shared" si="426"/>
        <v>66.638030906854283</v>
      </c>
      <c r="AH554" s="9">
        <f t="shared" si="427"/>
        <v>0.37152028148318977</v>
      </c>
      <c r="AI554" s="9">
        <f t="shared" si="454"/>
        <v>0.09</v>
      </c>
      <c r="AJ554" s="29">
        <f t="shared" si="428"/>
        <v>0.4615202814831898</v>
      </c>
      <c r="AK554" s="30">
        <f t="shared" si="455"/>
        <v>0.9</v>
      </c>
      <c r="AL554" s="9">
        <v>6.5833470854387377</v>
      </c>
      <c r="AM554" s="9">
        <v>3.2599723541111398</v>
      </c>
      <c r="AN554" s="9">
        <v>3.7325087634617713</v>
      </c>
      <c r="AO554" s="36">
        <f t="shared" si="429"/>
        <v>115.4391572076461</v>
      </c>
      <c r="AP554" s="36">
        <f t="shared" si="430"/>
        <v>2.1233627301328286</v>
      </c>
      <c r="AQ554" s="36">
        <f t="shared" si="431"/>
        <v>1.0514566083403849</v>
      </c>
      <c r="AR554" s="36">
        <f t="shared" si="432"/>
        <v>1.2038663457010657</v>
      </c>
      <c r="AS554" s="36">
        <f t="shared" si="433"/>
        <v>55.649117293151086</v>
      </c>
      <c r="AT554" s="37">
        <f t="shared" si="434"/>
        <v>65.905744852932798</v>
      </c>
      <c r="AU554" s="37">
        <f t="shared" si="435"/>
        <v>3.5449988854655143</v>
      </c>
      <c r="AV554" s="37">
        <f t="shared" si="436"/>
        <v>1.7554289956143496</v>
      </c>
      <c r="AW554" s="37">
        <f t="shared" si="437"/>
        <v>2.0098802683104218</v>
      </c>
      <c r="AX554" s="37">
        <f t="shared" si="438"/>
        <v>92.907375636672086</v>
      </c>
      <c r="AY554" s="9">
        <f t="shared" si="439"/>
        <v>0.85</v>
      </c>
      <c r="AZ554" s="9">
        <f t="shared" si="440"/>
        <v>0.6</v>
      </c>
      <c r="BA554" s="9">
        <f t="shared" si="441"/>
        <v>0.65</v>
      </c>
      <c r="BB554" s="9">
        <f t="shared" si="456"/>
        <v>21</v>
      </c>
      <c r="BC554" s="9">
        <f t="shared" si="457"/>
        <v>11.2</v>
      </c>
      <c r="BD554" s="9">
        <f t="shared" si="458"/>
        <v>13.65</v>
      </c>
      <c r="BE554" s="9">
        <f t="shared" si="442"/>
        <v>245.11920401266022</v>
      </c>
      <c r="BF554" s="9">
        <f t="shared" si="443"/>
        <v>121.37926470722407</v>
      </c>
      <c r="BG554" s="9">
        <f t="shared" si="444"/>
        <v>138.97331633837976</v>
      </c>
      <c r="BH554" s="9">
        <f t="shared" si="445"/>
        <v>6424.0871996708056</v>
      </c>
      <c r="BI554" s="9">
        <f t="shared" si="446"/>
        <v>233.63579204942133</v>
      </c>
      <c r="BJ554" s="9">
        <f t="shared" si="447"/>
        <v>115.69285549239942</v>
      </c>
      <c r="BK554" s="9">
        <f t="shared" si="448"/>
        <v>132.46265614821078</v>
      </c>
      <c r="BL554" s="9">
        <f t="shared" si="449"/>
        <v>6123.1297936660958</v>
      </c>
      <c r="BM554" s="9" t="str">
        <f t="shared" si="450"/>
        <v>D</v>
      </c>
      <c r="BN554" s="9" t="str">
        <f t="shared" si="451"/>
        <v>M</v>
      </c>
      <c r="BO554" s="9">
        <v>1</v>
      </c>
    </row>
    <row r="555" spans="1:67" x14ac:dyDescent="0.3">
      <c r="A555" s="10">
        <v>549</v>
      </c>
      <c r="B555" s="10">
        <f t="shared" si="421"/>
        <v>14</v>
      </c>
      <c r="C555" s="9">
        <f>IF(G555&lt;=$A$3,$A$3,G555)</f>
        <v>2.6923589987453567</v>
      </c>
      <c r="D555" s="9">
        <f t="shared" si="459"/>
        <v>3</v>
      </c>
      <c r="E555" s="9">
        <f t="shared" si="460"/>
        <v>2.7508200000000005</v>
      </c>
      <c r="F555" s="9">
        <f t="shared" si="461"/>
        <v>3.092358998745357</v>
      </c>
      <c r="G555" s="9">
        <v>2.6923589987453567</v>
      </c>
      <c r="H555" s="9">
        <f t="shared" si="422"/>
        <v>2.9706894691355896</v>
      </c>
      <c r="I555" s="9">
        <v>65</v>
      </c>
      <c r="J555" s="9">
        <v>78</v>
      </c>
      <c r="K555" s="9">
        <v>0.2</v>
      </c>
      <c r="L555" s="9">
        <v>0.2</v>
      </c>
      <c r="M555" s="1">
        <f t="shared" si="462"/>
        <v>1.3989229744649958</v>
      </c>
      <c r="N555" s="9">
        <v>3</v>
      </c>
      <c r="O555" s="9">
        <v>2.6</v>
      </c>
      <c r="P555" s="9">
        <f t="shared" si="463"/>
        <v>2.7390788517367115</v>
      </c>
      <c r="Q555" s="1">
        <f t="shared" si="464"/>
        <v>1.2772534448552286</v>
      </c>
      <c r="R555" s="4">
        <f t="shared" si="465"/>
        <v>15.007922656809424</v>
      </c>
      <c r="S555" s="4">
        <f t="shared" si="466"/>
        <v>0.11352633971310119</v>
      </c>
      <c r="T555" s="9">
        <f t="shared" si="467"/>
        <v>14.435606986248036</v>
      </c>
      <c r="U555" s="9">
        <f t="shared" si="468"/>
        <v>4.3696124436005856</v>
      </c>
      <c r="V555" s="9">
        <f t="shared" si="469"/>
        <v>33.836731639477243</v>
      </c>
      <c r="W555" s="9">
        <f t="shared" si="470"/>
        <v>41.5963843286141</v>
      </c>
      <c r="X555" s="28">
        <f t="shared" si="423"/>
        <v>75.433115968091343</v>
      </c>
      <c r="Y555" s="9">
        <f t="shared" si="471"/>
        <v>0.55143399281304539</v>
      </c>
      <c r="Z555" s="9">
        <f t="shared" si="452"/>
        <v>0.04</v>
      </c>
      <c r="AA555" s="29">
        <f t="shared" si="424"/>
        <v>0.59143399281304543</v>
      </c>
      <c r="AB555" s="30">
        <f t="shared" si="453"/>
        <v>0.98</v>
      </c>
      <c r="AC555" s="9">
        <v>0.5</v>
      </c>
      <c r="AD555" s="9">
        <v>0.5</v>
      </c>
      <c r="AE555" s="9">
        <f t="shared" si="425"/>
        <v>73.546488049388088</v>
      </c>
      <c r="AF555" s="9">
        <f>(AC555+AD555)*D555*E555*N555</f>
        <v>24.757380000000005</v>
      </c>
      <c r="AG555" s="28">
        <f t="shared" si="426"/>
        <v>98.303868049388086</v>
      </c>
      <c r="AH555" s="9">
        <f t="shared" si="427"/>
        <v>0.25184543081826488</v>
      </c>
      <c r="AI555" s="9">
        <f t="shared" si="454"/>
        <v>0.09</v>
      </c>
      <c r="AJ555" s="29">
        <f t="shared" si="428"/>
        <v>0.34184543081826491</v>
      </c>
      <c r="AK555" s="30">
        <f t="shared" si="455"/>
        <v>0.9</v>
      </c>
      <c r="AL555" s="9">
        <v>7.8496992379883661</v>
      </c>
      <c r="AM555" s="9">
        <v>3.466009798413662</v>
      </c>
      <c r="AN555" s="9">
        <v>3.1885532342177281</v>
      </c>
      <c r="AO555" s="36">
        <f t="shared" si="429"/>
        <v>77.004639217426572</v>
      </c>
      <c r="AP555" s="36">
        <f t="shared" si="430"/>
        <v>3.2071202752833865</v>
      </c>
      <c r="AQ555" s="36">
        <f t="shared" si="431"/>
        <v>1.4160937842087311</v>
      </c>
      <c r="AR555" s="36">
        <f t="shared" si="432"/>
        <v>1.3027344636073874</v>
      </c>
      <c r="AS555" s="36">
        <f t="shared" si="433"/>
        <v>76.543526129223579</v>
      </c>
      <c r="AT555" s="37">
        <f t="shared" si="434"/>
        <v>97.223605763131076</v>
      </c>
      <c r="AU555" s="37">
        <f t="shared" si="435"/>
        <v>5.1663154201844277</v>
      </c>
      <c r="AV555" s="37">
        <f t="shared" si="436"/>
        <v>2.281170185654616</v>
      </c>
      <c r="AW555" s="37">
        <f t="shared" si="437"/>
        <v>2.0985608801795967</v>
      </c>
      <c r="AX555" s="37">
        <f t="shared" si="438"/>
        <v>123.30313970583936</v>
      </c>
      <c r="AY555" s="9">
        <f t="shared" si="439"/>
        <v>0.85</v>
      </c>
      <c r="AZ555" s="9">
        <f t="shared" si="440"/>
        <v>0.6</v>
      </c>
      <c r="BA555" s="9">
        <f t="shared" si="441"/>
        <v>0.55000000000000004</v>
      </c>
      <c r="BB555" s="9">
        <f t="shared" si="456"/>
        <v>21</v>
      </c>
      <c r="BC555" s="9">
        <f t="shared" si="457"/>
        <v>11.2</v>
      </c>
      <c r="BD555" s="9">
        <f t="shared" si="458"/>
        <v>13.65</v>
      </c>
      <c r="BE555" s="9">
        <f t="shared" si="442"/>
        <v>246.96313972509097</v>
      </c>
      <c r="BF555" s="9">
        <f t="shared" si="443"/>
        <v>109.04579095103365</v>
      </c>
      <c r="BG555" s="9">
        <f t="shared" si="444"/>
        <v>100.3165973661946</v>
      </c>
      <c r="BH555" s="9">
        <f t="shared" si="445"/>
        <v>5894.2066140105253</v>
      </c>
      <c r="BI555" s="9">
        <f t="shared" si="446"/>
        <v>502.28781365999566</v>
      </c>
      <c r="BJ555" s="9">
        <f t="shared" si="447"/>
        <v>221.78359080869291</v>
      </c>
      <c r="BK555" s="9">
        <f t="shared" si="448"/>
        <v>204.02965568451046</v>
      </c>
      <c r="BL555" s="9">
        <f t="shared" si="449"/>
        <v>11987.9758441168</v>
      </c>
      <c r="BM555" s="9" t="str">
        <f t="shared" si="450"/>
        <v>D</v>
      </c>
      <c r="BN555" s="9" t="str">
        <f t="shared" si="451"/>
        <v>M</v>
      </c>
      <c r="BO555" s="9">
        <v>1</v>
      </c>
    </row>
    <row r="556" spans="1:67" x14ac:dyDescent="0.3">
      <c r="A556" s="10">
        <v>550</v>
      </c>
      <c r="B556" s="10">
        <f t="shared" si="421"/>
        <v>14</v>
      </c>
      <c r="C556" s="9">
        <f>IF(G556&lt;=$A$3,$A$3,G556)</f>
        <v>2.5</v>
      </c>
      <c r="D556" s="9">
        <f t="shared" si="459"/>
        <v>3</v>
      </c>
      <c r="E556" s="9">
        <f t="shared" si="460"/>
        <v>2.7508200000000005</v>
      </c>
      <c r="F556" s="9">
        <f t="shared" si="461"/>
        <v>2.9000000000000004</v>
      </c>
      <c r="G556" s="9">
        <v>2.4773925276100175</v>
      </c>
      <c r="H556" s="9">
        <f t="shared" si="422"/>
        <v>2.7335002115675682</v>
      </c>
      <c r="I556" s="9">
        <v>65</v>
      </c>
      <c r="J556" s="9">
        <v>78</v>
      </c>
      <c r="K556" s="9">
        <v>0.2</v>
      </c>
      <c r="L556" s="9">
        <v>0.2</v>
      </c>
      <c r="M556" s="1">
        <f t="shared" si="462"/>
        <v>1.3989229744649958</v>
      </c>
      <c r="N556" s="9">
        <v>3</v>
      </c>
      <c r="O556" s="9">
        <v>2.6</v>
      </c>
      <c r="P556" s="9">
        <f t="shared" si="463"/>
        <v>2.6429400514432713</v>
      </c>
      <c r="Q556" s="1">
        <f t="shared" si="464"/>
        <v>1.2324231860325634</v>
      </c>
      <c r="R556" s="4">
        <f t="shared" si="465"/>
        <v>15.007922656809424</v>
      </c>
      <c r="S556" s="4">
        <f t="shared" si="466"/>
        <v>0.2125985751979772</v>
      </c>
      <c r="T556" s="9">
        <f t="shared" si="467"/>
        <v>13.440041350944128</v>
      </c>
      <c r="U556" s="9">
        <f t="shared" si="468"/>
        <v>4.1324231860325638</v>
      </c>
      <c r="V556" s="9">
        <f t="shared" si="469"/>
        <v>30.703168918854555</v>
      </c>
      <c r="W556" s="9">
        <f t="shared" si="470"/>
        <v>41.868914215430607</v>
      </c>
      <c r="X556" s="28">
        <f t="shared" si="423"/>
        <v>72.572083134285165</v>
      </c>
      <c r="Y556" s="9">
        <f t="shared" si="471"/>
        <v>0.57692865365264001</v>
      </c>
      <c r="Z556" s="9">
        <f t="shared" si="452"/>
        <v>0.04</v>
      </c>
      <c r="AA556" s="29">
        <f t="shared" si="424"/>
        <v>0.61692865365264005</v>
      </c>
      <c r="AB556" s="30">
        <f t="shared" si="453"/>
        <v>0.98</v>
      </c>
      <c r="AC556" s="9">
        <v>0.5</v>
      </c>
      <c r="AD556" s="9">
        <v>0.5</v>
      </c>
      <c r="AE556" s="9">
        <f t="shared" si="425"/>
        <v>67.674303467858692</v>
      </c>
      <c r="AF556" s="9">
        <f>(AC556+AD556)*D556*E556*N556</f>
        <v>24.757380000000005</v>
      </c>
      <c r="AG556" s="28">
        <f t="shared" si="426"/>
        <v>92.431683467858704</v>
      </c>
      <c r="AH556" s="9">
        <f t="shared" si="427"/>
        <v>0.26784517030471372</v>
      </c>
      <c r="AI556" s="9">
        <f t="shared" si="454"/>
        <v>0.09</v>
      </c>
      <c r="AJ556" s="29">
        <f t="shared" si="428"/>
        <v>0.35784517030471374</v>
      </c>
      <c r="AK556" s="30">
        <f t="shared" si="455"/>
        <v>0.9</v>
      </c>
      <c r="AL556" s="9">
        <v>4.4569321614693109</v>
      </c>
      <c r="AM556" s="9">
        <v>2.6415836651187274</v>
      </c>
      <c r="AN556" s="9">
        <v>5.2392768488204045</v>
      </c>
      <c r="AO556" s="36">
        <f t="shared" si="429"/>
        <v>74.084001532916105</v>
      </c>
      <c r="AP556" s="36">
        <f t="shared" si="430"/>
        <v>1.7073230036728981</v>
      </c>
      <c r="AQ556" s="36">
        <f t="shared" si="431"/>
        <v>1.0119150110862245</v>
      </c>
      <c r="AR556" s="36">
        <f t="shared" si="432"/>
        <v>2.0070168363641856</v>
      </c>
      <c r="AS556" s="36">
        <f t="shared" si="433"/>
        <v>55.083041370701892</v>
      </c>
      <c r="AT556" s="37">
        <f t="shared" si="434"/>
        <v>91.415950682497623</v>
      </c>
      <c r="AU556" s="37">
        <f t="shared" si="435"/>
        <v>2.8620405131117694</v>
      </c>
      <c r="AV556" s="37">
        <f t="shared" si="436"/>
        <v>1.6963057086001665</v>
      </c>
      <c r="AW556" s="37">
        <f t="shared" si="437"/>
        <v>3.3644269325807228</v>
      </c>
      <c r="AX556" s="37">
        <f t="shared" si="438"/>
        <v>92.337475480160663</v>
      </c>
      <c r="AY556" s="9">
        <f t="shared" si="439"/>
        <v>0.85</v>
      </c>
      <c r="AZ556" s="9">
        <f t="shared" si="440"/>
        <v>0.6</v>
      </c>
      <c r="BA556" s="9">
        <f t="shared" si="441"/>
        <v>0.65</v>
      </c>
      <c r="BB556" s="9">
        <f t="shared" si="456"/>
        <v>21</v>
      </c>
      <c r="BC556" s="9">
        <f t="shared" si="457"/>
        <v>11.2</v>
      </c>
      <c r="BD556" s="9">
        <f t="shared" si="458"/>
        <v>13.65</v>
      </c>
      <c r="BE556" s="9">
        <f t="shared" si="442"/>
        <v>126.48532002128592</v>
      </c>
      <c r="BF556" s="9">
        <f t="shared" si="443"/>
        <v>74.96671323249268</v>
      </c>
      <c r="BG556" s="9">
        <f t="shared" si="444"/>
        <v>148.68783838179274</v>
      </c>
      <c r="BH556" s="9">
        <f t="shared" si="445"/>
        <v>4080.7721213447603</v>
      </c>
      <c r="BI556" s="9">
        <f t="shared" si="446"/>
        <v>261.63615439793568</v>
      </c>
      <c r="BJ556" s="9">
        <f t="shared" si="447"/>
        <v>155.069398999832</v>
      </c>
      <c r="BK556" s="9">
        <f t="shared" si="448"/>
        <v>307.56228654366612</v>
      </c>
      <c r="BL556" s="9">
        <f t="shared" si="449"/>
        <v>8441.1181046407</v>
      </c>
      <c r="BM556" s="9" t="str">
        <f t="shared" si="450"/>
        <v>D</v>
      </c>
      <c r="BN556" s="9" t="str">
        <f t="shared" si="451"/>
        <v>M</v>
      </c>
      <c r="BO556" s="9">
        <v>1</v>
      </c>
    </row>
    <row r="557" spans="1:67" x14ac:dyDescent="0.3">
      <c r="A557" s="10">
        <v>551</v>
      </c>
      <c r="B557" s="10">
        <f t="shared" si="421"/>
        <v>14</v>
      </c>
      <c r="C557" s="9">
        <f>IF(G557&lt;=$A$3,$A$3,G557)</f>
        <v>2.5</v>
      </c>
      <c r="D557" s="9">
        <f t="shared" si="459"/>
        <v>3</v>
      </c>
      <c r="E557" s="9">
        <f t="shared" si="460"/>
        <v>2.7508200000000005</v>
      </c>
      <c r="F557" s="9">
        <f t="shared" si="461"/>
        <v>2.9000000000000004</v>
      </c>
      <c r="G557" s="9">
        <v>1.1128277754494524</v>
      </c>
      <c r="H557" s="9">
        <f t="shared" si="422"/>
        <v>1.2278695950390759</v>
      </c>
      <c r="I557" s="9">
        <v>65</v>
      </c>
      <c r="J557" s="9">
        <v>78</v>
      </c>
      <c r="K557" s="9">
        <v>0.2</v>
      </c>
      <c r="L557" s="9">
        <v>0.2</v>
      </c>
      <c r="M557" s="1">
        <f t="shared" si="462"/>
        <v>1.3989229744649958</v>
      </c>
      <c r="N557" s="9">
        <v>3</v>
      </c>
      <c r="O557" s="9">
        <v>2.6</v>
      </c>
      <c r="P557" s="9">
        <f t="shared" si="463"/>
        <v>0</v>
      </c>
      <c r="Q557" s="1">
        <f t="shared" si="464"/>
        <v>0</v>
      </c>
      <c r="R557" s="4">
        <f t="shared" si="465"/>
        <v>15.007922656809424</v>
      </c>
      <c r="S557" s="4">
        <f t="shared" si="466"/>
        <v>17.938946066240984</v>
      </c>
      <c r="T557" s="9">
        <f t="shared" si="467"/>
        <v>0</v>
      </c>
      <c r="U557" s="9">
        <f t="shared" si="468"/>
        <v>2.6267925695040715</v>
      </c>
      <c r="V557" s="9">
        <f t="shared" si="469"/>
        <v>30.398834154828521</v>
      </c>
      <c r="W557" s="9">
        <f t="shared" si="470"/>
        <v>35.877892132481968</v>
      </c>
      <c r="X557" s="28">
        <f t="shared" si="423"/>
        <v>66.276726287310481</v>
      </c>
      <c r="Y557" s="9">
        <f t="shared" si="471"/>
        <v>0.54133470589586508</v>
      </c>
      <c r="Z557" s="9">
        <f t="shared" si="452"/>
        <v>0.04</v>
      </c>
      <c r="AA557" s="29">
        <f t="shared" si="424"/>
        <v>0.58133470589586511</v>
      </c>
      <c r="AB557" s="30">
        <f t="shared" si="453"/>
        <v>0.98</v>
      </c>
      <c r="AC557" s="9">
        <v>0.5</v>
      </c>
      <c r="AD557" s="9">
        <v>0.5</v>
      </c>
      <c r="AE557" s="9">
        <f t="shared" si="425"/>
        <v>30.398834154828524</v>
      </c>
      <c r="AF557" s="9">
        <f>(AC557+AD557)*D557*E557*N557</f>
        <v>24.757380000000005</v>
      </c>
      <c r="AG557" s="28">
        <f t="shared" si="426"/>
        <v>55.156214154828533</v>
      </c>
      <c r="AH557" s="9">
        <f t="shared" si="427"/>
        <v>0.44885930587084488</v>
      </c>
      <c r="AI557" s="9">
        <f t="shared" si="454"/>
        <v>0.09</v>
      </c>
      <c r="AJ557" s="29">
        <f t="shared" si="428"/>
        <v>0.53885930587084485</v>
      </c>
      <c r="AK557" s="30">
        <f t="shared" si="455"/>
        <v>0.9</v>
      </c>
      <c r="AL557" s="9">
        <v>8.5639920543453094</v>
      </c>
      <c r="AM557" s="9">
        <v>2.1257533029835067</v>
      </c>
      <c r="AN557" s="9">
        <v>4.0639767006567773</v>
      </c>
      <c r="AO557" s="36">
        <f t="shared" si="429"/>
        <v>67.657491418296118</v>
      </c>
      <c r="AP557" s="36">
        <f t="shared" si="430"/>
        <v>3.5854462521379533</v>
      </c>
      <c r="AQ557" s="36">
        <f t="shared" si="431"/>
        <v>0.88997913178642596</v>
      </c>
      <c r="AR557" s="36">
        <f t="shared" si="432"/>
        <v>1.7014460006128214</v>
      </c>
      <c r="AS557" s="36">
        <f t="shared" si="433"/>
        <v>85.076955006704509</v>
      </c>
      <c r="AT557" s="37">
        <f t="shared" si="434"/>
        <v>54.550101911368877</v>
      </c>
      <c r="AU557" s="37">
        <f t="shared" si="435"/>
        <v>3.9492052404573652</v>
      </c>
      <c r="AV557" s="37">
        <f t="shared" si="436"/>
        <v>0.9802713536851585</v>
      </c>
      <c r="AW557" s="37">
        <f t="shared" si="437"/>
        <v>1.87406503666558</v>
      </c>
      <c r="AX557" s="37">
        <f t="shared" si="438"/>
        <v>93.708379076743597</v>
      </c>
      <c r="AY557" s="9">
        <f t="shared" si="439"/>
        <v>0.85</v>
      </c>
      <c r="AZ557" s="9">
        <f t="shared" si="440"/>
        <v>0.6</v>
      </c>
      <c r="BA557" s="9">
        <f t="shared" si="441"/>
        <v>0.65</v>
      </c>
      <c r="BB557" s="9">
        <f t="shared" si="456"/>
        <v>21</v>
      </c>
      <c r="BC557" s="9">
        <f t="shared" si="457"/>
        <v>11.2</v>
      </c>
      <c r="BD557" s="9">
        <f t="shared" si="458"/>
        <v>13.65</v>
      </c>
      <c r="BE557" s="9">
        <f t="shared" si="442"/>
        <v>242.58229903478556</v>
      </c>
      <c r="BF557" s="9">
        <f t="shared" si="443"/>
        <v>60.213755471302747</v>
      </c>
      <c r="BG557" s="9">
        <f t="shared" si="444"/>
        <v>115.11556818515621</v>
      </c>
      <c r="BH557" s="9">
        <f t="shared" si="445"/>
        <v>5756.0933532608751</v>
      </c>
      <c r="BI557" s="9">
        <f t="shared" si="446"/>
        <v>215.42954833586131</v>
      </c>
      <c r="BJ557" s="9">
        <f t="shared" si="447"/>
        <v>53.473902244320918</v>
      </c>
      <c r="BK557" s="9">
        <f t="shared" si="448"/>
        <v>102.23043873864064</v>
      </c>
      <c r="BL557" s="9">
        <f t="shared" si="449"/>
        <v>5111.8016285855501</v>
      </c>
      <c r="BM557" s="9" t="str">
        <f t="shared" si="450"/>
        <v>M</v>
      </c>
      <c r="BN557" s="9" t="str">
        <f t="shared" si="451"/>
        <v>M</v>
      </c>
      <c r="BO557" s="9">
        <v>1</v>
      </c>
    </row>
    <row r="558" spans="1:67" x14ac:dyDescent="0.3">
      <c r="A558" s="10">
        <v>552</v>
      </c>
      <c r="B558" s="10">
        <f t="shared" si="421"/>
        <v>14</v>
      </c>
      <c r="C558" s="9">
        <f>IF(G558&lt;=$A$3,$A$3,G558)</f>
        <v>2.5</v>
      </c>
      <c r="D558" s="9">
        <f t="shared" si="459"/>
        <v>3</v>
      </c>
      <c r="E558" s="9">
        <f t="shared" si="460"/>
        <v>2.7508200000000005</v>
      </c>
      <c r="F558" s="9">
        <f t="shared" si="461"/>
        <v>2.9000000000000004</v>
      </c>
      <c r="G558" s="9">
        <v>1.0380603259058288</v>
      </c>
      <c r="H558" s="9">
        <f t="shared" si="422"/>
        <v>1.1453728421554992</v>
      </c>
      <c r="I558" s="9">
        <v>65</v>
      </c>
      <c r="J558" s="9">
        <v>78</v>
      </c>
      <c r="K558" s="9">
        <v>0.2</v>
      </c>
      <c r="L558" s="9">
        <v>0.2</v>
      </c>
      <c r="M558" s="1">
        <f t="shared" si="462"/>
        <v>1.3989229744649958</v>
      </c>
      <c r="N558" s="9">
        <v>3</v>
      </c>
      <c r="O558" s="9">
        <v>2.6</v>
      </c>
      <c r="P558" s="9">
        <f t="shared" si="463"/>
        <v>0</v>
      </c>
      <c r="Q558" s="1">
        <f t="shared" si="464"/>
        <v>0</v>
      </c>
      <c r="R558" s="4">
        <f t="shared" si="465"/>
        <v>15.007922656809424</v>
      </c>
      <c r="S558" s="4">
        <f t="shared" si="466"/>
        <v>18.823987565533066</v>
      </c>
      <c r="T558" s="9">
        <f t="shared" si="467"/>
        <v>0</v>
      </c>
      <c r="U558" s="9">
        <f t="shared" si="468"/>
        <v>2.5442958166204948</v>
      </c>
      <c r="V558" s="9">
        <f t="shared" si="469"/>
        <v>28.356430694923716</v>
      </c>
      <c r="W558" s="9">
        <f t="shared" si="470"/>
        <v>37.647975131066133</v>
      </c>
      <c r="X558" s="28">
        <f t="shared" si="423"/>
        <v>66.004405825989849</v>
      </c>
      <c r="Y558" s="9">
        <f t="shared" si="471"/>
        <v>0.57038578955348906</v>
      </c>
      <c r="Z558" s="9">
        <f t="shared" si="452"/>
        <v>0.04</v>
      </c>
      <c r="AA558" s="29">
        <f t="shared" si="424"/>
        <v>0.6103857895534891</v>
      </c>
      <c r="AB558" s="30">
        <f t="shared" si="453"/>
        <v>0.98</v>
      </c>
      <c r="AC558" s="9">
        <v>0.5</v>
      </c>
      <c r="AD558" s="9">
        <v>0.5</v>
      </c>
      <c r="AE558" s="9">
        <f t="shared" si="425"/>
        <v>28.356430694923716</v>
      </c>
      <c r="AF558" s="9">
        <f>(AC558+AD558)*D558*E558*N558</f>
        <v>24.757380000000005</v>
      </c>
      <c r="AG558" s="28">
        <f t="shared" si="426"/>
        <v>53.113810694923721</v>
      </c>
      <c r="AH558" s="9">
        <f t="shared" si="427"/>
        <v>0.46611944569750402</v>
      </c>
      <c r="AI558" s="9">
        <f t="shared" si="454"/>
        <v>0.09</v>
      </c>
      <c r="AJ558" s="29">
        <f t="shared" si="428"/>
        <v>0.55611944569750404</v>
      </c>
      <c r="AK558" s="30">
        <f t="shared" si="455"/>
        <v>0.9</v>
      </c>
      <c r="AL558" s="9">
        <v>4.9377689779232758</v>
      </c>
      <c r="AM558" s="9">
        <v>2.7055323151292536</v>
      </c>
      <c r="AN558" s="9">
        <v>4.8694798734901141</v>
      </c>
      <c r="AO558" s="36">
        <f t="shared" si="429"/>
        <v>67.379497614031308</v>
      </c>
      <c r="AP558" s="36">
        <f t="shared" si="430"/>
        <v>1.9238249617008523</v>
      </c>
      <c r="AQ558" s="36">
        <f t="shared" si="431"/>
        <v>1.054113836796605</v>
      </c>
      <c r="AR558" s="36">
        <f t="shared" si="432"/>
        <v>1.8972185561950266</v>
      </c>
      <c r="AS558" s="36">
        <f t="shared" si="433"/>
        <v>58.256992189473763</v>
      </c>
      <c r="AT558" s="37">
        <f t="shared" si="434"/>
        <v>52.530142445528952</v>
      </c>
      <c r="AU558" s="37">
        <f t="shared" si="435"/>
        <v>2.1917796309382527</v>
      </c>
      <c r="AV558" s="37">
        <f t="shared" si="436"/>
        <v>1.2009331837228883</v>
      </c>
      <c r="AW558" s="37">
        <f t="shared" si="437"/>
        <v>2.1614674254096395</v>
      </c>
      <c r="AX558" s="37">
        <f t="shared" si="438"/>
        <v>66.371157138812649</v>
      </c>
      <c r="AY558" s="9">
        <f t="shared" si="439"/>
        <v>0.85</v>
      </c>
      <c r="AZ558" s="9">
        <f t="shared" si="440"/>
        <v>0.6</v>
      </c>
      <c r="BA558" s="9">
        <f t="shared" si="441"/>
        <v>0.65</v>
      </c>
      <c r="BB558" s="9">
        <f t="shared" si="456"/>
        <v>21</v>
      </c>
      <c r="BC558" s="9">
        <f t="shared" si="457"/>
        <v>11.2</v>
      </c>
      <c r="BD558" s="9">
        <f t="shared" si="458"/>
        <v>13.65</v>
      </c>
      <c r="BE558" s="9">
        <f t="shared" si="442"/>
        <v>129.62635941673645</v>
      </c>
      <c r="BF558" s="9">
        <f t="shared" si="443"/>
        <v>71.025660751354238</v>
      </c>
      <c r="BG558" s="9">
        <f t="shared" si="444"/>
        <v>127.83363318043871</v>
      </c>
      <c r="BH558" s="9">
        <f t="shared" si="445"/>
        <v>3925.326866231288</v>
      </c>
      <c r="BI558" s="9">
        <f t="shared" si="446"/>
        <v>115.13449622239528</v>
      </c>
      <c r="BJ558" s="9">
        <f t="shared" si="447"/>
        <v>63.085191208525913</v>
      </c>
      <c r="BK558" s="9">
        <f t="shared" si="448"/>
        <v>113.54219174813909</v>
      </c>
      <c r="BL558" s="9">
        <f t="shared" si="449"/>
        <v>3486.4863387764144</v>
      </c>
      <c r="BM558" s="9" t="str">
        <f t="shared" si="450"/>
        <v>D</v>
      </c>
      <c r="BN558" s="9" t="str">
        <f t="shared" si="451"/>
        <v>D</v>
      </c>
      <c r="BO558" s="9">
        <v>1</v>
      </c>
    </row>
    <row r="559" spans="1:67" x14ac:dyDescent="0.3">
      <c r="A559" s="10">
        <v>553</v>
      </c>
      <c r="B559" s="10">
        <f t="shared" si="421"/>
        <v>14</v>
      </c>
      <c r="C559" s="9">
        <f>IF(G559&lt;=$A$3,$A$3,G559)</f>
        <v>2.5</v>
      </c>
      <c r="D559" s="9">
        <f t="shared" si="459"/>
        <v>3</v>
      </c>
      <c r="E559" s="9">
        <f t="shared" si="460"/>
        <v>2.7508200000000005</v>
      </c>
      <c r="F559" s="9">
        <f t="shared" si="461"/>
        <v>2.9000000000000004</v>
      </c>
      <c r="G559" s="9">
        <v>2.145478880310093</v>
      </c>
      <c r="H559" s="9">
        <f t="shared" si="422"/>
        <v>2.3672740221345272</v>
      </c>
      <c r="I559" s="9">
        <v>65</v>
      </c>
      <c r="J559" s="9">
        <v>78</v>
      </c>
      <c r="K559" s="9">
        <v>0.2</v>
      </c>
      <c r="L559" s="9">
        <v>0.2</v>
      </c>
      <c r="M559" s="1">
        <f t="shared" si="462"/>
        <v>1.3989229744649958</v>
      </c>
      <c r="N559" s="9">
        <v>3</v>
      </c>
      <c r="O559" s="9">
        <v>2.6</v>
      </c>
      <c r="P559" s="9">
        <f t="shared" si="463"/>
        <v>1.8575654537322706</v>
      </c>
      <c r="Q559" s="1">
        <f t="shared" si="464"/>
        <v>0.86619699659952243</v>
      </c>
      <c r="R559" s="4">
        <f t="shared" si="465"/>
        <v>15.007922656809424</v>
      </c>
      <c r="S559" s="4">
        <f t="shared" si="466"/>
        <v>2.1764100773496144</v>
      </c>
      <c r="T559" s="9">
        <f t="shared" si="467"/>
        <v>6.6391767618348512</v>
      </c>
      <c r="U559" s="9">
        <f t="shared" si="468"/>
        <v>3.7661969965995228</v>
      </c>
      <c r="V559" s="9">
        <f t="shared" si="469"/>
        <v>40.344322310122365</v>
      </c>
      <c r="W559" s="9">
        <f t="shared" si="470"/>
        <v>47.271006171779376</v>
      </c>
      <c r="X559" s="28">
        <f t="shared" si="423"/>
        <v>87.615328481901741</v>
      </c>
      <c r="Y559" s="9">
        <f t="shared" si="471"/>
        <v>0.53952894990907796</v>
      </c>
      <c r="Z559" s="9">
        <f t="shared" si="452"/>
        <v>0.04</v>
      </c>
      <c r="AA559" s="29">
        <f t="shared" si="424"/>
        <v>0.57952894990907799</v>
      </c>
      <c r="AB559" s="30">
        <f t="shared" si="453"/>
        <v>0.98</v>
      </c>
      <c r="AC559" s="9">
        <v>0.5</v>
      </c>
      <c r="AD559" s="9">
        <v>0.5</v>
      </c>
      <c r="AE559" s="9">
        <f t="shared" si="425"/>
        <v>58.60750253011291</v>
      </c>
      <c r="AF559" s="9">
        <f>(AC559+AD559)*D559*E559*N559</f>
        <v>24.757380000000005</v>
      </c>
      <c r="AG559" s="28">
        <f t="shared" si="426"/>
        <v>83.364882530112908</v>
      </c>
      <c r="AH559" s="9">
        <f t="shared" si="427"/>
        <v>0.29697612770050014</v>
      </c>
      <c r="AI559" s="9">
        <f t="shared" si="454"/>
        <v>0.09</v>
      </c>
      <c r="AJ559" s="29">
        <f t="shared" si="428"/>
        <v>0.38697612770050016</v>
      </c>
      <c r="AK559" s="30">
        <f t="shared" si="455"/>
        <v>0.9</v>
      </c>
      <c r="AL559" s="9">
        <v>11.141308849123693</v>
      </c>
      <c r="AM559" s="9">
        <v>2.6247095434031373</v>
      </c>
      <c r="AN559" s="9">
        <v>3.1733499813489061</v>
      </c>
      <c r="AO559" s="36">
        <f t="shared" si="429"/>
        <v>89.440647825274695</v>
      </c>
      <c r="AP559" s="36">
        <f t="shared" si="430"/>
        <v>4.684597831178321</v>
      </c>
      <c r="AQ559" s="36">
        <f t="shared" si="431"/>
        <v>1.1036143778983816</v>
      </c>
      <c r="AR559" s="36">
        <f t="shared" si="432"/>
        <v>1.3343017989637822</v>
      </c>
      <c r="AS559" s="36">
        <f t="shared" si="433"/>
        <v>101.05363066173076</v>
      </c>
      <c r="AT559" s="37">
        <f t="shared" si="434"/>
        <v>82.448784919891878</v>
      </c>
      <c r="AU559" s="37">
        <f t="shared" si="435"/>
        <v>6.8298882931744904</v>
      </c>
      <c r="AV559" s="37">
        <f t="shared" si="436"/>
        <v>1.6090096079584435</v>
      </c>
      <c r="AW559" s="37">
        <f t="shared" si="437"/>
        <v>1.945339293728052</v>
      </c>
      <c r="AX559" s="37">
        <f t="shared" si="438"/>
        <v>147.33068534630874</v>
      </c>
      <c r="AY559" s="9">
        <f t="shared" si="439"/>
        <v>0.85</v>
      </c>
      <c r="AZ559" s="9">
        <f t="shared" si="440"/>
        <v>0.6</v>
      </c>
      <c r="BA559" s="9">
        <f t="shared" si="441"/>
        <v>0.55000000000000004</v>
      </c>
      <c r="BB559" s="9">
        <f t="shared" si="456"/>
        <v>21</v>
      </c>
      <c r="BC559" s="9">
        <f t="shared" si="457"/>
        <v>11.2</v>
      </c>
      <c r="BD559" s="9">
        <f t="shared" si="458"/>
        <v>13.65</v>
      </c>
      <c r="BE559" s="9">
        <f t="shared" si="442"/>
        <v>418.99346482146586</v>
      </c>
      <c r="BF559" s="9">
        <f t="shared" si="443"/>
        <v>98.707984908518767</v>
      </c>
      <c r="BG559" s="9">
        <f t="shared" si="444"/>
        <v>119.34081729375012</v>
      </c>
      <c r="BH559" s="9">
        <f t="shared" si="445"/>
        <v>9038.3021914812416</v>
      </c>
      <c r="BI559" s="9">
        <f t="shared" si="446"/>
        <v>563.11599091083099</v>
      </c>
      <c r="BJ559" s="9">
        <f t="shared" si="447"/>
        <v>132.66088710060527</v>
      </c>
      <c r="BK559" s="9">
        <f t="shared" si="448"/>
        <v>160.39086102479854</v>
      </c>
      <c r="BL559" s="9">
        <f t="shared" si="449"/>
        <v>12147.235988218075</v>
      </c>
      <c r="BM559" s="9" t="str">
        <f t="shared" si="450"/>
        <v>M</v>
      </c>
      <c r="BN559" s="9" t="str">
        <f t="shared" si="451"/>
        <v>M</v>
      </c>
      <c r="BO559" s="9">
        <v>1</v>
      </c>
    </row>
    <row r="560" spans="1:67" x14ac:dyDescent="0.3">
      <c r="A560" s="10">
        <v>554</v>
      </c>
      <c r="B560" s="10">
        <f t="shared" si="421"/>
        <v>14</v>
      </c>
      <c r="C560" s="9">
        <f>IF(G560&lt;=$A$3,$A$3,G560)</f>
        <v>3.3383726377454934</v>
      </c>
      <c r="D560" s="9">
        <f t="shared" si="459"/>
        <v>3</v>
      </c>
      <c r="E560" s="9">
        <f t="shared" si="460"/>
        <v>2.7508200000000005</v>
      </c>
      <c r="F560" s="9">
        <f t="shared" si="461"/>
        <v>3.7383726377454938</v>
      </c>
      <c r="G560" s="9">
        <v>3.3383726377454934</v>
      </c>
      <c r="H560" s="9">
        <f t="shared" si="422"/>
        <v>3.6834866537569466</v>
      </c>
      <c r="I560" s="9">
        <v>65</v>
      </c>
      <c r="J560" s="9">
        <v>78</v>
      </c>
      <c r="K560" s="9">
        <v>0.2</v>
      </c>
      <c r="L560" s="9">
        <v>0.2</v>
      </c>
      <c r="M560" s="1">
        <f t="shared" si="462"/>
        <v>1.3989229744649958</v>
      </c>
      <c r="N560" s="9">
        <v>3</v>
      </c>
      <c r="O560" s="9">
        <v>2.6</v>
      </c>
      <c r="P560" s="9">
        <f t="shared" si="463"/>
        <v>2.8822966274975834</v>
      </c>
      <c r="Q560" s="1">
        <f t="shared" si="464"/>
        <v>1.3440369904764484</v>
      </c>
      <c r="R560" s="4">
        <f t="shared" si="465"/>
        <v>15.007922656809424</v>
      </c>
      <c r="S560" s="4">
        <f t="shared" si="466"/>
        <v>2.3102335514308354E-2</v>
      </c>
      <c r="T560" s="9">
        <f t="shared" si="467"/>
        <v>15.984657213479768</v>
      </c>
      <c r="U560" s="9">
        <f t="shared" si="468"/>
        <v>5.0824096282219422</v>
      </c>
      <c r="V560" s="9">
        <f t="shared" si="469"/>
        <v>47.222564056004742</v>
      </c>
      <c r="W560" s="9">
        <f t="shared" si="470"/>
        <v>41.347644169383976</v>
      </c>
      <c r="X560" s="28">
        <f t="shared" si="423"/>
        <v>88.570208225388711</v>
      </c>
      <c r="Y560" s="9">
        <f t="shared" si="471"/>
        <v>0.46683467271709139</v>
      </c>
      <c r="Z560" s="9">
        <f t="shared" si="452"/>
        <v>0.04</v>
      </c>
      <c r="AA560" s="29">
        <f t="shared" si="424"/>
        <v>0.50683467271709137</v>
      </c>
      <c r="AB560" s="30">
        <f t="shared" si="453"/>
        <v>0.98</v>
      </c>
      <c r="AC560" s="9">
        <v>0.5</v>
      </c>
      <c r="AD560" s="9">
        <v>0.5</v>
      </c>
      <c r="AE560" s="9">
        <f t="shared" si="425"/>
        <v>91.193478811989166</v>
      </c>
      <c r="AF560" s="9">
        <f>(AC560+AD560)*D560*E560*N560</f>
        <v>24.757380000000005</v>
      </c>
      <c r="AG560" s="28">
        <f t="shared" si="426"/>
        <v>115.95085881198918</v>
      </c>
      <c r="AH560" s="9">
        <f t="shared" si="427"/>
        <v>0.21351614169709041</v>
      </c>
      <c r="AI560" s="9">
        <f t="shared" si="454"/>
        <v>0.09</v>
      </c>
      <c r="AJ560" s="29">
        <f t="shared" si="428"/>
        <v>0.3035161416970904</v>
      </c>
      <c r="AK560" s="30">
        <f t="shared" si="455"/>
        <v>0.9</v>
      </c>
      <c r="AL560" s="9">
        <v>5.8501983029508757</v>
      </c>
      <c r="AM560" s="9">
        <v>2.277356160098631</v>
      </c>
      <c r="AN560" s="9">
        <v>6.8936543965075838</v>
      </c>
      <c r="AO560" s="36">
        <f t="shared" si="429"/>
        <v>90.415420896750987</v>
      </c>
      <c r="AP560" s="36">
        <f t="shared" si="430"/>
        <v>2.8851149607446853</v>
      </c>
      <c r="AQ560" s="36">
        <f t="shared" si="431"/>
        <v>1.1231130960347895</v>
      </c>
      <c r="AR560" s="36">
        <f t="shared" si="432"/>
        <v>3.3997113266289247</v>
      </c>
      <c r="AS560" s="36">
        <f t="shared" si="433"/>
        <v>89.210560800161545</v>
      </c>
      <c r="AT560" s="37">
        <f t="shared" si="434"/>
        <v>114.67667355031897</v>
      </c>
      <c r="AU560" s="37">
        <f t="shared" si="435"/>
        <v>4.0745686858763603</v>
      </c>
      <c r="AV560" s="37">
        <f t="shared" si="436"/>
        <v>1.5861418051153933</v>
      </c>
      <c r="AW560" s="37">
        <f t="shared" si="437"/>
        <v>4.8013190118864175</v>
      </c>
      <c r="AX560" s="37">
        <f t="shared" si="438"/>
        <v>125.98962690623071</v>
      </c>
      <c r="AY560" s="9">
        <f t="shared" si="439"/>
        <v>0.85</v>
      </c>
      <c r="AZ560" s="9">
        <f t="shared" si="440"/>
        <v>0.6</v>
      </c>
      <c r="BA560" s="9">
        <f t="shared" si="441"/>
        <v>0.65</v>
      </c>
      <c r="BB560" s="9">
        <f t="shared" si="456"/>
        <v>21</v>
      </c>
      <c r="BC560" s="9">
        <f t="shared" si="457"/>
        <v>11.2</v>
      </c>
      <c r="BD560" s="9">
        <f t="shared" si="458"/>
        <v>13.65</v>
      </c>
      <c r="BE560" s="9">
        <f t="shared" si="442"/>
        <v>260.8588835112439</v>
      </c>
      <c r="BF560" s="9">
        <f t="shared" si="443"/>
        <v>101.54674329263861</v>
      </c>
      <c r="BG560" s="9">
        <f t="shared" si="444"/>
        <v>307.38633052460591</v>
      </c>
      <c r="BH560" s="9">
        <f t="shared" si="445"/>
        <v>8066.0104031818009</v>
      </c>
      <c r="BI560" s="9">
        <f t="shared" si="446"/>
        <v>467.25798304859552</v>
      </c>
      <c r="BJ560" s="9">
        <f t="shared" si="447"/>
        <v>181.8934659897316</v>
      </c>
      <c r="BK560" s="9">
        <f t="shared" si="448"/>
        <v>550.59929293703874</v>
      </c>
      <c r="BL560" s="9">
        <f t="shared" si="449"/>
        <v>14448.071315452302</v>
      </c>
      <c r="BM560" s="9" t="str">
        <f t="shared" si="450"/>
        <v>M</v>
      </c>
      <c r="BN560" s="9" t="str">
        <f t="shared" si="451"/>
        <v>M</v>
      </c>
      <c r="BO560" s="9">
        <v>1</v>
      </c>
    </row>
    <row r="561" spans="1:67" x14ac:dyDescent="0.3">
      <c r="A561" s="10">
        <v>555</v>
      </c>
      <c r="B561" s="10">
        <f t="shared" si="421"/>
        <v>14</v>
      </c>
      <c r="C561" s="9">
        <f>IF(G561&lt;=$A$3,$A$3,G561)</f>
        <v>2.5</v>
      </c>
      <c r="D561" s="9">
        <f t="shared" si="459"/>
        <v>3</v>
      </c>
      <c r="E561" s="9">
        <f t="shared" si="460"/>
        <v>2.7508200000000005</v>
      </c>
      <c r="F561" s="9">
        <f t="shared" si="461"/>
        <v>2.9000000000000004</v>
      </c>
      <c r="G561" s="9">
        <v>1.8688188375323715</v>
      </c>
      <c r="H561" s="9">
        <f t="shared" si="422"/>
        <v>2.062013439874371</v>
      </c>
      <c r="I561" s="9">
        <v>65</v>
      </c>
      <c r="J561" s="9">
        <v>78</v>
      </c>
      <c r="K561" s="9">
        <v>0.2</v>
      </c>
      <c r="L561" s="9">
        <v>0.2</v>
      </c>
      <c r="M561" s="1">
        <f t="shared" si="462"/>
        <v>1.3989229744649958</v>
      </c>
      <c r="N561" s="9">
        <v>3</v>
      </c>
      <c r="O561" s="9">
        <v>2.6</v>
      </c>
      <c r="P561" s="9">
        <f t="shared" si="463"/>
        <v>1.202932022516588</v>
      </c>
      <c r="Q561" s="1">
        <f t="shared" si="464"/>
        <v>0.56093641433936625</v>
      </c>
      <c r="R561" s="4">
        <f t="shared" si="465"/>
        <v>15.007922656809424</v>
      </c>
      <c r="S561" s="4">
        <f t="shared" si="466"/>
        <v>5.3852650650830123</v>
      </c>
      <c r="T561" s="9">
        <f t="shared" si="467"/>
        <v>2.7842495136451317</v>
      </c>
      <c r="U561" s="9">
        <f t="shared" si="468"/>
        <v>3.4609364143393666</v>
      </c>
      <c r="V561" s="9">
        <f t="shared" si="469"/>
        <v>43.391081048951655</v>
      </c>
      <c r="W561" s="9">
        <f t="shared" si="470"/>
        <v>56.097988649136155</v>
      </c>
      <c r="X561" s="28">
        <f t="shared" si="423"/>
        <v>99.489069698087803</v>
      </c>
      <c r="Y561" s="9">
        <f t="shared" si="471"/>
        <v>0.56386082229306811</v>
      </c>
      <c r="Z561" s="9">
        <f t="shared" si="452"/>
        <v>0.04</v>
      </c>
      <c r="AA561" s="29">
        <f t="shared" si="424"/>
        <v>0.60386082229306814</v>
      </c>
      <c r="AB561" s="30">
        <f t="shared" si="453"/>
        <v>0.98</v>
      </c>
      <c r="AC561" s="9">
        <v>0.5</v>
      </c>
      <c r="AD561" s="9">
        <v>0.5</v>
      </c>
      <c r="AE561" s="9">
        <f t="shared" si="425"/>
        <v>51.050050296076961</v>
      </c>
      <c r="AF561" s="9">
        <f>(AC561+AD561)*D561*E561*N561</f>
        <v>24.757380000000005</v>
      </c>
      <c r="AG561" s="28">
        <f t="shared" si="426"/>
        <v>75.807430296076973</v>
      </c>
      <c r="AH561" s="9">
        <f t="shared" si="427"/>
        <v>0.32658249861928373</v>
      </c>
      <c r="AI561" s="9">
        <f t="shared" si="454"/>
        <v>0.09</v>
      </c>
      <c r="AJ561" s="29">
        <f t="shared" si="428"/>
        <v>0.41658249861928376</v>
      </c>
      <c r="AK561" s="30">
        <f t="shared" si="455"/>
        <v>0.9</v>
      </c>
      <c r="AL561" s="9">
        <v>6.2230213557428815</v>
      </c>
      <c r="AM561" s="9">
        <v>2.9276019799187774</v>
      </c>
      <c r="AN561" s="9">
        <v>4.761124860622548</v>
      </c>
      <c r="AO561" s="36">
        <f t="shared" si="429"/>
        <v>101.56175865013131</v>
      </c>
      <c r="AP561" s="36">
        <f t="shared" si="430"/>
        <v>2.4651825627166613</v>
      </c>
      <c r="AQ561" s="36">
        <f t="shared" si="431"/>
        <v>1.15973784097821</v>
      </c>
      <c r="AR561" s="36">
        <f t="shared" si="432"/>
        <v>1.8860680872470468</v>
      </c>
      <c r="AS561" s="36">
        <f t="shared" si="433"/>
        <v>68.531086139965396</v>
      </c>
      <c r="AT561" s="37">
        <f t="shared" si="434"/>
        <v>74.974381611504697</v>
      </c>
      <c r="AU561" s="37">
        <f t="shared" si="435"/>
        <v>3.6306195704063491</v>
      </c>
      <c r="AV561" s="37">
        <f t="shared" si="436"/>
        <v>1.7080142321614509</v>
      </c>
      <c r="AW561" s="37">
        <f t="shared" si="437"/>
        <v>2.7777235699460179</v>
      </c>
      <c r="AX561" s="37">
        <f t="shared" si="438"/>
        <v>100.92976734622432</v>
      </c>
      <c r="AY561" s="9">
        <f t="shared" si="439"/>
        <v>0.85</v>
      </c>
      <c r="AZ561" s="9">
        <f t="shared" si="440"/>
        <v>0.6</v>
      </c>
      <c r="BA561" s="9">
        <f t="shared" si="441"/>
        <v>0.65</v>
      </c>
      <c r="BB561" s="9">
        <f t="shared" si="456"/>
        <v>21</v>
      </c>
      <c r="BC561" s="9">
        <f t="shared" si="457"/>
        <v>11.2</v>
      </c>
      <c r="BD561" s="9">
        <f t="shared" si="458"/>
        <v>13.65</v>
      </c>
      <c r="BE561" s="9">
        <f t="shared" si="442"/>
        <v>250.36827646314174</v>
      </c>
      <c r="BF561" s="9">
        <f t="shared" si="443"/>
        <v>117.78501470285333</v>
      </c>
      <c r="BG561" s="9">
        <f t="shared" si="444"/>
        <v>191.55239187469937</v>
      </c>
      <c r="BH561" s="9">
        <f t="shared" si="445"/>
        <v>6960.1376305785243</v>
      </c>
      <c r="BI561" s="9">
        <f t="shared" si="446"/>
        <v>272.20345715784288</v>
      </c>
      <c r="BJ561" s="9">
        <f t="shared" si="447"/>
        <v>128.0573108399538</v>
      </c>
      <c r="BK561" s="9">
        <f t="shared" si="448"/>
        <v>208.25810694440389</v>
      </c>
      <c r="BL561" s="9">
        <f t="shared" si="449"/>
        <v>7567.1468929762077</v>
      </c>
      <c r="BM561" s="9" t="str">
        <f t="shared" si="450"/>
        <v>D</v>
      </c>
      <c r="BN561" s="9" t="str">
        <f t="shared" si="451"/>
        <v>M</v>
      </c>
      <c r="BO561" s="9">
        <v>1</v>
      </c>
    </row>
    <row r="562" spans="1:67" x14ac:dyDescent="0.3">
      <c r="A562" s="10">
        <v>556</v>
      </c>
      <c r="B562" s="10">
        <f t="shared" si="421"/>
        <v>14</v>
      </c>
      <c r="C562" s="9">
        <f>IF(G562&lt;=$A$3,$A$3,G562)</f>
        <v>2.6110842429037096</v>
      </c>
      <c r="D562" s="9">
        <f t="shared" si="459"/>
        <v>3</v>
      </c>
      <c r="E562" s="9">
        <f t="shared" si="460"/>
        <v>2.7508200000000005</v>
      </c>
      <c r="F562" s="9">
        <f t="shared" si="461"/>
        <v>3.0110842429037099</v>
      </c>
      <c r="G562" s="9">
        <v>2.6110842429037096</v>
      </c>
      <c r="H562" s="9">
        <f t="shared" si="422"/>
        <v>2.8810126981708484</v>
      </c>
      <c r="I562" s="9">
        <v>65</v>
      </c>
      <c r="J562" s="9">
        <v>78</v>
      </c>
      <c r="K562" s="9">
        <v>0.2</v>
      </c>
      <c r="L562" s="9">
        <v>0.2</v>
      </c>
      <c r="M562" s="1">
        <f t="shared" si="462"/>
        <v>1.3989229744649958</v>
      </c>
      <c r="N562" s="9">
        <v>3</v>
      </c>
      <c r="O562" s="9">
        <v>2.6</v>
      </c>
      <c r="P562" s="9">
        <f t="shared" si="463"/>
        <v>2.7210606721590094</v>
      </c>
      <c r="Q562" s="1">
        <f t="shared" si="464"/>
        <v>1.2688514297321341</v>
      </c>
      <c r="R562" s="4">
        <f t="shared" si="465"/>
        <v>15.007922656809424</v>
      </c>
      <c r="S562" s="4">
        <f t="shared" si="466"/>
        <v>0.12974707428684001</v>
      </c>
      <c r="T562" s="9">
        <f t="shared" si="467"/>
        <v>14.246311337280309</v>
      </c>
      <c r="U562" s="9">
        <f t="shared" si="468"/>
        <v>4.279935672635844</v>
      </c>
      <c r="V562" s="9">
        <f t="shared" si="469"/>
        <v>32.137288000623577</v>
      </c>
      <c r="W562" s="9">
        <f t="shared" si="470"/>
        <v>41.641004649694231</v>
      </c>
      <c r="X562" s="28">
        <f t="shared" si="423"/>
        <v>73.778292650317809</v>
      </c>
      <c r="Y562" s="9">
        <f t="shared" si="471"/>
        <v>0.56440726877561942</v>
      </c>
      <c r="Z562" s="9">
        <f t="shared" si="452"/>
        <v>0.04</v>
      </c>
      <c r="AA562" s="29">
        <f t="shared" si="424"/>
        <v>0.60440726877561946</v>
      </c>
      <c r="AB562" s="30">
        <f t="shared" si="453"/>
        <v>0.98</v>
      </c>
      <c r="AC562" s="9">
        <v>0.5</v>
      </c>
      <c r="AD562" s="9">
        <v>0.5</v>
      </c>
      <c r="AE562" s="9">
        <f t="shared" si="425"/>
        <v>71.326326153441002</v>
      </c>
      <c r="AF562" s="9">
        <f>(AC562+AD562)*D562*E562*N562</f>
        <v>24.757380000000005</v>
      </c>
      <c r="AG562" s="28">
        <f t="shared" si="426"/>
        <v>96.083706153441</v>
      </c>
      <c r="AH562" s="9">
        <f t="shared" si="427"/>
        <v>0.25766470706764449</v>
      </c>
      <c r="AI562" s="9">
        <f t="shared" si="454"/>
        <v>0.09</v>
      </c>
      <c r="AJ562" s="29">
        <f t="shared" si="428"/>
        <v>0.34766470706764452</v>
      </c>
      <c r="AK562" s="30">
        <f t="shared" si="455"/>
        <v>0.9</v>
      </c>
      <c r="AL562" s="9">
        <v>11.562336480217827</v>
      </c>
      <c r="AM562" s="9">
        <v>2.0736269730588082</v>
      </c>
      <c r="AN562" s="9">
        <v>3.1771676783358531</v>
      </c>
      <c r="AO562" s="36">
        <f t="shared" si="429"/>
        <v>75.315340413866096</v>
      </c>
      <c r="AP562" s="36">
        <f t="shared" si="430"/>
        <v>4.5739762675446611</v>
      </c>
      <c r="AQ562" s="36">
        <f t="shared" si="431"/>
        <v>0.82031175781287891</v>
      </c>
      <c r="AR562" s="36">
        <f t="shared" si="432"/>
        <v>1.2568644394307043</v>
      </c>
      <c r="AS562" s="36">
        <f t="shared" si="433"/>
        <v>96.593881167200749</v>
      </c>
      <c r="AT562" s="37">
        <f t="shared" si="434"/>
        <v>95.027841250655925</v>
      </c>
      <c r="AU562" s="37">
        <f t="shared" si="435"/>
        <v>7.5425201548053558</v>
      </c>
      <c r="AV562" s="37">
        <f t="shared" si="436"/>
        <v>1.3527000589027511</v>
      </c>
      <c r="AW562" s="37">
        <f t="shared" si="437"/>
        <v>2.0725786081424307</v>
      </c>
      <c r="AX562" s="37">
        <f t="shared" si="438"/>
        <v>159.28401305973139</v>
      </c>
      <c r="AY562" s="9">
        <f t="shared" si="439"/>
        <v>0.85</v>
      </c>
      <c r="AZ562" s="9">
        <f t="shared" si="440"/>
        <v>0.6</v>
      </c>
      <c r="BA562" s="9">
        <f t="shared" si="441"/>
        <v>0.55000000000000004</v>
      </c>
      <c r="BB562" s="9">
        <f t="shared" si="456"/>
        <v>21</v>
      </c>
      <c r="BC562" s="9">
        <f t="shared" si="457"/>
        <v>11.2</v>
      </c>
      <c r="BD562" s="9">
        <f t="shared" si="458"/>
        <v>13.65</v>
      </c>
      <c r="BE562" s="9">
        <f t="shared" si="442"/>
        <v>344.49057963507084</v>
      </c>
      <c r="BF562" s="9">
        <f t="shared" si="443"/>
        <v>61.782059285173858</v>
      </c>
      <c r="BG562" s="9">
        <f t="shared" si="444"/>
        <v>94.661173109806469</v>
      </c>
      <c r="BH562" s="9">
        <f t="shared" si="445"/>
        <v>7275.0010420042536</v>
      </c>
      <c r="BI562" s="9">
        <f t="shared" si="446"/>
        <v>716.74940790071605</v>
      </c>
      <c r="BJ562" s="9">
        <f t="shared" si="447"/>
        <v>128.54416645716356</v>
      </c>
      <c r="BK562" s="9">
        <f t="shared" si="448"/>
        <v>196.9526709540643</v>
      </c>
      <c r="BL562" s="9">
        <f t="shared" si="449"/>
        <v>15136.415906807561</v>
      </c>
      <c r="BM562" s="9" t="str">
        <f t="shared" si="450"/>
        <v>M</v>
      </c>
      <c r="BN562" s="9" t="str">
        <f t="shared" si="451"/>
        <v>M</v>
      </c>
      <c r="BO562" s="9">
        <v>1</v>
      </c>
    </row>
    <row r="563" spans="1:67" x14ac:dyDescent="0.3">
      <c r="A563" s="10">
        <v>557</v>
      </c>
      <c r="B563" s="10">
        <f t="shared" si="421"/>
        <v>14</v>
      </c>
      <c r="C563" s="9">
        <f>IF(G563&lt;=$A$3,$A$3,G563)</f>
        <v>2.5</v>
      </c>
      <c r="D563" s="9">
        <f t="shared" si="459"/>
        <v>3</v>
      </c>
      <c r="E563" s="9">
        <f t="shared" si="460"/>
        <v>2.7508200000000005</v>
      </c>
      <c r="F563" s="9">
        <f t="shared" si="461"/>
        <v>2.9000000000000004</v>
      </c>
      <c r="G563" s="9">
        <v>1.7408237316496835</v>
      </c>
      <c r="H563" s="9">
        <f t="shared" si="422"/>
        <v>1.9207864663081469</v>
      </c>
      <c r="I563" s="9">
        <v>65</v>
      </c>
      <c r="J563" s="9">
        <v>78</v>
      </c>
      <c r="K563" s="9">
        <v>0.2</v>
      </c>
      <c r="L563" s="9">
        <v>0.2</v>
      </c>
      <c r="M563" s="1">
        <f t="shared" si="462"/>
        <v>1.3989229744649958</v>
      </c>
      <c r="N563" s="9">
        <v>3</v>
      </c>
      <c r="O563" s="9">
        <v>2.6</v>
      </c>
      <c r="P563" s="9">
        <f t="shared" si="463"/>
        <v>0.90006980034120088</v>
      </c>
      <c r="Q563" s="1">
        <f t="shared" si="464"/>
        <v>0.41970944077314254</v>
      </c>
      <c r="R563" s="4">
        <f t="shared" si="465"/>
        <v>15.007922656809424</v>
      </c>
      <c r="S563" s="4">
        <f t="shared" si="466"/>
        <v>7.3533932495040464</v>
      </c>
      <c r="T563" s="9">
        <f t="shared" si="467"/>
        <v>1.5587567986865944</v>
      </c>
      <c r="U563" s="9">
        <f t="shared" si="468"/>
        <v>3.3197094407731429</v>
      </c>
      <c r="V563" s="9">
        <f t="shared" si="469"/>
        <v>43.265781068284937</v>
      </c>
      <c r="W563" s="9">
        <f t="shared" si="470"/>
        <v>61.511955021405235</v>
      </c>
      <c r="X563" s="28">
        <f t="shared" si="423"/>
        <v>104.77773608969017</v>
      </c>
      <c r="Y563" s="9">
        <f t="shared" si="471"/>
        <v>0.58707085414358207</v>
      </c>
      <c r="Z563" s="9">
        <f t="shared" si="452"/>
        <v>0.04</v>
      </c>
      <c r="AA563" s="29">
        <f t="shared" si="424"/>
        <v>0.6270708541435821</v>
      </c>
      <c r="AB563" s="30">
        <f t="shared" si="453"/>
        <v>0.98</v>
      </c>
      <c r="AC563" s="9">
        <v>0.5</v>
      </c>
      <c r="AD563" s="9">
        <v>0.5</v>
      </c>
      <c r="AE563" s="9">
        <f t="shared" si="425"/>
        <v>47.553640445247993</v>
      </c>
      <c r="AF563" s="9">
        <f>(AC563+AD563)*D563*E563*N563</f>
        <v>24.757380000000005</v>
      </c>
      <c r="AG563" s="28">
        <f t="shared" si="426"/>
        <v>72.311020445248005</v>
      </c>
      <c r="AH563" s="9">
        <f t="shared" si="427"/>
        <v>0.34237353929676101</v>
      </c>
      <c r="AI563" s="9">
        <f t="shared" si="454"/>
        <v>0.09</v>
      </c>
      <c r="AJ563" s="29">
        <f t="shared" si="428"/>
        <v>0.43237353929676103</v>
      </c>
      <c r="AK563" s="30">
        <f t="shared" si="455"/>
        <v>0.9</v>
      </c>
      <c r="AL563" s="9">
        <v>4.7608622443771242</v>
      </c>
      <c r="AM563" s="9">
        <v>2.7849110989057522</v>
      </c>
      <c r="AN563" s="9">
        <v>5.7621453340630566</v>
      </c>
      <c r="AO563" s="36">
        <f t="shared" si="429"/>
        <v>106.9606055915587</v>
      </c>
      <c r="AP563" s="36">
        <f t="shared" si="430"/>
        <v>1.7754642903356297</v>
      </c>
      <c r="AQ563" s="36">
        <f t="shared" si="431"/>
        <v>1.0385745174009804</v>
      </c>
      <c r="AR563" s="36">
        <f t="shared" si="432"/>
        <v>2.1488719377326793</v>
      </c>
      <c r="AS563" s="36">
        <f t="shared" si="433"/>
        <v>57.737124606958773</v>
      </c>
      <c r="AT563" s="37">
        <f t="shared" si="434"/>
        <v>71.516393846948574</v>
      </c>
      <c r="AU563" s="37">
        <f t="shared" si="435"/>
        <v>2.7023913856714659</v>
      </c>
      <c r="AV563" s="37">
        <f t="shared" si="436"/>
        <v>1.5807892304450399</v>
      </c>
      <c r="AW563" s="37">
        <f t="shared" si="437"/>
        <v>3.2707461620318954</v>
      </c>
      <c r="AX563" s="37">
        <f t="shared" si="438"/>
        <v>87.880285185454326</v>
      </c>
      <c r="AY563" s="9">
        <f t="shared" si="439"/>
        <v>0.85</v>
      </c>
      <c r="AZ563" s="9">
        <f t="shared" si="440"/>
        <v>0.6</v>
      </c>
      <c r="BA563" s="9">
        <f t="shared" si="441"/>
        <v>0.65</v>
      </c>
      <c r="BB563" s="9">
        <f t="shared" si="456"/>
        <v>21</v>
      </c>
      <c r="BC563" s="9">
        <f t="shared" si="457"/>
        <v>11.2</v>
      </c>
      <c r="BD563" s="9">
        <f t="shared" si="458"/>
        <v>13.65</v>
      </c>
      <c r="BE563" s="9">
        <f t="shared" si="442"/>
        <v>189.90473570048596</v>
      </c>
      <c r="BF563" s="9">
        <f t="shared" si="443"/>
        <v>111.08655933316969</v>
      </c>
      <c r="BG563" s="9">
        <f t="shared" si="444"/>
        <v>229.84464379859361</v>
      </c>
      <c r="BH563" s="9">
        <f t="shared" si="445"/>
        <v>6175.5978130755957</v>
      </c>
      <c r="BI563" s="9">
        <f t="shared" si="446"/>
        <v>193.26528666628164</v>
      </c>
      <c r="BJ563" s="9">
        <f t="shared" si="447"/>
        <v>113.05234519352223</v>
      </c>
      <c r="BK563" s="9">
        <f t="shared" si="448"/>
        <v>233.91197069726852</v>
      </c>
      <c r="BL563" s="9">
        <f t="shared" si="449"/>
        <v>6284.8810867051116</v>
      </c>
      <c r="BM563" s="9" t="str">
        <f t="shared" si="450"/>
        <v>D</v>
      </c>
      <c r="BN563" s="9" t="str">
        <f t="shared" si="451"/>
        <v>M</v>
      </c>
      <c r="BO563" s="9">
        <v>1</v>
      </c>
    </row>
    <row r="564" spans="1:67" x14ac:dyDescent="0.3">
      <c r="A564" s="10">
        <v>558</v>
      </c>
      <c r="B564" s="10">
        <f t="shared" si="421"/>
        <v>14</v>
      </c>
      <c r="C564" s="9">
        <f>IF(G564&lt;=$A$3,$A$3,G564)</f>
        <v>3.2925221038274644</v>
      </c>
      <c r="D564" s="9">
        <f t="shared" ref="D564:D627" si="472">D563</f>
        <v>3</v>
      </c>
      <c r="E564" s="9">
        <f t="shared" ref="E564:E627" si="473">E563</f>
        <v>2.7508200000000005</v>
      </c>
      <c r="F564" s="9">
        <f t="shared" ref="F564:F627" si="474">C564+K564+L564</f>
        <v>3.6925221038274647</v>
      </c>
      <c r="G564" s="9">
        <v>3.2925221038274644</v>
      </c>
      <c r="H564" s="9">
        <f t="shared" si="422"/>
        <v>3.6328961870591527</v>
      </c>
      <c r="I564" s="9">
        <v>65</v>
      </c>
      <c r="J564" s="9">
        <v>78</v>
      </c>
      <c r="K564" s="9">
        <v>0.2</v>
      </c>
      <c r="L564" s="9">
        <v>0.2</v>
      </c>
      <c r="M564" s="1">
        <f t="shared" ref="M564:M627" si="475">D564*_xlfn.COT(I564*PI()/180)</f>
        <v>1.3989229744649958</v>
      </c>
      <c r="N564" s="9">
        <v>3</v>
      </c>
      <c r="O564" s="9">
        <v>2.6</v>
      </c>
      <c r="P564" s="9">
        <f t="shared" ref="P564:P627" si="476">Q564*TAN(I564*PI()/180)</f>
        <v>2.8721318088486276</v>
      </c>
      <c r="Q564" s="1">
        <f t="shared" ref="Q564:Q627" si="477">IF(U564&lt;=F564,0,U564-F564)</f>
        <v>1.3392970576966836</v>
      </c>
      <c r="R564" s="4">
        <f t="shared" ref="R564:R627" si="478">0.5*D564*D564*_xlfn.COT(I564*PI()/180)*O564*E564</f>
        <v>15.007922656809424</v>
      </c>
      <c r="S564" s="4">
        <f t="shared" ref="S564:S627" si="479">0.5*(F564-H564)*(D564-P564)*O564*E564</f>
        <v>2.7264850248549168E-2</v>
      </c>
      <c r="T564" s="9">
        <f t="shared" ref="T564:T627" si="480">P564*Q564*0.5*N564*E564</f>
        <v>15.872111798093103</v>
      </c>
      <c r="U564" s="9">
        <f t="shared" ref="U564:U627" si="481">M564+H564</f>
        <v>5.0318191615241483</v>
      </c>
      <c r="V564" s="9">
        <f t="shared" ref="V564:V627" si="482">IF(U564&lt;=F564,H564*D564*N564,H564*D564*N564-T564)*E564</f>
        <v>46.279668827144071</v>
      </c>
      <c r="W564" s="9">
        <f t="shared" ref="W564:W627" si="483">IF(U564&lt;=F564,D564*(F564-H564)*O564,R564+S564)*E564</f>
        <v>41.35909449816522</v>
      </c>
      <c r="X564" s="28">
        <f t="shared" si="423"/>
        <v>87.638763325309299</v>
      </c>
      <c r="Y564" s="9">
        <f t="shared" ref="Y564:Y627" si="484">W564/(W564+V564)</f>
        <v>0.47192695251350131</v>
      </c>
      <c r="Z564" s="9">
        <f t="shared" si="452"/>
        <v>0.04</v>
      </c>
      <c r="AA564" s="29">
        <f t="shared" si="424"/>
        <v>0.51192695251350129</v>
      </c>
      <c r="AB564" s="30">
        <f t="shared" si="453"/>
        <v>0.98</v>
      </c>
      <c r="AC564" s="9">
        <v>0.5</v>
      </c>
      <c r="AD564" s="9">
        <v>0.5</v>
      </c>
      <c r="AE564" s="9">
        <f t="shared" si="425"/>
        <v>89.940991403574543</v>
      </c>
      <c r="AF564" s="9">
        <f>(AC564+AD564)*D564*E564*N564</f>
        <v>24.757380000000005</v>
      </c>
      <c r="AG564" s="28">
        <f t="shared" si="426"/>
        <v>114.69837140357455</v>
      </c>
      <c r="AH564" s="9">
        <f t="shared" si="427"/>
        <v>0.21584770295377051</v>
      </c>
      <c r="AI564" s="9">
        <f t="shared" si="454"/>
        <v>0.09</v>
      </c>
      <c r="AJ564" s="29">
        <f t="shared" si="428"/>
        <v>0.30584770295377051</v>
      </c>
      <c r="AK564" s="30">
        <f t="shared" si="455"/>
        <v>0.9</v>
      </c>
      <c r="AL564" s="9">
        <v>10.039121808928295</v>
      </c>
      <c r="AM564" s="9">
        <v>2.1658212387091926</v>
      </c>
      <c r="AN564" s="9">
        <v>3.5823006032816616</v>
      </c>
      <c r="AO564" s="36">
        <f t="shared" si="429"/>
        <v>89.464570894586586</v>
      </c>
      <c r="AP564" s="36">
        <f t="shared" si="430"/>
        <v>4.8998247753718047</v>
      </c>
      <c r="AQ564" s="36">
        <f t="shared" si="431"/>
        <v>1.0570789722877791</v>
      </c>
      <c r="AR564" s="36">
        <f t="shared" si="432"/>
        <v>1.7484243724564035</v>
      </c>
      <c r="AS564" s="36">
        <f t="shared" si="433"/>
        <v>110.07833817878002</v>
      </c>
      <c r="AT564" s="37">
        <f t="shared" si="434"/>
        <v>113.43794973979901</v>
      </c>
      <c r="AU564" s="37">
        <f t="shared" si="435"/>
        <v>6.9686794639944747</v>
      </c>
      <c r="AV564" s="37">
        <f t="shared" si="436"/>
        <v>1.5034097878414963</v>
      </c>
      <c r="AW564" s="37">
        <f t="shared" si="437"/>
        <v>2.4866621924780592</v>
      </c>
      <c r="AX564" s="37">
        <f t="shared" si="438"/>
        <v>156.55675250935781</v>
      </c>
      <c r="AY564" s="9">
        <f t="shared" si="439"/>
        <v>0.85</v>
      </c>
      <c r="AZ564" s="9">
        <f t="shared" si="440"/>
        <v>0.6</v>
      </c>
      <c r="BA564" s="9">
        <f t="shared" si="441"/>
        <v>0.65</v>
      </c>
      <c r="BB564" s="9">
        <f t="shared" si="456"/>
        <v>21</v>
      </c>
      <c r="BC564" s="9">
        <f t="shared" si="457"/>
        <v>11.2</v>
      </c>
      <c r="BD564" s="9">
        <f t="shared" si="458"/>
        <v>13.65</v>
      </c>
      <c r="BE564" s="9">
        <f t="shared" si="442"/>
        <v>438.36072098730261</v>
      </c>
      <c r="BF564" s="9">
        <f t="shared" si="443"/>
        <v>94.571116657416752</v>
      </c>
      <c r="BG564" s="9">
        <f t="shared" si="444"/>
        <v>156.42203622344897</v>
      </c>
      <c r="BH564" s="9">
        <f t="shared" si="445"/>
        <v>9848.111289953742</v>
      </c>
      <c r="BI564" s="9">
        <f t="shared" si="446"/>
        <v>790.51271078937475</v>
      </c>
      <c r="BJ564" s="9">
        <f t="shared" si="447"/>
        <v>170.54372395148553</v>
      </c>
      <c r="BK564" s="9">
        <f t="shared" si="448"/>
        <v>282.08186081018448</v>
      </c>
      <c r="BL564" s="9">
        <f t="shared" si="449"/>
        <v>17759.477022582683</v>
      </c>
      <c r="BM564" s="9" t="str">
        <f t="shared" si="450"/>
        <v>M</v>
      </c>
      <c r="BN564" s="9" t="str">
        <f t="shared" si="451"/>
        <v>M</v>
      </c>
      <c r="BO564" s="9">
        <v>1</v>
      </c>
    </row>
    <row r="565" spans="1:67" x14ac:dyDescent="0.3">
      <c r="A565" s="10">
        <v>559</v>
      </c>
      <c r="B565" s="10">
        <f t="shared" si="421"/>
        <v>14</v>
      </c>
      <c r="C565" s="9">
        <f>IF(G565&lt;=$A$3,$A$3,G565)</f>
        <v>2.5</v>
      </c>
      <c r="D565" s="9">
        <f t="shared" si="472"/>
        <v>3</v>
      </c>
      <c r="E565" s="9">
        <f t="shared" si="473"/>
        <v>2.7508200000000005</v>
      </c>
      <c r="F565" s="9">
        <f t="shared" si="474"/>
        <v>2.9000000000000004</v>
      </c>
      <c r="G565" s="9">
        <v>1.5320996032970058</v>
      </c>
      <c r="H565" s="9">
        <f t="shared" si="422"/>
        <v>1.6904848719291095</v>
      </c>
      <c r="I565" s="9">
        <v>65</v>
      </c>
      <c r="J565" s="9">
        <v>78</v>
      </c>
      <c r="K565" s="9">
        <v>0.2</v>
      </c>
      <c r="L565" s="9">
        <v>0.2</v>
      </c>
      <c r="M565" s="1">
        <f t="shared" si="475"/>
        <v>1.3989229744649958</v>
      </c>
      <c r="N565" s="9">
        <v>3</v>
      </c>
      <c r="O565" s="9">
        <v>2.6</v>
      </c>
      <c r="P565" s="9">
        <f t="shared" si="476"/>
        <v>0.40618643739096988</v>
      </c>
      <c r="Q565" s="1">
        <f t="shared" si="477"/>
        <v>0.18940784639410513</v>
      </c>
      <c r="R565" s="4">
        <f t="shared" si="478"/>
        <v>15.007922656809424</v>
      </c>
      <c r="S565" s="4">
        <f t="shared" si="479"/>
        <v>11.219037173240027</v>
      </c>
      <c r="T565" s="9">
        <f t="shared" si="480"/>
        <v>0.31745108558041935</v>
      </c>
      <c r="U565" s="9">
        <f t="shared" si="481"/>
        <v>3.0894078463941055</v>
      </c>
      <c r="V565" s="9">
        <f t="shared" si="482"/>
        <v>40.978725563363973</v>
      </c>
      <c r="W565" s="9">
        <f t="shared" si="483"/>
        <v>72.145645639696653</v>
      </c>
      <c r="X565" s="28">
        <f t="shared" si="423"/>
        <v>113.12437120306063</v>
      </c>
      <c r="Y565" s="9">
        <f t="shared" si="484"/>
        <v>0.6377551085803933</v>
      </c>
      <c r="Z565" s="9">
        <f t="shared" si="452"/>
        <v>0.04</v>
      </c>
      <c r="AA565" s="29">
        <f t="shared" si="424"/>
        <v>0.67775510858039334</v>
      </c>
      <c r="AB565" s="30">
        <f t="shared" si="453"/>
        <v>0.98</v>
      </c>
      <c r="AC565" s="9">
        <v>0.5</v>
      </c>
      <c r="AD565" s="9">
        <v>0.5</v>
      </c>
      <c r="AE565" s="9">
        <f t="shared" si="425"/>
        <v>41.851976358600297</v>
      </c>
      <c r="AF565" s="9">
        <f>(AC565+AD565)*D565*E565*N565</f>
        <v>24.757380000000005</v>
      </c>
      <c r="AG565" s="28">
        <f t="shared" si="426"/>
        <v>66.609356358600309</v>
      </c>
      <c r="AH565" s="9">
        <f t="shared" si="427"/>
        <v>0.37168021661574635</v>
      </c>
      <c r="AI565" s="9">
        <f t="shared" si="454"/>
        <v>0.09</v>
      </c>
      <c r="AJ565" s="29">
        <f t="shared" si="428"/>
        <v>0.46168021661574632</v>
      </c>
      <c r="AK565" s="30">
        <f t="shared" si="455"/>
        <v>0.9</v>
      </c>
      <c r="AL565" s="9">
        <v>8.5594900692350198</v>
      </c>
      <c r="AM565" s="9">
        <v>2.2900933551516105</v>
      </c>
      <c r="AN565" s="9">
        <v>5.0803989932966322</v>
      </c>
      <c r="AO565" s="36">
        <f t="shared" si="429"/>
        <v>115.48112893645772</v>
      </c>
      <c r="AP565" s="36">
        <f t="shared" si="430"/>
        <v>2.7582519479678402</v>
      </c>
      <c r="AQ565" s="36">
        <f t="shared" si="431"/>
        <v>0.73797088457159343</v>
      </c>
      <c r="AR565" s="36">
        <f t="shared" si="432"/>
        <v>1.6371326219631523</v>
      </c>
      <c r="AS565" s="36">
        <f t="shared" si="433"/>
        <v>68.719420803915128</v>
      </c>
      <c r="AT565" s="37">
        <f t="shared" si="434"/>
        <v>65.877385409604699</v>
      </c>
      <c r="AU565" s="37">
        <f t="shared" si="435"/>
        <v>4.6077428399502667</v>
      </c>
      <c r="AV565" s="37">
        <f t="shared" si="436"/>
        <v>1.2328025588749336</v>
      </c>
      <c r="AW565" s="37">
        <f t="shared" si="437"/>
        <v>2.7348792855770236</v>
      </c>
      <c r="AX565" s="37">
        <f t="shared" si="438"/>
        <v>114.79785935003395</v>
      </c>
      <c r="AY565" s="9">
        <f t="shared" si="439"/>
        <v>0.85</v>
      </c>
      <c r="AZ565" s="9">
        <f t="shared" si="440"/>
        <v>0.6</v>
      </c>
      <c r="BA565" s="9">
        <f t="shared" si="441"/>
        <v>0.65</v>
      </c>
      <c r="BB565" s="9">
        <f t="shared" si="456"/>
        <v>21</v>
      </c>
      <c r="BC565" s="9">
        <f t="shared" si="457"/>
        <v>11.2</v>
      </c>
      <c r="BD565" s="9">
        <f t="shared" si="458"/>
        <v>13.65</v>
      </c>
      <c r="BE565" s="9">
        <f t="shared" si="442"/>
        <v>318.52604884250985</v>
      </c>
      <c r="BF565" s="9">
        <f t="shared" si="443"/>
        <v>85.221710872563946</v>
      </c>
      <c r="BG565" s="9">
        <f t="shared" si="444"/>
        <v>189.05792340300789</v>
      </c>
      <c r="BH565" s="9">
        <f t="shared" si="445"/>
        <v>7935.7962942956183</v>
      </c>
      <c r="BI565" s="9">
        <f t="shared" si="446"/>
        <v>303.5460509357502</v>
      </c>
      <c r="BJ565" s="9">
        <f t="shared" si="447"/>
        <v>81.213809304950885</v>
      </c>
      <c r="BK565" s="9">
        <f t="shared" si="448"/>
        <v>180.16669674470194</v>
      </c>
      <c r="BL565" s="9">
        <f t="shared" si="449"/>
        <v>7562.5828245997782</v>
      </c>
      <c r="BM565" s="9" t="str">
        <f t="shared" si="450"/>
        <v>D</v>
      </c>
      <c r="BN565" s="9" t="str">
        <f t="shared" si="451"/>
        <v>M</v>
      </c>
      <c r="BO565" s="9">
        <v>1</v>
      </c>
    </row>
    <row r="566" spans="1:67" x14ac:dyDescent="0.3">
      <c r="A566" s="10">
        <v>560</v>
      </c>
      <c r="B566" s="10">
        <f t="shared" si="421"/>
        <v>15</v>
      </c>
      <c r="C566" s="9">
        <f>IF(G566&lt;=$A$3,$A$3,G566)</f>
        <v>2.5</v>
      </c>
      <c r="D566" s="9">
        <f t="shared" si="472"/>
        <v>3</v>
      </c>
      <c r="E566" s="9">
        <f t="shared" si="473"/>
        <v>2.7508200000000005</v>
      </c>
      <c r="F566" s="9">
        <f t="shared" si="474"/>
        <v>2.9000000000000004</v>
      </c>
      <c r="G566" s="9">
        <v>1.2598088729308619</v>
      </c>
      <c r="H566" s="9">
        <f t="shared" si="422"/>
        <v>1.3900452925049365</v>
      </c>
      <c r="I566" s="9">
        <v>65</v>
      </c>
      <c r="J566" s="9">
        <v>78</v>
      </c>
      <c r="K566" s="9">
        <v>0.2</v>
      </c>
      <c r="L566" s="9">
        <v>0.2</v>
      </c>
      <c r="M566" s="1">
        <f t="shared" si="475"/>
        <v>1.3989229744649958</v>
      </c>
      <c r="N566" s="9">
        <v>3</v>
      </c>
      <c r="O566" s="9">
        <v>2.6</v>
      </c>
      <c r="P566" s="9">
        <f t="shared" si="476"/>
        <v>0</v>
      </c>
      <c r="Q566" s="1">
        <f t="shared" si="477"/>
        <v>0</v>
      </c>
      <c r="R566" s="4">
        <f t="shared" si="478"/>
        <v>15.007922656809424</v>
      </c>
      <c r="S566" s="4">
        <f t="shared" si="479"/>
        <v>16.199093073039133</v>
      </c>
      <c r="T566" s="9">
        <f t="shared" si="480"/>
        <v>0</v>
      </c>
      <c r="U566" s="9">
        <f t="shared" si="481"/>
        <v>2.7889682669699321</v>
      </c>
      <c r="V566" s="9">
        <f t="shared" si="482"/>
        <v>34.413879523755867</v>
      </c>
      <c r="W566" s="9">
        <f t="shared" si="483"/>
        <v>32.398186146078267</v>
      </c>
      <c r="X566" s="28">
        <f t="shared" si="423"/>
        <v>66.812065669834141</v>
      </c>
      <c r="Y566" s="9">
        <f t="shared" si="484"/>
        <v>0.48491519939198874</v>
      </c>
      <c r="Z566" s="9">
        <f t="shared" si="452"/>
        <v>0.04</v>
      </c>
      <c r="AA566" s="29">
        <f t="shared" si="424"/>
        <v>0.52491519939198872</v>
      </c>
      <c r="AB566" s="30">
        <f t="shared" si="453"/>
        <v>0.98</v>
      </c>
      <c r="AC566" s="9">
        <v>0.5</v>
      </c>
      <c r="AD566" s="9">
        <v>0.5</v>
      </c>
      <c r="AE566" s="9">
        <f t="shared" si="425"/>
        <v>34.413879523755867</v>
      </c>
      <c r="AF566" s="9">
        <f>(AC566+AD566)*D566*E566*N566</f>
        <v>24.757380000000005</v>
      </c>
      <c r="AG566" s="28">
        <f t="shared" si="426"/>
        <v>59.171259523755872</v>
      </c>
      <c r="AH566" s="9">
        <f t="shared" si="427"/>
        <v>0.41840211276997574</v>
      </c>
      <c r="AI566" s="9">
        <f t="shared" si="454"/>
        <v>0.09</v>
      </c>
      <c r="AJ566" s="29">
        <f t="shared" si="428"/>
        <v>0.50840211276997571</v>
      </c>
      <c r="AK566" s="30">
        <f t="shared" si="455"/>
        <v>0.9</v>
      </c>
      <c r="AL566" s="9">
        <v>8.735183401888019</v>
      </c>
      <c r="AM566" s="9">
        <v>2.8895920250808778</v>
      </c>
      <c r="AN566" s="9">
        <v>6.4360967773696096</v>
      </c>
      <c r="AO566" s="36">
        <f t="shared" si="429"/>
        <v>68.203983704622345</v>
      </c>
      <c r="AP566" s="36">
        <f t="shared" si="430"/>
        <v>4.1499528647603796</v>
      </c>
      <c r="AQ566" s="36">
        <f t="shared" si="431"/>
        <v>1.3728012510740484</v>
      </c>
      <c r="AR566" s="36">
        <f t="shared" si="432"/>
        <v>3.0576917541705049</v>
      </c>
      <c r="AS566" s="36">
        <f t="shared" si="433"/>
        <v>110.43125313206819</v>
      </c>
      <c r="AT566" s="37">
        <f t="shared" si="434"/>
        <v>58.521025902615705</v>
      </c>
      <c r="AU566" s="37">
        <f t="shared" si="435"/>
        <v>4.294197704934926</v>
      </c>
      <c r="AV566" s="37">
        <f t="shared" si="436"/>
        <v>1.4205173344864868</v>
      </c>
      <c r="AW566" s="37">
        <f t="shared" si="437"/>
        <v>3.1639715777628683</v>
      </c>
      <c r="AX566" s="37">
        <f t="shared" si="438"/>
        <v>114.26964334453868</v>
      </c>
      <c r="AY566" s="9">
        <f t="shared" si="439"/>
        <v>0.85</v>
      </c>
      <c r="AZ566" s="9">
        <f t="shared" si="440"/>
        <v>0.6</v>
      </c>
      <c r="BA566" s="9">
        <f t="shared" si="441"/>
        <v>0.65</v>
      </c>
      <c r="BB566" s="9">
        <f t="shared" si="456"/>
        <v>21</v>
      </c>
      <c r="BC566" s="9">
        <f t="shared" si="457"/>
        <v>11.2</v>
      </c>
      <c r="BD566" s="9">
        <f t="shared" si="458"/>
        <v>13.65</v>
      </c>
      <c r="BE566" s="9">
        <f t="shared" si="442"/>
        <v>283.04331756306777</v>
      </c>
      <c r="BF566" s="9">
        <f t="shared" si="443"/>
        <v>93.630514157939558</v>
      </c>
      <c r="BG566" s="9">
        <f t="shared" si="444"/>
        <v>208.54675857520323</v>
      </c>
      <c r="BH566" s="9">
        <f t="shared" si="445"/>
        <v>7531.8513891006041</v>
      </c>
      <c r="BI566" s="9">
        <f t="shared" si="446"/>
        <v>251.30085512144973</v>
      </c>
      <c r="BJ566" s="9">
        <f t="shared" si="447"/>
        <v>83.130131726598307</v>
      </c>
      <c r="BK566" s="9">
        <f t="shared" si="448"/>
        <v>185.1588626574007</v>
      </c>
      <c r="BL566" s="9">
        <f t="shared" si="449"/>
        <v>6687.1767580484066</v>
      </c>
      <c r="BM566" s="9" t="str">
        <f t="shared" si="450"/>
        <v>M</v>
      </c>
      <c r="BN566" s="9" t="str">
        <f t="shared" si="451"/>
        <v>M</v>
      </c>
      <c r="BO566" s="9">
        <v>1</v>
      </c>
    </row>
    <row r="567" spans="1:67" x14ac:dyDescent="0.3">
      <c r="A567" s="10">
        <v>561</v>
      </c>
      <c r="B567" s="10">
        <f t="shared" si="421"/>
        <v>15</v>
      </c>
      <c r="C567" s="9">
        <f>IF(G567&lt;=$A$3,$A$3,G567)</f>
        <v>3.0687220995635451</v>
      </c>
      <c r="D567" s="9">
        <f t="shared" si="472"/>
        <v>3</v>
      </c>
      <c r="E567" s="9">
        <f t="shared" si="473"/>
        <v>2.7508200000000005</v>
      </c>
      <c r="F567" s="9">
        <f t="shared" si="474"/>
        <v>3.4687220995635455</v>
      </c>
      <c r="G567" s="9">
        <v>3.0687220995635451</v>
      </c>
      <c r="H567" s="9">
        <f t="shared" si="422"/>
        <v>3.3859602040906327</v>
      </c>
      <c r="I567" s="9">
        <v>65</v>
      </c>
      <c r="J567" s="9">
        <v>78</v>
      </c>
      <c r="K567" s="9">
        <v>0.2</v>
      </c>
      <c r="L567" s="9">
        <v>0.2</v>
      </c>
      <c r="M567" s="1">
        <f t="shared" si="475"/>
        <v>1.3989229744649958</v>
      </c>
      <c r="N567" s="9">
        <v>3</v>
      </c>
      <c r="O567" s="9">
        <v>2.6</v>
      </c>
      <c r="P567" s="9">
        <f t="shared" si="476"/>
        <v>2.8225165424038505</v>
      </c>
      <c r="Q567" s="1">
        <f t="shared" si="477"/>
        <v>1.3161610789920832</v>
      </c>
      <c r="R567" s="4">
        <f t="shared" si="478"/>
        <v>15.007922656809424</v>
      </c>
      <c r="S567" s="4">
        <f t="shared" si="479"/>
        <v>5.2528359165145526E-2</v>
      </c>
      <c r="T567" s="9">
        <f t="shared" si="480"/>
        <v>15.328475784227479</v>
      </c>
      <c r="U567" s="9">
        <f t="shared" si="481"/>
        <v>4.7848831785556287</v>
      </c>
      <c r="V567" s="9">
        <f t="shared" si="482"/>
        <v>41.661625680780723</v>
      </c>
      <c r="W567" s="9">
        <f t="shared" si="483"/>
        <v>41.428589863763172</v>
      </c>
      <c r="X567" s="28">
        <f t="shared" si="423"/>
        <v>83.090215544543895</v>
      </c>
      <c r="Y567" s="9">
        <f t="shared" si="484"/>
        <v>0.49859769399146264</v>
      </c>
      <c r="Z567" s="9">
        <f t="shared" si="452"/>
        <v>0.04</v>
      </c>
      <c r="AA567" s="29">
        <f t="shared" si="424"/>
        <v>0.53859769399146262</v>
      </c>
      <c r="AB567" s="30">
        <f t="shared" si="453"/>
        <v>0.98</v>
      </c>
      <c r="AC567" s="9">
        <v>0.5</v>
      </c>
      <c r="AD567" s="9">
        <v>0.5</v>
      </c>
      <c r="AE567" s="9">
        <f t="shared" si="425"/>
        <v>83.827503437549353</v>
      </c>
      <c r="AF567" s="9">
        <f>(AC567+AD567)*D567*E567*N567</f>
        <v>24.757380000000005</v>
      </c>
      <c r="AG567" s="28">
        <f t="shared" si="426"/>
        <v>108.58488343754937</v>
      </c>
      <c r="AH567" s="9">
        <f t="shared" si="427"/>
        <v>0.22800024475081529</v>
      </c>
      <c r="AI567" s="9">
        <f t="shared" si="454"/>
        <v>0.09</v>
      </c>
      <c r="AJ567" s="29">
        <f t="shared" si="428"/>
        <v>0.31800024475081529</v>
      </c>
      <c r="AK567" s="30">
        <f t="shared" si="455"/>
        <v>0.9</v>
      </c>
      <c r="AL567" s="9">
        <v>9.348777991740608</v>
      </c>
      <c r="AM567" s="9">
        <v>3.4131274771541071</v>
      </c>
      <c r="AN567" s="9">
        <v>3.1402128825644642</v>
      </c>
      <c r="AO567" s="36">
        <f t="shared" si="429"/>
        <v>84.821261701721895</v>
      </c>
      <c r="AP567" s="36">
        <f t="shared" si="430"/>
        <v>4.3135477237509798</v>
      </c>
      <c r="AQ567" s="36">
        <f t="shared" si="431"/>
        <v>1.5748248886600065</v>
      </c>
      <c r="AR567" s="36">
        <f t="shared" si="432"/>
        <v>1.4489014653729602</v>
      </c>
      <c r="AS567" s="36">
        <f t="shared" si="433"/>
        <v>98.457277872037736</v>
      </c>
      <c r="AT567" s="37">
        <f t="shared" si="434"/>
        <v>107.39164296021366</v>
      </c>
      <c r="AU567" s="37">
        <f t="shared" si="435"/>
        <v>6.3758643022460602</v>
      </c>
      <c r="AV567" s="37">
        <f t="shared" si="436"/>
        <v>2.3277521040533684</v>
      </c>
      <c r="AW567" s="37">
        <f t="shared" si="437"/>
        <v>2.1416244173393015</v>
      </c>
      <c r="AX567" s="37">
        <f t="shared" si="438"/>
        <v>145.52991724750564</v>
      </c>
      <c r="AY567" s="9">
        <f t="shared" si="439"/>
        <v>0.85</v>
      </c>
      <c r="AZ567" s="9">
        <f t="shared" si="440"/>
        <v>0.6</v>
      </c>
      <c r="BA567" s="9">
        <f t="shared" si="441"/>
        <v>0.55000000000000004</v>
      </c>
      <c r="BB567" s="9">
        <f t="shared" si="456"/>
        <v>21</v>
      </c>
      <c r="BC567" s="9">
        <f t="shared" si="457"/>
        <v>11.2</v>
      </c>
      <c r="BD567" s="9">
        <f t="shared" si="458"/>
        <v>13.65</v>
      </c>
      <c r="BE567" s="9">
        <f t="shared" si="442"/>
        <v>365.88056033914864</v>
      </c>
      <c r="BF567" s="9">
        <f t="shared" si="443"/>
        <v>133.57863401541545</v>
      </c>
      <c r="BG567" s="9">
        <f t="shared" si="444"/>
        <v>122.8976503744082</v>
      </c>
      <c r="BH567" s="9">
        <f t="shared" si="445"/>
        <v>8351.2705328232641</v>
      </c>
      <c r="BI567" s="9">
        <f t="shared" si="446"/>
        <v>684.71454270958066</v>
      </c>
      <c r="BJ567" s="9">
        <f t="shared" si="447"/>
        <v>249.98112285838545</v>
      </c>
      <c r="BK567" s="9">
        <f t="shared" si="448"/>
        <v>229.99256478177787</v>
      </c>
      <c r="BL567" s="9">
        <f t="shared" si="449"/>
        <v>15628.696913073565</v>
      </c>
      <c r="BM567" s="9" t="str">
        <f t="shared" si="450"/>
        <v>M</v>
      </c>
      <c r="BN567" s="9" t="str">
        <f t="shared" si="451"/>
        <v>M</v>
      </c>
      <c r="BO567" s="9">
        <v>1</v>
      </c>
    </row>
    <row r="568" spans="1:67" x14ac:dyDescent="0.3">
      <c r="A568" s="10">
        <v>562</v>
      </c>
      <c r="B568" s="10">
        <f t="shared" si="421"/>
        <v>15</v>
      </c>
      <c r="C568" s="9">
        <f>IF(G568&lt;=$A$3,$A$3,G568)</f>
        <v>2.5</v>
      </c>
      <c r="D568" s="9">
        <f t="shared" si="472"/>
        <v>3</v>
      </c>
      <c r="E568" s="9">
        <f t="shared" si="473"/>
        <v>2.7508200000000005</v>
      </c>
      <c r="F568" s="9">
        <f t="shared" si="474"/>
        <v>2.9000000000000004</v>
      </c>
      <c r="G568" s="9">
        <v>1.1974560479475895</v>
      </c>
      <c r="H568" s="9">
        <f t="shared" si="422"/>
        <v>1.321246562233461</v>
      </c>
      <c r="I568" s="9">
        <v>65</v>
      </c>
      <c r="J568" s="9">
        <v>78</v>
      </c>
      <c r="K568" s="9">
        <v>0.2</v>
      </c>
      <c r="L568" s="9">
        <v>0.2</v>
      </c>
      <c r="M568" s="1">
        <f t="shared" si="475"/>
        <v>1.3989229744649958</v>
      </c>
      <c r="N568" s="9">
        <v>3</v>
      </c>
      <c r="O568" s="9">
        <v>2.6</v>
      </c>
      <c r="P568" s="9">
        <f t="shared" si="476"/>
        <v>0</v>
      </c>
      <c r="Q568" s="1">
        <f t="shared" si="477"/>
        <v>0</v>
      </c>
      <c r="R568" s="4">
        <f t="shared" si="478"/>
        <v>15.007922656809424</v>
      </c>
      <c r="S568" s="4">
        <f t="shared" si="479"/>
        <v>16.937179473540116</v>
      </c>
      <c r="T568" s="9">
        <f t="shared" si="480"/>
        <v>0</v>
      </c>
      <c r="U568" s="9">
        <f t="shared" si="481"/>
        <v>2.7201695366984566</v>
      </c>
      <c r="V568" s="9">
        <f t="shared" si="482"/>
        <v>32.710603214907451</v>
      </c>
      <c r="W568" s="9">
        <f t="shared" si="483"/>
        <v>33.874358947080232</v>
      </c>
      <c r="X568" s="28">
        <f t="shared" si="423"/>
        <v>66.584962161987676</v>
      </c>
      <c r="Y568" s="9">
        <f t="shared" si="484"/>
        <v>0.50873887807686669</v>
      </c>
      <c r="Z568" s="9">
        <f t="shared" si="452"/>
        <v>0.04</v>
      </c>
      <c r="AA568" s="29">
        <f t="shared" si="424"/>
        <v>0.54873887807686672</v>
      </c>
      <c r="AB568" s="30">
        <f t="shared" si="453"/>
        <v>0.98</v>
      </c>
      <c r="AC568" s="9">
        <v>0.5</v>
      </c>
      <c r="AD568" s="9">
        <v>0.5</v>
      </c>
      <c r="AE568" s="9">
        <f t="shared" si="425"/>
        <v>32.710603214907451</v>
      </c>
      <c r="AF568" s="9">
        <f>(AC568+AD568)*D568*E568*N568</f>
        <v>24.757380000000005</v>
      </c>
      <c r="AG568" s="28">
        <f t="shared" si="426"/>
        <v>57.467983214907456</v>
      </c>
      <c r="AH568" s="9">
        <f t="shared" si="427"/>
        <v>0.43080300743141142</v>
      </c>
      <c r="AI568" s="9">
        <f t="shared" si="454"/>
        <v>0.09</v>
      </c>
      <c r="AJ568" s="29">
        <f t="shared" si="428"/>
        <v>0.52080300743141139</v>
      </c>
      <c r="AK568" s="30">
        <f t="shared" si="455"/>
        <v>0.9</v>
      </c>
      <c r="AL568" s="9">
        <v>4.4896648028735688</v>
      </c>
      <c r="AM568" s="9">
        <v>2.4937185563098527</v>
      </c>
      <c r="AN568" s="9">
        <v>5.2427737409898469</v>
      </c>
      <c r="AO568" s="36">
        <f t="shared" si="429"/>
        <v>67.972148873695744</v>
      </c>
      <c r="AP568" s="36">
        <f t="shared" si="430"/>
        <v>2.0260111760035295</v>
      </c>
      <c r="AQ568" s="36">
        <f t="shared" si="431"/>
        <v>1.1253182334809204</v>
      </c>
      <c r="AR568" s="36">
        <f t="shared" si="432"/>
        <v>2.3658599603482209</v>
      </c>
      <c r="AS568" s="36">
        <f t="shared" si="433"/>
        <v>64.71753051884437</v>
      </c>
      <c r="AT568" s="37">
        <f t="shared" si="434"/>
        <v>56.836466915842536</v>
      </c>
      <c r="AU568" s="37">
        <f t="shared" si="435"/>
        <v>2.1514338711780594</v>
      </c>
      <c r="AV568" s="37">
        <f t="shared" si="436"/>
        <v>1.194982432496164</v>
      </c>
      <c r="AW568" s="37">
        <f t="shared" si="437"/>
        <v>2.5123214093999033</v>
      </c>
      <c r="AX568" s="37">
        <f t="shared" si="438"/>
        <v>68.723948251803222</v>
      </c>
      <c r="AY568" s="9">
        <f t="shared" si="439"/>
        <v>0.85</v>
      </c>
      <c r="AZ568" s="9">
        <f t="shared" si="440"/>
        <v>0.6</v>
      </c>
      <c r="BA568" s="9">
        <f t="shared" si="441"/>
        <v>0.65</v>
      </c>
      <c r="BB568" s="9">
        <f t="shared" si="456"/>
        <v>21</v>
      </c>
      <c r="BC568" s="9">
        <f t="shared" si="457"/>
        <v>11.2</v>
      </c>
      <c r="BD568" s="9">
        <f t="shared" si="458"/>
        <v>13.65</v>
      </c>
      <c r="BE568" s="9">
        <f t="shared" si="442"/>
        <v>137.7123332750833</v>
      </c>
      <c r="BF568" s="9">
        <f t="shared" si="443"/>
        <v>76.490298496449427</v>
      </c>
      <c r="BG568" s="9">
        <f t="shared" si="444"/>
        <v>160.81258543910519</v>
      </c>
      <c r="BH568" s="9">
        <f t="shared" si="445"/>
        <v>4398.9896191648377</v>
      </c>
      <c r="BI568" s="9">
        <f t="shared" si="446"/>
        <v>122.2799000408348</v>
      </c>
      <c r="BJ568" s="9">
        <f t="shared" si="447"/>
        <v>67.918579489581262</v>
      </c>
      <c r="BK568" s="9">
        <f t="shared" si="448"/>
        <v>142.79147266732051</v>
      </c>
      <c r="BL568" s="9">
        <f t="shared" si="449"/>
        <v>3906.0264111396882</v>
      </c>
      <c r="BM568" s="9" t="str">
        <f t="shared" si="450"/>
        <v>D</v>
      </c>
      <c r="BN568" s="9" t="str">
        <f t="shared" si="451"/>
        <v>D</v>
      </c>
      <c r="BO568" s="9">
        <v>1</v>
      </c>
    </row>
    <row r="569" spans="1:67" x14ac:dyDescent="0.3">
      <c r="A569" s="10">
        <v>563</v>
      </c>
      <c r="B569" s="10">
        <f t="shared" si="421"/>
        <v>15</v>
      </c>
      <c r="C569" s="9">
        <f>IF(G569&lt;=$A$3,$A$3,G569)</f>
        <v>3.1283114653629607</v>
      </c>
      <c r="D569" s="9">
        <f t="shared" si="472"/>
        <v>3</v>
      </c>
      <c r="E569" s="9">
        <f t="shared" si="473"/>
        <v>2.7508200000000005</v>
      </c>
      <c r="F569" s="9">
        <f t="shared" si="474"/>
        <v>3.528311465362961</v>
      </c>
      <c r="G569" s="9">
        <v>3.1283114653629607</v>
      </c>
      <c r="H569" s="9">
        <f t="shared" si="422"/>
        <v>3.4517097945186865</v>
      </c>
      <c r="I569" s="9">
        <v>65</v>
      </c>
      <c r="J569" s="9">
        <v>78</v>
      </c>
      <c r="K569" s="9">
        <v>0.2</v>
      </c>
      <c r="L569" s="9">
        <v>0.2</v>
      </c>
      <c r="M569" s="1">
        <f t="shared" si="475"/>
        <v>1.3989229744649958</v>
      </c>
      <c r="N569" s="9">
        <v>3</v>
      </c>
      <c r="O569" s="9">
        <v>2.6</v>
      </c>
      <c r="P569" s="9">
        <f t="shared" si="476"/>
        <v>2.8357271867518574</v>
      </c>
      <c r="Q569" s="1">
        <f t="shared" si="477"/>
        <v>1.3223213036207211</v>
      </c>
      <c r="R569" s="4">
        <f t="shared" si="478"/>
        <v>15.007922656809424</v>
      </c>
      <c r="S569" s="4">
        <f t="shared" si="479"/>
        <v>4.4999683877241528E-2</v>
      </c>
      <c r="T569" s="9">
        <f t="shared" si="480"/>
        <v>15.472299873219519</v>
      </c>
      <c r="U569" s="9">
        <f t="shared" si="481"/>
        <v>4.8506327689836821</v>
      </c>
      <c r="V569" s="9">
        <f t="shared" si="482"/>
        <v>42.893779095371322</v>
      </c>
      <c r="W569" s="9">
        <f t="shared" si="483"/>
        <v>41.407879833207701</v>
      </c>
      <c r="X569" s="28">
        <f t="shared" si="423"/>
        <v>84.30165892857903</v>
      </c>
      <c r="Y569" s="9">
        <f t="shared" si="484"/>
        <v>0.49118701054612407</v>
      </c>
      <c r="Z569" s="9">
        <f t="shared" si="452"/>
        <v>0.04</v>
      </c>
      <c r="AA569" s="29">
        <f t="shared" si="424"/>
        <v>0.53118701054612405</v>
      </c>
      <c r="AB569" s="30">
        <f t="shared" si="453"/>
        <v>0.98</v>
      </c>
      <c r="AC569" s="9">
        <v>0.5</v>
      </c>
      <c r="AD569" s="9">
        <v>0.5</v>
      </c>
      <c r="AE569" s="9">
        <f t="shared" si="425"/>
        <v>85.455291032621048</v>
      </c>
      <c r="AF569" s="9">
        <f>(AC569+AD569)*D569*E569*N569</f>
        <v>24.757380000000005</v>
      </c>
      <c r="AG569" s="28">
        <f t="shared" si="426"/>
        <v>110.21267103262105</v>
      </c>
      <c r="AH569" s="9">
        <f t="shared" si="427"/>
        <v>0.2246327919289085</v>
      </c>
      <c r="AI569" s="9">
        <f t="shared" si="454"/>
        <v>0.09</v>
      </c>
      <c r="AJ569" s="29">
        <f t="shared" si="428"/>
        <v>0.31463279192890847</v>
      </c>
      <c r="AK569" s="30">
        <f t="shared" si="455"/>
        <v>0.9</v>
      </c>
      <c r="AL569" s="9">
        <v>4.8066538185576615</v>
      </c>
      <c r="AM569" s="9">
        <v>2.7348524872884807</v>
      </c>
      <c r="AN569" s="9">
        <v>5.4931134476667438</v>
      </c>
      <c r="AO569" s="36">
        <f t="shared" si="429"/>
        <v>86.057943489591096</v>
      </c>
      <c r="AP569" s="36">
        <f t="shared" si="430"/>
        <v>2.2534217459479056</v>
      </c>
      <c r="AQ569" s="36">
        <f t="shared" si="431"/>
        <v>1.282134370281081</v>
      </c>
      <c r="AR569" s="36">
        <f t="shared" si="432"/>
        <v>2.5752429368099334</v>
      </c>
      <c r="AS569" s="36">
        <f t="shared" si="433"/>
        <v>71.688364090305114</v>
      </c>
      <c r="AT569" s="37">
        <f t="shared" si="434"/>
        <v>109.00154277951532</v>
      </c>
      <c r="AU569" s="37">
        <f t="shared" si="435"/>
        <v>3.2943229077891152</v>
      </c>
      <c r="AV569" s="37">
        <f t="shared" si="436"/>
        <v>1.8743782136991864</v>
      </c>
      <c r="AW569" s="37">
        <f t="shared" si="437"/>
        <v>3.764799827245124</v>
      </c>
      <c r="AX569" s="37">
        <f t="shared" si="438"/>
        <v>104.8026719673266</v>
      </c>
      <c r="AY569" s="9">
        <f t="shared" si="439"/>
        <v>0.85</v>
      </c>
      <c r="AZ569" s="9">
        <f t="shared" si="440"/>
        <v>0.6</v>
      </c>
      <c r="BA569" s="9">
        <f t="shared" si="441"/>
        <v>0.65</v>
      </c>
      <c r="BB569" s="9">
        <f t="shared" si="456"/>
        <v>21</v>
      </c>
      <c r="BC569" s="9">
        <f t="shared" si="457"/>
        <v>11.2</v>
      </c>
      <c r="BD569" s="9">
        <f t="shared" si="458"/>
        <v>13.65</v>
      </c>
      <c r="BE569" s="9">
        <f t="shared" si="442"/>
        <v>193.92484127100056</v>
      </c>
      <c r="BF569" s="9">
        <f t="shared" si="443"/>
        <v>110.33784718371173</v>
      </c>
      <c r="BG569" s="9">
        <f t="shared" si="444"/>
        <v>221.62011112795787</v>
      </c>
      <c r="BH569" s="9">
        <f t="shared" si="445"/>
        <v>6169.3531857447088</v>
      </c>
      <c r="BI569" s="9">
        <f t="shared" si="446"/>
        <v>359.08627936291253</v>
      </c>
      <c r="BJ569" s="9">
        <f t="shared" si="447"/>
        <v>204.31011704552338</v>
      </c>
      <c r="BK569" s="9">
        <f t="shared" si="448"/>
        <v>410.36898942577125</v>
      </c>
      <c r="BL569" s="9">
        <f t="shared" si="449"/>
        <v>11423.652931854062</v>
      </c>
      <c r="BM569" s="9" t="str">
        <f t="shared" si="450"/>
        <v>D</v>
      </c>
      <c r="BN569" s="9" t="str">
        <f t="shared" si="451"/>
        <v>M</v>
      </c>
      <c r="BO569" s="9">
        <v>1</v>
      </c>
    </row>
    <row r="570" spans="1:67" x14ac:dyDescent="0.3">
      <c r="A570" s="10">
        <v>564</v>
      </c>
      <c r="B570" s="10">
        <f t="shared" si="421"/>
        <v>15</v>
      </c>
      <c r="C570" s="9">
        <f>IF(G570&lt;=$A$3,$A$3,G570)</f>
        <v>2.5</v>
      </c>
      <c r="D570" s="9">
        <f t="shared" si="472"/>
        <v>3</v>
      </c>
      <c r="E570" s="9">
        <f t="shared" si="473"/>
        <v>2.7508200000000005</v>
      </c>
      <c r="F570" s="9">
        <f t="shared" si="474"/>
        <v>2.9000000000000004</v>
      </c>
      <c r="G570" s="9">
        <v>1.3237680962856737</v>
      </c>
      <c r="H570" s="9">
        <f t="shared" si="422"/>
        <v>1.460616487268626</v>
      </c>
      <c r="I570" s="9">
        <v>65</v>
      </c>
      <c r="J570" s="9">
        <v>78</v>
      </c>
      <c r="K570" s="9">
        <v>0.2</v>
      </c>
      <c r="L570" s="9">
        <v>0.2</v>
      </c>
      <c r="M570" s="1">
        <f t="shared" si="475"/>
        <v>1.3989229744649958</v>
      </c>
      <c r="N570" s="9">
        <v>3</v>
      </c>
      <c r="O570" s="9">
        <v>2.6</v>
      </c>
      <c r="P570" s="9">
        <f t="shared" si="476"/>
        <v>0</v>
      </c>
      <c r="Q570" s="1">
        <f t="shared" si="477"/>
        <v>0</v>
      </c>
      <c r="R570" s="4">
        <f t="shared" si="478"/>
        <v>15.007922656809424</v>
      </c>
      <c r="S570" s="4">
        <f t="shared" si="479"/>
        <v>15.441991322517708</v>
      </c>
      <c r="T570" s="9">
        <f t="shared" si="480"/>
        <v>0</v>
      </c>
      <c r="U570" s="9">
        <f t="shared" si="481"/>
        <v>2.8595394617336218</v>
      </c>
      <c r="V570" s="9">
        <f t="shared" si="482"/>
        <v>36.16103740957454</v>
      </c>
      <c r="W570" s="9">
        <f t="shared" si="483"/>
        <v>30.883982645035417</v>
      </c>
      <c r="X570" s="28">
        <f t="shared" si="423"/>
        <v>67.04502005460995</v>
      </c>
      <c r="Y570" s="9">
        <f t="shared" si="484"/>
        <v>0.46064543824253601</v>
      </c>
      <c r="Z570" s="9">
        <f t="shared" si="452"/>
        <v>0.04</v>
      </c>
      <c r="AA570" s="29">
        <f t="shared" si="424"/>
        <v>0.50064543824253604</v>
      </c>
      <c r="AB570" s="30">
        <f t="shared" si="453"/>
        <v>0.98</v>
      </c>
      <c r="AC570" s="9">
        <v>0.5</v>
      </c>
      <c r="AD570" s="9">
        <v>0.5</v>
      </c>
      <c r="AE570" s="9">
        <f t="shared" si="425"/>
        <v>36.16103740957454</v>
      </c>
      <c r="AF570" s="9">
        <f>(AC570+AD570)*D570*E570*N570</f>
        <v>24.757380000000005</v>
      </c>
      <c r="AG570" s="28">
        <f t="shared" si="426"/>
        <v>60.918417409574545</v>
      </c>
      <c r="AH570" s="9">
        <f t="shared" si="427"/>
        <v>0.40640221878299959</v>
      </c>
      <c r="AI570" s="9">
        <f t="shared" si="454"/>
        <v>0.09</v>
      </c>
      <c r="AJ570" s="29">
        <f t="shared" si="428"/>
        <v>0.49640221878299962</v>
      </c>
      <c r="AK570" s="30">
        <f t="shared" si="455"/>
        <v>0.9</v>
      </c>
      <c r="AL570" s="9">
        <v>8.8692754034776957</v>
      </c>
      <c r="AM570" s="9">
        <v>2.9429798750889256</v>
      </c>
      <c r="AN570" s="9">
        <v>4.3718416015517807</v>
      </c>
      <c r="AO570" s="36">
        <f t="shared" si="429"/>
        <v>68.441791305747657</v>
      </c>
      <c r="AP570" s="36">
        <f t="shared" si="430"/>
        <v>4.4289131322098587</v>
      </c>
      <c r="AQ570" s="36">
        <f t="shared" si="431"/>
        <v>1.4695904257860664</v>
      </c>
      <c r="AR570" s="36">
        <f t="shared" si="432"/>
        <v>2.1830990470159386</v>
      </c>
      <c r="AS570" s="36">
        <f t="shared" si="433"/>
        <v>108.30129336587727</v>
      </c>
      <c r="AT570" s="37">
        <f t="shared" si="434"/>
        <v>60.248984251227576</v>
      </c>
      <c r="AU570" s="37">
        <f t="shared" si="435"/>
        <v>4.466547414193883</v>
      </c>
      <c r="AV570" s="37">
        <f t="shared" si="436"/>
        <v>1.4820781352610679</v>
      </c>
      <c r="AW570" s="37">
        <f t="shared" si="437"/>
        <v>2.2016497303736542</v>
      </c>
      <c r="AX570" s="37">
        <f t="shared" si="438"/>
        <v>109.22157364505543</v>
      </c>
      <c r="AY570" s="9">
        <f t="shared" si="439"/>
        <v>0.85</v>
      </c>
      <c r="AZ570" s="9">
        <f t="shared" si="440"/>
        <v>0.6</v>
      </c>
      <c r="BA570" s="9">
        <f t="shared" si="441"/>
        <v>0.65</v>
      </c>
      <c r="BB570" s="9">
        <f t="shared" si="456"/>
        <v>21</v>
      </c>
      <c r="BC570" s="9">
        <f t="shared" si="457"/>
        <v>11.2</v>
      </c>
      <c r="BD570" s="9">
        <f t="shared" si="458"/>
        <v>13.65</v>
      </c>
      <c r="BE570" s="9">
        <f t="shared" si="442"/>
        <v>303.12274830599233</v>
      </c>
      <c r="BF570" s="9">
        <f t="shared" si="443"/>
        <v>100.5814012265748</v>
      </c>
      <c r="BG570" s="9">
        <f t="shared" si="444"/>
        <v>149.41520937564147</v>
      </c>
      <c r="BH570" s="9">
        <f t="shared" si="445"/>
        <v>7412.3345186899251</v>
      </c>
      <c r="BI570" s="9">
        <f t="shared" si="446"/>
        <v>269.10494481512853</v>
      </c>
      <c r="BJ570" s="9">
        <f t="shared" si="447"/>
        <v>89.293702230432814</v>
      </c>
      <c r="BK570" s="9">
        <f t="shared" si="448"/>
        <v>132.64715993200173</v>
      </c>
      <c r="BL570" s="9">
        <f t="shared" si="449"/>
        <v>6580.488870435237</v>
      </c>
      <c r="BM570" s="9" t="str">
        <f t="shared" si="450"/>
        <v>M</v>
      </c>
      <c r="BN570" s="9" t="str">
        <f t="shared" si="451"/>
        <v>M</v>
      </c>
      <c r="BO570" s="9">
        <v>1</v>
      </c>
    </row>
    <row r="571" spans="1:67" x14ac:dyDescent="0.3">
      <c r="A571" s="10">
        <v>565</v>
      </c>
      <c r="B571" s="10">
        <f t="shared" si="421"/>
        <v>15</v>
      </c>
      <c r="C571" s="9">
        <f>IF(G571&lt;=$A$3,$A$3,G571)</f>
        <v>2.9535595457511477</v>
      </c>
      <c r="D571" s="9">
        <f t="shared" si="472"/>
        <v>3</v>
      </c>
      <c r="E571" s="9">
        <f t="shared" si="473"/>
        <v>2.7508200000000005</v>
      </c>
      <c r="F571" s="9">
        <f t="shared" si="474"/>
        <v>3.353559545751148</v>
      </c>
      <c r="G571" s="9">
        <v>2.9535595457511477</v>
      </c>
      <c r="H571" s="9">
        <f t="shared" si="422"/>
        <v>3.2588923851227034</v>
      </c>
      <c r="I571" s="9">
        <v>65</v>
      </c>
      <c r="J571" s="9">
        <v>78</v>
      </c>
      <c r="K571" s="9">
        <v>0.2</v>
      </c>
      <c r="L571" s="9">
        <v>0.2</v>
      </c>
      <c r="M571" s="1">
        <f t="shared" si="475"/>
        <v>1.3989229744649958</v>
      </c>
      <c r="N571" s="9">
        <v>3</v>
      </c>
      <c r="O571" s="9">
        <v>2.6</v>
      </c>
      <c r="P571" s="9">
        <f t="shared" si="476"/>
        <v>2.796985618887311</v>
      </c>
      <c r="Q571" s="1">
        <f t="shared" si="477"/>
        <v>1.3042558138365514</v>
      </c>
      <c r="R571" s="4">
        <f t="shared" si="478"/>
        <v>15.007922656809424</v>
      </c>
      <c r="S571" s="4">
        <f t="shared" si="479"/>
        <v>6.8727679455876586E-2</v>
      </c>
      <c r="T571" s="9">
        <f t="shared" si="480"/>
        <v>15.0524241341836</v>
      </c>
      <c r="U571" s="9">
        <f t="shared" si="481"/>
        <v>4.6578153595876994</v>
      </c>
      <c r="V571" s="9">
        <f t="shared" si="482"/>
        <v>39.275127800794188</v>
      </c>
      <c r="W571" s="9">
        <f t="shared" si="483"/>
        <v>41.473151278005325</v>
      </c>
      <c r="X571" s="28">
        <f t="shared" si="423"/>
        <v>80.748279078799513</v>
      </c>
      <c r="Y571" s="9">
        <f t="shared" si="484"/>
        <v>0.51361034255024907</v>
      </c>
      <c r="Z571" s="9">
        <f t="shared" si="452"/>
        <v>0.04</v>
      </c>
      <c r="AA571" s="29">
        <f t="shared" si="424"/>
        <v>0.5536103425502491</v>
      </c>
      <c r="AB571" s="30">
        <f t="shared" si="453"/>
        <v>0.98</v>
      </c>
      <c r="AC571" s="9">
        <v>0.5</v>
      </c>
      <c r="AD571" s="9">
        <v>0.5</v>
      </c>
      <c r="AE571" s="9">
        <f t="shared" si="425"/>
        <v>80.681637157589137</v>
      </c>
      <c r="AF571" s="9">
        <f>(AC571+AD571)*D571*E571*N571</f>
        <v>24.757380000000005</v>
      </c>
      <c r="AG571" s="28">
        <f t="shared" si="426"/>
        <v>105.43901715758915</v>
      </c>
      <c r="AH571" s="9">
        <f t="shared" si="427"/>
        <v>0.23480283359430054</v>
      </c>
      <c r="AI571" s="9">
        <f t="shared" si="454"/>
        <v>0.09</v>
      </c>
      <c r="AJ571" s="29">
        <f t="shared" si="428"/>
        <v>0.32480283359430051</v>
      </c>
      <c r="AK571" s="30">
        <f t="shared" si="455"/>
        <v>0.9</v>
      </c>
      <c r="AL571" s="9">
        <v>6.9340956985534508</v>
      </c>
      <c r="AM571" s="9">
        <v>3.3881837918602735</v>
      </c>
      <c r="AN571" s="9">
        <v>3.877097414447193</v>
      </c>
      <c r="AO571" s="36">
        <f t="shared" si="429"/>
        <v>82.430534892941168</v>
      </c>
      <c r="AP571" s="36">
        <f t="shared" si="430"/>
        <v>3.0953086036010662</v>
      </c>
      <c r="AQ571" s="36">
        <f t="shared" si="431"/>
        <v>1.5124502022253057</v>
      </c>
      <c r="AR571" s="36">
        <f t="shared" si="432"/>
        <v>1.7306961867343973</v>
      </c>
      <c r="AS571" s="36">
        <f t="shared" si="433"/>
        <v>80.770525850034019</v>
      </c>
      <c r="AT571" s="37">
        <f t="shared" si="434"/>
        <v>104.28034663937387</v>
      </c>
      <c r="AU571" s="37">
        <f t="shared" si="435"/>
        <v>4.681881767249239</v>
      </c>
      <c r="AV571" s="37">
        <f t="shared" si="436"/>
        <v>2.2876920955257751</v>
      </c>
      <c r="AW571" s="37">
        <f t="shared" si="437"/>
        <v>2.6178051881136088</v>
      </c>
      <c r="AX571" s="37">
        <f t="shared" si="438"/>
        <v>122.17135695887012</v>
      </c>
      <c r="AY571" s="9">
        <f t="shared" si="439"/>
        <v>0.85</v>
      </c>
      <c r="AZ571" s="9">
        <f t="shared" si="440"/>
        <v>0.6</v>
      </c>
      <c r="BA571" s="9">
        <f t="shared" si="441"/>
        <v>0.65</v>
      </c>
      <c r="BB571" s="9">
        <f t="shared" si="456"/>
        <v>21</v>
      </c>
      <c r="BC571" s="9">
        <f t="shared" si="457"/>
        <v>11.2</v>
      </c>
      <c r="BD571" s="9">
        <f t="shared" si="458"/>
        <v>13.65</v>
      </c>
      <c r="BE571" s="9">
        <f t="shared" si="442"/>
        <v>255.1479438535587</v>
      </c>
      <c r="BF571" s="9">
        <f t="shared" si="443"/>
        <v>124.67207916836898</v>
      </c>
      <c r="BG571" s="9">
        <f t="shared" si="444"/>
        <v>142.66221240968997</v>
      </c>
      <c r="BH571" s="9">
        <f t="shared" si="445"/>
        <v>6657.9576494024359</v>
      </c>
      <c r="BI571" s="9">
        <f t="shared" si="446"/>
        <v>488.22825361331502</v>
      </c>
      <c r="BJ571" s="9">
        <f t="shared" si="447"/>
        <v>238.56132472558343</v>
      </c>
      <c r="BK571" s="9">
        <f t="shared" si="448"/>
        <v>272.98563245083847</v>
      </c>
      <c r="BL571" s="9">
        <f t="shared" si="449"/>
        <v>12740.071453073659</v>
      </c>
      <c r="BM571" s="9" t="str">
        <f t="shared" si="450"/>
        <v>M</v>
      </c>
      <c r="BN571" s="9" t="str">
        <f t="shared" si="451"/>
        <v>M</v>
      </c>
      <c r="BO571" s="9">
        <v>1</v>
      </c>
    </row>
    <row r="572" spans="1:67" x14ac:dyDescent="0.3">
      <c r="A572" s="10">
        <v>566</v>
      </c>
      <c r="B572" s="10">
        <f t="shared" si="421"/>
        <v>15</v>
      </c>
      <c r="C572" s="9">
        <f>IF(G572&lt;=$A$3,$A$3,G572)</f>
        <v>2.5</v>
      </c>
      <c r="D572" s="9">
        <f t="shared" si="472"/>
        <v>3</v>
      </c>
      <c r="E572" s="9">
        <f t="shared" si="473"/>
        <v>2.7508200000000005</v>
      </c>
      <c r="F572" s="9">
        <f t="shared" si="474"/>
        <v>2.9000000000000004</v>
      </c>
      <c r="G572" s="9">
        <v>1.276121918405291</v>
      </c>
      <c r="H572" s="9">
        <f t="shared" si="422"/>
        <v>1.4080447466724526</v>
      </c>
      <c r="I572" s="9">
        <v>65</v>
      </c>
      <c r="J572" s="9">
        <v>78</v>
      </c>
      <c r="K572" s="9">
        <v>0.2</v>
      </c>
      <c r="L572" s="9">
        <v>0.2</v>
      </c>
      <c r="M572" s="1">
        <f t="shared" si="475"/>
        <v>1.3989229744649958</v>
      </c>
      <c r="N572" s="9">
        <v>3</v>
      </c>
      <c r="O572" s="9">
        <v>2.6</v>
      </c>
      <c r="P572" s="9">
        <f t="shared" si="476"/>
        <v>0</v>
      </c>
      <c r="Q572" s="1">
        <f t="shared" si="477"/>
        <v>0</v>
      </c>
      <c r="R572" s="4">
        <f t="shared" si="478"/>
        <v>15.007922656809424</v>
      </c>
      <c r="S572" s="4">
        <f t="shared" si="479"/>
        <v>16.005991364838092</v>
      </c>
      <c r="T572" s="9">
        <f t="shared" si="480"/>
        <v>0</v>
      </c>
      <c r="U572" s="9">
        <f t="shared" si="481"/>
        <v>2.8069677211374486</v>
      </c>
      <c r="V572" s="9">
        <f t="shared" si="482"/>
        <v>34.859498850373654</v>
      </c>
      <c r="W572" s="9">
        <f t="shared" si="483"/>
        <v>32.011982729676184</v>
      </c>
      <c r="X572" s="28">
        <f t="shared" si="423"/>
        <v>66.871481580049846</v>
      </c>
      <c r="Y572" s="9">
        <f t="shared" si="484"/>
        <v>0.47870903968765222</v>
      </c>
      <c r="Z572" s="9">
        <f t="shared" si="452"/>
        <v>0.04</v>
      </c>
      <c r="AA572" s="29">
        <f t="shared" si="424"/>
        <v>0.51870903968765225</v>
      </c>
      <c r="AB572" s="30">
        <f t="shared" si="453"/>
        <v>0.98</v>
      </c>
      <c r="AC572" s="9">
        <v>0.5</v>
      </c>
      <c r="AD572" s="9">
        <v>0.5</v>
      </c>
      <c r="AE572" s="9">
        <f t="shared" si="425"/>
        <v>34.859498850373654</v>
      </c>
      <c r="AF572" s="9">
        <f>(AC572+AD572)*D572*E572*N572</f>
        <v>24.757380000000005</v>
      </c>
      <c r="AG572" s="28">
        <f t="shared" si="426"/>
        <v>59.616878850373659</v>
      </c>
      <c r="AH572" s="9">
        <f t="shared" si="427"/>
        <v>0.41527467518277894</v>
      </c>
      <c r="AI572" s="9">
        <f t="shared" si="454"/>
        <v>0.09</v>
      </c>
      <c r="AJ572" s="29">
        <f t="shared" si="428"/>
        <v>0.50527467518277891</v>
      </c>
      <c r="AK572" s="30">
        <f t="shared" si="455"/>
        <v>0.9</v>
      </c>
      <c r="AL572" s="9">
        <v>6.2790162837288968</v>
      </c>
      <c r="AM572" s="9">
        <v>3.3472855763951079</v>
      </c>
      <c r="AN572" s="9">
        <v>5.2108165053684079</v>
      </c>
      <c r="AO572" s="36">
        <f t="shared" si="429"/>
        <v>68.264637446300895</v>
      </c>
      <c r="AP572" s="36">
        <f t="shared" si="430"/>
        <v>3.0220337770127497</v>
      </c>
      <c r="AQ572" s="36">
        <f t="shared" si="431"/>
        <v>1.611018289502872</v>
      </c>
      <c r="AR572" s="36">
        <f t="shared" si="432"/>
        <v>2.5079188798801928</v>
      </c>
      <c r="AS572" s="36">
        <f t="shared" si="433"/>
        <v>87.020856086873891</v>
      </c>
      <c r="AT572" s="37">
        <f t="shared" si="434"/>
        <v>58.961748313556363</v>
      </c>
      <c r="AU572" s="37">
        <f t="shared" si="435"/>
        <v>3.1063883705003987</v>
      </c>
      <c r="AV572" s="37">
        <f t="shared" si="436"/>
        <v>1.6559869440380688</v>
      </c>
      <c r="AW572" s="37">
        <f t="shared" si="437"/>
        <v>2.5779228881813223</v>
      </c>
      <c r="AX572" s="37">
        <f t="shared" si="438"/>
        <v>89.449885502756729</v>
      </c>
      <c r="AY572" s="9">
        <f t="shared" si="439"/>
        <v>0.85</v>
      </c>
      <c r="AZ572" s="9">
        <f t="shared" si="440"/>
        <v>0.6</v>
      </c>
      <c r="BA572" s="9">
        <f t="shared" si="441"/>
        <v>0.65</v>
      </c>
      <c r="BB572" s="9">
        <f t="shared" si="456"/>
        <v>21</v>
      </c>
      <c r="BC572" s="9">
        <f t="shared" si="457"/>
        <v>11.2</v>
      </c>
      <c r="BD572" s="9">
        <f t="shared" si="458"/>
        <v>13.65</v>
      </c>
      <c r="BE572" s="9">
        <f t="shared" si="442"/>
        <v>206.29804013825068</v>
      </c>
      <c r="BF572" s="9">
        <f t="shared" si="443"/>
        <v>109.97557945227337</v>
      </c>
      <c r="BG572" s="9">
        <f t="shared" si="444"/>
        <v>171.2021730797544</v>
      </c>
      <c r="BH572" s="9">
        <f t="shared" si="445"/>
        <v>5940.4471910371731</v>
      </c>
      <c r="BI572" s="9">
        <f t="shared" si="446"/>
        <v>183.158089265603</v>
      </c>
      <c r="BJ572" s="9">
        <f t="shared" si="447"/>
        <v>97.639885404907957</v>
      </c>
      <c r="BK572" s="9">
        <f t="shared" si="448"/>
        <v>151.99884050470342</v>
      </c>
      <c r="BL572" s="9">
        <f t="shared" si="449"/>
        <v>5274.1216356899768</v>
      </c>
      <c r="BM572" s="9" t="str">
        <f t="shared" si="450"/>
        <v>M</v>
      </c>
      <c r="BN572" s="9" t="str">
        <f t="shared" si="451"/>
        <v>M</v>
      </c>
      <c r="BO572" s="9">
        <v>1</v>
      </c>
    </row>
    <row r="573" spans="1:67" x14ac:dyDescent="0.3">
      <c r="A573" s="10">
        <v>567</v>
      </c>
      <c r="B573" s="10">
        <f t="shared" si="421"/>
        <v>15</v>
      </c>
      <c r="C573" s="9">
        <f>IF(G573&lt;=$A$3,$A$3,G573)</f>
        <v>2.5</v>
      </c>
      <c r="D573" s="9">
        <f t="shared" si="472"/>
        <v>3</v>
      </c>
      <c r="E573" s="9">
        <f t="shared" si="473"/>
        <v>2.7508200000000005</v>
      </c>
      <c r="F573" s="9">
        <f t="shared" si="474"/>
        <v>2.9000000000000004</v>
      </c>
      <c r="G573" s="9">
        <v>2.2276839924922234</v>
      </c>
      <c r="H573" s="9">
        <f t="shared" si="422"/>
        <v>2.4579773277421246</v>
      </c>
      <c r="I573" s="9">
        <v>65</v>
      </c>
      <c r="J573" s="9">
        <v>78</v>
      </c>
      <c r="K573" s="9">
        <v>0.2</v>
      </c>
      <c r="L573" s="9">
        <v>0.2</v>
      </c>
      <c r="M573" s="1">
        <f t="shared" si="475"/>
        <v>1.3989229744649958</v>
      </c>
      <c r="N573" s="9">
        <v>3</v>
      </c>
      <c r="O573" s="9">
        <v>2.6</v>
      </c>
      <c r="P573" s="9">
        <f t="shared" si="476"/>
        <v>2.0520793203208565</v>
      </c>
      <c r="Q573" s="1">
        <f t="shared" si="477"/>
        <v>0.95690030220711986</v>
      </c>
      <c r="R573" s="4">
        <f t="shared" si="478"/>
        <v>15.007922656809424</v>
      </c>
      <c r="S573" s="4">
        <f t="shared" si="479"/>
        <v>1.4983803507074169</v>
      </c>
      <c r="T573" s="9">
        <f t="shared" si="480"/>
        <v>8.1024109737388113</v>
      </c>
      <c r="U573" s="9">
        <f t="shared" si="481"/>
        <v>3.8569003022071202</v>
      </c>
      <c r="V573" s="9">
        <f t="shared" si="482"/>
        <v>38.564804579516128</v>
      </c>
      <c r="W573" s="9">
        <f t="shared" si="483"/>
        <v>45.405868439137485</v>
      </c>
      <c r="X573" s="28">
        <f t="shared" si="423"/>
        <v>83.970673018653613</v>
      </c>
      <c r="Y573" s="9">
        <f t="shared" si="484"/>
        <v>0.5407348399964691</v>
      </c>
      <c r="Z573" s="9">
        <f t="shared" si="452"/>
        <v>0.04</v>
      </c>
      <c r="AA573" s="29">
        <f t="shared" si="424"/>
        <v>0.58073483999646913</v>
      </c>
      <c r="AB573" s="30">
        <f t="shared" si="453"/>
        <v>0.98</v>
      </c>
      <c r="AC573" s="9">
        <v>0.5</v>
      </c>
      <c r="AD573" s="9">
        <v>0.5</v>
      </c>
      <c r="AE573" s="9">
        <f t="shared" si="425"/>
        <v>60.853078734296332</v>
      </c>
      <c r="AF573" s="9">
        <f>(AC573+AD573)*D573*E573*N573</f>
        <v>24.757380000000005</v>
      </c>
      <c r="AG573" s="28">
        <f t="shared" si="426"/>
        <v>85.610458734296344</v>
      </c>
      <c r="AH573" s="9">
        <f t="shared" si="427"/>
        <v>0.28918639575145705</v>
      </c>
      <c r="AI573" s="9">
        <f t="shared" si="454"/>
        <v>0.09</v>
      </c>
      <c r="AJ573" s="29">
        <f t="shared" si="428"/>
        <v>0.37918639575145707</v>
      </c>
      <c r="AK573" s="30">
        <f t="shared" si="455"/>
        <v>0.9</v>
      </c>
      <c r="AL573" s="9">
        <v>4.0899892597408956</v>
      </c>
      <c r="AM573" s="9">
        <v>3.0909285661165047</v>
      </c>
      <c r="AN573" s="9">
        <v>4.6976722091011229</v>
      </c>
      <c r="AO573" s="36">
        <f t="shared" si="429"/>
        <v>85.720062039875558</v>
      </c>
      <c r="AP573" s="36">
        <f t="shared" si="430"/>
        <v>1.7147900013979893</v>
      </c>
      <c r="AQ573" s="36">
        <f t="shared" si="431"/>
        <v>1.2959186598323207</v>
      </c>
      <c r="AR573" s="36">
        <f t="shared" si="432"/>
        <v>1.9695702903929226</v>
      </c>
      <c r="AS573" s="36">
        <f t="shared" si="433"/>
        <v>56.792587320538509</v>
      </c>
      <c r="AT573" s="37">
        <f t="shared" si="434"/>
        <v>84.669684462490892</v>
      </c>
      <c r="AU573" s="37">
        <f t="shared" si="435"/>
        <v>2.5391209736775755</v>
      </c>
      <c r="AV573" s="37">
        <f t="shared" si="436"/>
        <v>1.9188905036055679</v>
      </c>
      <c r="AW573" s="37">
        <f t="shared" si="437"/>
        <v>2.9163788157102828</v>
      </c>
      <c r="AX573" s="37">
        <f t="shared" si="438"/>
        <v>84.093824606763619</v>
      </c>
      <c r="AY573" s="9">
        <f t="shared" si="439"/>
        <v>0.85</v>
      </c>
      <c r="AZ573" s="9">
        <f t="shared" si="440"/>
        <v>0.6</v>
      </c>
      <c r="BA573" s="9">
        <f t="shared" si="441"/>
        <v>0.65</v>
      </c>
      <c r="BB573" s="9">
        <f t="shared" si="456"/>
        <v>21</v>
      </c>
      <c r="BC573" s="9">
        <f t="shared" si="457"/>
        <v>11.2</v>
      </c>
      <c r="BD573" s="9">
        <f t="shared" si="458"/>
        <v>13.65</v>
      </c>
      <c r="BE573" s="9">
        <f t="shared" si="442"/>
        <v>146.99190530519394</v>
      </c>
      <c r="BF573" s="9">
        <f t="shared" si="443"/>
        <v>111.08622791945892</v>
      </c>
      <c r="BG573" s="9">
        <f t="shared" si="444"/>
        <v>168.83168748437706</v>
      </c>
      <c r="BH573" s="9">
        <f t="shared" si="445"/>
        <v>4868.264108521611</v>
      </c>
      <c r="BI573" s="9">
        <f t="shared" si="446"/>
        <v>214.98657165337295</v>
      </c>
      <c r="BJ573" s="9">
        <f t="shared" si="447"/>
        <v>162.47185345835368</v>
      </c>
      <c r="BK573" s="9">
        <f t="shared" si="448"/>
        <v>246.92887409928252</v>
      </c>
      <c r="BL573" s="9">
        <f t="shared" si="449"/>
        <v>7120.1975946987277</v>
      </c>
      <c r="BM573" s="9" t="str">
        <f t="shared" si="450"/>
        <v>D</v>
      </c>
      <c r="BN573" s="9" t="str">
        <f t="shared" si="451"/>
        <v>M</v>
      </c>
      <c r="BO573" s="9">
        <v>1</v>
      </c>
    </row>
    <row r="574" spans="1:67" x14ac:dyDescent="0.3">
      <c r="A574" s="10">
        <v>568</v>
      </c>
      <c r="B574" s="10">
        <f t="shared" si="421"/>
        <v>15</v>
      </c>
      <c r="C574" s="9">
        <f>IF(G574&lt;=$A$3,$A$3,G574)</f>
        <v>2.5</v>
      </c>
      <c r="D574" s="9">
        <f t="shared" si="472"/>
        <v>3</v>
      </c>
      <c r="E574" s="9">
        <f t="shared" si="473"/>
        <v>2.7508200000000005</v>
      </c>
      <c r="F574" s="9">
        <f t="shared" si="474"/>
        <v>2.9000000000000004</v>
      </c>
      <c r="G574" s="9">
        <v>2.2224557877012439</v>
      </c>
      <c r="H574" s="9">
        <f t="shared" si="422"/>
        <v>2.4522086420199436</v>
      </c>
      <c r="I574" s="9">
        <v>65</v>
      </c>
      <c r="J574" s="9">
        <v>78</v>
      </c>
      <c r="K574" s="9">
        <v>0.2</v>
      </c>
      <c r="L574" s="9">
        <v>0.2</v>
      </c>
      <c r="M574" s="1">
        <f t="shared" si="475"/>
        <v>1.3989229744649958</v>
      </c>
      <c r="N574" s="9">
        <v>3</v>
      </c>
      <c r="O574" s="9">
        <v>2.6</v>
      </c>
      <c r="P574" s="9">
        <f t="shared" si="476"/>
        <v>2.0397083338673947</v>
      </c>
      <c r="Q574" s="1">
        <f t="shared" si="477"/>
        <v>0.95113161648493882</v>
      </c>
      <c r="R574" s="4">
        <f t="shared" si="478"/>
        <v>15.007922656809424</v>
      </c>
      <c r="S574" s="4">
        <f t="shared" si="479"/>
        <v>1.537745246502805</v>
      </c>
      <c r="T574" s="9">
        <f t="shared" si="480"/>
        <v>8.005014462824267</v>
      </c>
      <c r="U574" s="9">
        <f t="shared" si="481"/>
        <v>3.8511316164849392</v>
      </c>
      <c r="V574" s="9">
        <f t="shared" si="482"/>
        <v>38.689907305145468</v>
      </c>
      <c r="W574" s="9">
        <f t="shared" si="483"/>
        <v>45.514154181789351</v>
      </c>
      <c r="X574" s="28">
        <f t="shared" si="423"/>
        <v>84.204061486934819</v>
      </c>
      <c r="Y574" s="9">
        <f t="shared" si="484"/>
        <v>0.54052207670352537</v>
      </c>
      <c r="Z574" s="9">
        <f t="shared" si="452"/>
        <v>0.04</v>
      </c>
      <c r="AA574" s="29">
        <f t="shared" si="424"/>
        <v>0.5805220767035254</v>
      </c>
      <c r="AB574" s="30">
        <f t="shared" si="453"/>
        <v>0.98</v>
      </c>
      <c r="AC574" s="9">
        <v>0.5</v>
      </c>
      <c r="AD574" s="9">
        <v>0.5</v>
      </c>
      <c r="AE574" s="9">
        <f t="shared" si="425"/>
        <v>60.710261189771728</v>
      </c>
      <c r="AF574" s="9">
        <f>(AC574+AD574)*D574*E574*N574</f>
        <v>24.757380000000005</v>
      </c>
      <c r="AG574" s="28">
        <f t="shared" si="426"/>
        <v>85.46764118977174</v>
      </c>
      <c r="AH574" s="9">
        <f t="shared" si="427"/>
        <v>0.28966962999515683</v>
      </c>
      <c r="AI574" s="9">
        <f t="shared" si="454"/>
        <v>0.09</v>
      </c>
      <c r="AJ574" s="29">
        <f t="shared" si="428"/>
        <v>0.37966962999515685</v>
      </c>
      <c r="AK574" s="30">
        <f t="shared" si="455"/>
        <v>0.9</v>
      </c>
      <c r="AL574" s="9">
        <v>5.0364853707733612</v>
      </c>
      <c r="AM574" s="9">
        <v>2.4500231120436977</v>
      </c>
      <c r="AN574" s="9">
        <v>5.4349867719939517</v>
      </c>
      <c r="AO574" s="36">
        <f t="shared" si="429"/>
        <v>85.958312767912631</v>
      </c>
      <c r="AP574" s="36">
        <f t="shared" si="430"/>
        <v>2.1126944240450842</v>
      </c>
      <c r="AQ574" s="36">
        <f t="shared" si="431"/>
        <v>1.0277306070684562</v>
      </c>
      <c r="AR574" s="36">
        <f t="shared" si="432"/>
        <v>2.279856964259833</v>
      </c>
      <c r="AS574" s="36">
        <f t="shared" si="433"/>
        <v>64.845976064100142</v>
      </c>
      <c r="AT574" s="37">
        <f t="shared" si="434"/>
        <v>84.528436341532483</v>
      </c>
      <c r="AU574" s="37">
        <f t="shared" si="435"/>
        <v>3.1242848335758189</v>
      </c>
      <c r="AV574" s="37">
        <f t="shared" si="436"/>
        <v>1.5198237436144844</v>
      </c>
      <c r="AW574" s="37">
        <f t="shared" si="437"/>
        <v>3.371487355242436</v>
      </c>
      <c r="AX574" s="37">
        <f t="shared" si="438"/>
        <v>95.895221395806217</v>
      </c>
      <c r="AY574" s="9">
        <f t="shared" si="439"/>
        <v>0.85</v>
      </c>
      <c r="AZ574" s="9">
        <f t="shared" si="440"/>
        <v>0.6</v>
      </c>
      <c r="BA574" s="9">
        <f t="shared" si="441"/>
        <v>0.65</v>
      </c>
      <c r="BB574" s="9">
        <f t="shared" si="456"/>
        <v>21</v>
      </c>
      <c r="BC574" s="9">
        <f t="shared" si="457"/>
        <v>11.2</v>
      </c>
      <c r="BD574" s="9">
        <f t="shared" si="458"/>
        <v>13.65</v>
      </c>
      <c r="BE574" s="9">
        <f t="shared" si="442"/>
        <v>181.60364808509237</v>
      </c>
      <c r="BF574" s="9">
        <f t="shared" si="443"/>
        <v>88.341988963547081</v>
      </c>
      <c r="BG574" s="9">
        <f t="shared" si="444"/>
        <v>195.97265799995054</v>
      </c>
      <c r="BH574" s="9">
        <f t="shared" si="445"/>
        <v>5574.0506922584964</v>
      </c>
      <c r="BI574" s="9">
        <f t="shared" si="446"/>
        <v>264.09091166772902</v>
      </c>
      <c r="BJ574" s="9">
        <f t="shared" si="447"/>
        <v>128.46832456246653</v>
      </c>
      <c r="BK574" s="9">
        <f t="shared" si="448"/>
        <v>284.98655428389196</v>
      </c>
      <c r="BL574" s="9">
        <f t="shared" si="449"/>
        <v>8105.8731172125699</v>
      </c>
      <c r="BM574" s="9" t="str">
        <f t="shared" si="450"/>
        <v>D</v>
      </c>
      <c r="BN574" s="9" t="str">
        <f t="shared" si="451"/>
        <v>M</v>
      </c>
      <c r="BO574" s="9">
        <v>1</v>
      </c>
    </row>
    <row r="575" spans="1:67" x14ac:dyDescent="0.3">
      <c r="A575" s="10">
        <v>569</v>
      </c>
      <c r="B575" s="10">
        <f t="shared" si="421"/>
        <v>15</v>
      </c>
      <c r="C575" s="9">
        <f>IF(G575&lt;=$A$3,$A$3,G575)</f>
        <v>2.5</v>
      </c>
      <c r="D575" s="9">
        <f t="shared" si="472"/>
        <v>3</v>
      </c>
      <c r="E575" s="9">
        <f t="shared" si="473"/>
        <v>2.7508200000000005</v>
      </c>
      <c r="F575" s="9">
        <f t="shared" si="474"/>
        <v>2.9000000000000004</v>
      </c>
      <c r="G575" s="9">
        <v>1.1955495602179347</v>
      </c>
      <c r="H575" s="9">
        <f t="shared" si="422"/>
        <v>1.3191429857697869</v>
      </c>
      <c r="I575" s="9">
        <v>65</v>
      </c>
      <c r="J575" s="9">
        <v>78</v>
      </c>
      <c r="K575" s="9">
        <v>0.2</v>
      </c>
      <c r="L575" s="9">
        <v>0.2</v>
      </c>
      <c r="M575" s="1">
        <f t="shared" si="475"/>
        <v>1.3989229744649958</v>
      </c>
      <c r="N575" s="9">
        <v>3</v>
      </c>
      <c r="O575" s="9">
        <v>2.6</v>
      </c>
      <c r="P575" s="9">
        <f t="shared" si="476"/>
        <v>0</v>
      </c>
      <c r="Q575" s="1">
        <f t="shared" si="477"/>
        <v>0</v>
      </c>
      <c r="R575" s="4">
        <f t="shared" si="478"/>
        <v>15.007922656809424</v>
      </c>
      <c r="S575" s="4">
        <f t="shared" si="479"/>
        <v>16.959747058350551</v>
      </c>
      <c r="T575" s="9">
        <f t="shared" si="480"/>
        <v>0</v>
      </c>
      <c r="U575" s="9">
        <f t="shared" si="481"/>
        <v>2.7180659602347825</v>
      </c>
      <c r="V575" s="9">
        <f t="shared" si="482"/>
        <v>32.658524173037215</v>
      </c>
      <c r="W575" s="9">
        <f t="shared" si="483"/>
        <v>33.919494116701102</v>
      </c>
      <c r="X575" s="28">
        <f t="shared" si="423"/>
        <v>66.57801828973831</v>
      </c>
      <c r="Y575" s="9">
        <f t="shared" si="484"/>
        <v>0.50946986690243867</v>
      </c>
      <c r="Z575" s="9">
        <f t="shared" si="452"/>
        <v>0.04</v>
      </c>
      <c r="AA575" s="29">
        <f t="shared" si="424"/>
        <v>0.54946986690243871</v>
      </c>
      <c r="AB575" s="30">
        <f t="shared" si="453"/>
        <v>0.98</v>
      </c>
      <c r="AC575" s="9">
        <v>0.5</v>
      </c>
      <c r="AD575" s="9">
        <v>0.5</v>
      </c>
      <c r="AE575" s="9">
        <f t="shared" si="425"/>
        <v>32.658524173037215</v>
      </c>
      <c r="AF575" s="9">
        <f>(AC575+AD575)*D575*E575*N575</f>
        <v>24.757380000000005</v>
      </c>
      <c r="AG575" s="28">
        <f t="shared" si="426"/>
        <v>57.415904173037219</v>
      </c>
      <c r="AH575" s="9">
        <f t="shared" si="427"/>
        <v>0.43119376689405492</v>
      </c>
      <c r="AI575" s="9">
        <f t="shared" si="454"/>
        <v>0.09</v>
      </c>
      <c r="AJ575" s="29">
        <f t="shared" si="428"/>
        <v>0.52119376689405494</v>
      </c>
      <c r="AK575" s="30">
        <f t="shared" si="455"/>
        <v>0.9</v>
      </c>
      <c r="AL575" s="9">
        <v>4.0868094761724922</v>
      </c>
      <c r="AM575" s="9">
        <v>2.1173959642201692</v>
      </c>
      <c r="AN575" s="9">
        <v>4.3042163522994592</v>
      </c>
      <c r="AO575" s="36">
        <f t="shared" si="429"/>
        <v>67.965060337441201</v>
      </c>
      <c r="AP575" s="36">
        <f t="shared" si="430"/>
        <v>1.8412308172443677</v>
      </c>
      <c r="AQ575" s="36">
        <f t="shared" si="431"/>
        <v>0.9539506855803519</v>
      </c>
      <c r="AR575" s="36">
        <f t="shared" si="432"/>
        <v>1.9391791660821751</v>
      </c>
      <c r="AS575" s="36">
        <f t="shared" si="433"/>
        <v>56.481885845976031</v>
      </c>
      <c r="AT575" s="37">
        <f t="shared" si="434"/>
        <v>56.784960171135708</v>
      </c>
      <c r="AU575" s="37">
        <f t="shared" si="435"/>
        <v>1.9567898507078316</v>
      </c>
      <c r="AV575" s="37">
        <f t="shared" si="436"/>
        <v>1.0138223856219897</v>
      </c>
      <c r="AW575" s="37">
        <f t="shared" si="437"/>
        <v>2.0608856181175152</v>
      </c>
      <c r="AX575" s="37">
        <f t="shared" si="438"/>
        <v>60.02679291326222</v>
      </c>
      <c r="AY575" s="9">
        <f t="shared" si="439"/>
        <v>0.85</v>
      </c>
      <c r="AZ575" s="9">
        <f t="shared" si="440"/>
        <v>0.6</v>
      </c>
      <c r="BA575" s="9">
        <f t="shared" si="441"/>
        <v>0.65</v>
      </c>
      <c r="BB575" s="9">
        <f t="shared" si="456"/>
        <v>21</v>
      </c>
      <c r="BC575" s="9">
        <f t="shared" si="457"/>
        <v>11.2</v>
      </c>
      <c r="BD575" s="9">
        <f t="shared" si="458"/>
        <v>13.65</v>
      </c>
      <c r="BE575" s="9">
        <f t="shared" si="442"/>
        <v>125.13936358916962</v>
      </c>
      <c r="BF575" s="9">
        <f t="shared" si="443"/>
        <v>64.835315904412013</v>
      </c>
      <c r="BG575" s="9">
        <f t="shared" si="444"/>
        <v>131.79642902788393</v>
      </c>
      <c r="BH575" s="9">
        <f t="shared" si="445"/>
        <v>3838.794779494227</v>
      </c>
      <c r="BI575" s="9">
        <f t="shared" si="446"/>
        <v>111.11623373572681</v>
      </c>
      <c r="BJ575" s="9">
        <f t="shared" si="447"/>
        <v>57.569863788150471</v>
      </c>
      <c r="BK575" s="9">
        <f t="shared" si="448"/>
        <v>117.0273077420695</v>
      </c>
      <c r="BL575" s="9">
        <f t="shared" si="449"/>
        <v>3408.6190447806061</v>
      </c>
      <c r="BM575" s="9" t="str">
        <f t="shared" si="450"/>
        <v>D</v>
      </c>
      <c r="BN575" s="9" t="str">
        <f t="shared" si="451"/>
        <v>D</v>
      </c>
      <c r="BO575" s="9">
        <v>1</v>
      </c>
    </row>
    <row r="576" spans="1:67" x14ac:dyDescent="0.3">
      <c r="A576" s="10">
        <v>570</v>
      </c>
      <c r="B576" s="10">
        <f t="shared" si="421"/>
        <v>15</v>
      </c>
      <c r="C576" s="9">
        <f>IF(G576&lt;=$A$3,$A$3,G576)</f>
        <v>2.5</v>
      </c>
      <c r="D576" s="9">
        <f t="shared" si="472"/>
        <v>3</v>
      </c>
      <c r="E576" s="9">
        <f t="shared" si="473"/>
        <v>2.7508200000000005</v>
      </c>
      <c r="F576" s="9">
        <f t="shared" si="474"/>
        <v>2.9000000000000004</v>
      </c>
      <c r="G576" s="9">
        <v>1.8297955995960913</v>
      </c>
      <c r="H576" s="9">
        <f t="shared" si="422"/>
        <v>2.0189560608090598</v>
      </c>
      <c r="I576" s="9">
        <v>65</v>
      </c>
      <c r="J576" s="9">
        <v>78</v>
      </c>
      <c r="K576" s="9">
        <v>0.2</v>
      </c>
      <c r="L576" s="9">
        <v>0.2</v>
      </c>
      <c r="M576" s="1">
        <f t="shared" si="475"/>
        <v>1.3989229744649958</v>
      </c>
      <c r="N576" s="9">
        <v>3</v>
      </c>
      <c r="O576" s="9">
        <v>2.6</v>
      </c>
      <c r="P576" s="9">
        <f t="shared" si="476"/>
        <v>1.1105951751320258</v>
      </c>
      <c r="Q576" s="1">
        <f t="shared" si="477"/>
        <v>0.51787903527405543</v>
      </c>
      <c r="R576" s="4">
        <f t="shared" si="478"/>
        <v>15.007922656809424</v>
      </c>
      <c r="S576" s="4">
        <f t="shared" si="479"/>
        <v>5.9528935094021014</v>
      </c>
      <c r="T576" s="9">
        <f t="shared" si="480"/>
        <v>2.3732175156124402</v>
      </c>
      <c r="U576" s="9">
        <f t="shared" si="481"/>
        <v>3.4178790352740558</v>
      </c>
      <c r="V576" s="9">
        <f t="shared" si="482"/>
        <v>43.455768194455985</v>
      </c>
      <c r="W576" s="9">
        <f t="shared" si="483"/>
        <v>57.659432326337999</v>
      </c>
      <c r="X576" s="28">
        <f t="shared" si="423"/>
        <v>101.11520052079399</v>
      </c>
      <c r="Y576" s="9">
        <f t="shared" si="484"/>
        <v>0.57023505891659221</v>
      </c>
      <c r="Z576" s="9">
        <f t="shared" si="452"/>
        <v>0.04</v>
      </c>
      <c r="AA576" s="29">
        <f t="shared" si="424"/>
        <v>0.61023505891659224</v>
      </c>
      <c r="AB576" s="30">
        <f t="shared" si="453"/>
        <v>0.98</v>
      </c>
      <c r="AC576" s="9">
        <v>0.5</v>
      </c>
      <c r="AD576" s="9">
        <v>0.5</v>
      </c>
      <c r="AE576" s="9">
        <f t="shared" si="425"/>
        <v>49.984062400753004</v>
      </c>
      <c r="AF576" s="9">
        <f>(AC576+AD576)*D576*E576*N576</f>
        <v>24.757380000000005</v>
      </c>
      <c r="AG576" s="28">
        <f t="shared" si="426"/>
        <v>74.741442400753016</v>
      </c>
      <c r="AH576" s="9">
        <f t="shared" si="427"/>
        <v>0.33124032939121573</v>
      </c>
      <c r="AI576" s="9">
        <f t="shared" si="454"/>
        <v>0.09</v>
      </c>
      <c r="AJ576" s="29">
        <f t="shared" si="428"/>
        <v>0.4212403293912157</v>
      </c>
      <c r="AK576" s="30">
        <f t="shared" si="455"/>
        <v>0.9</v>
      </c>
      <c r="AL576" s="9">
        <v>8.9564204747773619</v>
      </c>
      <c r="AM576" s="9">
        <v>3.3886198413612991</v>
      </c>
      <c r="AN576" s="9">
        <v>5.1344792320110582</v>
      </c>
      <c r="AO576" s="36">
        <f t="shared" si="429"/>
        <v>103.22176719831054</v>
      </c>
      <c r="AP576" s="36">
        <f t="shared" si="430"/>
        <v>3.4908986986698256</v>
      </c>
      <c r="AQ576" s="36">
        <f t="shared" si="431"/>
        <v>1.3207652128222533</v>
      </c>
      <c r="AR576" s="36">
        <f t="shared" si="432"/>
        <v>2.001239995358771</v>
      </c>
      <c r="AS576" s="36">
        <f t="shared" si="433"/>
        <v>88.944085860242637</v>
      </c>
      <c r="AT576" s="37">
        <f t="shared" si="434"/>
        <v>73.920107868876599</v>
      </c>
      <c r="AU576" s="37">
        <f t="shared" si="435"/>
        <v>5.1836149638159172</v>
      </c>
      <c r="AV576" s="37">
        <f t="shared" si="436"/>
        <v>1.9611965032046563</v>
      </c>
      <c r="AW576" s="37">
        <f t="shared" si="437"/>
        <v>2.9716295090663638</v>
      </c>
      <c r="AX576" s="37">
        <f t="shared" si="438"/>
        <v>132.07255042484073</v>
      </c>
      <c r="AY576" s="9">
        <f t="shared" si="439"/>
        <v>0.85</v>
      </c>
      <c r="AZ576" s="9">
        <f t="shared" si="440"/>
        <v>0.6</v>
      </c>
      <c r="BA576" s="9">
        <f t="shared" si="441"/>
        <v>0.65</v>
      </c>
      <c r="BB576" s="9">
        <f t="shared" si="456"/>
        <v>21</v>
      </c>
      <c r="BC576" s="9">
        <f t="shared" si="457"/>
        <v>11.2</v>
      </c>
      <c r="BD576" s="9">
        <f t="shared" si="458"/>
        <v>13.65</v>
      </c>
      <c r="BE576" s="9">
        <f t="shared" si="442"/>
        <v>360.336732786982</v>
      </c>
      <c r="BF576" s="9">
        <f t="shared" si="443"/>
        <v>136.33171932156571</v>
      </c>
      <c r="BG576" s="9">
        <f t="shared" si="444"/>
        <v>206.57152890887113</v>
      </c>
      <c r="BH576" s="9">
        <f t="shared" si="445"/>
        <v>9180.9657243325109</v>
      </c>
      <c r="BI576" s="9">
        <f t="shared" si="446"/>
        <v>383.17337727599545</v>
      </c>
      <c r="BJ576" s="9">
        <f t="shared" si="447"/>
        <v>144.97185706895178</v>
      </c>
      <c r="BK576" s="9">
        <f t="shared" si="448"/>
        <v>219.66317385652243</v>
      </c>
      <c r="BL576" s="9">
        <f t="shared" si="449"/>
        <v>9762.8171739218706</v>
      </c>
      <c r="BM576" s="9" t="str">
        <f t="shared" si="450"/>
        <v>M</v>
      </c>
      <c r="BN576" s="9" t="str">
        <f t="shared" si="451"/>
        <v>M</v>
      </c>
      <c r="BO576" s="9">
        <v>1</v>
      </c>
    </row>
    <row r="577" spans="1:67" x14ac:dyDescent="0.3">
      <c r="A577" s="10">
        <v>571</v>
      </c>
      <c r="B577" s="10">
        <f t="shared" si="421"/>
        <v>15</v>
      </c>
      <c r="C577" s="9">
        <f>IF(G577&lt;=$A$3,$A$3,G577)</f>
        <v>2.5</v>
      </c>
      <c r="D577" s="9">
        <f t="shared" si="472"/>
        <v>3</v>
      </c>
      <c r="E577" s="9">
        <f t="shared" si="473"/>
        <v>2.7508200000000005</v>
      </c>
      <c r="F577" s="9">
        <f t="shared" si="474"/>
        <v>2.9000000000000004</v>
      </c>
      <c r="G577" s="9">
        <v>1.5265141144547794</v>
      </c>
      <c r="H577" s="9">
        <f t="shared" si="422"/>
        <v>1.6843219668739853</v>
      </c>
      <c r="I577" s="9">
        <v>65</v>
      </c>
      <c r="J577" s="9">
        <v>78</v>
      </c>
      <c r="K577" s="9">
        <v>0.2</v>
      </c>
      <c r="L577" s="9">
        <v>0.2</v>
      </c>
      <c r="M577" s="1">
        <f t="shared" si="475"/>
        <v>1.3989229744649958</v>
      </c>
      <c r="N577" s="9">
        <v>3</v>
      </c>
      <c r="O577" s="9">
        <v>2.6</v>
      </c>
      <c r="P577" s="9">
        <f t="shared" si="476"/>
        <v>0.39297004484981229</v>
      </c>
      <c r="Q577" s="1">
        <f t="shared" si="477"/>
        <v>0.18324494133898073</v>
      </c>
      <c r="R577" s="4">
        <f t="shared" si="478"/>
        <v>15.007922656809424</v>
      </c>
      <c r="S577" s="4">
        <f t="shared" si="479"/>
        <v>11.333658330680221</v>
      </c>
      <c r="T577" s="9">
        <f t="shared" si="480"/>
        <v>0.29712888488854633</v>
      </c>
      <c r="U577" s="9">
        <f t="shared" si="481"/>
        <v>3.0832449413389811</v>
      </c>
      <c r="V577" s="9">
        <f t="shared" si="482"/>
        <v>40.882050897117558</v>
      </c>
      <c r="W577" s="9">
        <f t="shared" si="483"/>
        <v>72.460947812006268</v>
      </c>
      <c r="X577" s="28">
        <f t="shared" si="423"/>
        <v>113.34299870912383</v>
      </c>
      <c r="Y577" s="9">
        <f t="shared" si="484"/>
        <v>0.63930678239743222</v>
      </c>
      <c r="Z577" s="9">
        <f t="shared" si="452"/>
        <v>0.04</v>
      </c>
      <c r="AA577" s="29">
        <f t="shared" si="424"/>
        <v>0.67930678239743225</v>
      </c>
      <c r="AB577" s="30">
        <f t="shared" si="453"/>
        <v>0.98</v>
      </c>
      <c r="AC577" s="9">
        <v>0.5</v>
      </c>
      <c r="AD577" s="9">
        <v>0.5</v>
      </c>
      <c r="AE577" s="9">
        <f t="shared" si="425"/>
        <v>41.699398976246677</v>
      </c>
      <c r="AF577" s="9">
        <f>(AC577+AD577)*D577*E577*N577</f>
        <v>24.757380000000005</v>
      </c>
      <c r="AG577" s="28">
        <f t="shared" si="426"/>
        <v>66.456778976246682</v>
      </c>
      <c r="AH577" s="9">
        <f t="shared" si="427"/>
        <v>0.37253355310598057</v>
      </c>
      <c r="AI577" s="9">
        <f t="shared" si="454"/>
        <v>0.09</v>
      </c>
      <c r="AJ577" s="29">
        <f t="shared" si="428"/>
        <v>0.46253355310598054</v>
      </c>
      <c r="AK577" s="30">
        <f t="shared" si="455"/>
        <v>0.9</v>
      </c>
      <c r="AL577" s="9">
        <v>9.5942618172999552</v>
      </c>
      <c r="AM577" s="9">
        <v>3.3651966544553478</v>
      </c>
      <c r="AN577" s="9">
        <v>3.9058745103832</v>
      </c>
      <c r="AO577" s="36">
        <f t="shared" si="429"/>
        <v>115.70431118223058</v>
      </c>
      <c r="AP577" s="36">
        <f t="shared" si="430"/>
        <v>3.0768146927113817</v>
      </c>
      <c r="AQ577" s="36">
        <f t="shared" si="431"/>
        <v>1.0791957429826817</v>
      </c>
      <c r="AR577" s="36">
        <f t="shared" si="432"/>
        <v>1.2525874642866424</v>
      </c>
      <c r="AS577" s="36">
        <f t="shared" si="433"/>
        <v>73.286919934625004</v>
      </c>
      <c r="AT577" s="37">
        <f t="shared" si="434"/>
        <v>65.726484701782425</v>
      </c>
      <c r="AU577" s="37">
        <f t="shared" si="435"/>
        <v>5.1565938095151651</v>
      </c>
      <c r="AV577" s="37">
        <f t="shared" si="436"/>
        <v>1.8086802889697571</v>
      </c>
      <c r="AW577" s="37">
        <f t="shared" si="437"/>
        <v>2.0992764951095766</v>
      </c>
      <c r="AX577" s="37">
        <f t="shared" si="438"/>
        <v>122.82536174458217</v>
      </c>
      <c r="AY577" s="9">
        <f t="shared" si="439"/>
        <v>0.85</v>
      </c>
      <c r="AZ577" s="9">
        <f t="shared" si="440"/>
        <v>0.6</v>
      </c>
      <c r="BA577" s="9">
        <f t="shared" si="441"/>
        <v>0.65</v>
      </c>
      <c r="BB577" s="9">
        <f t="shared" si="456"/>
        <v>21</v>
      </c>
      <c r="BC577" s="9">
        <f t="shared" si="457"/>
        <v>11.2</v>
      </c>
      <c r="BD577" s="9">
        <f t="shared" si="458"/>
        <v>13.65</v>
      </c>
      <c r="BE577" s="9">
        <f t="shared" si="442"/>
        <v>356.00072465553689</v>
      </c>
      <c r="BF577" s="9">
        <f t="shared" si="443"/>
        <v>124.86760007260675</v>
      </c>
      <c r="BG577" s="9">
        <f t="shared" si="444"/>
        <v>144.92976975078281</v>
      </c>
      <c r="BH577" s="9">
        <f t="shared" si="445"/>
        <v>8479.6125897030688</v>
      </c>
      <c r="BI577" s="9">
        <f t="shared" si="446"/>
        <v>338.92478413440443</v>
      </c>
      <c r="BJ577" s="9">
        <f t="shared" si="447"/>
        <v>118.87819734338615</v>
      </c>
      <c r="BK577" s="9">
        <f t="shared" si="448"/>
        <v>137.97806444063102</v>
      </c>
      <c r="BL577" s="9">
        <f t="shared" si="449"/>
        <v>8072.8792596961721</v>
      </c>
      <c r="BM577" s="9" t="str">
        <f t="shared" si="450"/>
        <v>D</v>
      </c>
      <c r="BN577" s="9" t="str">
        <f t="shared" si="451"/>
        <v>M</v>
      </c>
      <c r="BO577" s="9">
        <v>1</v>
      </c>
    </row>
    <row r="578" spans="1:67" x14ac:dyDescent="0.3">
      <c r="A578" s="10">
        <v>572</v>
      </c>
      <c r="B578" s="10">
        <f t="shared" si="421"/>
        <v>15</v>
      </c>
      <c r="C578" s="9">
        <f>IF(G578&lt;=$A$3,$A$3,G578)</f>
        <v>2.5</v>
      </c>
      <c r="D578" s="9">
        <f t="shared" si="472"/>
        <v>3</v>
      </c>
      <c r="E578" s="9">
        <f t="shared" si="473"/>
        <v>2.7508200000000005</v>
      </c>
      <c r="F578" s="9">
        <f t="shared" si="474"/>
        <v>2.9000000000000004</v>
      </c>
      <c r="G578" s="9">
        <v>1.3135655406487905</v>
      </c>
      <c r="H578" s="9">
        <f t="shared" si="422"/>
        <v>1.4493592126619028</v>
      </c>
      <c r="I578" s="9">
        <v>65</v>
      </c>
      <c r="J578" s="9">
        <v>78</v>
      </c>
      <c r="K578" s="9">
        <v>0.2</v>
      </c>
      <c r="L578" s="9">
        <v>0.2</v>
      </c>
      <c r="M578" s="1">
        <f t="shared" si="475"/>
        <v>1.3989229744649958</v>
      </c>
      <c r="N578" s="9">
        <v>3</v>
      </c>
      <c r="O578" s="9">
        <v>2.6</v>
      </c>
      <c r="P578" s="9">
        <f t="shared" si="476"/>
        <v>0</v>
      </c>
      <c r="Q578" s="1">
        <f t="shared" si="477"/>
        <v>0</v>
      </c>
      <c r="R578" s="4">
        <f t="shared" si="478"/>
        <v>15.007922656809424</v>
      </c>
      <c r="S578" s="4">
        <f t="shared" si="479"/>
        <v>15.562761593439005</v>
      </c>
      <c r="T578" s="9">
        <f t="shared" si="480"/>
        <v>0</v>
      </c>
      <c r="U578" s="9">
        <f t="shared" si="481"/>
        <v>2.8482821871268986</v>
      </c>
      <c r="V578" s="9">
        <f t="shared" si="482"/>
        <v>35.882336784371546</v>
      </c>
      <c r="W578" s="9">
        <f t="shared" si="483"/>
        <v>31.125523186878009</v>
      </c>
      <c r="X578" s="28">
        <f t="shared" si="423"/>
        <v>67.007859971249559</v>
      </c>
      <c r="Y578" s="9">
        <f t="shared" si="484"/>
        <v>0.46450555502343677</v>
      </c>
      <c r="Z578" s="9">
        <f t="shared" si="452"/>
        <v>0.04</v>
      </c>
      <c r="AA578" s="29">
        <f t="shared" si="424"/>
        <v>0.50450555502343675</v>
      </c>
      <c r="AB578" s="30">
        <f t="shared" si="453"/>
        <v>0.98</v>
      </c>
      <c r="AC578" s="9">
        <v>0.5</v>
      </c>
      <c r="AD578" s="9">
        <v>0.5</v>
      </c>
      <c r="AE578" s="9">
        <f t="shared" si="425"/>
        <v>35.882336784371546</v>
      </c>
      <c r="AF578" s="9">
        <f>(AC578+AD578)*D578*E578*N578</f>
        <v>24.757380000000005</v>
      </c>
      <c r="AG578" s="28">
        <f t="shared" si="426"/>
        <v>60.639716784371551</v>
      </c>
      <c r="AH578" s="9">
        <f t="shared" si="427"/>
        <v>0.40827004664343408</v>
      </c>
      <c r="AI578" s="9">
        <f t="shared" si="454"/>
        <v>0.09</v>
      </c>
      <c r="AJ578" s="29">
        <f t="shared" si="428"/>
        <v>0.49827004664343411</v>
      </c>
      <c r="AK578" s="30">
        <f t="shared" si="455"/>
        <v>0.9</v>
      </c>
      <c r="AL578" s="9">
        <v>6.1981132016241798</v>
      </c>
      <c r="AM578" s="9">
        <v>2.9134180304500923</v>
      </c>
      <c r="AN578" s="9">
        <v>4.3991928011464099</v>
      </c>
      <c r="AO578" s="36">
        <f t="shared" si="429"/>
        <v>68.403857053983927</v>
      </c>
      <c r="AP578" s="36">
        <f t="shared" si="430"/>
        <v>3.0711306607406823</v>
      </c>
      <c r="AQ578" s="36">
        <f t="shared" si="431"/>
        <v>1.4435824499825805</v>
      </c>
      <c r="AR578" s="36">
        <f t="shared" si="432"/>
        <v>2.1797755953489331</v>
      </c>
      <c r="AS578" s="36">
        <f t="shared" si="433"/>
        <v>83.860615327837536</v>
      </c>
      <c r="AT578" s="37">
        <f t="shared" si="434"/>
        <v>59.973346270257579</v>
      </c>
      <c r="AU578" s="37">
        <f t="shared" si="435"/>
        <v>3.109779047549615</v>
      </c>
      <c r="AV578" s="37">
        <f t="shared" si="436"/>
        <v>1.4617490925259029</v>
      </c>
      <c r="AW578" s="37">
        <f t="shared" si="437"/>
        <v>2.2072067989257285</v>
      </c>
      <c r="AX578" s="37">
        <f t="shared" si="438"/>
        <v>84.91595222400322</v>
      </c>
      <c r="AY578" s="9">
        <f t="shared" si="439"/>
        <v>0.85</v>
      </c>
      <c r="AZ578" s="9">
        <f t="shared" si="440"/>
        <v>0.6</v>
      </c>
      <c r="BA578" s="9">
        <f t="shared" si="441"/>
        <v>0.65</v>
      </c>
      <c r="BB578" s="9">
        <f t="shared" si="456"/>
        <v>21</v>
      </c>
      <c r="BC578" s="9">
        <f t="shared" si="457"/>
        <v>11.2</v>
      </c>
      <c r="BD578" s="9">
        <f t="shared" si="458"/>
        <v>13.65</v>
      </c>
      <c r="BE578" s="9">
        <f t="shared" si="442"/>
        <v>210.07718271141283</v>
      </c>
      <c r="BF578" s="9">
        <f t="shared" si="443"/>
        <v>98.746607554248342</v>
      </c>
      <c r="BG578" s="9">
        <f t="shared" si="444"/>
        <v>149.10505823401112</v>
      </c>
      <c r="BH578" s="9">
        <f t="shared" si="445"/>
        <v>5736.3895433445323</v>
      </c>
      <c r="BI578" s="9">
        <f t="shared" si="446"/>
        <v>186.50385564268487</v>
      </c>
      <c r="BJ578" s="9">
        <f t="shared" si="447"/>
        <v>87.665984486290753</v>
      </c>
      <c r="BK578" s="9">
        <f t="shared" si="448"/>
        <v>132.37357764203952</v>
      </c>
      <c r="BL578" s="9">
        <f t="shared" si="449"/>
        <v>5092.6938065987943</v>
      </c>
      <c r="BM578" s="9" t="str">
        <f t="shared" si="450"/>
        <v>M</v>
      </c>
      <c r="BN578" s="9" t="str">
        <f t="shared" si="451"/>
        <v>M</v>
      </c>
      <c r="BO578" s="9">
        <v>1</v>
      </c>
    </row>
    <row r="579" spans="1:67" x14ac:dyDescent="0.3">
      <c r="A579" s="10">
        <v>573</v>
      </c>
      <c r="B579" s="10">
        <f t="shared" si="421"/>
        <v>15</v>
      </c>
      <c r="C579" s="9">
        <f>IF(G579&lt;=$A$3,$A$3,G579)</f>
        <v>2.5</v>
      </c>
      <c r="D579" s="9">
        <f t="shared" si="472"/>
        <v>3</v>
      </c>
      <c r="E579" s="9">
        <f t="shared" si="473"/>
        <v>2.7508200000000005</v>
      </c>
      <c r="F579" s="9">
        <f t="shared" si="474"/>
        <v>2.9000000000000004</v>
      </c>
      <c r="G579" s="9">
        <v>1.0194529719285406</v>
      </c>
      <c r="H579" s="9">
        <f t="shared" si="422"/>
        <v>1.1248418986466406</v>
      </c>
      <c r="I579" s="9">
        <v>65</v>
      </c>
      <c r="J579" s="9">
        <v>78</v>
      </c>
      <c r="K579" s="9">
        <v>0.2</v>
      </c>
      <c r="L579" s="9">
        <v>0.2</v>
      </c>
      <c r="M579" s="1">
        <f t="shared" si="475"/>
        <v>1.3989229744649958</v>
      </c>
      <c r="N579" s="9">
        <v>3</v>
      </c>
      <c r="O579" s="9">
        <v>2.6</v>
      </c>
      <c r="P579" s="9">
        <f t="shared" si="476"/>
        <v>0</v>
      </c>
      <c r="Q579" s="1">
        <f t="shared" si="477"/>
        <v>0</v>
      </c>
      <c r="R579" s="4">
        <f t="shared" si="478"/>
        <v>15.007922656809424</v>
      </c>
      <c r="S579" s="4">
        <f t="shared" si="479"/>
        <v>19.044247592622916</v>
      </c>
      <c r="T579" s="9">
        <f t="shared" si="480"/>
        <v>0</v>
      </c>
      <c r="U579" s="9">
        <f t="shared" si="481"/>
        <v>2.5237648731116362</v>
      </c>
      <c r="V579" s="9">
        <f t="shared" si="482"/>
        <v>27.84813832471637</v>
      </c>
      <c r="W579" s="9">
        <f t="shared" si="483"/>
        <v>38.088495185245833</v>
      </c>
      <c r="X579" s="28">
        <f t="shared" si="423"/>
        <v>65.936633509962206</v>
      </c>
      <c r="Y579" s="9">
        <f t="shared" si="484"/>
        <v>0.57765301559551319</v>
      </c>
      <c r="Z579" s="9">
        <f t="shared" si="452"/>
        <v>0.04</v>
      </c>
      <c r="AA579" s="29">
        <f t="shared" si="424"/>
        <v>0.61765301559551322</v>
      </c>
      <c r="AB579" s="30">
        <f t="shared" si="453"/>
        <v>0.98</v>
      </c>
      <c r="AC579" s="9">
        <v>0.5</v>
      </c>
      <c r="AD579" s="9">
        <v>0.5</v>
      </c>
      <c r="AE579" s="9">
        <f t="shared" si="425"/>
        <v>27.848138324716373</v>
      </c>
      <c r="AF579" s="9">
        <f>(AC579+AD579)*D579*E579*N579</f>
        <v>24.757380000000005</v>
      </c>
      <c r="AG579" s="28">
        <f t="shared" si="426"/>
        <v>52.605518324716378</v>
      </c>
      <c r="AH579" s="9">
        <f t="shared" si="427"/>
        <v>0.47062324996364313</v>
      </c>
      <c r="AI579" s="9">
        <f t="shared" si="454"/>
        <v>0.09</v>
      </c>
      <c r="AJ579" s="29">
        <f t="shared" si="428"/>
        <v>0.5606232499636431</v>
      </c>
      <c r="AK579" s="30">
        <f t="shared" si="455"/>
        <v>0.9</v>
      </c>
      <c r="AL579" s="9">
        <v>11.289250166340352</v>
      </c>
      <c r="AM579" s="9">
        <v>2.2853905172929077</v>
      </c>
      <c r="AN579" s="9">
        <v>6.7366626069258828</v>
      </c>
      <c r="AO579" s="36">
        <f t="shared" si="429"/>
        <v>67.310313374753079</v>
      </c>
      <c r="AP579" s="36">
        <f t="shared" si="430"/>
        <v>4.3164107572880841</v>
      </c>
      <c r="AQ579" s="36">
        <f t="shared" si="431"/>
        <v>0.87381217247355336</v>
      </c>
      <c r="AR579" s="36">
        <f t="shared" si="432"/>
        <v>2.5757426327085797</v>
      </c>
      <c r="AS579" s="36">
        <f t="shared" si="433"/>
        <v>105.77322632532145</v>
      </c>
      <c r="AT579" s="37">
        <f t="shared" si="434"/>
        <v>52.027435705763452</v>
      </c>
      <c r="AU579" s="37">
        <f t="shared" si="435"/>
        <v>4.9602340484340255</v>
      </c>
      <c r="AV579" s="37">
        <f t="shared" si="436"/>
        <v>1.0041474580520662</v>
      </c>
      <c r="AW579" s="37">
        <f t="shared" si="437"/>
        <v>2.9599329223225461</v>
      </c>
      <c r="AX579" s="37">
        <f t="shared" si="438"/>
        <v>121.55005353596403</v>
      </c>
      <c r="AY579" s="9">
        <f t="shared" si="439"/>
        <v>0.85</v>
      </c>
      <c r="AZ579" s="9">
        <f t="shared" si="440"/>
        <v>0.6</v>
      </c>
      <c r="BA579" s="9">
        <f t="shared" si="441"/>
        <v>0.65</v>
      </c>
      <c r="BB579" s="9">
        <f t="shared" si="456"/>
        <v>21</v>
      </c>
      <c r="BC579" s="9">
        <f t="shared" si="457"/>
        <v>11.2</v>
      </c>
      <c r="BD579" s="9">
        <f t="shared" si="458"/>
        <v>13.65</v>
      </c>
      <c r="BE579" s="9">
        <f t="shared" si="442"/>
        <v>290.53896072721619</v>
      </c>
      <c r="BF579" s="9">
        <f t="shared" si="443"/>
        <v>58.816571159868666</v>
      </c>
      <c r="BG579" s="9">
        <f t="shared" si="444"/>
        <v>173.37404378032602</v>
      </c>
      <c r="BH579" s="9">
        <f t="shared" si="445"/>
        <v>7119.6290106160686</v>
      </c>
      <c r="BI579" s="9">
        <f t="shared" si="446"/>
        <v>258.06825804044001</v>
      </c>
      <c r="BJ579" s="9">
        <f t="shared" si="447"/>
        <v>52.243217312909678</v>
      </c>
      <c r="BK579" s="9">
        <f t="shared" si="448"/>
        <v>153.99771980950879</v>
      </c>
      <c r="BL579" s="9">
        <f t="shared" si="449"/>
        <v>6323.9375953744739</v>
      </c>
      <c r="BM579" s="9" t="str">
        <f t="shared" si="450"/>
        <v>M</v>
      </c>
      <c r="BN579" s="9" t="str">
        <f t="shared" si="451"/>
        <v>M</v>
      </c>
      <c r="BO579" s="9">
        <v>1</v>
      </c>
    </row>
    <row r="580" spans="1:67" x14ac:dyDescent="0.3">
      <c r="A580" s="10">
        <v>574</v>
      </c>
      <c r="B580" s="10">
        <f t="shared" si="421"/>
        <v>15</v>
      </c>
      <c r="C580" s="9">
        <f>IF(G580&lt;=$A$3,$A$3,G580)</f>
        <v>3.4516670716778659</v>
      </c>
      <c r="D580" s="9">
        <f t="shared" si="472"/>
        <v>3</v>
      </c>
      <c r="E580" s="9">
        <f t="shared" si="473"/>
        <v>2.7508200000000005</v>
      </c>
      <c r="F580" s="9">
        <f t="shared" si="474"/>
        <v>3.8516670716778663</v>
      </c>
      <c r="G580" s="9">
        <v>3.4516670716778659</v>
      </c>
      <c r="H580" s="9">
        <f t="shared" si="422"/>
        <v>3.8084932304992813</v>
      </c>
      <c r="I580" s="9">
        <v>65</v>
      </c>
      <c r="J580" s="9">
        <v>78</v>
      </c>
      <c r="K580" s="9">
        <v>0.2</v>
      </c>
      <c r="L580" s="9">
        <v>0.2</v>
      </c>
      <c r="M580" s="1">
        <f t="shared" si="475"/>
        <v>1.3989229744649958</v>
      </c>
      <c r="N580" s="9">
        <v>3</v>
      </c>
      <c r="O580" s="9">
        <v>2.6</v>
      </c>
      <c r="P580" s="9">
        <f t="shared" si="476"/>
        <v>2.9074133988075435</v>
      </c>
      <c r="Q580" s="1">
        <f t="shared" si="477"/>
        <v>1.3557491332864107</v>
      </c>
      <c r="R580" s="4">
        <f t="shared" si="478"/>
        <v>15.007922656809424</v>
      </c>
      <c r="S580" s="4">
        <f t="shared" si="479"/>
        <v>1.4294677336437803E-2</v>
      </c>
      <c r="T580" s="9">
        <f t="shared" si="480"/>
        <v>16.264456501127341</v>
      </c>
      <c r="U580" s="9">
        <f t="shared" si="481"/>
        <v>5.2074162049642769</v>
      </c>
      <c r="V580" s="9">
        <f t="shared" si="482"/>
        <v>49.54772190246721</v>
      </c>
      <c r="W580" s="9">
        <f t="shared" si="483"/>
        <v>41.323415887115125</v>
      </c>
      <c r="X580" s="28">
        <f t="shared" si="423"/>
        <v>90.871137789582335</v>
      </c>
      <c r="Y580" s="9">
        <f t="shared" si="484"/>
        <v>0.45474742467517043</v>
      </c>
      <c r="Z580" s="9">
        <f t="shared" si="452"/>
        <v>0.04</v>
      </c>
      <c r="AA580" s="29">
        <f t="shared" si="424"/>
        <v>0.49474742467517041</v>
      </c>
      <c r="AB580" s="30">
        <f t="shared" si="453"/>
        <v>0.98</v>
      </c>
      <c r="AC580" s="9">
        <v>0.5</v>
      </c>
      <c r="AD580" s="9">
        <v>0.5</v>
      </c>
      <c r="AE580" s="9">
        <f t="shared" si="425"/>
        <v>94.288314134898329</v>
      </c>
      <c r="AF580" s="9">
        <f>(AC580+AD580)*D580*E580*N580</f>
        <v>24.757380000000005</v>
      </c>
      <c r="AG580" s="28">
        <f t="shared" si="426"/>
        <v>119.04569413489833</v>
      </c>
      <c r="AH580" s="9">
        <f t="shared" si="427"/>
        <v>0.20796535464731572</v>
      </c>
      <c r="AI580" s="9">
        <f t="shared" si="454"/>
        <v>0.09</v>
      </c>
      <c r="AJ580" s="29">
        <f t="shared" si="428"/>
        <v>0.29796535464731572</v>
      </c>
      <c r="AK580" s="30">
        <f t="shared" si="455"/>
        <v>0.9</v>
      </c>
      <c r="AL580" s="9">
        <v>11.905580417101536</v>
      </c>
      <c r="AM580" s="9">
        <v>3.2192599737461078</v>
      </c>
      <c r="AN580" s="9">
        <v>5.4994445984113085</v>
      </c>
      <c r="AO580" s="36">
        <f t="shared" si="429"/>
        <v>92.764286493531969</v>
      </c>
      <c r="AP580" s="36">
        <f t="shared" si="430"/>
        <v>6.0153251664774103</v>
      </c>
      <c r="AQ580" s="36">
        <f t="shared" si="431"/>
        <v>1.6265393923753644</v>
      </c>
      <c r="AR580" s="36">
        <f t="shared" si="432"/>
        <v>2.7786085462035368</v>
      </c>
      <c r="AS580" s="36">
        <f t="shared" si="433"/>
        <v>142.9571032645751</v>
      </c>
      <c r="AT580" s="37">
        <f t="shared" si="434"/>
        <v>117.73749969385548</v>
      </c>
      <c r="AU580" s="37">
        <f t="shared" si="435"/>
        <v>8.3581299258377388</v>
      </c>
      <c r="AV580" s="37">
        <f t="shared" si="436"/>
        <v>2.2600320339669402</v>
      </c>
      <c r="AW580" s="37">
        <f t="shared" si="437"/>
        <v>3.8608006382824178</v>
      </c>
      <c r="AX580" s="37">
        <f t="shared" si="438"/>
        <v>198.63498810762223</v>
      </c>
      <c r="AY580" s="9">
        <f t="shared" si="439"/>
        <v>0.85</v>
      </c>
      <c r="AZ580" s="9">
        <f t="shared" si="440"/>
        <v>0.6</v>
      </c>
      <c r="BA580" s="9">
        <f t="shared" si="441"/>
        <v>0.65</v>
      </c>
      <c r="BB580" s="9">
        <f t="shared" si="456"/>
        <v>21</v>
      </c>
      <c r="BC580" s="9">
        <f t="shared" si="457"/>
        <v>11.2</v>
      </c>
      <c r="BD580" s="9">
        <f t="shared" si="458"/>
        <v>13.65</v>
      </c>
      <c r="BE580" s="9">
        <f t="shared" si="442"/>
        <v>558.00734709486335</v>
      </c>
      <c r="BF580" s="9">
        <f t="shared" si="443"/>
        <v>150.88476618732372</v>
      </c>
      <c r="BG580" s="9">
        <f t="shared" si="444"/>
        <v>257.75563923340127</v>
      </c>
      <c r="BH580" s="9">
        <f t="shared" si="445"/>
        <v>13261.313683520479</v>
      </c>
      <c r="BI580" s="9">
        <f t="shared" si="446"/>
        <v>984.06531958452513</v>
      </c>
      <c r="BJ580" s="9">
        <f t="shared" si="447"/>
        <v>266.09052090728619</v>
      </c>
      <c r="BK580" s="9">
        <f t="shared" si="448"/>
        <v>454.56101396781321</v>
      </c>
      <c r="BL580" s="9">
        <f t="shared" si="449"/>
        <v>23386.786851510162</v>
      </c>
      <c r="BM580" s="9" t="str">
        <f t="shared" si="450"/>
        <v>M</v>
      </c>
      <c r="BN580" s="9" t="str">
        <f t="shared" si="451"/>
        <v>M</v>
      </c>
      <c r="BO580" s="9">
        <v>1</v>
      </c>
    </row>
    <row r="581" spans="1:67" x14ac:dyDescent="0.3">
      <c r="A581" s="10">
        <v>575</v>
      </c>
      <c r="B581" s="10">
        <f t="shared" si="421"/>
        <v>15</v>
      </c>
      <c r="C581" s="9">
        <f>IF(G581&lt;=$A$3,$A$3,G581)</f>
        <v>2.5</v>
      </c>
      <c r="D581" s="9">
        <f t="shared" si="472"/>
        <v>3</v>
      </c>
      <c r="E581" s="9">
        <f t="shared" si="473"/>
        <v>2.7508200000000005</v>
      </c>
      <c r="F581" s="9">
        <f t="shared" si="474"/>
        <v>2.9000000000000004</v>
      </c>
      <c r="G581" s="9">
        <v>1.8468229728646781</v>
      </c>
      <c r="H581" s="9">
        <f t="shared" si="422"/>
        <v>2.0377436884915507</v>
      </c>
      <c r="I581" s="9">
        <v>65</v>
      </c>
      <c r="J581" s="9">
        <v>78</v>
      </c>
      <c r="K581" s="9">
        <v>0.2</v>
      </c>
      <c r="L581" s="9">
        <v>0.2</v>
      </c>
      <c r="M581" s="1">
        <f t="shared" si="475"/>
        <v>1.3989229744649958</v>
      </c>
      <c r="N581" s="9">
        <v>3</v>
      </c>
      <c r="O581" s="9">
        <v>2.6</v>
      </c>
      <c r="P581" s="9">
        <f t="shared" si="476"/>
        <v>1.1508853727170836</v>
      </c>
      <c r="Q581" s="1">
        <f t="shared" si="477"/>
        <v>0.53666666295654597</v>
      </c>
      <c r="R581" s="4">
        <f t="shared" si="478"/>
        <v>15.007922656809424</v>
      </c>
      <c r="S581" s="4">
        <f t="shared" si="479"/>
        <v>5.7017181019944196</v>
      </c>
      <c r="T581" s="9">
        <f t="shared" si="480"/>
        <v>2.5485321756682877</v>
      </c>
      <c r="U581" s="9">
        <f t="shared" si="481"/>
        <v>3.4366666629565463</v>
      </c>
      <c r="V581" s="9">
        <f t="shared" si="482"/>
        <v>43.438641559115119</v>
      </c>
      <c r="W581" s="9">
        <f t="shared" si="483"/>
        <v>56.9684939921328</v>
      </c>
      <c r="X581" s="28">
        <f t="shared" si="423"/>
        <v>100.40713555124792</v>
      </c>
      <c r="Y581" s="9">
        <f t="shared" si="484"/>
        <v>0.56737495477157607</v>
      </c>
      <c r="Z581" s="9">
        <f t="shared" si="452"/>
        <v>0.04</v>
      </c>
      <c r="AA581" s="29">
        <f t="shared" si="424"/>
        <v>0.6073749547715761</v>
      </c>
      <c r="AB581" s="30">
        <f t="shared" si="453"/>
        <v>0.98</v>
      </c>
      <c r="AC581" s="9">
        <v>0.5</v>
      </c>
      <c r="AD581" s="9">
        <v>0.5</v>
      </c>
      <c r="AE581" s="9">
        <f t="shared" si="425"/>
        <v>50.449194838586962</v>
      </c>
      <c r="AF581" s="9">
        <f>(AC581+AD581)*D581*E581*N581</f>
        <v>24.757380000000005</v>
      </c>
      <c r="AG581" s="28">
        <f t="shared" si="426"/>
        <v>75.20657483858696</v>
      </c>
      <c r="AH581" s="9">
        <f t="shared" si="427"/>
        <v>0.32919169704425227</v>
      </c>
      <c r="AI581" s="9">
        <f t="shared" si="454"/>
        <v>0.09</v>
      </c>
      <c r="AJ581" s="29">
        <f t="shared" si="428"/>
        <v>0.4191916970442523</v>
      </c>
      <c r="AK581" s="30">
        <f t="shared" si="455"/>
        <v>0.9</v>
      </c>
      <c r="AL581" s="9">
        <v>8.3018867119425579</v>
      </c>
      <c r="AM581" s="9">
        <v>2.1732851304836576</v>
      </c>
      <c r="AN581" s="9">
        <v>4.0519891001033779</v>
      </c>
      <c r="AO581" s="36">
        <f t="shared" si="429"/>
        <v>102.49895087523225</v>
      </c>
      <c r="AP581" s="36">
        <f t="shared" si="430"/>
        <v>3.259528645757698</v>
      </c>
      <c r="AQ581" s="36">
        <f t="shared" si="431"/>
        <v>0.85328617265040718</v>
      </c>
      <c r="AR581" s="36">
        <f t="shared" si="432"/>
        <v>1.5909124036931694</v>
      </c>
      <c r="AS581" s="36">
        <f t="shared" si="433"/>
        <v>78.032039708753302</v>
      </c>
      <c r="AT581" s="37">
        <f t="shared" si="434"/>
        <v>74.380128961239848</v>
      </c>
      <c r="AU581" s="37">
        <f t="shared" si="435"/>
        <v>4.821804732494229</v>
      </c>
      <c r="AV581" s="37">
        <f t="shared" si="436"/>
        <v>1.2622620484751739</v>
      </c>
      <c r="AW581" s="37">
        <f t="shared" si="437"/>
        <v>2.3534289128262302</v>
      </c>
      <c r="AX581" s="37">
        <f t="shared" si="438"/>
        <v>115.43241346982589</v>
      </c>
      <c r="AY581" s="9">
        <f t="shared" si="439"/>
        <v>0.85</v>
      </c>
      <c r="AZ581" s="9">
        <f t="shared" si="440"/>
        <v>0.6</v>
      </c>
      <c r="BA581" s="9">
        <f t="shared" si="441"/>
        <v>0.65</v>
      </c>
      <c r="BB581" s="9">
        <f t="shared" si="456"/>
        <v>21</v>
      </c>
      <c r="BC581" s="9">
        <f t="shared" si="457"/>
        <v>11.2</v>
      </c>
      <c r="BD581" s="9">
        <f t="shared" si="458"/>
        <v>13.65</v>
      </c>
      <c r="BE581" s="9">
        <f t="shared" si="442"/>
        <v>334.09826653793061</v>
      </c>
      <c r="BF581" s="9">
        <f t="shared" si="443"/>
        <v>87.460937493009027</v>
      </c>
      <c r="BG581" s="9">
        <f t="shared" si="444"/>
        <v>163.06685231294384</v>
      </c>
      <c r="BH581" s="9">
        <f t="shared" si="445"/>
        <v>7998.202204801677</v>
      </c>
      <c r="BI581" s="9">
        <f t="shared" si="446"/>
        <v>358.64645782883736</v>
      </c>
      <c r="BJ581" s="9">
        <f t="shared" si="447"/>
        <v>93.887213948462218</v>
      </c>
      <c r="BK581" s="9">
        <f t="shared" si="448"/>
        <v>175.0483460371255</v>
      </c>
      <c r="BL581" s="9">
        <f t="shared" si="449"/>
        <v>8585.8778001928094</v>
      </c>
      <c r="BM581" s="9" t="str">
        <f t="shared" si="450"/>
        <v>M</v>
      </c>
      <c r="BN581" s="9" t="str">
        <f t="shared" si="451"/>
        <v>M</v>
      </c>
      <c r="BO581" s="9">
        <v>1</v>
      </c>
    </row>
    <row r="582" spans="1:67" x14ac:dyDescent="0.3">
      <c r="A582" s="10">
        <v>576</v>
      </c>
      <c r="B582" s="10">
        <f t="shared" si="421"/>
        <v>15</v>
      </c>
      <c r="C582" s="9">
        <f>IF(G582&lt;=$A$3,$A$3,G582)</f>
        <v>2.5</v>
      </c>
      <c r="D582" s="9">
        <f t="shared" si="472"/>
        <v>3</v>
      </c>
      <c r="E582" s="9">
        <f t="shared" si="473"/>
        <v>2.7508200000000005</v>
      </c>
      <c r="F582" s="9">
        <f t="shared" si="474"/>
        <v>2.9000000000000004</v>
      </c>
      <c r="G582" s="9">
        <v>1.061169722292884</v>
      </c>
      <c r="H582" s="9">
        <f t="shared" si="422"/>
        <v>1.1708712398495276</v>
      </c>
      <c r="I582" s="9">
        <v>65</v>
      </c>
      <c r="J582" s="9">
        <v>78</v>
      </c>
      <c r="K582" s="9">
        <v>0.2</v>
      </c>
      <c r="L582" s="9">
        <v>0.2</v>
      </c>
      <c r="M582" s="1">
        <f t="shared" si="475"/>
        <v>1.3989229744649958</v>
      </c>
      <c r="N582" s="9">
        <v>3</v>
      </c>
      <c r="O582" s="9">
        <v>2.6</v>
      </c>
      <c r="P582" s="9">
        <f t="shared" si="476"/>
        <v>0</v>
      </c>
      <c r="Q582" s="1">
        <f t="shared" si="477"/>
        <v>0</v>
      </c>
      <c r="R582" s="4">
        <f t="shared" si="478"/>
        <v>15.007922656809424</v>
      </c>
      <c r="S582" s="4">
        <f t="shared" si="479"/>
        <v>18.550435706388786</v>
      </c>
      <c r="T582" s="9">
        <f t="shared" si="480"/>
        <v>0</v>
      </c>
      <c r="U582" s="9">
        <f t="shared" si="481"/>
        <v>2.5697942143145234</v>
      </c>
      <c r="V582" s="9">
        <f t="shared" si="482"/>
        <v>28.9877042160259</v>
      </c>
      <c r="W582" s="9">
        <f t="shared" si="483"/>
        <v>37.100871412777572</v>
      </c>
      <c r="X582" s="28">
        <f t="shared" si="423"/>
        <v>66.088575628803468</v>
      </c>
      <c r="Y582" s="9">
        <f t="shared" si="484"/>
        <v>0.56138101116235661</v>
      </c>
      <c r="Z582" s="9">
        <f t="shared" si="452"/>
        <v>0.04</v>
      </c>
      <c r="AA582" s="29">
        <f t="shared" si="424"/>
        <v>0.60138101116235665</v>
      </c>
      <c r="AB582" s="30">
        <f t="shared" si="453"/>
        <v>0.98</v>
      </c>
      <c r="AC582" s="9">
        <v>0.5</v>
      </c>
      <c r="AD582" s="9">
        <v>0.5</v>
      </c>
      <c r="AE582" s="9">
        <f t="shared" si="425"/>
        <v>28.987704216025904</v>
      </c>
      <c r="AF582" s="9">
        <f>(AC582+AD582)*D582*E582*N582</f>
        <v>24.757380000000005</v>
      </c>
      <c r="AG582" s="28">
        <f t="shared" si="426"/>
        <v>53.745084216025909</v>
      </c>
      <c r="AH582" s="9">
        <f t="shared" si="427"/>
        <v>0.46064454751785017</v>
      </c>
      <c r="AI582" s="9">
        <f t="shared" si="454"/>
        <v>0.09</v>
      </c>
      <c r="AJ582" s="29">
        <f t="shared" si="428"/>
        <v>0.55064454751785019</v>
      </c>
      <c r="AK582" s="30">
        <f t="shared" si="455"/>
        <v>0.9</v>
      </c>
      <c r="AL582" s="9">
        <v>5.7240374276688444</v>
      </c>
      <c r="AM582" s="9">
        <v>3.4698680727543794</v>
      </c>
      <c r="AN582" s="9">
        <v>5.6832488888354593</v>
      </c>
      <c r="AO582" s="36">
        <f t="shared" si="429"/>
        <v>67.465420954403541</v>
      </c>
      <c r="AP582" s="36">
        <f t="shared" si="430"/>
        <v>2.2817100114861799</v>
      </c>
      <c r="AQ582" s="36">
        <f t="shared" si="431"/>
        <v>1.383155302561373</v>
      </c>
      <c r="AR582" s="36">
        <f t="shared" si="432"/>
        <v>2.2654509253802511</v>
      </c>
      <c r="AS582" s="36">
        <f t="shared" si="433"/>
        <v>70.123540673677013</v>
      </c>
      <c r="AT582" s="37">
        <f t="shared" si="434"/>
        <v>53.15447889497068</v>
      </c>
      <c r="AU582" s="37">
        <f t="shared" si="435"/>
        <v>2.5721274283348943</v>
      </c>
      <c r="AV582" s="37">
        <f t="shared" si="436"/>
        <v>1.5592041378859092</v>
      </c>
      <c r="AW582" s="37">
        <f t="shared" si="437"/>
        <v>2.5537988760113328</v>
      </c>
      <c r="AX582" s="37">
        <f t="shared" si="438"/>
        <v>79.048906929781722</v>
      </c>
      <c r="AY582" s="9">
        <f t="shared" si="439"/>
        <v>0.85</v>
      </c>
      <c r="AZ582" s="9">
        <f t="shared" si="440"/>
        <v>0.6</v>
      </c>
      <c r="BA582" s="9">
        <f t="shared" si="441"/>
        <v>0.65</v>
      </c>
      <c r="BB582" s="9">
        <f t="shared" si="456"/>
        <v>21</v>
      </c>
      <c r="BC582" s="9">
        <f t="shared" si="457"/>
        <v>11.2</v>
      </c>
      <c r="BD582" s="9">
        <f t="shared" si="458"/>
        <v>13.65</v>
      </c>
      <c r="BE582" s="9">
        <f t="shared" si="442"/>
        <v>153.93652642079206</v>
      </c>
      <c r="BF582" s="9">
        <f t="shared" si="443"/>
        <v>93.315154732618424</v>
      </c>
      <c r="BG582" s="9">
        <f t="shared" si="444"/>
        <v>152.83960033232168</v>
      </c>
      <c r="BH582" s="9">
        <f t="shared" si="445"/>
        <v>4730.9141903628579</v>
      </c>
      <c r="BI582" s="9">
        <f t="shared" si="446"/>
        <v>136.72009310460234</v>
      </c>
      <c r="BJ582" s="9">
        <f t="shared" si="447"/>
        <v>82.87868344020751</v>
      </c>
      <c r="BK582" s="9">
        <f t="shared" si="448"/>
        <v>135.74584845694423</v>
      </c>
      <c r="BL582" s="9">
        <f t="shared" si="449"/>
        <v>4201.8034550695838</v>
      </c>
      <c r="BM582" s="9" t="str">
        <f t="shared" si="450"/>
        <v>D</v>
      </c>
      <c r="BN582" s="9" t="str">
        <f t="shared" si="451"/>
        <v>M</v>
      </c>
      <c r="BO582" s="9">
        <v>1</v>
      </c>
    </row>
    <row r="583" spans="1:67" x14ac:dyDescent="0.3">
      <c r="A583" s="10">
        <v>577</v>
      </c>
      <c r="B583" s="10">
        <f t="shared" si="421"/>
        <v>15</v>
      </c>
      <c r="C583" s="9">
        <f>IF(G583&lt;=$A$3,$A$3,G583)</f>
        <v>2.5</v>
      </c>
      <c r="D583" s="9">
        <f t="shared" si="472"/>
        <v>3</v>
      </c>
      <c r="E583" s="9">
        <f t="shared" si="473"/>
        <v>2.7508200000000005</v>
      </c>
      <c r="F583" s="9">
        <f t="shared" si="474"/>
        <v>2.9000000000000004</v>
      </c>
      <c r="G583" s="9">
        <v>1.024833901992275</v>
      </c>
      <c r="H583" s="9">
        <f t="shared" si="422"/>
        <v>1.1307790980624466</v>
      </c>
      <c r="I583" s="9">
        <v>65</v>
      </c>
      <c r="J583" s="9">
        <v>78</v>
      </c>
      <c r="K583" s="9">
        <v>0.2</v>
      </c>
      <c r="L583" s="9">
        <v>0.2</v>
      </c>
      <c r="M583" s="1">
        <f t="shared" si="475"/>
        <v>1.3989229744649958</v>
      </c>
      <c r="N583" s="9">
        <v>3</v>
      </c>
      <c r="O583" s="9">
        <v>2.6</v>
      </c>
      <c r="P583" s="9">
        <f t="shared" si="476"/>
        <v>0</v>
      </c>
      <c r="Q583" s="1">
        <f t="shared" si="477"/>
        <v>0</v>
      </c>
      <c r="R583" s="4">
        <f t="shared" si="478"/>
        <v>15.007922656809424</v>
      </c>
      <c r="S583" s="4">
        <f t="shared" si="479"/>
        <v>18.980552141724665</v>
      </c>
      <c r="T583" s="9">
        <f t="shared" si="480"/>
        <v>0</v>
      </c>
      <c r="U583" s="9">
        <f t="shared" si="481"/>
        <v>2.5297020725274422</v>
      </c>
      <c r="V583" s="9">
        <f t="shared" si="482"/>
        <v>27.995127826789261</v>
      </c>
      <c r="W583" s="9">
        <f t="shared" si="483"/>
        <v>37.96110428344933</v>
      </c>
      <c r="X583" s="28">
        <f t="shared" si="423"/>
        <v>65.956232110238588</v>
      </c>
      <c r="Y583" s="9">
        <f t="shared" si="484"/>
        <v>0.57554992256079029</v>
      </c>
      <c r="Z583" s="9">
        <f t="shared" si="452"/>
        <v>0.04</v>
      </c>
      <c r="AA583" s="29">
        <f t="shared" si="424"/>
        <v>0.61554992256079033</v>
      </c>
      <c r="AB583" s="30">
        <f t="shared" si="453"/>
        <v>0.98</v>
      </c>
      <c r="AC583" s="9">
        <v>0.5</v>
      </c>
      <c r="AD583" s="9">
        <v>0.5</v>
      </c>
      <c r="AE583" s="9">
        <f t="shared" si="425"/>
        <v>27.995127826789261</v>
      </c>
      <c r="AF583" s="9">
        <f>(AC583+AD583)*D583*E583*N583</f>
        <v>24.757380000000005</v>
      </c>
      <c r="AG583" s="28">
        <f t="shared" si="426"/>
        <v>52.75250782678927</v>
      </c>
      <c r="AH583" s="9">
        <f t="shared" si="427"/>
        <v>0.46931190610482182</v>
      </c>
      <c r="AI583" s="9">
        <f t="shared" si="454"/>
        <v>0.09</v>
      </c>
      <c r="AJ583" s="29">
        <f t="shared" si="428"/>
        <v>0.55931190610482184</v>
      </c>
      <c r="AK583" s="30">
        <f t="shared" si="455"/>
        <v>0.9</v>
      </c>
      <c r="AL583" s="9">
        <v>7.399444462902979</v>
      </c>
      <c r="AM583" s="9">
        <v>2.0642036566801707</v>
      </c>
      <c r="AN583" s="9">
        <v>4.2648376403576442</v>
      </c>
      <c r="AO583" s="36">
        <f t="shared" si="429"/>
        <v>67.330320279201885</v>
      </c>
      <c r="AP583" s="36">
        <f t="shared" si="430"/>
        <v>2.8447169967701815</v>
      </c>
      <c r="AQ583" s="36">
        <f t="shared" si="431"/>
        <v>0.79358325566099142</v>
      </c>
      <c r="AR583" s="36">
        <f t="shared" si="432"/>
        <v>1.6396171611011525</v>
      </c>
      <c r="AS583" s="36">
        <f t="shared" si="433"/>
        <v>70.65858113225957</v>
      </c>
      <c r="AT583" s="37">
        <f t="shared" si="434"/>
        <v>52.172809938582787</v>
      </c>
      <c r="AU583" s="37">
        <f t="shared" si="435"/>
        <v>3.2608470762399442</v>
      </c>
      <c r="AV583" s="37">
        <f t="shared" si="436"/>
        <v>0.90966997487384116</v>
      </c>
      <c r="AW583" s="37">
        <f t="shared" si="437"/>
        <v>1.8794631705016196</v>
      </c>
      <c r="AX583" s="37">
        <f t="shared" si="438"/>
        <v>80.994639522310834</v>
      </c>
      <c r="AY583" s="9">
        <f t="shared" si="439"/>
        <v>0.85</v>
      </c>
      <c r="AZ583" s="9">
        <f t="shared" si="440"/>
        <v>0.6</v>
      </c>
      <c r="BA583" s="9">
        <f t="shared" si="441"/>
        <v>0.65</v>
      </c>
      <c r="BB583" s="9">
        <f t="shared" si="456"/>
        <v>21</v>
      </c>
      <c r="BC583" s="9">
        <f t="shared" si="457"/>
        <v>11.2</v>
      </c>
      <c r="BD583" s="9">
        <f t="shared" si="458"/>
        <v>13.65</v>
      </c>
      <c r="BE583" s="9">
        <f t="shared" si="442"/>
        <v>191.53570649622563</v>
      </c>
      <c r="BF583" s="9">
        <f t="shared" si="443"/>
        <v>53.432214771866306</v>
      </c>
      <c r="BG583" s="9">
        <f t="shared" si="444"/>
        <v>110.39594859221636</v>
      </c>
      <c r="BH583" s="9">
        <f t="shared" si="445"/>
        <v>4757.4648981090086</v>
      </c>
      <c r="BI583" s="9">
        <f t="shared" si="446"/>
        <v>170.12755474744998</v>
      </c>
      <c r="BJ583" s="9">
        <f t="shared" si="447"/>
        <v>47.460038705928298</v>
      </c>
      <c r="BK583" s="9">
        <f t="shared" si="448"/>
        <v>98.056874781147215</v>
      </c>
      <c r="BL583" s="9">
        <f t="shared" si="449"/>
        <v>4225.717933841549</v>
      </c>
      <c r="BM583" s="9" t="str">
        <f t="shared" si="450"/>
        <v>D</v>
      </c>
      <c r="BN583" s="9" t="str">
        <f t="shared" si="451"/>
        <v>M</v>
      </c>
      <c r="BO583" s="9">
        <v>1</v>
      </c>
    </row>
    <row r="584" spans="1:67" x14ac:dyDescent="0.3">
      <c r="A584" s="10">
        <v>578</v>
      </c>
      <c r="B584" s="10">
        <f t="shared" ref="B584:B647" si="485">IF(A584&lt;40,1,IF(A584&lt;80,2,IF(A584&lt;120,3,IF(A584&lt;160,4,IF(A584&lt;200,5,IF(A584&lt;240,6,IF(A584&lt;280,7,IF(A584&lt;320,8,IF(A584&lt;360,9,IF(A584&lt;400,10,IF(A584&lt;440,11,IF(A584&lt;480,12,IF(A584&lt;520,13,IF(A584&lt;560,14,IF(A584&lt;600,15,IF(A584&lt;640,16,IF(A584&lt;680,17,IF(A584&lt;720,18,IF(A584&lt;760,19,IF(A584&lt;800,20,IF(A584&lt;840,21,IF(A584&lt;880,22,IF(A584&lt;920,23,IF(A584&lt;960,24,25))))))))))))))))))))))))</f>
        <v>15</v>
      </c>
      <c r="C584" s="9">
        <f>IF(G584&lt;=$A$3,$A$3,G584)</f>
        <v>3.1214348718203428</v>
      </c>
      <c r="D584" s="9">
        <f t="shared" si="472"/>
        <v>3</v>
      </c>
      <c r="E584" s="9">
        <f t="shared" si="473"/>
        <v>2.7508200000000005</v>
      </c>
      <c r="F584" s="9">
        <f t="shared" si="474"/>
        <v>3.5214348718203432</v>
      </c>
      <c r="G584" s="9">
        <v>3.1214348718203428</v>
      </c>
      <c r="H584" s="9">
        <f t="shared" ref="H584:H647" si="486">G584*_xlfn.CSC(I584*PI()/180)</f>
        <v>3.4441223130460821</v>
      </c>
      <c r="I584" s="9">
        <v>65</v>
      </c>
      <c r="J584" s="9">
        <v>78</v>
      </c>
      <c r="K584" s="9">
        <v>0.2</v>
      </c>
      <c r="L584" s="9">
        <v>0.2</v>
      </c>
      <c r="M584" s="1">
        <f t="shared" si="475"/>
        <v>1.3989229744649958</v>
      </c>
      <c r="N584" s="9">
        <v>3</v>
      </c>
      <c r="O584" s="9">
        <v>2.6</v>
      </c>
      <c r="P584" s="9">
        <f t="shared" si="476"/>
        <v>2.8342026826662954</v>
      </c>
      <c r="Q584" s="1">
        <f t="shared" si="477"/>
        <v>1.3216104156907349</v>
      </c>
      <c r="R584" s="4">
        <f t="shared" si="478"/>
        <v>15.007922656809424</v>
      </c>
      <c r="S584" s="4">
        <f t="shared" si="479"/>
        <v>4.5838782273512776E-2</v>
      </c>
      <c r="T584" s="9">
        <f t="shared" si="480"/>
        <v>15.455668341056674</v>
      </c>
      <c r="U584" s="9">
        <f t="shared" si="481"/>
        <v>4.8430452875110781</v>
      </c>
      <c r="V584" s="9">
        <f t="shared" si="482"/>
        <v>42.751683284615304</v>
      </c>
      <c r="W584" s="9">
        <f t="shared" si="483"/>
        <v>41.410188041858135</v>
      </c>
      <c r="X584" s="28">
        <f t="shared" ref="X584:X647" si="487">V584+W584</f>
        <v>84.161871326473431</v>
      </c>
      <c r="Y584" s="9">
        <f t="shared" si="484"/>
        <v>0.49203026725990118</v>
      </c>
      <c r="Z584" s="9">
        <f t="shared" si="452"/>
        <v>0.04</v>
      </c>
      <c r="AA584" s="29">
        <f t="shared" ref="AA584:AA647" si="488">Y584+Z584</f>
        <v>0.53203026725990121</v>
      </c>
      <c r="AB584" s="30">
        <f t="shared" si="453"/>
        <v>0.98</v>
      </c>
      <c r="AC584" s="9">
        <v>0.5</v>
      </c>
      <c r="AD584" s="9">
        <v>0.5</v>
      </c>
      <c r="AE584" s="9">
        <f t="shared" ref="AE584:AE647" si="489">H584*D584*E584*N584</f>
        <v>85.267444870560837</v>
      </c>
      <c r="AF584" s="9">
        <f>(AC584+AD584)*D584*E584*N584</f>
        <v>24.757380000000005</v>
      </c>
      <c r="AG584" s="28">
        <f t="shared" ref="AG584:AG647" si="490">AE584+AF584</f>
        <v>110.02482487056085</v>
      </c>
      <c r="AH584" s="9">
        <f t="shared" ref="AH584:AH647" si="491">AF584/(AF584+AE584)</f>
        <v>0.22501630908411738</v>
      </c>
      <c r="AI584" s="9">
        <f t="shared" si="454"/>
        <v>0.09</v>
      </c>
      <c r="AJ584" s="29">
        <f t="shared" ref="AJ584:AJ647" si="492">AH584+AI584</f>
        <v>0.31501630908411737</v>
      </c>
      <c r="AK584" s="30">
        <f t="shared" si="455"/>
        <v>0.9</v>
      </c>
      <c r="AL584" s="9">
        <v>11.359293622707806</v>
      </c>
      <c r="AM584" s="9">
        <v>2.6228721907063961</v>
      </c>
      <c r="AN584" s="9">
        <v>4.5231712608676293</v>
      </c>
      <c r="AO584" s="36">
        <f t="shared" ref="AO584:AO647" si="493">X584/(1-Z584)*AB584</f>
        <v>85.915243645774964</v>
      </c>
      <c r="AP584" s="36">
        <f t="shared" ref="AP584:AP647" si="494">AL584*(1-AA584)</f>
        <v>5.3158056007348806</v>
      </c>
      <c r="AQ584" s="36">
        <f t="shared" ref="AQ584:AQ647" si="495">AM584*(1-AA584)</f>
        <v>1.2274247980963096</v>
      </c>
      <c r="AR584" s="36">
        <f t="shared" ref="AR584:AR647" si="496">AN584*(1-AA584)</f>
        <v>2.11670724608592</v>
      </c>
      <c r="AS584" s="36">
        <f t="shared" ref="AS584:AS647" si="497">AP584*AY584*BB584+AQ584*AZ584*BC584+AR584*BA584*BD584</f>
        <v>121.91590965722216</v>
      </c>
      <c r="AT584" s="37">
        <f t="shared" ref="AT584:AT647" si="498">AG584/(1-AI584)*AK584</f>
        <v>108.81576086099425</v>
      </c>
      <c r="AU584" s="37">
        <f t="shared" ref="AU584:AU647" si="499">AL584*(1-AJ584)</f>
        <v>7.7809308718796411</v>
      </c>
      <c r="AV584" s="37">
        <f t="shared" ref="AV584:AV647" si="500">AM584*(1-AJ584)</f>
        <v>1.7966246739906939</v>
      </c>
      <c r="AW584" s="37">
        <f t="shared" ref="AW584:AW647" si="501">AN584*(1-AJ584)</f>
        <v>3.0982985449137552</v>
      </c>
      <c r="AX584" s="37">
        <f t="shared" ref="AX584:AX647" si="502">AU584*AY584*BB584+AV584*AZ584*BC584+AW584*BA584*BD584</f>
        <v>178.45258771201634</v>
      </c>
      <c r="AY584" s="9">
        <f t="shared" ref="AY584:AY647" si="503">IF(AL584&lt;3,0.7,0.85)</f>
        <v>0.85</v>
      </c>
      <c r="AZ584" s="9">
        <f t="shared" ref="AZ584:AZ647" si="504">IF(AM584&lt;1.5,0.4,0.6)</f>
        <v>0.6</v>
      </c>
      <c r="BA584" s="9">
        <f t="shared" ref="BA584:BA647" si="505">IF(AN584&lt;2.5,0.45,IF(AN584&lt;3.5,0.55,0.65))</f>
        <v>0.65</v>
      </c>
      <c r="BB584" s="9">
        <f t="shared" si="456"/>
        <v>21</v>
      </c>
      <c r="BC584" s="9">
        <f t="shared" si="457"/>
        <v>11.2</v>
      </c>
      <c r="BD584" s="9">
        <f t="shared" si="458"/>
        <v>13.65</v>
      </c>
      <c r="BE584" s="9">
        <f t="shared" ref="BE584:BE647" si="506">AO584*AP584</f>
        <v>456.70873336071242</v>
      </c>
      <c r="BF584" s="9">
        <f t="shared" ref="BF584:BF647" si="507">AO584*AQ584</f>
        <v>105.45450058531058</v>
      </c>
      <c r="BG584" s="9">
        <f t="shared" ref="BG584:BG647" si="508">AO584*AR584</f>
        <v>181.85741877424917</v>
      </c>
      <c r="BH584" s="9">
        <f t="shared" ref="BH584:BH647" si="509">AO584*AS584</f>
        <v>10474.435082496531</v>
      </c>
      <c r="BI584" s="9">
        <f t="shared" ref="BI584:BI647" si="510">AT584*AU584</f>
        <v>846.68791303038245</v>
      </c>
      <c r="BJ584" s="9">
        <f t="shared" ref="BJ584:BJ647" si="511">AT584*AV584</f>
        <v>195.50108088193309</v>
      </c>
      <c r="BK584" s="9">
        <f t="shared" ref="BK584:BK647" si="512">AT584*AW584</f>
        <v>337.14371353930164</v>
      </c>
      <c r="BL584" s="9">
        <f t="shared" ref="BL584:BL647" si="513">AT584*AX584</f>
        <v>19418.454109496372</v>
      </c>
      <c r="BM584" s="9" t="str">
        <f t="shared" ref="BM584:BM647" si="514">IF(AS584&gt;=78,"M","D")</f>
        <v>M</v>
      </c>
      <c r="BN584" s="9" t="str">
        <f t="shared" ref="BN584:BN647" si="515">IF(AX584&gt;=70,"M","D")</f>
        <v>M</v>
      </c>
      <c r="BO584" s="9">
        <v>1</v>
      </c>
    </row>
    <row r="585" spans="1:67" x14ac:dyDescent="0.3">
      <c r="A585" s="10">
        <v>579</v>
      </c>
      <c r="B585" s="10">
        <f t="shared" si="485"/>
        <v>15</v>
      </c>
      <c r="C585" s="9">
        <f>IF(G585&lt;=$A$3,$A$3,G585)</f>
        <v>2.5</v>
      </c>
      <c r="D585" s="9">
        <f t="shared" si="472"/>
        <v>3</v>
      </c>
      <c r="E585" s="9">
        <f t="shared" si="473"/>
        <v>2.7508200000000005</v>
      </c>
      <c r="F585" s="9">
        <f t="shared" si="474"/>
        <v>2.9000000000000004</v>
      </c>
      <c r="G585" s="9">
        <v>1.3597282230688603</v>
      </c>
      <c r="H585" s="9">
        <f t="shared" si="486"/>
        <v>1.5002940971242857</v>
      </c>
      <c r="I585" s="9">
        <v>65</v>
      </c>
      <c r="J585" s="9">
        <v>78</v>
      </c>
      <c r="K585" s="9">
        <v>0.2</v>
      </c>
      <c r="L585" s="9">
        <v>0.2</v>
      </c>
      <c r="M585" s="1">
        <f t="shared" si="475"/>
        <v>1.3989229744649958</v>
      </c>
      <c r="N585" s="9">
        <v>3</v>
      </c>
      <c r="O585" s="9">
        <v>2.6</v>
      </c>
      <c r="P585" s="9">
        <f t="shared" si="476"/>
        <v>0</v>
      </c>
      <c r="Q585" s="1">
        <f t="shared" si="477"/>
        <v>0</v>
      </c>
      <c r="R585" s="4">
        <f t="shared" si="478"/>
        <v>15.007922656809424</v>
      </c>
      <c r="S585" s="4">
        <f t="shared" si="479"/>
        <v>15.016322067819438</v>
      </c>
      <c r="T585" s="9">
        <f t="shared" si="480"/>
        <v>0</v>
      </c>
      <c r="U585" s="9">
        <f t="shared" si="481"/>
        <v>2.8992170715892813</v>
      </c>
      <c r="V585" s="9">
        <f t="shared" si="482"/>
        <v>37.143351074262853</v>
      </c>
      <c r="W585" s="9">
        <f t="shared" si="483"/>
        <v>30.032644135638876</v>
      </c>
      <c r="X585" s="28">
        <f t="shared" si="487"/>
        <v>67.175995209901728</v>
      </c>
      <c r="Y585" s="9">
        <f t="shared" si="484"/>
        <v>0.44707404842752624</v>
      </c>
      <c r="Z585" s="9">
        <f t="shared" ref="Z585:Z648" si="516">Z584</f>
        <v>0.04</v>
      </c>
      <c r="AA585" s="29">
        <f t="shared" si="488"/>
        <v>0.48707404842752622</v>
      </c>
      <c r="AB585" s="30">
        <f t="shared" ref="AB585:AB648" si="517">AB584</f>
        <v>0.98</v>
      </c>
      <c r="AC585" s="9">
        <v>0.5</v>
      </c>
      <c r="AD585" s="9">
        <v>0.5</v>
      </c>
      <c r="AE585" s="9">
        <f t="shared" si="489"/>
        <v>37.143351074262853</v>
      </c>
      <c r="AF585" s="9">
        <f>(AC585+AD585)*D585*E585*N585</f>
        <v>24.757380000000005</v>
      </c>
      <c r="AG585" s="28">
        <f t="shared" si="490"/>
        <v>61.900731074262858</v>
      </c>
      <c r="AH585" s="9">
        <f t="shared" si="491"/>
        <v>0.39995294999502279</v>
      </c>
      <c r="AI585" s="9">
        <f t="shared" ref="AI585:AI648" si="518">AI584</f>
        <v>0.09</v>
      </c>
      <c r="AJ585" s="29">
        <f t="shared" si="492"/>
        <v>0.48995294999502281</v>
      </c>
      <c r="AK585" s="30">
        <f t="shared" ref="AK585:AK648" si="519">AK584</f>
        <v>0.9</v>
      </c>
      <c r="AL585" s="9">
        <v>4.279398318347412</v>
      </c>
      <c r="AM585" s="9">
        <v>3.318920710496394</v>
      </c>
      <c r="AN585" s="9">
        <v>3.4102843493643356</v>
      </c>
      <c r="AO585" s="36">
        <f t="shared" si="493"/>
        <v>68.575495110108008</v>
      </c>
      <c r="AP585" s="36">
        <f t="shared" si="494"/>
        <v>2.1950144545959902</v>
      </c>
      <c r="AQ585" s="36">
        <f t="shared" si="495"/>
        <v>1.7023605636249537</v>
      </c>
      <c r="AR585" s="36">
        <f t="shared" si="496"/>
        <v>1.7492233450304164</v>
      </c>
      <c r="AS585" s="36">
        <f t="shared" si="497"/>
        <v>63.753165264913967</v>
      </c>
      <c r="AT585" s="37">
        <f t="shared" si="498"/>
        <v>61.220503260259967</v>
      </c>
      <c r="AU585" s="37">
        <f t="shared" si="499"/>
        <v>2.182694488069358</v>
      </c>
      <c r="AV585" s="37">
        <f t="shared" si="500"/>
        <v>1.6928057175891087</v>
      </c>
      <c r="AW585" s="37">
        <f t="shared" si="501"/>
        <v>1.7394054720714223</v>
      </c>
      <c r="AX585" s="37">
        <f t="shared" si="502"/>
        <v>63.395337615813048</v>
      </c>
      <c r="AY585" s="9">
        <f t="shared" si="503"/>
        <v>0.85</v>
      </c>
      <c r="AZ585" s="9">
        <f t="shared" si="504"/>
        <v>0.6</v>
      </c>
      <c r="BA585" s="9">
        <f t="shared" si="505"/>
        <v>0.55000000000000004</v>
      </c>
      <c r="BB585" s="9">
        <f t="shared" ref="BB585:BB648" si="520">BB584</f>
        <v>21</v>
      </c>
      <c r="BC585" s="9">
        <f t="shared" ref="BC585:BC648" si="521">BC584</f>
        <v>11.2</v>
      </c>
      <c r="BD585" s="9">
        <f t="shared" ref="BD585:BD648" si="522">BD584</f>
        <v>13.65</v>
      </c>
      <c r="BE585" s="9">
        <f t="shared" si="506"/>
        <v>150.52420299776372</v>
      </c>
      <c r="BF585" s="9">
        <f t="shared" si="507"/>
        <v>116.74021850650372</v>
      </c>
      <c r="BG585" s="9">
        <f t="shared" si="508"/>
        <v>119.9538569436201</v>
      </c>
      <c r="BH585" s="9">
        <f t="shared" si="509"/>
        <v>4371.9048728780153</v>
      </c>
      <c r="BI585" s="9">
        <f t="shared" si="510"/>
        <v>133.6256550230016</v>
      </c>
      <c r="BJ585" s="9">
        <f t="shared" si="511"/>
        <v>103.63441795265074</v>
      </c>
      <c r="BK585" s="9">
        <f t="shared" si="512"/>
        <v>106.48727837386254</v>
      </c>
      <c r="BL585" s="9">
        <f t="shared" si="513"/>
        <v>3881.094473194164</v>
      </c>
      <c r="BM585" s="9" t="str">
        <f t="shared" si="514"/>
        <v>D</v>
      </c>
      <c r="BN585" s="9" t="str">
        <f t="shared" si="515"/>
        <v>D</v>
      </c>
      <c r="BO585" s="9">
        <v>1</v>
      </c>
    </row>
    <row r="586" spans="1:67" x14ac:dyDescent="0.3">
      <c r="A586" s="10">
        <v>580</v>
      </c>
      <c r="B586" s="10">
        <f t="shared" si="485"/>
        <v>15</v>
      </c>
      <c r="C586" s="9">
        <f>IF(G586&lt;=$A$3,$A$3,G586)</f>
        <v>2.5</v>
      </c>
      <c r="D586" s="9">
        <f t="shared" si="472"/>
        <v>3</v>
      </c>
      <c r="E586" s="9">
        <f t="shared" si="473"/>
        <v>2.7508200000000005</v>
      </c>
      <c r="F586" s="9">
        <f t="shared" si="474"/>
        <v>2.9000000000000004</v>
      </c>
      <c r="G586" s="9">
        <v>1.530814422528247</v>
      </c>
      <c r="H586" s="9">
        <f t="shared" si="486"/>
        <v>1.6890668318469857</v>
      </c>
      <c r="I586" s="9">
        <v>65</v>
      </c>
      <c r="J586" s="9">
        <v>78</v>
      </c>
      <c r="K586" s="9">
        <v>0.2</v>
      </c>
      <c r="L586" s="9">
        <v>0.2</v>
      </c>
      <c r="M586" s="1">
        <f t="shared" si="475"/>
        <v>1.3989229744649958</v>
      </c>
      <c r="N586" s="9">
        <v>3</v>
      </c>
      <c r="O586" s="9">
        <v>2.6</v>
      </c>
      <c r="P586" s="9">
        <f t="shared" si="476"/>
        <v>0.40314544062129509</v>
      </c>
      <c r="Q586" s="1">
        <f t="shared" si="477"/>
        <v>0.18798980631198114</v>
      </c>
      <c r="R586" s="4">
        <f t="shared" si="478"/>
        <v>15.007922656809424</v>
      </c>
      <c r="S586" s="4">
        <f t="shared" si="479"/>
        <v>11.245359076847141</v>
      </c>
      <c r="T586" s="9">
        <f t="shared" si="480"/>
        <v>0.31271555565102321</v>
      </c>
      <c r="U586" s="9">
        <f t="shared" si="481"/>
        <v>3.0879898063119815</v>
      </c>
      <c r="V586" s="9">
        <f t="shared" si="482"/>
        <v>40.956645196635989</v>
      </c>
      <c r="W586" s="9">
        <f t="shared" si="483"/>
        <v>72.218052458577162</v>
      </c>
      <c r="X586" s="28">
        <f t="shared" si="487"/>
        <v>113.17469765521315</v>
      </c>
      <c r="Y586" s="9">
        <f t="shared" si="484"/>
        <v>0.63811129125866584</v>
      </c>
      <c r="Z586" s="9">
        <f t="shared" si="516"/>
        <v>0.04</v>
      </c>
      <c r="AA586" s="29">
        <f t="shared" si="488"/>
        <v>0.67811129125866587</v>
      </c>
      <c r="AB586" s="30">
        <f t="shared" si="517"/>
        <v>0.98</v>
      </c>
      <c r="AC586" s="9">
        <v>0.5</v>
      </c>
      <c r="AD586" s="9">
        <v>0.5</v>
      </c>
      <c r="AE586" s="9">
        <f t="shared" si="489"/>
        <v>41.81686940143193</v>
      </c>
      <c r="AF586" s="9">
        <f>(AC586+AD586)*D586*E586*N586</f>
        <v>24.757380000000005</v>
      </c>
      <c r="AG586" s="28">
        <f t="shared" si="490"/>
        <v>66.574249401431928</v>
      </c>
      <c r="AH586" s="9">
        <f t="shared" si="491"/>
        <v>0.37187621674436039</v>
      </c>
      <c r="AI586" s="9">
        <f t="shared" si="518"/>
        <v>0.09</v>
      </c>
      <c r="AJ586" s="29">
        <f t="shared" si="492"/>
        <v>0.46187621674436041</v>
      </c>
      <c r="AK586" s="30">
        <f t="shared" si="519"/>
        <v>0.9</v>
      </c>
      <c r="AL586" s="9">
        <v>10.96559639668699</v>
      </c>
      <c r="AM586" s="9">
        <v>2.7310839618019735</v>
      </c>
      <c r="AN586" s="9">
        <v>3.3616206363694063</v>
      </c>
      <c r="AO586" s="36">
        <f t="shared" si="493"/>
        <v>115.53250385636342</v>
      </c>
      <c r="AP586" s="36">
        <f t="shared" si="494"/>
        <v>3.5297016647082016</v>
      </c>
      <c r="AQ586" s="36">
        <f t="shared" si="495"/>
        <v>0.87910508992860437</v>
      </c>
      <c r="AR586" s="36">
        <f t="shared" si="496"/>
        <v>1.0820677259191702</v>
      </c>
      <c r="AS586" s="36">
        <f t="shared" si="497"/>
        <v>77.036384371699782</v>
      </c>
      <c r="AT586" s="37">
        <f t="shared" si="498"/>
        <v>65.842664243174426</v>
      </c>
      <c r="AU586" s="37">
        <f t="shared" si="499"/>
        <v>5.900848218639613</v>
      </c>
      <c r="AV586" s="37">
        <f t="shared" si="500"/>
        <v>1.4696612339136788</v>
      </c>
      <c r="AW586" s="37">
        <f t="shared" si="501"/>
        <v>1.8089680147133356</v>
      </c>
      <c r="AX586" s="37">
        <f t="shared" si="502"/>
        <v>128.78709156507736</v>
      </c>
      <c r="AY586" s="9">
        <f t="shared" si="503"/>
        <v>0.85</v>
      </c>
      <c r="AZ586" s="9">
        <f t="shared" si="504"/>
        <v>0.6</v>
      </c>
      <c r="BA586" s="9">
        <f t="shared" si="505"/>
        <v>0.55000000000000004</v>
      </c>
      <c r="BB586" s="9">
        <f t="shared" si="520"/>
        <v>21</v>
      </c>
      <c r="BC586" s="9">
        <f t="shared" si="521"/>
        <v>11.2</v>
      </c>
      <c r="BD586" s="9">
        <f t="shared" si="522"/>
        <v>13.65</v>
      </c>
      <c r="BE586" s="9">
        <f t="shared" si="506"/>
        <v>407.79527118971271</v>
      </c>
      <c r="BF586" s="9">
        <f t="shared" si="507"/>
        <v>101.56521219232519</v>
      </c>
      <c r="BG586" s="9">
        <f t="shared" si="508"/>
        <v>125.01399371760293</v>
      </c>
      <c r="BH586" s="9">
        <f t="shared" si="509"/>
        <v>8900.2063745036994</v>
      </c>
      <c r="BI586" s="9">
        <f t="shared" si="510"/>
        <v>388.52756800982195</v>
      </c>
      <c r="BJ586" s="9">
        <f t="shared" si="511"/>
        <v>96.766411175787781</v>
      </c>
      <c r="BK586" s="9">
        <f t="shared" si="512"/>
        <v>119.10727361941197</v>
      </c>
      <c r="BL586" s="9">
        <f t="shared" si="513"/>
        <v>8479.6852287743495</v>
      </c>
      <c r="BM586" s="9" t="str">
        <f t="shared" si="514"/>
        <v>D</v>
      </c>
      <c r="BN586" s="9" t="str">
        <f t="shared" si="515"/>
        <v>M</v>
      </c>
      <c r="BO586" s="9">
        <v>1</v>
      </c>
    </row>
    <row r="587" spans="1:67" x14ac:dyDescent="0.3">
      <c r="A587" s="10">
        <v>581</v>
      </c>
      <c r="B587" s="10">
        <f t="shared" si="485"/>
        <v>15</v>
      </c>
      <c r="C587" s="9">
        <f>IF(G587&lt;=$A$3,$A$3,G587)</f>
        <v>2.5</v>
      </c>
      <c r="D587" s="9">
        <f t="shared" si="472"/>
        <v>3</v>
      </c>
      <c r="E587" s="9">
        <f t="shared" si="473"/>
        <v>2.7508200000000005</v>
      </c>
      <c r="F587" s="9">
        <f t="shared" si="474"/>
        <v>2.9000000000000004</v>
      </c>
      <c r="G587" s="9">
        <v>1.8961164373783712</v>
      </c>
      <c r="H587" s="9">
        <f t="shared" si="486"/>
        <v>2.0921330087851211</v>
      </c>
      <c r="I587" s="9">
        <v>65</v>
      </c>
      <c r="J587" s="9">
        <v>78</v>
      </c>
      <c r="K587" s="9">
        <v>0.2</v>
      </c>
      <c r="L587" s="9">
        <v>0.2</v>
      </c>
      <c r="M587" s="1">
        <f t="shared" si="475"/>
        <v>1.3989229744649958</v>
      </c>
      <c r="N587" s="9">
        <v>3</v>
      </c>
      <c r="O587" s="9">
        <v>2.6</v>
      </c>
      <c r="P587" s="9">
        <f t="shared" si="476"/>
        <v>1.2675236464884572</v>
      </c>
      <c r="Q587" s="1">
        <f t="shared" si="477"/>
        <v>0.59105598325011677</v>
      </c>
      <c r="R587" s="4">
        <f t="shared" si="478"/>
        <v>15.007922656809424</v>
      </c>
      <c r="S587" s="4">
        <f t="shared" si="479"/>
        <v>5.0050993758970677</v>
      </c>
      <c r="T587" s="9">
        <f t="shared" si="480"/>
        <v>3.091278408313292</v>
      </c>
      <c r="U587" s="9">
        <f t="shared" si="481"/>
        <v>3.4910559832501171</v>
      </c>
      <c r="V587" s="9">
        <f t="shared" si="482"/>
        <v>43.292181437880224</v>
      </c>
      <c r="W587" s="9">
        <f t="shared" si="483"/>
        <v>55.052221268009681</v>
      </c>
      <c r="X587" s="28">
        <f t="shared" si="487"/>
        <v>98.344402705889905</v>
      </c>
      <c r="Y587" s="9">
        <f t="shared" si="484"/>
        <v>0.55979008213258052</v>
      </c>
      <c r="Z587" s="9">
        <f t="shared" si="516"/>
        <v>0.04</v>
      </c>
      <c r="AA587" s="29">
        <f t="shared" si="488"/>
        <v>0.59979008213258056</v>
      </c>
      <c r="AB587" s="30">
        <f t="shared" si="517"/>
        <v>0.98</v>
      </c>
      <c r="AC587" s="9">
        <v>0.5</v>
      </c>
      <c r="AD587" s="9">
        <v>0.5</v>
      </c>
      <c r="AE587" s="9">
        <f t="shared" si="489"/>
        <v>51.79573190903659</v>
      </c>
      <c r="AF587" s="9">
        <f>(AC587+AD587)*D587*E587*N587</f>
        <v>24.757380000000005</v>
      </c>
      <c r="AG587" s="28">
        <f t="shared" si="490"/>
        <v>76.553111909036602</v>
      </c>
      <c r="AH587" s="9">
        <f t="shared" si="491"/>
        <v>0.32340135342136961</v>
      </c>
      <c r="AI587" s="9">
        <f t="shared" si="518"/>
        <v>0.09</v>
      </c>
      <c r="AJ587" s="29">
        <f t="shared" si="492"/>
        <v>0.41340135342136963</v>
      </c>
      <c r="AK587" s="30">
        <f t="shared" si="519"/>
        <v>0.9</v>
      </c>
      <c r="AL587" s="9">
        <v>7.2234957922317253</v>
      </c>
      <c r="AM587" s="9">
        <v>3.036988903549553</v>
      </c>
      <c r="AN587" s="9">
        <v>5.6864680000890786</v>
      </c>
      <c r="AO587" s="36">
        <f t="shared" si="493"/>
        <v>100.39324442892928</v>
      </c>
      <c r="AP587" s="36">
        <f t="shared" si="494"/>
        <v>2.8909146577247089</v>
      </c>
      <c r="AQ587" s="36">
        <f t="shared" si="495"/>
        <v>1.2154330796538309</v>
      </c>
      <c r="AR587" s="36">
        <f t="shared" si="496"/>
        <v>2.2757808912713591</v>
      </c>
      <c r="AS587" s="36">
        <f t="shared" si="497"/>
        <v>79.96240289346494</v>
      </c>
      <c r="AT587" s="37">
        <f t="shared" si="498"/>
        <v>75.711868921025214</v>
      </c>
      <c r="AU587" s="37">
        <f t="shared" si="499"/>
        <v>4.237292855289561</v>
      </c>
      <c r="AV587" s="37">
        <f t="shared" si="500"/>
        <v>1.7814935804964864</v>
      </c>
      <c r="AW587" s="37">
        <f t="shared" si="501"/>
        <v>3.3356744326649443</v>
      </c>
      <c r="AX587" s="37">
        <f t="shared" si="502"/>
        <v>117.20308573167478</v>
      </c>
      <c r="AY587" s="9">
        <f t="shared" si="503"/>
        <v>0.85</v>
      </c>
      <c r="AZ587" s="9">
        <f t="shared" si="504"/>
        <v>0.6</v>
      </c>
      <c r="BA587" s="9">
        <f t="shared" si="505"/>
        <v>0.65</v>
      </c>
      <c r="BB587" s="9">
        <f t="shared" si="520"/>
        <v>21</v>
      </c>
      <c r="BC587" s="9">
        <f t="shared" si="521"/>
        <v>11.2</v>
      </c>
      <c r="BD587" s="9">
        <f t="shared" si="522"/>
        <v>13.65</v>
      </c>
      <c r="BE587" s="9">
        <f t="shared" si="506"/>
        <v>290.22830185613111</v>
      </c>
      <c r="BF587" s="9">
        <f t="shared" si="507"/>
        <v>122.02127025269331</v>
      </c>
      <c r="BG587" s="9">
        <f t="shared" si="508"/>
        <v>228.47302728409207</v>
      </c>
      <c r="BH587" s="9">
        <f t="shared" si="509"/>
        <v>8027.6850588081479</v>
      </c>
      <c r="BI587" s="9">
        <f t="shared" si="510"/>
        <v>320.81336123967992</v>
      </c>
      <c r="BJ587" s="9">
        <f t="shared" si="511"/>
        <v>134.88020845019787</v>
      </c>
      <c r="BK587" s="9">
        <f t="shared" si="512"/>
        <v>252.55014540914343</v>
      </c>
      <c r="BL587" s="9">
        <f t="shared" si="513"/>
        <v>8873.6646640562412</v>
      </c>
      <c r="BM587" s="9" t="str">
        <f t="shared" si="514"/>
        <v>M</v>
      </c>
      <c r="BN587" s="9" t="str">
        <f t="shared" si="515"/>
        <v>M</v>
      </c>
      <c r="BO587" s="9">
        <v>1</v>
      </c>
    </row>
    <row r="588" spans="1:67" x14ac:dyDescent="0.3">
      <c r="A588" s="10">
        <v>582</v>
      </c>
      <c r="B588" s="10">
        <f t="shared" si="485"/>
        <v>15</v>
      </c>
      <c r="C588" s="9">
        <f>IF(G588&lt;=$A$3,$A$3,G588)</f>
        <v>2.5</v>
      </c>
      <c r="D588" s="9">
        <f t="shared" si="472"/>
        <v>3</v>
      </c>
      <c r="E588" s="9">
        <f t="shared" si="473"/>
        <v>2.7508200000000005</v>
      </c>
      <c r="F588" s="9">
        <f t="shared" si="474"/>
        <v>2.9000000000000004</v>
      </c>
      <c r="G588" s="9">
        <v>2.3757255160128463</v>
      </c>
      <c r="H588" s="9">
        <f t="shared" si="486"/>
        <v>2.6213230758843462</v>
      </c>
      <c r="I588" s="9">
        <v>65</v>
      </c>
      <c r="J588" s="9">
        <v>78</v>
      </c>
      <c r="K588" s="9">
        <v>0.2</v>
      </c>
      <c r="L588" s="9">
        <v>0.2</v>
      </c>
      <c r="M588" s="1">
        <f t="shared" si="475"/>
        <v>1.3989229744649958</v>
      </c>
      <c r="N588" s="9">
        <v>3</v>
      </c>
      <c r="O588" s="9">
        <v>2.6</v>
      </c>
      <c r="P588" s="9">
        <f t="shared" si="476"/>
        <v>2.402375407647662</v>
      </c>
      <c r="Q588" s="1">
        <f t="shared" si="477"/>
        <v>1.1202460503493414</v>
      </c>
      <c r="R588" s="4">
        <f t="shared" si="478"/>
        <v>15.007922656809424</v>
      </c>
      <c r="S588" s="4">
        <f t="shared" si="479"/>
        <v>0.59557299094138305</v>
      </c>
      <c r="T588" s="9">
        <f t="shared" si="480"/>
        <v>11.104722932150047</v>
      </c>
      <c r="U588" s="9">
        <f t="shared" si="481"/>
        <v>4.0202460503493418</v>
      </c>
      <c r="V588" s="9">
        <f t="shared" si="482"/>
        <v>34.349997556220615</v>
      </c>
      <c r="W588" s="9">
        <f t="shared" si="483"/>
        <v>42.922407897745884</v>
      </c>
      <c r="X588" s="28">
        <f t="shared" si="487"/>
        <v>77.272405453966499</v>
      </c>
      <c r="Y588" s="9">
        <f t="shared" si="484"/>
        <v>0.55546876851550919</v>
      </c>
      <c r="Z588" s="9">
        <f t="shared" si="516"/>
        <v>0.04</v>
      </c>
      <c r="AA588" s="29">
        <f t="shared" si="488"/>
        <v>0.59546876851550923</v>
      </c>
      <c r="AB588" s="30">
        <f t="shared" si="517"/>
        <v>0.98</v>
      </c>
      <c r="AC588" s="9">
        <v>0.5</v>
      </c>
      <c r="AD588" s="9">
        <v>0.5</v>
      </c>
      <c r="AE588" s="9">
        <f t="shared" si="489"/>
        <v>64.89709149243761</v>
      </c>
      <c r="AF588" s="9">
        <f>(AC588+AD588)*D588*E588*N588</f>
        <v>24.757380000000005</v>
      </c>
      <c r="AG588" s="28">
        <f t="shared" si="490"/>
        <v>89.654471492437608</v>
      </c>
      <c r="AH588" s="9">
        <f t="shared" si="491"/>
        <v>0.2761421665631959</v>
      </c>
      <c r="AI588" s="9">
        <f t="shared" si="518"/>
        <v>0.09</v>
      </c>
      <c r="AJ588" s="29">
        <f t="shared" si="492"/>
        <v>0.36614216656319587</v>
      </c>
      <c r="AK588" s="30">
        <f t="shared" si="519"/>
        <v>0.9</v>
      </c>
      <c r="AL588" s="9">
        <v>10.908071284961533</v>
      </c>
      <c r="AM588" s="9">
        <v>2.9789075471350088</v>
      </c>
      <c r="AN588" s="9">
        <v>4.2534168202565992</v>
      </c>
      <c r="AO588" s="36">
        <f t="shared" si="493"/>
        <v>78.882247234257477</v>
      </c>
      <c r="AP588" s="36">
        <f t="shared" si="494"/>
        <v>4.4126555100261005</v>
      </c>
      <c r="AQ588" s="36">
        <f t="shared" si="495"/>
        <v>1.2050611385209689</v>
      </c>
      <c r="AR588" s="36">
        <f t="shared" si="496"/>
        <v>1.7206399443152489</v>
      </c>
      <c r="AS588" s="36">
        <f t="shared" si="497"/>
        <v>102.13028961076384</v>
      </c>
      <c r="AT588" s="37">
        <f t="shared" si="498"/>
        <v>88.669257519993238</v>
      </c>
      <c r="AU588" s="37">
        <f t="shared" si="499"/>
        <v>6.9141664316599334</v>
      </c>
      <c r="AV588" s="37">
        <f t="shared" si="500"/>
        <v>1.8882038838355413</v>
      </c>
      <c r="AW588" s="37">
        <f t="shared" si="501"/>
        <v>2.6960615703915085</v>
      </c>
      <c r="AX588" s="37">
        <f t="shared" si="502"/>
        <v>160.02740718780331</v>
      </c>
      <c r="AY588" s="9">
        <f t="shared" si="503"/>
        <v>0.85</v>
      </c>
      <c r="AZ588" s="9">
        <f t="shared" si="504"/>
        <v>0.6</v>
      </c>
      <c r="BA588" s="9">
        <f t="shared" si="505"/>
        <v>0.65</v>
      </c>
      <c r="BB588" s="9">
        <f t="shared" si="520"/>
        <v>21</v>
      </c>
      <c r="BC588" s="9">
        <f t="shared" si="521"/>
        <v>11.2</v>
      </c>
      <c r="BD588" s="9">
        <f t="shared" si="522"/>
        <v>13.65</v>
      </c>
      <c r="BE588" s="9">
        <f t="shared" si="506"/>
        <v>348.08018290148738</v>
      </c>
      <c r="BF588" s="9">
        <f t="shared" si="507"/>
        <v>95.057930661206868</v>
      </c>
      <c r="BG588" s="9">
        <f t="shared" si="508"/>
        <v>135.72794548861449</v>
      </c>
      <c r="BH588" s="9">
        <f t="shared" si="509"/>
        <v>8056.2667551825907</v>
      </c>
      <c r="BI588" s="9">
        <f t="shared" si="510"/>
        <v>613.07400386494737</v>
      </c>
      <c r="BJ588" s="9">
        <f t="shared" si="511"/>
        <v>167.42563642606501</v>
      </c>
      <c r="BK588" s="9">
        <f t="shared" si="512"/>
        <v>239.05777767480205</v>
      </c>
      <c r="BL588" s="9">
        <f t="shared" si="513"/>
        <v>14189.511378192148</v>
      </c>
      <c r="BM588" s="9" t="str">
        <f t="shared" si="514"/>
        <v>M</v>
      </c>
      <c r="BN588" s="9" t="str">
        <f t="shared" si="515"/>
        <v>M</v>
      </c>
      <c r="BO588" s="9">
        <v>1</v>
      </c>
    </row>
    <row r="589" spans="1:67" x14ac:dyDescent="0.3">
      <c r="A589" s="10">
        <v>583</v>
      </c>
      <c r="B589" s="10">
        <f t="shared" si="485"/>
        <v>15</v>
      </c>
      <c r="C589" s="9">
        <f>IF(G589&lt;=$A$3,$A$3,G589)</f>
        <v>3.1988272370174538</v>
      </c>
      <c r="D589" s="9">
        <f t="shared" si="472"/>
        <v>3</v>
      </c>
      <c r="E589" s="9">
        <f t="shared" si="473"/>
        <v>2.7508200000000005</v>
      </c>
      <c r="F589" s="9">
        <f t="shared" si="474"/>
        <v>3.5988272370174541</v>
      </c>
      <c r="G589" s="9">
        <v>3.1988272370174538</v>
      </c>
      <c r="H589" s="9">
        <f t="shared" si="486"/>
        <v>3.5295153399008554</v>
      </c>
      <c r="I589" s="9">
        <v>65</v>
      </c>
      <c r="J589" s="9">
        <v>78</v>
      </c>
      <c r="K589" s="9">
        <v>0.2</v>
      </c>
      <c r="L589" s="9">
        <v>0.2</v>
      </c>
      <c r="M589" s="1">
        <f t="shared" si="475"/>
        <v>1.3989229744649958</v>
      </c>
      <c r="N589" s="9">
        <v>3</v>
      </c>
      <c r="O589" s="9">
        <v>2.6</v>
      </c>
      <c r="P589" s="9">
        <f t="shared" si="476"/>
        <v>2.8513601569598079</v>
      </c>
      <c r="Q589" s="1">
        <f t="shared" si="477"/>
        <v>1.3296110773483973</v>
      </c>
      <c r="R589" s="4">
        <f t="shared" si="478"/>
        <v>15.007922656809424</v>
      </c>
      <c r="S589" s="4">
        <f t="shared" si="479"/>
        <v>3.6842453967055065E-2</v>
      </c>
      <c r="T589" s="9">
        <f t="shared" si="480"/>
        <v>15.643363383151708</v>
      </c>
      <c r="U589" s="9">
        <f t="shared" si="481"/>
        <v>4.9284383143658514</v>
      </c>
      <c r="V589" s="9">
        <f t="shared" si="482"/>
        <v>44.349475624113261</v>
      </c>
      <c r="W589" s="9">
        <f t="shared" si="483"/>
        <v>41.385440762026157</v>
      </c>
      <c r="X589" s="28">
        <f t="shared" si="487"/>
        <v>85.734916386139417</v>
      </c>
      <c r="Y589" s="9">
        <f t="shared" si="484"/>
        <v>0.48271395723571098</v>
      </c>
      <c r="Z589" s="9">
        <f t="shared" si="516"/>
        <v>0.04</v>
      </c>
      <c r="AA589" s="29">
        <f t="shared" si="488"/>
        <v>0.52271395723571101</v>
      </c>
      <c r="AB589" s="30">
        <f t="shared" si="517"/>
        <v>0.98</v>
      </c>
      <c r="AC589" s="9">
        <v>0.5</v>
      </c>
      <c r="AD589" s="9">
        <v>0.5</v>
      </c>
      <c r="AE589" s="9">
        <f t="shared" si="489"/>
        <v>87.381552485754654</v>
      </c>
      <c r="AF589" s="9">
        <f>(AC589+AD589)*D589*E589*N589</f>
        <v>24.757380000000005</v>
      </c>
      <c r="AG589" s="28">
        <f t="shared" si="490"/>
        <v>112.13893248575465</v>
      </c>
      <c r="AH589" s="9">
        <f t="shared" si="491"/>
        <v>0.22077417228084464</v>
      </c>
      <c r="AI589" s="9">
        <f t="shared" si="518"/>
        <v>0.09</v>
      </c>
      <c r="AJ589" s="29">
        <f t="shared" si="492"/>
        <v>0.31077417228084464</v>
      </c>
      <c r="AK589" s="30">
        <f t="shared" si="519"/>
        <v>0.9</v>
      </c>
      <c r="AL589" s="9">
        <v>10.262766187468596</v>
      </c>
      <c r="AM589" s="9">
        <v>2.9295542654845295</v>
      </c>
      <c r="AN589" s="9">
        <v>3.5649385525369763</v>
      </c>
      <c r="AO589" s="36">
        <f t="shared" si="493"/>
        <v>87.521060477517324</v>
      </c>
      <c r="AP589" s="36">
        <f t="shared" si="494"/>
        <v>4.8982750614320354</v>
      </c>
      <c r="AQ589" s="36">
        <f t="shared" si="495"/>
        <v>1.3982353624363544</v>
      </c>
      <c r="AR589" s="36">
        <f t="shared" si="496"/>
        <v>1.7014954144382257</v>
      </c>
      <c r="AS589" s="36">
        <f t="shared" si="497"/>
        <v>111.92686954673729</v>
      </c>
      <c r="AT589" s="37">
        <f t="shared" si="498"/>
        <v>110.90663652437273</v>
      </c>
      <c r="AU589" s="37">
        <f t="shared" si="499"/>
        <v>7.073363520246204</v>
      </c>
      <c r="AV589" s="37">
        <f t="shared" si="500"/>
        <v>2.0191244634767571</v>
      </c>
      <c r="AW589" s="37">
        <f t="shared" si="501"/>
        <v>2.4570477246402254</v>
      </c>
      <c r="AX589" s="37">
        <f t="shared" si="502"/>
        <v>161.62821116782894</v>
      </c>
      <c r="AY589" s="9">
        <f t="shared" si="503"/>
        <v>0.85</v>
      </c>
      <c r="AZ589" s="9">
        <f t="shared" si="504"/>
        <v>0.6</v>
      </c>
      <c r="BA589" s="9">
        <f t="shared" si="505"/>
        <v>0.65</v>
      </c>
      <c r="BB589" s="9">
        <f t="shared" si="520"/>
        <v>21</v>
      </c>
      <c r="BC589" s="9">
        <f t="shared" si="521"/>
        <v>11.2</v>
      </c>
      <c r="BD589" s="9">
        <f t="shared" si="522"/>
        <v>13.65</v>
      </c>
      <c r="BE589" s="9">
        <f t="shared" si="506"/>
        <v>428.70222788710805</v>
      </c>
      <c r="BF589" s="9">
        <f t="shared" si="507"/>
        <v>122.37504171759552</v>
      </c>
      <c r="BG589" s="9">
        <f t="shared" si="508"/>
        <v>148.91668306926636</v>
      </c>
      <c r="BH589" s="9">
        <f t="shared" si="509"/>
        <v>9795.9583186591863</v>
      </c>
      <c r="BI589" s="9">
        <f t="shared" si="510"/>
        <v>784.48295694470335</v>
      </c>
      <c r="BJ589" s="9">
        <f t="shared" si="511"/>
        <v>223.93430296828581</v>
      </c>
      <c r="BK589" s="9">
        <f t="shared" si="512"/>
        <v>272.5028989197105</v>
      </c>
      <c r="BL589" s="9">
        <f t="shared" si="513"/>
        <v>17925.641268074964</v>
      </c>
      <c r="BM589" s="9" t="str">
        <f t="shared" si="514"/>
        <v>M</v>
      </c>
      <c r="BN589" s="9" t="str">
        <f t="shared" si="515"/>
        <v>M</v>
      </c>
      <c r="BO589" s="9">
        <v>1</v>
      </c>
    </row>
    <row r="590" spans="1:67" x14ac:dyDescent="0.3">
      <c r="A590" s="10">
        <v>584</v>
      </c>
      <c r="B590" s="10">
        <f t="shared" si="485"/>
        <v>15</v>
      </c>
      <c r="C590" s="9">
        <f>IF(G590&lt;=$A$3,$A$3,G590)</f>
        <v>2.7658109943100517</v>
      </c>
      <c r="D590" s="9">
        <f t="shared" si="472"/>
        <v>3</v>
      </c>
      <c r="E590" s="9">
        <f t="shared" si="473"/>
        <v>2.7508200000000005</v>
      </c>
      <c r="F590" s="9">
        <f t="shared" si="474"/>
        <v>3.1658109943100521</v>
      </c>
      <c r="G590" s="9">
        <v>2.7658109943100517</v>
      </c>
      <c r="H590" s="9">
        <f t="shared" si="486"/>
        <v>3.0517347791454048</v>
      </c>
      <c r="I590" s="9">
        <v>65</v>
      </c>
      <c r="J590" s="9">
        <v>78</v>
      </c>
      <c r="K590" s="9">
        <v>0.2</v>
      </c>
      <c r="L590" s="9">
        <v>0.2</v>
      </c>
      <c r="M590" s="1">
        <f t="shared" si="475"/>
        <v>1.3989229744649958</v>
      </c>
      <c r="N590" s="9">
        <v>3</v>
      </c>
      <c r="O590" s="9">
        <v>2.6</v>
      </c>
      <c r="P590" s="9">
        <f t="shared" si="476"/>
        <v>2.7553627671138758</v>
      </c>
      <c r="Q590" s="1">
        <f t="shared" si="477"/>
        <v>1.2848467593003483</v>
      </c>
      <c r="R590" s="4">
        <f t="shared" si="478"/>
        <v>15.007922656809424</v>
      </c>
      <c r="S590" s="4">
        <f t="shared" si="479"/>
        <v>9.9798309547935782E-2</v>
      </c>
      <c r="T590" s="9">
        <f t="shared" si="480"/>
        <v>14.607757522619393</v>
      </c>
      <c r="U590" s="9">
        <f t="shared" si="481"/>
        <v>4.4506577536104004</v>
      </c>
      <c r="V590" s="9">
        <f t="shared" si="482"/>
        <v>35.369646038146982</v>
      </c>
      <c r="W590" s="9">
        <f t="shared" si="483"/>
        <v>41.558620988675159</v>
      </c>
      <c r="X590" s="28">
        <f t="shared" si="487"/>
        <v>76.928267026822141</v>
      </c>
      <c r="Y590" s="9">
        <f t="shared" si="484"/>
        <v>0.54022562310139066</v>
      </c>
      <c r="Z590" s="9">
        <f t="shared" si="516"/>
        <v>0.04</v>
      </c>
      <c r="AA590" s="29">
        <f t="shared" si="488"/>
        <v>0.5802256231013907</v>
      </c>
      <c r="AB590" s="30">
        <f t="shared" si="517"/>
        <v>0.98</v>
      </c>
      <c r="AC590" s="9">
        <v>0.5</v>
      </c>
      <c r="AD590" s="9">
        <v>0.5</v>
      </c>
      <c r="AE590" s="9">
        <f t="shared" si="489"/>
        <v>75.552957586518872</v>
      </c>
      <c r="AF590" s="9">
        <f>(AC590+AD590)*D590*E590*N590</f>
        <v>24.757380000000005</v>
      </c>
      <c r="AG590" s="28">
        <f t="shared" si="490"/>
        <v>100.31033758651887</v>
      </c>
      <c r="AH590" s="9">
        <f t="shared" si="491"/>
        <v>0.24680786243637617</v>
      </c>
      <c r="AI590" s="9">
        <f t="shared" si="518"/>
        <v>0.09</v>
      </c>
      <c r="AJ590" s="29">
        <f t="shared" si="492"/>
        <v>0.33680786243637617</v>
      </c>
      <c r="AK590" s="30">
        <f t="shared" si="519"/>
        <v>0.9</v>
      </c>
      <c r="AL590" s="9">
        <v>5.033707703131542</v>
      </c>
      <c r="AM590" s="9">
        <v>2.7420992613905524</v>
      </c>
      <c r="AN590" s="9">
        <v>3.1570905434409413</v>
      </c>
      <c r="AO590" s="36">
        <f t="shared" si="493"/>
        <v>78.530939256547612</v>
      </c>
      <c r="AP590" s="36">
        <f t="shared" si="494"/>
        <v>2.113021514571773</v>
      </c>
      <c r="AQ590" s="36">
        <f t="shared" si="495"/>
        <v>1.1510630088443559</v>
      </c>
      <c r="AR590" s="36">
        <f t="shared" si="496"/>
        <v>1.3252657156854131</v>
      </c>
      <c r="AS590" s="36">
        <f t="shared" si="497"/>
        <v>55.402009815048459</v>
      </c>
      <c r="AT590" s="37">
        <f t="shared" si="498"/>
        <v>99.208026184469205</v>
      </c>
      <c r="AU590" s="37">
        <f t="shared" si="499"/>
        <v>3.3383153715102867</v>
      </c>
      <c r="AV590" s="37">
        <f t="shared" si="500"/>
        <v>1.8185386705732345</v>
      </c>
      <c r="AW590" s="37">
        <f t="shared" si="501"/>
        <v>2.0937576259865005</v>
      </c>
      <c r="AX590" s="37">
        <f t="shared" si="502"/>
        <v>87.528394624804406</v>
      </c>
      <c r="AY590" s="9">
        <f t="shared" si="503"/>
        <v>0.85</v>
      </c>
      <c r="AZ590" s="9">
        <f t="shared" si="504"/>
        <v>0.6</v>
      </c>
      <c r="BA590" s="9">
        <f t="shared" si="505"/>
        <v>0.55000000000000004</v>
      </c>
      <c r="BB590" s="9">
        <f t="shared" si="520"/>
        <v>21</v>
      </c>
      <c r="BC590" s="9">
        <f t="shared" si="521"/>
        <v>11.2</v>
      </c>
      <c r="BD590" s="9">
        <f t="shared" si="522"/>
        <v>13.65</v>
      </c>
      <c r="BE590" s="9">
        <f t="shared" si="506"/>
        <v>165.93756420861413</v>
      </c>
      <c r="BF590" s="9">
        <f t="shared" si="507"/>
        <v>90.394059228015038</v>
      </c>
      <c r="BG590" s="9">
        <f t="shared" si="508"/>
        <v>104.07436141727626</v>
      </c>
      <c r="BH590" s="9">
        <f t="shared" si="509"/>
        <v>4350.7718674762255</v>
      </c>
      <c r="BI590" s="9">
        <f t="shared" si="510"/>
        <v>331.18767878880857</v>
      </c>
      <c r="BJ590" s="9">
        <f t="shared" si="511"/>
        <v>180.41363204769925</v>
      </c>
      <c r="BK590" s="9">
        <f t="shared" si="512"/>
        <v>207.71756138280082</v>
      </c>
      <c r="BL590" s="9">
        <f t="shared" si="513"/>
        <v>8683.5192658221495</v>
      </c>
      <c r="BM590" s="9" t="str">
        <f t="shared" si="514"/>
        <v>D</v>
      </c>
      <c r="BN590" s="9" t="str">
        <f t="shared" si="515"/>
        <v>M</v>
      </c>
      <c r="BO590" s="9">
        <v>1</v>
      </c>
    </row>
    <row r="591" spans="1:67" x14ac:dyDescent="0.3">
      <c r="A591" s="10">
        <v>585</v>
      </c>
      <c r="B591" s="10">
        <f t="shared" si="485"/>
        <v>15</v>
      </c>
      <c r="C591" s="9">
        <f>IF(G591&lt;=$A$3,$A$3,G591)</f>
        <v>2.5</v>
      </c>
      <c r="D591" s="9">
        <f t="shared" si="472"/>
        <v>3</v>
      </c>
      <c r="E591" s="9">
        <f t="shared" si="473"/>
        <v>2.7508200000000005</v>
      </c>
      <c r="F591" s="9">
        <f t="shared" si="474"/>
        <v>2.9000000000000004</v>
      </c>
      <c r="G591" s="9">
        <v>1.0291481630269494</v>
      </c>
      <c r="H591" s="9">
        <f t="shared" si="486"/>
        <v>1.1355393584247466</v>
      </c>
      <c r="I591" s="9">
        <v>65</v>
      </c>
      <c r="J591" s="9">
        <v>78</v>
      </c>
      <c r="K591" s="9">
        <v>0.2</v>
      </c>
      <c r="L591" s="9">
        <v>0.2</v>
      </c>
      <c r="M591" s="1">
        <f t="shared" si="475"/>
        <v>1.3989229744649958</v>
      </c>
      <c r="N591" s="9">
        <v>3</v>
      </c>
      <c r="O591" s="9">
        <v>2.6</v>
      </c>
      <c r="P591" s="9">
        <f t="shared" si="476"/>
        <v>0</v>
      </c>
      <c r="Q591" s="1">
        <f t="shared" si="477"/>
        <v>0</v>
      </c>
      <c r="R591" s="4">
        <f t="shared" si="478"/>
        <v>15.007922656809424</v>
      </c>
      <c r="S591" s="4">
        <f t="shared" si="479"/>
        <v>18.929483126026355</v>
      </c>
      <c r="T591" s="9">
        <f t="shared" si="480"/>
        <v>0</v>
      </c>
      <c r="U591" s="9">
        <f t="shared" si="481"/>
        <v>2.5344623328897424</v>
      </c>
      <c r="V591" s="9">
        <f t="shared" si="482"/>
        <v>28.112979401477659</v>
      </c>
      <c r="W591" s="9">
        <f t="shared" si="483"/>
        <v>37.85896625205271</v>
      </c>
      <c r="X591" s="28">
        <f t="shared" si="487"/>
        <v>65.971945653530369</v>
      </c>
      <c r="Y591" s="9">
        <f t="shared" si="484"/>
        <v>0.57386463104907315</v>
      </c>
      <c r="Z591" s="9">
        <f t="shared" si="516"/>
        <v>0.04</v>
      </c>
      <c r="AA591" s="29">
        <f t="shared" si="488"/>
        <v>0.61386463104907318</v>
      </c>
      <c r="AB591" s="30">
        <f t="shared" si="517"/>
        <v>0.98</v>
      </c>
      <c r="AC591" s="9">
        <v>0.5</v>
      </c>
      <c r="AD591" s="9">
        <v>0.5</v>
      </c>
      <c r="AE591" s="9">
        <f t="shared" si="489"/>
        <v>28.112979401477663</v>
      </c>
      <c r="AF591" s="9">
        <f>(AC591+AD591)*D591*E591*N591</f>
        <v>24.757380000000005</v>
      </c>
      <c r="AG591" s="28">
        <f t="shared" si="490"/>
        <v>52.870359401477671</v>
      </c>
      <c r="AH591" s="9">
        <f t="shared" si="491"/>
        <v>0.46826577841095707</v>
      </c>
      <c r="AI591" s="9">
        <f t="shared" si="518"/>
        <v>0.09</v>
      </c>
      <c r="AJ591" s="29">
        <f t="shared" si="492"/>
        <v>0.55826577841095704</v>
      </c>
      <c r="AK591" s="30">
        <f t="shared" si="519"/>
        <v>0.9</v>
      </c>
      <c r="AL591" s="9">
        <v>11.546569821799491</v>
      </c>
      <c r="AM591" s="9">
        <v>2.9994728966712367</v>
      </c>
      <c r="AN591" s="9">
        <v>6.8238546465706102</v>
      </c>
      <c r="AO591" s="36">
        <f t="shared" si="493"/>
        <v>67.346361187978928</v>
      </c>
      <c r="AP591" s="36">
        <f t="shared" si="494"/>
        <v>4.4585389982581836</v>
      </c>
      <c r="AQ591" s="36">
        <f t="shared" si="495"/>
        <v>1.1582025736144532</v>
      </c>
      <c r="AR591" s="36">
        <f t="shared" si="496"/>
        <v>2.6349316316210389</v>
      </c>
      <c r="AS591" s="36">
        <f t="shared" si="497"/>
        <v>110.74647331515536</v>
      </c>
      <c r="AT591" s="37">
        <f t="shared" si="498"/>
        <v>52.289366441021869</v>
      </c>
      <c r="AU591" s="37">
        <f t="shared" si="499"/>
        <v>5.1005150322561326</v>
      </c>
      <c r="AV591" s="37">
        <f t="shared" si="500"/>
        <v>1.3249698251885007</v>
      </c>
      <c r="AW591" s="37">
        <f t="shared" si="501"/>
        <v>3.0143301205396424</v>
      </c>
      <c r="AX591" s="37">
        <f t="shared" si="502"/>
        <v>126.69263454552666</v>
      </c>
      <c r="AY591" s="9">
        <f t="shared" si="503"/>
        <v>0.85</v>
      </c>
      <c r="AZ591" s="9">
        <f t="shared" si="504"/>
        <v>0.6</v>
      </c>
      <c r="BA591" s="9">
        <f t="shared" si="505"/>
        <v>0.65</v>
      </c>
      <c r="BB591" s="9">
        <f t="shared" si="520"/>
        <v>21</v>
      </c>
      <c r="BC591" s="9">
        <f t="shared" si="521"/>
        <v>11.2</v>
      </c>
      <c r="BD591" s="9">
        <f t="shared" si="522"/>
        <v>13.65</v>
      </c>
      <c r="BE591" s="9">
        <f t="shared" si="506"/>
        <v>300.26637774738538</v>
      </c>
      <c r="BF591" s="9">
        <f t="shared" si="507"/>
        <v>78.000728851485718</v>
      </c>
      <c r="BG591" s="9">
        <f t="shared" si="508"/>
        <v>177.45305736878112</v>
      </c>
      <c r="BH591" s="9">
        <f t="shared" si="509"/>
        <v>7458.3719921773227</v>
      </c>
      <c r="BI591" s="9">
        <f t="shared" si="510"/>
        <v>266.70269955958139</v>
      </c>
      <c r="BJ591" s="9">
        <f t="shared" si="511"/>
        <v>69.281832712578208</v>
      </c>
      <c r="BK591" s="9">
        <f t="shared" si="512"/>
        <v>157.61741224710698</v>
      </c>
      <c r="BL591" s="9">
        <f t="shared" si="513"/>
        <v>6624.6775931295097</v>
      </c>
      <c r="BM591" s="9" t="str">
        <f t="shared" si="514"/>
        <v>M</v>
      </c>
      <c r="BN591" s="9" t="str">
        <f t="shared" si="515"/>
        <v>M</v>
      </c>
      <c r="BO591" s="9">
        <v>1</v>
      </c>
    </row>
    <row r="592" spans="1:67" x14ac:dyDescent="0.3">
      <c r="A592" s="10">
        <v>586</v>
      </c>
      <c r="B592" s="10">
        <f t="shared" si="485"/>
        <v>15</v>
      </c>
      <c r="C592" s="9">
        <f>IF(G592&lt;=$A$3,$A$3,G592)</f>
        <v>3.3408198069181871</v>
      </c>
      <c r="D592" s="9">
        <f t="shared" si="472"/>
        <v>3</v>
      </c>
      <c r="E592" s="9">
        <f t="shared" si="473"/>
        <v>2.7508200000000005</v>
      </c>
      <c r="F592" s="9">
        <f t="shared" si="474"/>
        <v>3.7408198069181875</v>
      </c>
      <c r="G592" s="9">
        <v>3.3408198069181871</v>
      </c>
      <c r="H592" s="9">
        <f t="shared" si="486"/>
        <v>3.6861868061860625</v>
      </c>
      <c r="I592" s="9">
        <v>65</v>
      </c>
      <c r="J592" s="9">
        <v>78</v>
      </c>
      <c r="K592" s="9">
        <v>0.2</v>
      </c>
      <c r="L592" s="9">
        <v>0.2</v>
      </c>
      <c r="M592" s="1">
        <f t="shared" si="475"/>
        <v>1.3989229744649958</v>
      </c>
      <c r="N592" s="9">
        <v>3</v>
      </c>
      <c r="O592" s="9">
        <v>2.6</v>
      </c>
      <c r="P592" s="9">
        <f t="shared" si="476"/>
        <v>2.8828391518417549</v>
      </c>
      <c r="Q592" s="1">
        <f t="shared" si="477"/>
        <v>1.3442899737328711</v>
      </c>
      <c r="R592" s="4">
        <f t="shared" si="478"/>
        <v>15.007922656809424</v>
      </c>
      <c r="S592" s="4">
        <f t="shared" si="479"/>
        <v>2.288985741867831E-2</v>
      </c>
      <c r="T592" s="9">
        <f t="shared" si="480"/>
        <v>15.99067524905924</v>
      </c>
      <c r="U592" s="9">
        <f t="shared" si="481"/>
        <v>5.0851097806510586</v>
      </c>
      <c r="V592" s="9">
        <f t="shared" si="482"/>
        <v>47.272858223117566</v>
      </c>
      <c r="W592" s="9">
        <f t="shared" si="483"/>
        <v>41.347059680388952</v>
      </c>
      <c r="X592" s="28">
        <f t="shared" si="487"/>
        <v>88.619917903506519</v>
      </c>
      <c r="Y592" s="9">
        <f t="shared" si="484"/>
        <v>0.46656621511892565</v>
      </c>
      <c r="Z592" s="9">
        <f t="shared" si="516"/>
        <v>0.04</v>
      </c>
      <c r="AA592" s="29">
        <f t="shared" si="488"/>
        <v>0.50656621511892563</v>
      </c>
      <c r="AB592" s="30">
        <f t="shared" si="517"/>
        <v>0.98</v>
      </c>
      <c r="AC592" s="9">
        <v>0.5</v>
      </c>
      <c r="AD592" s="9">
        <v>0.5</v>
      </c>
      <c r="AE592" s="9">
        <f t="shared" si="489"/>
        <v>91.260327511734715</v>
      </c>
      <c r="AF592" s="9">
        <f>(AC592+AD592)*D592*E592*N592</f>
        <v>24.757380000000005</v>
      </c>
      <c r="AG592" s="28">
        <f t="shared" si="490"/>
        <v>116.01770751173473</v>
      </c>
      <c r="AH592" s="9">
        <f t="shared" si="491"/>
        <v>0.21339311499062241</v>
      </c>
      <c r="AI592" s="9">
        <f t="shared" si="518"/>
        <v>0.09</v>
      </c>
      <c r="AJ592" s="29">
        <f t="shared" si="492"/>
        <v>0.30339311499062238</v>
      </c>
      <c r="AK592" s="30">
        <f t="shared" si="519"/>
        <v>0.9</v>
      </c>
      <c r="AL592" s="9">
        <v>4.1153761747057107</v>
      </c>
      <c r="AM592" s="9">
        <v>3.2505995805167078</v>
      </c>
      <c r="AN592" s="9">
        <v>4.0996978817209495</v>
      </c>
      <c r="AO592" s="36">
        <f t="shared" si="493"/>
        <v>90.466166193162906</v>
      </c>
      <c r="AP592" s="36">
        <f t="shared" si="494"/>
        <v>2.0306656420944362</v>
      </c>
      <c r="AQ592" s="36">
        <f t="shared" si="495"/>
        <v>1.6039556541471918</v>
      </c>
      <c r="AR592" s="36">
        <f t="shared" si="496"/>
        <v>2.0229294426464914</v>
      </c>
      <c r="AS592" s="36">
        <f t="shared" si="497"/>
        <v>64.974405187135801</v>
      </c>
      <c r="AT592" s="37">
        <f t="shared" si="498"/>
        <v>114.74278764896842</v>
      </c>
      <c r="AU592" s="37">
        <f t="shared" si="499"/>
        <v>2.8667993777035532</v>
      </c>
      <c r="AV592" s="37">
        <f t="shared" si="500"/>
        <v>2.2643900481965336</v>
      </c>
      <c r="AW592" s="37">
        <f t="shared" si="501"/>
        <v>2.8558777708651744</v>
      </c>
      <c r="AX592" s="37">
        <f t="shared" si="502"/>
        <v>91.727845537890403</v>
      </c>
      <c r="AY592" s="9">
        <f t="shared" si="503"/>
        <v>0.85</v>
      </c>
      <c r="AZ592" s="9">
        <f t="shared" si="504"/>
        <v>0.6</v>
      </c>
      <c r="BA592" s="9">
        <f t="shared" si="505"/>
        <v>0.65</v>
      </c>
      <c r="BB592" s="9">
        <f t="shared" si="520"/>
        <v>21</v>
      </c>
      <c r="BC592" s="9">
        <f t="shared" si="521"/>
        <v>11.2</v>
      </c>
      <c r="BD592" s="9">
        <f t="shared" si="522"/>
        <v>13.65</v>
      </c>
      <c r="BE592" s="9">
        <f t="shared" si="506"/>
        <v>183.70653546046114</v>
      </c>
      <c r="BF592" s="9">
        <f t="shared" si="507"/>
        <v>145.10371877454318</v>
      </c>
      <c r="BG592" s="9">
        <f t="shared" si="508"/>
        <v>183.0066711554999</v>
      </c>
      <c r="BH592" s="9">
        <f t="shared" si="509"/>
        <v>5877.9853379613332</v>
      </c>
      <c r="BI592" s="9">
        <f t="shared" si="510"/>
        <v>328.94455222803361</v>
      </c>
      <c r="BJ592" s="9">
        <f t="shared" si="511"/>
        <v>259.8224264546522</v>
      </c>
      <c r="BK592" s="9">
        <f t="shared" si="512"/>
        <v>327.69137661379199</v>
      </c>
      <c r="BL592" s="9">
        <f t="shared" si="513"/>
        <v>10525.108702051533</v>
      </c>
      <c r="BM592" s="9" t="str">
        <f t="shared" si="514"/>
        <v>D</v>
      </c>
      <c r="BN592" s="9" t="str">
        <f t="shared" si="515"/>
        <v>M</v>
      </c>
      <c r="BO592" s="9">
        <v>1</v>
      </c>
    </row>
    <row r="593" spans="1:67" x14ac:dyDescent="0.3">
      <c r="A593" s="10">
        <v>587</v>
      </c>
      <c r="B593" s="10">
        <f t="shared" si="485"/>
        <v>15</v>
      </c>
      <c r="C593" s="9">
        <f>IF(G593&lt;=$A$3,$A$3,G593)</f>
        <v>2.5</v>
      </c>
      <c r="D593" s="9">
        <f t="shared" si="472"/>
        <v>3</v>
      </c>
      <c r="E593" s="9">
        <f t="shared" si="473"/>
        <v>2.7508200000000005</v>
      </c>
      <c r="F593" s="9">
        <f t="shared" si="474"/>
        <v>2.9000000000000004</v>
      </c>
      <c r="G593" s="9">
        <v>2.1767802712160114</v>
      </c>
      <c r="H593" s="9">
        <f t="shared" si="486"/>
        <v>2.401811285692931</v>
      </c>
      <c r="I593" s="9">
        <v>65</v>
      </c>
      <c r="J593" s="9">
        <v>78</v>
      </c>
      <c r="K593" s="9">
        <v>0.2</v>
      </c>
      <c r="L593" s="9">
        <v>0.2</v>
      </c>
      <c r="M593" s="1">
        <f t="shared" si="475"/>
        <v>1.3989229744649958</v>
      </c>
      <c r="N593" s="9">
        <v>3</v>
      </c>
      <c r="O593" s="9">
        <v>2.6</v>
      </c>
      <c r="P593" s="9">
        <f t="shared" si="476"/>
        <v>1.93163085444873</v>
      </c>
      <c r="Q593" s="1">
        <f t="shared" si="477"/>
        <v>0.90073426015792624</v>
      </c>
      <c r="R593" s="4">
        <f t="shared" si="478"/>
        <v>15.007922656809424</v>
      </c>
      <c r="S593" s="4">
        <f t="shared" si="479"/>
        <v>1.9033591653382134</v>
      </c>
      <c r="T593" s="9">
        <f t="shared" si="480"/>
        <v>7.1791701752818655</v>
      </c>
      <c r="U593" s="9">
        <f t="shared" si="481"/>
        <v>3.8007342601579266</v>
      </c>
      <c r="V593" s="9">
        <f t="shared" si="482"/>
        <v>39.713949786619601</v>
      </c>
      <c r="W593" s="9">
        <f t="shared" si="483"/>
        <v>46.51989226200017</v>
      </c>
      <c r="X593" s="28">
        <f t="shared" si="487"/>
        <v>86.233842048619778</v>
      </c>
      <c r="Y593" s="9">
        <f t="shared" si="484"/>
        <v>0.5394621317669186</v>
      </c>
      <c r="Z593" s="9">
        <f t="shared" si="516"/>
        <v>0.04</v>
      </c>
      <c r="AA593" s="29">
        <f t="shared" si="488"/>
        <v>0.57946213176691863</v>
      </c>
      <c r="AB593" s="30">
        <f t="shared" si="517"/>
        <v>0.98</v>
      </c>
      <c r="AC593" s="9">
        <v>0.5</v>
      </c>
      <c r="AD593" s="9">
        <v>0.5</v>
      </c>
      <c r="AE593" s="9">
        <f t="shared" si="489"/>
        <v>59.462554688188462</v>
      </c>
      <c r="AF593" s="9">
        <f>(AC593+AD593)*D593*E593*N593</f>
        <v>24.757380000000005</v>
      </c>
      <c r="AG593" s="28">
        <f t="shared" si="490"/>
        <v>84.219934688188459</v>
      </c>
      <c r="AH593" s="9">
        <f t="shared" si="491"/>
        <v>0.29396104487210123</v>
      </c>
      <c r="AI593" s="9">
        <f t="shared" si="518"/>
        <v>0.09</v>
      </c>
      <c r="AJ593" s="29">
        <f t="shared" si="492"/>
        <v>0.38396104487210125</v>
      </c>
      <c r="AK593" s="30">
        <f t="shared" si="519"/>
        <v>0.9</v>
      </c>
      <c r="AL593" s="9">
        <v>9.6099403514030612</v>
      </c>
      <c r="AM593" s="9">
        <v>2.8491457092542305</v>
      </c>
      <c r="AN593" s="9">
        <v>4.0471539432829973</v>
      </c>
      <c r="AO593" s="36">
        <f t="shared" si="493"/>
        <v>88.030380424632682</v>
      </c>
      <c r="AP593" s="36">
        <f t="shared" si="494"/>
        <v>4.0413438292261121</v>
      </c>
      <c r="AQ593" s="36">
        <f t="shared" si="495"/>
        <v>1.1981736628552047</v>
      </c>
      <c r="AR593" s="36">
        <f t="shared" si="496"/>
        <v>1.7019814917193408</v>
      </c>
      <c r="AS593" s="36">
        <f t="shared" si="497"/>
        <v>95.29054515135293</v>
      </c>
      <c r="AT593" s="37">
        <f t="shared" si="498"/>
        <v>83.294440900406158</v>
      </c>
      <c r="AU593" s="37">
        <f t="shared" si="499"/>
        <v>5.9200976129197738</v>
      </c>
      <c r="AV593" s="37">
        <f t="shared" si="500"/>
        <v>1.7551847457361121</v>
      </c>
      <c r="AW593" s="37">
        <f t="shared" si="501"/>
        <v>2.493204486461813</v>
      </c>
      <c r="AX593" s="37">
        <f t="shared" si="502"/>
        <v>139.58954068809706</v>
      </c>
      <c r="AY593" s="9">
        <f t="shared" si="503"/>
        <v>0.85</v>
      </c>
      <c r="AZ593" s="9">
        <f t="shared" si="504"/>
        <v>0.6</v>
      </c>
      <c r="BA593" s="9">
        <f t="shared" si="505"/>
        <v>0.65</v>
      </c>
      <c r="BB593" s="9">
        <f t="shared" si="520"/>
        <v>21</v>
      </c>
      <c r="BC593" s="9">
        <f t="shared" si="521"/>
        <v>11.2</v>
      </c>
      <c r="BD593" s="9">
        <f t="shared" si="522"/>
        <v>13.65</v>
      </c>
      <c r="BE593" s="9">
        <f t="shared" si="506"/>
        <v>355.76103471351644</v>
      </c>
      <c r="BF593" s="9">
        <f t="shared" si="507"/>
        <v>105.47568335591924</v>
      </c>
      <c r="BG593" s="9">
        <f t="shared" si="508"/>
        <v>149.82607819173739</v>
      </c>
      <c r="BH593" s="9">
        <f t="shared" si="509"/>
        <v>8388.4629405442356</v>
      </c>
      <c r="BI593" s="9">
        <f t="shared" si="510"/>
        <v>493.11122074398168</v>
      </c>
      <c r="BJ593" s="9">
        <f t="shared" si="511"/>
        <v>146.19713207301101</v>
      </c>
      <c r="BK593" s="9">
        <f t="shared" si="512"/>
        <v>207.67007375022098</v>
      </c>
      <c r="BL593" s="9">
        <f t="shared" si="513"/>
        <v>11627.032747159541</v>
      </c>
      <c r="BM593" s="9" t="str">
        <f t="shared" si="514"/>
        <v>M</v>
      </c>
      <c r="BN593" s="9" t="str">
        <f t="shared" si="515"/>
        <v>M</v>
      </c>
      <c r="BO593" s="9">
        <v>1</v>
      </c>
    </row>
    <row r="594" spans="1:67" x14ac:dyDescent="0.3">
      <c r="A594" s="10">
        <v>588</v>
      </c>
      <c r="B594" s="10">
        <f t="shared" si="485"/>
        <v>15</v>
      </c>
      <c r="C594" s="9">
        <f>IF(G594&lt;=$A$3,$A$3,G594)</f>
        <v>2.8494569159596566</v>
      </c>
      <c r="D594" s="9">
        <f t="shared" si="472"/>
        <v>3</v>
      </c>
      <c r="E594" s="9">
        <f t="shared" si="473"/>
        <v>2.7508200000000005</v>
      </c>
      <c r="F594" s="9">
        <f t="shared" si="474"/>
        <v>3.2494569159596569</v>
      </c>
      <c r="G594" s="9">
        <v>2.8494569159596566</v>
      </c>
      <c r="H594" s="9">
        <f t="shared" si="486"/>
        <v>3.1440278421048453</v>
      </c>
      <c r="I594" s="9">
        <v>65</v>
      </c>
      <c r="J594" s="9">
        <v>78</v>
      </c>
      <c r="K594" s="9">
        <v>0.2</v>
      </c>
      <c r="L594" s="9">
        <v>0.2</v>
      </c>
      <c r="M594" s="1">
        <f t="shared" si="475"/>
        <v>1.3989229744649958</v>
      </c>
      <c r="N594" s="9">
        <v>3</v>
      </c>
      <c r="O594" s="9">
        <v>2.6</v>
      </c>
      <c r="P594" s="9">
        <f t="shared" si="476"/>
        <v>2.7739066214954438</v>
      </c>
      <c r="Q594" s="1">
        <f t="shared" si="477"/>
        <v>1.2934939006101844</v>
      </c>
      <c r="R594" s="4">
        <f t="shared" si="478"/>
        <v>15.007922656809424</v>
      </c>
      <c r="S594" s="4">
        <f t="shared" si="479"/>
        <v>8.5242025459399101E-2</v>
      </c>
      <c r="T594" s="9">
        <f t="shared" si="480"/>
        <v>14.805042373530855</v>
      </c>
      <c r="U594" s="9">
        <f t="shared" si="481"/>
        <v>4.5429508165698413</v>
      </c>
      <c r="V594" s="9">
        <f t="shared" si="482"/>
        <v>37.111885355613516</v>
      </c>
      <c r="W594" s="9">
        <f t="shared" si="483"/>
        <v>41.518579271278732</v>
      </c>
      <c r="X594" s="28">
        <f t="shared" si="487"/>
        <v>78.630464626892248</v>
      </c>
      <c r="Y594" s="9">
        <f t="shared" si="484"/>
        <v>0.52802154315490391</v>
      </c>
      <c r="Z594" s="9">
        <f t="shared" si="516"/>
        <v>0.04</v>
      </c>
      <c r="AA594" s="29">
        <f t="shared" si="488"/>
        <v>0.56802154315490394</v>
      </c>
      <c r="AB594" s="30">
        <f t="shared" si="517"/>
        <v>0.98</v>
      </c>
      <c r="AC594" s="9">
        <v>0.5</v>
      </c>
      <c r="AD594" s="9">
        <v>0.5</v>
      </c>
      <c r="AE594" s="9">
        <f t="shared" si="489"/>
        <v>77.837892017569672</v>
      </c>
      <c r="AF594" s="9">
        <f>(AC594+AD594)*D594*E594*N594</f>
        <v>24.757380000000005</v>
      </c>
      <c r="AG594" s="28">
        <f t="shared" si="490"/>
        <v>102.59527201756967</v>
      </c>
      <c r="AH594" s="9">
        <f t="shared" si="491"/>
        <v>0.24131112002666408</v>
      </c>
      <c r="AI594" s="9">
        <f t="shared" si="518"/>
        <v>0.09</v>
      </c>
      <c r="AJ594" s="29">
        <f t="shared" si="492"/>
        <v>0.33131112002666407</v>
      </c>
      <c r="AK594" s="30">
        <f t="shared" si="519"/>
        <v>0.9</v>
      </c>
      <c r="AL594" s="9">
        <v>4.3385722881301874</v>
      </c>
      <c r="AM594" s="9">
        <v>3.0887004454803764</v>
      </c>
      <c r="AN594" s="9">
        <v>5.992018564114348</v>
      </c>
      <c r="AO594" s="36">
        <f t="shared" si="493"/>
        <v>80.26859930661918</v>
      </c>
      <c r="AP594" s="36">
        <f t="shared" si="494"/>
        <v>1.8741697619373758</v>
      </c>
      <c r="AQ594" s="36">
        <f t="shared" si="495"/>
        <v>1.3342520520953738</v>
      </c>
      <c r="AR594" s="36">
        <f t="shared" si="496"/>
        <v>2.5884229327132844</v>
      </c>
      <c r="AS594" s="36">
        <f t="shared" si="497"/>
        <v>65.385886511161686</v>
      </c>
      <c r="AT594" s="37">
        <f t="shared" si="498"/>
        <v>101.46785144594803</v>
      </c>
      <c r="AU594" s="37">
        <f t="shared" si="499"/>
        <v>2.9011550440331284</v>
      </c>
      <c r="AV594" s="37">
        <f t="shared" si="500"/>
        <v>2.0653796414614165</v>
      </c>
      <c r="AW594" s="37">
        <f t="shared" si="501"/>
        <v>4.0067961824170597</v>
      </c>
      <c r="AX594" s="37">
        <f t="shared" si="502"/>
        <v>101.21526785510741</v>
      </c>
      <c r="AY594" s="9">
        <f t="shared" si="503"/>
        <v>0.85</v>
      </c>
      <c r="AZ594" s="9">
        <f t="shared" si="504"/>
        <v>0.6</v>
      </c>
      <c r="BA594" s="9">
        <f t="shared" si="505"/>
        <v>0.65</v>
      </c>
      <c r="BB594" s="9">
        <f t="shared" si="520"/>
        <v>21</v>
      </c>
      <c r="BC594" s="9">
        <f t="shared" si="521"/>
        <v>11.2</v>
      </c>
      <c r="BD594" s="9">
        <f t="shared" si="522"/>
        <v>13.65</v>
      </c>
      <c r="BE594" s="9">
        <f t="shared" si="506"/>
        <v>150.43698165353308</v>
      </c>
      <c r="BF594" s="9">
        <f t="shared" si="507"/>
        <v>107.09854334367793</v>
      </c>
      <c r="BG594" s="9">
        <f t="shared" si="508"/>
        <v>207.76908322202672</v>
      </c>
      <c r="BH594" s="9">
        <f t="shared" si="509"/>
        <v>5248.4335246725132</v>
      </c>
      <c r="BI594" s="9">
        <f t="shared" si="510"/>
        <v>294.37396902961626</v>
      </c>
      <c r="BJ594" s="9">
        <f t="shared" si="511"/>
        <v>209.56963463929242</v>
      </c>
      <c r="BK594" s="9">
        <f t="shared" si="512"/>
        <v>406.56099981168592</v>
      </c>
      <c r="BL594" s="9">
        <f t="shared" si="513"/>
        <v>10270.095762783878</v>
      </c>
      <c r="BM594" s="9" t="str">
        <f t="shared" si="514"/>
        <v>D</v>
      </c>
      <c r="BN594" s="9" t="str">
        <f t="shared" si="515"/>
        <v>M</v>
      </c>
      <c r="BO594" s="9">
        <v>1</v>
      </c>
    </row>
    <row r="595" spans="1:67" x14ac:dyDescent="0.3">
      <c r="A595" s="10">
        <v>589</v>
      </c>
      <c r="B595" s="10">
        <f t="shared" si="485"/>
        <v>15</v>
      </c>
      <c r="C595" s="9">
        <f>IF(G595&lt;=$A$3,$A$3,G595)</f>
        <v>3.4363797868787542</v>
      </c>
      <c r="D595" s="9">
        <f t="shared" si="472"/>
        <v>3</v>
      </c>
      <c r="E595" s="9">
        <f t="shared" si="473"/>
        <v>2.7508200000000005</v>
      </c>
      <c r="F595" s="9">
        <f t="shared" si="474"/>
        <v>3.8363797868787546</v>
      </c>
      <c r="G595" s="9">
        <v>3.4363797868787542</v>
      </c>
      <c r="H595" s="9">
        <f t="shared" si="486"/>
        <v>3.7916255780110508</v>
      </c>
      <c r="I595" s="9">
        <v>65</v>
      </c>
      <c r="J595" s="9">
        <v>78</v>
      </c>
      <c r="K595" s="9">
        <v>0.2</v>
      </c>
      <c r="L595" s="9">
        <v>0.2</v>
      </c>
      <c r="M595" s="1">
        <f t="shared" si="475"/>
        <v>1.3989229744649958</v>
      </c>
      <c r="N595" s="9">
        <v>3</v>
      </c>
      <c r="O595" s="9">
        <v>2.6</v>
      </c>
      <c r="P595" s="9">
        <f t="shared" si="476"/>
        <v>2.9040242893612795</v>
      </c>
      <c r="Q595" s="1">
        <f t="shared" si="477"/>
        <v>1.3541687655972923</v>
      </c>
      <c r="R595" s="4">
        <f t="shared" si="478"/>
        <v>15.007922656809424</v>
      </c>
      <c r="S595" s="4">
        <f t="shared" si="479"/>
        <v>1.5360337083464109E-2</v>
      </c>
      <c r="T595" s="9">
        <f t="shared" si="480"/>
        <v>16.226560345108531</v>
      </c>
      <c r="U595" s="9">
        <f t="shared" si="481"/>
        <v>5.1905485524760469</v>
      </c>
      <c r="V595" s="9">
        <f t="shared" si="482"/>
        <v>49.234368524007799</v>
      </c>
      <c r="W595" s="9">
        <f t="shared" si="483"/>
        <v>41.326347325260443</v>
      </c>
      <c r="X595" s="28">
        <f t="shared" si="487"/>
        <v>90.560715849268234</v>
      </c>
      <c r="Y595" s="9">
        <f t="shared" si="484"/>
        <v>0.45633856731041261</v>
      </c>
      <c r="Z595" s="9">
        <f t="shared" si="516"/>
        <v>0.04</v>
      </c>
      <c r="AA595" s="29">
        <f t="shared" si="488"/>
        <v>0.49633856731041259</v>
      </c>
      <c r="AB595" s="30">
        <f t="shared" si="517"/>
        <v>0.98</v>
      </c>
      <c r="AC595" s="9">
        <v>0.5</v>
      </c>
      <c r="AD595" s="9">
        <v>0.5</v>
      </c>
      <c r="AE595" s="9">
        <f t="shared" si="489"/>
        <v>93.870715252539256</v>
      </c>
      <c r="AF595" s="9">
        <f>(AC595+AD595)*D595*E595*N595</f>
        <v>24.757380000000005</v>
      </c>
      <c r="AG595" s="28">
        <f t="shared" si="490"/>
        <v>118.62809525253925</v>
      </c>
      <c r="AH595" s="9">
        <f t="shared" si="491"/>
        <v>0.20869744175943911</v>
      </c>
      <c r="AI595" s="9">
        <f t="shared" si="518"/>
        <v>0.09</v>
      </c>
      <c r="AJ595" s="29">
        <f t="shared" si="492"/>
        <v>0.29869744175943913</v>
      </c>
      <c r="AK595" s="30">
        <f t="shared" si="519"/>
        <v>0.9</v>
      </c>
      <c r="AL595" s="9">
        <v>11.736942991198401</v>
      </c>
      <c r="AM595" s="9">
        <v>2.5920652831293394</v>
      </c>
      <c r="AN595" s="9">
        <v>4.3691866941796338</v>
      </c>
      <c r="AO595" s="36">
        <f t="shared" si="493"/>
        <v>92.447397429461333</v>
      </c>
      <c r="AP595" s="36">
        <f t="shared" si="494"/>
        <v>5.9114455223429978</v>
      </c>
      <c r="AQ595" s="36">
        <f t="shared" si="495"/>
        <v>1.305523314125864</v>
      </c>
      <c r="AR595" s="36">
        <f t="shared" si="496"/>
        <v>2.2005908300787964</v>
      </c>
      <c r="AS595" s="36">
        <f t="shared" si="497"/>
        <v>133.81716138462244</v>
      </c>
      <c r="AT595" s="37">
        <f t="shared" si="498"/>
        <v>117.32448981020364</v>
      </c>
      <c r="AU595" s="37">
        <f t="shared" si="499"/>
        <v>8.2311481456510585</v>
      </c>
      <c r="AV595" s="37">
        <f t="shared" si="500"/>
        <v>1.8178220141851493</v>
      </c>
      <c r="AW595" s="37">
        <f t="shared" si="501"/>
        <v>3.0641218060587962</v>
      </c>
      <c r="AX595" s="37">
        <f t="shared" si="502"/>
        <v>186.32817905945225</v>
      </c>
      <c r="AY595" s="9">
        <f t="shared" si="503"/>
        <v>0.85</v>
      </c>
      <c r="AZ595" s="9">
        <f t="shared" si="504"/>
        <v>0.6</v>
      </c>
      <c r="BA595" s="9">
        <f t="shared" si="505"/>
        <v>0.65</v>
      </c>
      <c r="BB595" s="9">
        <f t="shared" si="520"/>
        <v>21</v>
      </c>
      <c r="BC595" s="9">
        <f t="shared" si="521"/>
        <v>11.2</v>
      </c>
      <c r="BD595" s="9">
        <f t="shared" si="522"/>
        <v>13.65</v>
      </c>
      <c r="BE595" s="9">
        <f t="shared" si="506"/>
        <v>546.49775358665272</v>
      </c>
      <c r="BF595" s="9">
        <f t="shared" si="507"/>
        <v>120.69223267442123</v>
      </c>
      <c r="BG595" s="9">
        <f t="shared" si="508"/>
        <v>203.4388950479227</v>
      </c>
      <c r="BH595" s="9">
        <f t="shared" si="509"/>
        <v>12371.048301406556</v>
      </c>
      <c r="BI595" s="9">
        <f t="shared" si="510"/>
        <v>965.71525674071427</v>
      </c>
      <c r="BJ595" s="9">
        <f t="shared" si="511"/>
        <v>213.27504038002942</v>
      </c>
      <c r="BK595" s="9">
        <f t="shared" si="512"/>
        <v>359.49652761216805</v>
      </c>
      <c r="BL595" s="9">
        <f t="shared" si="513"/>
        <v>21860.858545414507</v>
      </c>
      <c r="BM595" s="9" t="str">
        <f t="shared" si="514"/>
        <v>M</v>
      </c>
      <c r="BN595" s="9" t="str">
        <f t="shared" si="515"/>
        <v>M</v>
      </c>
      <c r="BO595" s="9">
        <v>1</v>
      </c>
    </row>
    <row r="596" spans="1:67" x14ac:dyDescent="0.3">
      <c r="A596" s="10">
        <v>590</v>
      </c>
      <c r="B596" s="10">
        <f t="shared" si="485"/>
        <v>15</v>
      </c>
      <c r="C596" s="9">
        <f>IF(G596&lt;=$A$3,$A$3,G596)</f>
        <v>3.2143924597117008</v>
      </c>
      <c r="D596" s="9">
        <f t="shared" si="472"/>
        <v>3</v>
      </c>
      <c r="E596" s="9">
        <f t="shared" si="473"/>
        <v>2.7508200000000005</v>
      </c>
      <c r="F596" s="9">
        <f t="shared" si="474"/>
        <v>3.6143924597117012</v>
      </c>
      <c r="G596" s="9">
        <v>3.2143924597117008</v>
      </c>
      <c r="H596" s="9">
        <f t="shared" si="486"/>
        <v>3.5466896629254214</v>
      </c>
      <c r="I596" s="9">
        <v>65</v>
      </c>
      <c r="J596" s="9">
        <v>78</v>
      </c>
      <c r="K596" s="9">
        <v>0.2</v>
      </c>
      <c r="L596" s="9">
        <v>0.2</v>
      </c>
      <c r="M596" s="1">
        <f t="shared" si="475"/>
        <v>1.3989229744649958</v>
      </c>
      <c r="N596" s="9">
        <v>3</v>
      </c>
      <c r="O596" s="9">
        <v>2.6</v>
      </c>
      <c r="P596" s="9">
        <f t="shared" si="476"/>
        <v>2.8548108837539714</v>
      </c>
      <c r="Q596" s="1">
        <f t="shared" si="477"/>
        <v>1.3312201776787163</v>
      </c>
      <c r="R596" s="4">
        <f t="shared" si="478"/>
        <v>15.007922656809424</v>
      </c>
      <c r="S596" s="4">
        <f t="shared" si="479"/>
        <v>3.5151688977246472E-2</v>
      </c>
      <c r="T596" s="9">
        <f t="shared" si="480"/>
        <v>15.681249608806993</v>
      </c>
      <c r="U596" s="9">
        <f t="shared" si="481"/>
        <v>4.9456126373904175</v>
      </c>
      <c r="V596" s="9">
        <f t="shared" si="482"/>
        <v>44.670448678218122</v>
      </c>
      <c r="W596" s="9">
        <f t="shared" si="483"/>
        <v>41.380789771876891</v>
      </c>
      <c r="X596" s="28">
        <f t="shared" si="487"/>
        <v>86.051238450095013</v>
      </c>
      <c r="Y596" s="9">
        <f t="shared" si="484"/>
        <v>0.4808854644884103</v>
      </c>
      <c r="Z596" s="9">
        <f t="shared" si="516"/>
        <v>0.04</v>
      </c>
      <c r="AA596" s="29">
        <f t="shared" si="488"/>
        <v>0.52088546448841033</v>
      </c>
      <c r="AB596" s="30">
        <f t="shared" si="517"/>
        <v>0.98</v>
      </c>
      <c r="AC596" s="9">
        <v>0.5</v>
      </c>
      <c r="AD596" s="9">
        <v>0.5</v>
      </c>
      <c r="AE596" s="9">
        <f t="shared" si="489"/>
        <v>87.806743727116583</v>
      </c>
      <c r="AF596" s="9">
        <f>(AC596+AD596)*D596*E596*N596</f>
        <v>24.757380000000005</v>
      </c>
      <c r="AG596" s="28">
        <f t="shared" si="490"/>
        <v>112.56412372711659</v>
      </c>
      <c r="AH596" s="9">
        <f t="shared" si="491"/>
        <v>0.21994023655368247</v>
      </c>
      <c r="AI596" s="9">
        <f t="shared" si="518"/>
        <v>0.09</v>
      </c>
      <c r="AJ596" s="29">
        <f t="shared" si="492"/>
        <v>0.30994023655368247</v>
      </c>
      <c r="AK596" s="30">
        <f t="shared" si="519"/>
        <v>0.9</v>
      </c>
      <c r="AL596" s="9">
        <v>5.6694090354883304</v>
      </c>
      <c r="AM596" s="9">
        <v>2.6984120841139352</v>
      </c>
      <c r="AN596" s="9">
        <v>5.2864415310955</v>
      </c>
      <c r="AO596" s="36">
        <f t="shared" si="493"/>
        <v>87.843972584471985</v>
      </c>
      <c r="AP596" s="36">
        <f t="shared" si="494"/>
        <v>2.7162962766632011</v>
      </c>
      <c r="AQ596" s="36">
        <f t="shared" si="495"/>
        <v>1.2928484522991086</v>
      </c>
      <c r="AR596" s="36">
        <f t="shared" si="496"/>
        <v>2.5328109786799975</v>
      </c>
      <c r="AS596" s="36">
        <f t="shared" si="497"/>
        <v>79.646195546226423</v>
      </c>
      <c r="AT596" s="37">
        <f t="shared" si="498"/>
        <v>111.32715533451092</v>
      </c>
      <c r="AU596" s="37">
        <f t="shared" si="499"/>
        <v>3.9122310579094921</v>
      </c>
      <c r="AV596" s="37">
        <f t="shared" si="500"/>
        <v>1.8620656044443467</v>
      </c>
      <c r="AW596" s="37">
        <f t="shared" si="501"/>
        <v>3.6479605924205489</v>
      </c>
      <c r="AX596" s="37">
        <f t="shared" si="502"/>
        <v>114.71293560180177</v>
      </c>
      <c r="AY596" s="9">
        <f t="shared" si="503"/>
        <v>0.85</v>
      </c>
      <c r="AZ596" s="9">
        <f t="shared" si="504"/>
        <v>0.6</v>
      </c>
      <c r="BA596" s="9">
        <f t="shared" si="505"/>
        <v>0.65</v>
      </c>
      <c r="BB596" s="9">
        <f t="shared" si="520"/>
        <v>21</v>
      </c>
      <c r="BC596" s="9">
        <f t="shared" si="521"/>
        <v>11.2</v>
      </c>
      <c r="BD596" s="9">
        <f t="shared" si="522"/>
        <v>13.65</v>
      </c>
      <c r="BE596" s="9">
        <f t="shared" si="506"/>
        <v>238.61025565850557</v>
      </c>
      <c r="BF596" s="9">
        <f t="shared" si="507"/>
        <v>113.56894399963993</v>
      </c>
      <c r="BG596" s="9">
        <f t="shared" si="508"/>
        <v>222.49217817281536</v>
      </c>
      <c r="BH596" s="9">
        <f t="shared" si="509"/>
        <v>6996.4382180202083</v>
      </c>
      <c r="BI596" s="9">
        <f t="shared" si="510"/>
        <v>435.53755468838801</v>
      </c>
      <c r="BJ596" s="9">
        <f t="shared" si="511"/>
        <v>207.29846678902575</v>
      </c>
      <c r="BK596" s="9">
        <f t="shared" si="512"/>
        <v>406.11707552657691</v>
      </c>
      <c r="BL596" s="9">
        <f t="shared" si="513"/>
        <v>12770.664800619534</v>
      </c>
      <c r="BM596" s="9" t="str">
        <f t="shared" si="514"/>
        <v>M</v>
      </c>
      <c r="BN596" s="9" t="str">
        <f t="shared" si="515"/>
        <v>M</v>
      </c>
      <c r="BO596" s="9">
        <v>1</v>
      </c>
    </row>
    <row r="597" spans="1:67" x14ac:dyDescent="0.3">
      <c r="A597" s="10">
        <v>591</v>
      </c>
      <c r="B597" s="10">
        <f t="shared" si="485"/>
        <v>15</v>
      </c>
      <c r="C597" s="9">
        <f>IF(G597&lt;=$A$3,$A$3,G597)</f>
        <v>3.0842563937136438</v>
      </c>
      <c r="D597" s="9">
        <f t="shared" si="472"/>
        <v>3</v>
      </c>
      <c r="E597" s="9">
        <f t="shared" si="473"/>
        <v>2.7508200000000005</v>
      </c>
      <c r="F597" s="9">
        <f t="shared" si="474"/>
        <v>3.4842563937136442</v>
      </c>
      <c r="G597" s="9">
        <v>3.0842563937136438</v>
      </c>
      <c r="H597" s="9">
        <f t="shared" si="486"/>
        <v>3.4031004012425199</v>
      </c>
      <c r="I597" s="9">
        <v>65</v>
      </c>
      <c r="J597" s="9">
        <v>78</v>
      </c>
      <c r="K597" s="9">
        <v>0.2</v>
      </c>
      <c r="L597" s="9">
        <v>0.2</v>
      </c>
      <c r="M597" s="1">
        <f t="shared" si="475"/>
        <v>1.3989229744649958</v>
      </c>
      <c r="N597" s="9">
        <v>3</v>
      </c>
      <c r="O597" s="9">
        <v>2.6</v>
      </c>
      <c r="P597" s="9">
        <f t="shared" si="476"/>
        <v>2.8259604125048527</v>
      </c>
      <c r="Q597" s="1">
        <f t="shared" si="477"/>
        <v>1.3177669819938718</v>
      </c>
      <c r="R597" s="4">
        <f t="shared" si="478"/>
        <v>15.007922656809424</v>
      </c>
      <c r="S597" s="4">
        <f t="shared" si="479"/>
        <v>5.0509627305362938E-2</v>
      </c>
      <c r="T597" s="9">
        <f t="shared" si="480"/>
        <v>15.36590442909384</v>
      </c>
      <c r="U597" s="9">
        <f t="shared" si="481"/>
        <v>4.8020233757075159</v>
      </c>
      <c r="V597" s="9">
        <f t="shared" si="482"/>
        <v>41.983012590073621</v>
      </c>
      <c r="W597" s="9">
        <f t="shared" si="483"/>
        <v>41.423036695788646</v>
      </c>
      <c r="X597" s="28">
        <f t="shared" si="487"/>
        <v>83.406049285862267</v>
      </c>
      <c r="Y597" s="9">
        <f t="shared" si="484"/>
        <v>0.49664307385927287</v>
      </c>
      <c r="Z597" s="9">
        <f t="shared" si="516"/>
        <v>0.04</v>
      </c>
      <c r="AA597" s="29">
        <f t="shared" si="488"/>
        <v>0.5366430738592729</v>
      </c>
      <c r="AB597" s="30">
        <f t="shared" si="517"/>
        <v>0.98</v>
      </c>
      <c r="AC597" s="9">
        <v>0.5</v>
      </c>
      <c r="AD597" s="9">
        <v>0.5</v>
      </c>
      <c r="AE597" s="9">
        <f t="shared" si="489"/>
        <v>84.251849811713555</v>
      </c>
      <c r="AF597" s="9">
        <f>(AC597+AD597)*D597*E597*N597</f>
        <v>24.757380000000005</v>
      </c>
      <c r="AG597" s="28">
        <f t="shared" si="490"/>
        <v>109.00922981171357</v>
      </c>
      <c r="AH597" s="9">
        <f t="shared" si="491"/>
        <v>0.22711269534480927</v>
      </c>
      <c r="AI597" s="9">
        <f t="shared" si="518"/>
        <v>0.09</v>
      </c>
      <c r="AJ597" s="29">
        <f t="shared" si="492"/>
        <v>0.31711269534480924</v>
      </c>
      <c r="AK597" s="30">
        <f t="shared" si="519"/>
        <v>0.9</v>
      </c>
      <c r="AL597" s="9">
        <v>8.1042194507510601</v>
      </c>
      <c r="AM597" s="9">
        <v>3.2319299222676308</v>
      </c>
      <c r="AN597" s="9">
        <v>4.6242955879300425</v>
      </c>
      <c r="AO597" s="36">
        <f t="shared" si="493"/>
        <v>85.143675312651055</v>
      </c>
      <c r="AP597" s="36">
        <f t="shared" si="494"/>
        <v>3.755146213469903</v>
      </c>
      <c r="AQ597" s="36">
        <f t="shared" si="495"/>
        <v>1.4975371142841685</v>
      </c>
      <c r="AR597" s="36">
        <f t="shared" si="496"/>
        <v>2.1426993891893908</v>
      </c>
      <c r="AS597" s="36">
        <f t="shared" si="497"/>
        <v>96.103909649010248</v>
      </c>
      <c r="AT597" s="37">
        <f t="shared" si="498"/>
        <v>107.81132618740902</v>
      </c>
      <c r="AU597" s="37">
        <f t="shared" si="499"/>
        <v>5.5342685770575617</v>
      </c>
      <c r="AV597" s="37">
        <f t="shared" si="500"/>
        <v>2.2070439134518027</v>
      </c>
      <c r="AW597" s="37">
        <f t="shared" si="501"/>
        <v>3.1578727499704375</v>
      </c>
      <c r="AX597" s="37">
        <f t="shared" si="502"/>
        <v>141.6362551729863</v>
      </c>
      <c r="AY597" s="9">
        <f t="shared" si="503"/>
        <v>0.85</v>
      </c>
      <c r="AZ597" s="9">
        <f t="shared" si="504"/>
        <v>0.6</v>
      </c>
      <c r="BA597" s="9">
        <f t="shared" si="505"/>
        <v>0.65</v>
      </c>
      <c r="BB597" s="9">
        <f t="shared" si="520"/>
        <v>21</v>
      </c>
      <c r="BC597" s="9">
        <f t="shared" si="521"/>
        <v>11.2</v>
      </c>
      <c r="BD597" s="9">
        <f t="shared" si="522"/>
        <v>13.65</v>
      </c>
      <c r="BE597" s="9">
        <f t="shared" si="506"/>
        <v>319.72694995121248</v>
      </c>
      <c r="BF597" s="9">
        <f t="shared" si="507"/>
        <v>127.50581382725565</v>
      </c>
      <c r="BG597" s="9">
        <f t="shared" si="508"/>
        <v>182.43730108575724</v>
      </c>
      <c r="BH597" s="9">
        <f t="shared" si="509"/>
        <v>8182.6400794316814</v>
      </c>
      <c r="BI597" s="9">
        <f t="shared" si="510"/>
        <v>596.65683476988079</v>
      </c>
      <c r="BJ597" s="9">
        <f t="shared" si="511"/>
        <v>237.94433126308803</v>
      </c>
      <c r="BK597" s="9">
        <f t="shared" si="512"/>
        <v>340.45444910539317</v>
      </c>
      <c r="BL597" s="9">
        <f t="shared" si="513"/>
        <v>15269.992506417924</v>
      </c>
      <c r="BM597" s="9" t="str">
        <f t="shared" si="514"/>
        <v>M</v>
      </c>
      <c r="BN597" s="9" t="str">
        <f t="shared" si="515"/>
        <v>M</v>
      </c>
      <c r="BO597" s="9">
        <v>1</v>
      </c>
    </row>
    <row r="598" spans="1:67" x14ac:dyDescent="0.3">
      <c r="A598" s="10">
        <v>592</v>
      </c>
      <c r="B598" s="10">
        <f t="shared" si="485"/>
        <v>15</v>
      </c>
      <c r="C598" s="9">
        <f>IF(G598&lt;=$A$3,$A$3,G598)</f>
        <v>2.5</v>
      </c>
      <c r="D598" s="9">
        <f t="shared" si="472"/>
        <v>3</v>
      </c>
      <c r="E598" s="9">
        <f t="shared" si="473"/>
        <v>2.7508200000000005</v>
      </c>
      <c r="F598" s="9">
        <f t="shared" si="474"/>
        <v>2.9000000000000004</v>
      </c>
      <c r="G598" s="9">
        <v>1.0260553637360397</v>
      </c>
      <c r="H598" s="9">
        <f t="shared" si="486"/>
        <v>1.132126831979374</v>
      </c>
      <c r="I598" s="9">
        <v>65</v>
      </c>
      <c r="J598" s="9">
        <v>78</v>
      </c>
      <c r="K598" s="9">
        <v>0.2</v>
      </c>
      <c r="L598" s="9">
        <v>0.2</v>
      </c>
      <c r="M598" s="1">
        <f t="shared" si="475"/>
        <v>1.3989229744649958</v>
      </c>
      <c r="N598" s="9">
        <v>3</v>
      </c>
      <c r="O598" s="9">
        <v>2.6</v>
      </c>
      <c r="P598" s="9">
        <f t="shared" si="476"/>
        <v>0</v>
      </c>
      <c r="Q598" s="1">
        <f t="shared" si="477"/>
        <v>0</v>
      </c>
      <c r="R598" s="4">
        <f t="shared" si="478"/>
        <v>15.007922656809424</v>
      </c>
      <c r="S598" s="4">
        <f t="shared" si="479"/>
        <v>18.966093385412549</v>
      </c>
      <c r="T598" s="9">
        <f t="shared" si="480"/>
        <v>0</v>
      </c>
      <c r="U598" s="9">
        <f t="shared" si="481"/>
        <v>2.5310498064443698</v>
      </c>
      <c r="V598" s="9">
        <f t="shared" si="482"/>
        <v>28.028494187509523</v>
      </c>
      <c r="W598" s="9">
        <f t="shared" si="483"/>
        <v>37.932186770825098</v>
      </c>
      <c r="X598" s="28">
        <f t="shared" si="487"/>
        <v>65.960680958334621</v>
      </c>
      <c r="Y598" s="9">
        <f t="shared" si="484"/>
        <v>0.57507269815461304</v>
      </c>
      <c r="Z598" s="9">
        <f t="shared" si="516"/>
        <v>0.04</v>
      </c>
      <c r="AA598" s="29">
        <f t="shared" si="488"/>
        <v>0.61507269815461307</v>
      </c>
      <c r="AB598" s="30">
        <f t="shared" si="517"/>
        <v>0.98</v>
      </c>
      <c r="AC598" s="9">
        <v>0.5</v>
      </c>
      <c r="AD598" s="9">
        <v>0.5</v>
      </c>
      <c r="AE598" s="9">
        <f t="shared" si="489"/>
        <v>28.028494187509523</v>
      </c>
      <c r="AF598" s="9">
        <f>(AC598+AD598)*D598*E598*N598</f>
        <v>24.757380000000005</v>
      </c>
      <c r="AG598" s="28">
        <f t="shared" si="490"/>
        <v>52.785874187509528</v>
      </c>
      <c r="AH598" s="9">
        <f t="shared" si="491"/>
        <v>0.46901525040686409</v>
      </c>
      <c r="AI598" s="9">
        <f t="shared" si="518"/>
        <v>0.09</v>
      </c>
      <c r="AJ598" s="29">
        <f t="shared" si="492"/>
        <v>0.55901525040686406</v>
      </c>
      <c r="AK598" s="30">
        <f t="shared" si="519"/>
        <v>0.9</v>
      </c>
      <c r="AL598" s="9">
        <v>9.0897676309716609</v>
      </c>
      <c r="AM598" s="9">
        <v>3.3244287010117528</v>
      </c>
      <c r="AN598" s="9">
        <v>5.1471640281040631</v>
      </c>
      <c r="AO598" s="36">
        <f t="shared" si="493"/>
        <v>67.33486181163326</v>
      </c>
      <c r="AP598" s="36">
        <f t="shared" si="494"/>
        <v>3.4988997285914563</v>
      </c>
      <c r="AQ598" s="36">
        <f t="shared" si="495"/>
        <v>1.2796633700578186</v>
      </c>
      <c r="AR598" s="36">
        <f t="shared" si="496"/>
        <v>1.9812839614937303</v>
      </c>
      <c r="AS598" s="36">
        <f t="shared" si="497"/>
        <v>88.633639950499159</v>
      </c>
      <c r="AT598" s="37">
        <f t="shared" si="498"/>
        <v>52.205809635998435</v>
      </c>
      <c r="AU598" s="37">
        <f t="shared" si="499"/>
        <v>4.0084489026038304</v>
      </c>
      <c r="AV598" s="37">
        <f t="shared" si="500"/>
        <v>1.466022358255902</v>
      </c>
      <c r="AW598" s="37">
        <f t="shared" si="501"/>
        <v>2.2698208400482671</v>
      </c>
      <c r="AX598" s="37">
        <f t="shared" si="502"/>
        <v>101.54146856228627</v>
      </c>
      <c r="AY598" s="9">
        <f t="shared" si="503"/>
        <v>0.85</v>
      </c>
      <c r="AZ598" s="9">
        <f t="shared" si="504"/>
        <v>0.6</v>
      </c>
      <c r="BA598" s="9">
        <f t="shared" si="505"/>
        <v>0.65</v>
      </c>
      <c r="BB598" s="9">
        <f t="shared" si="520"/>
        <v>21</v>
      </c>
      <c r="BC598" s="9">
        <f t="shared" si="521"/>
        <v>11.2</v>
      </c>
      <c r="BD598" s="9">
        <f t="shared" si="522"/>
        <v>13.65</v>
      </c>
      <c r="BE598" s="9">
        <f t="shared" si="506"/>
        <v>235.59792971746683</v>
      </c>
      <c r="BF598" s="9">
        <f t="shared" si="507"/>
        <v>86.165956188252125</v>
      </c>
      <c r="BG598" s="9">
        <f t="shared" si="508"/>
        <v>133.40948175678565</v>
      </c>
      <c r="BH598" s="9">
        <f t="shared" si="509"/>
        <v>5968.1338979289176</v>
      </c>
      <c r="BI598" s="9">
        <f t="shared" si="510"/>
        <v>209.26432034496239</v>
      </c>
      <c r="BJ598" s="9">
        <f t="shared" si="511"/>
        <v>76.534884157225122</v>
      </c>
      <c r="BK598" s="9">
        <f t="shared" si="512"/>
        <v>118.49783468338188</v>
      </c>
      <c r="BL598" s="9">
        <f t="shared" si="513"/>
        <v>5301.0545779224367</v>
      </c>
      <c r="BM598" s="9" t="str">
        <f t="shared" si="514"/>
        <v>M</v>
      </c>
      <c r="BN598" s="9" t="str">
        <f t="shared" si="515"/>
        <v>M</v>
      </c>
      <c r="BO598" s="9">
        <v>1</v>
      </c>
    </row>
    <row r="599" spans="1:67" x14ac:dyDescent="0.3">
      <c r="A599" s="10">
        <v>593</v>
      </c>
      <c r="B599" s="10">
        <f t="shared" si="485"/>
        <v>15</v>
      </c>
      <c r="C599" s="9">
        <f>IF(G599&lt;=$A$3,$A$3,G599)</f>
        <v>2.5</v>
      </c>
      <c r="D599" s="9">
        <f t="shared" si="472"/>
        <v>3</v>
      </c>
      <c r="E599" s="9">
        <f t="shared" si="473"/>
        <v>2.7508200000000005</v>
      </c>
      <c r="F599" s="9">
        <f t="shared" si="474"/>
        <v>2.9000000000000004</v>
      </c>
      <c r="G599" s="9">
        <v>1.9173491750188048</v>
      </c>
      <c r="H599" s="9">
        <f t="shared" si="486"/>
        <v>2.1155607426566991</v>
      </c>
      <c r="I599" s="9">
        <v>65</v>
      </c>
      <c r="J599" s="9">
        <v>78</v>
      </c>
      <c r="K599" s="9">
        <v>0.2</v>
      </c>
      <c r="L599" s="9">
        <v>0.2</v>
      </c>
      <c r="M599" s="1">
        <f t="shared" si="475"/>
        <v>1.3989229744649958</v>
      </c>
      <c r="N599" s="9">
        <v>3</v>
      </c>
      <c r="O599" s="9">
        <v>2.6</v>
      </c>
      <c r="P599" s="9">
        <f t="shared" si="476"/>
        <v>1.3177645839079115</v>
      </c>
      <c r="Q599" s="1">
        <f t="shared" si="477"/>
        <v>0.61448371712169436</v>
      </c>
      <c r="R599" s="4">
        <f t="shared" si="478"/>
        <v>15.007922656809424</v>
      </c>
      <c r="S599" s="4">
        <f t="shared" si="479"/>
        <v>4.7190178200607695</v>
      </c>
      <c r="T599" s="9">
        <f t="shared" si="480"/>
        <v>3.3411936154227759</v>
      </c>
      <c r="U599" s="9">
        <f t="shared" si="481"/>
        <v>3.5144837171216947</v>
      </c>
      <c r="V599" s="9">
        <f t="shared" si="482"/>
        <v>43.184718997856834</v>
      </c>
      <c r="W599" s="9">
        <f t="shared" si="483"/>
        <v>54.265262402584078</v>
      </c>
      <c r="X599" s="28">
        <f t="shared" si="487"/>
        <v>97.449981400440919</v>
      </c>
      <c r="Y599" s="9">
        <f t="shared" si="484"/>
        <v>0.55685246546736178</v>
      </c>
      <c r="Z599" s="9">
        <f t="shared" si="516"/>
        <v>0.04</v>
      </c>
      <c r="AA599" s="29">
        <f t="shared" si="488"/>
        <v>0.59685246546736181</v>
      </c>
      <c r="AB599" s="30">
        <f t="shared" si="517"/>
        <v>0.98</v>
      </c>
      <c r="AC599" s="9">
        <v>0.5</v>
      </c>
      <c r="AD599" s="9">
        <v>0.5</v>
      </c>
      <c r="AE599" s="9">
        <f t="shared" si="489"/>
        <v>52.375741219034111</v>
      </c>
      <c r="AF599" s="9">
        <f>(AC599+AD599)*D599*E599*N599</f>
        <v>24.757380000000005</v>
      </c>
      <c r="AG599" s="28">
        <f t="shared" si="490"/>
        <v>77.133121219034109</v>
      </c>
      <c r="AH599" s="9">
        <f t="shared" si="491"/>
        <v>0.32096950841256294</v>
      </c>
      <c r="AI599" s="9">
        <f t="shared" si="518"/>
        <v>0.09</v>
      </c>
      <c r="AJ599" s="29">
        <f t="shared" si="492"/>
        <v>0.41096950841256297</v>
      </c>
      <c r="AK599" s="30">
        <f t="shared" si="519"/>
        <v>0.9</v>
      </c>
      <c r="AL599" s="9">
        <v>5.9562443803238434</v>
      </c>
      <c r="AM599" s="9">
        <v>2.3365319488637311</v>
      </c>
      <c r="AN599" s="9">
        <v>3.9048424966317632</v>
      </c>
      <c r="AO599" s="36">
        <f t="shared" si="493"/>
        <v>99.480189346283439</v>
      </c>
      <c r="AP599" s="36">
        <f t="shared" si="494"/>
        <v>2.4012452370014388</v>
      </c>
      <c r="AQ599" s="36">
        <f t="shared" si="495"/>
        <v>0.94196709454115346</v>
      </c>
      <c r="AR599" s="36">
        <f t="shared" si="496"/>
        <v>1.5742276252553669</v>
      </c>
      <c r="AS599" s="36">
        <f t="shared" si="497"/>
        <v>63.159580960870478</v>
      </c>
      <c r="AT599" s="37">
        <f t="shared" si="498"/>
        <v>76.285504502341425</v>
      </c>
      <c r="AU599" s="37">
        <f t="shared" si="499"/>
        <v>3.5084095553570629</v>
      </c>
      <c r="AV599" s="37">
        <f t="shared" si="500"/>
        <v>1.3762885624489558</v>
      </c>
      <c r="AW599" s="37">
        <f t="shared" si="501"/>
        <v>2.3000712953625224</v>
      </c>
      <c r="AX599" s="37">
        <f t="shared" si="502"/>
        <v>92.281152270884533</v>
      </c>
      <c r="AY599" s="9">
        <f t="shared" si="503"/>
        <v>0.85</v>
      </c>
      <c r="AZ599" s="9">
        <f t="shared" si="504"/>
        <v>0.6</v>
      </c>
      <c r="BA599" s="9">
        <f t="shared" si="505"/>
        <v>0.65</v>
      </c>
      <c r="BB599" s="9">
        <f t="shared" si="520"/>
        <v>21</v>
      </c>
      <c r="BC599" s="9">
        <f t="shared" si="521"/>
        <v>11.2</v>
      </c>
      <c r="BD599" s="9">
        <f t="shared" si="522"/>
        <v>13.65</v>
      </c>
      <c r="BE599" s="9">
        <f t="shared" si="506"/>
        <v>238.87633084376438</v>
      </c>
      <c r="BF599" s="9">
        <f t="shared" si="507"/>
        <v>93.707064922922413</v>
      </c>
      <c r="BG599" s="9">
        <f t="shared" si="508"/>
        <v>156.60446223455403</v>
      </c>
      <c r="BH599" s="9">
        <f t="shared" si="509"/>
        <v>6283.1270730193137</v>
      </c>
      <c r="BI599" s="9">
        <f t="shared" si="510"/>
        <v>267.64079293124888</v>
      </c>
      <c r="BJ599" s="9">
        <f t="shared" si="511"/>
        <v>104.99086732722083</v>
      </c>
      <c r="BK599" s="9">
        <f t="shared" si="512"/>
        <v>175.46209915808399</v>
      </c>
      <c r="BL599" s="9">
        <f t="shared" si="513"/>
        <v>7039.7142570418164</v>
      </c>
      <c r="BM599" s="9" t="str">
        <f t="shared" si="514"/>
        <v>D</v>
      </c>
      <c r="BN599" s="9" t="str">
        <f t="shared" si="515"/>
        <v>M</v>
      </c>
      <c r="BO599" s="9">
        <v>1</v>
      </c>
    </row>
    <row r="600" spans="1:67" x14ac:dyDescent="0.3">
      <c r="A600" s="10">
        <v>594</v>
      </c>
      <c r="B600" s="10">
        <f t="shared" si="485"/>
        <v>15</v>
      </c>
      <c r="C600" s="9">
        <f>IF(G600&lt;=$A$3,$A$3,G600)</f>
        <v>3.2589502408187396</v>
      </c>
      <c r="D600" s="9">
        <f t="shared" si="472"/>
        <v>3</v>
      </c>
      <c r="E600" s="9">
        <f t="shared" si="473"/>
        <v>2.7508200000000005</v>
      </c>
      <c r="F600" s="9">
        <f t="shared" si="474"/>
        <v>3.65895024081874</v>
      </c>
      <c r="G600" s="9">
        <v>3.2589502408187396</v>
      </c>
      <c r="H600" s="9">
        <f t="shared" si="486"/>
        <v>3.5958537347168922</v>
      </c>
      <c r="I600" s="9">
        <v>65</v>
      </c>
      <c r="J600" s="9">
        <v>78</v>
      </c>
      <c r="K600" s="9">
        <v>0.2</v>
      </c>
      <c r="L600" s="9">
        <v>0.2</v>
      </c>
      <c r="M600" s="1">
        <f t="shared" si="475"/>
        <v>1.3989229744649958</v>
      </c>
      <c r="N600" s="9">
        <v>3</v>
      </c>
      <c r="O600" s="9">
        <v>2.6</v>
      </c>
      <c r="P600" s="9">
        <f t="shared" si="476"/>
        <v>2.8646891060046142</v>
      </c>
      <c r="Q600" s="1">
        <f t="shared" si="477"/>
        <v>1.3358264683631482</v>
      </c>
      <c r="R600" s="4">
        <f t="shared" si="478"/>
        <v>15.007922656809424</v>
      </c>
      <c r="S600" s="4">
        <f t="shared" si="479"/>
        <v>3.0531180748034601E-2</v>
      </c>
      <c r="T600" s="9">
        <f t="shared" si="480"/>
        <v>15.789957942022843</v>
      </c>
      <c r="U600" s="9">
        <f t="shared" si="481"/>
        <v>4.9947767091818882</v>
      </c>
      <c r="V600" s="9">
        <f t="shared" si="482"/>
        <v>45.588585228730025</v>
      </c>
      <c r="W600" s="9">
        <f t="shared" si="483"/>
        <v>41.368079585429818</v>
      </c>
      <c r="X600" s="28">
        <f t="shared" si="487"/>
        <v>86.956664814159836</v>
      </c>
      <c r="Y600" s="9">
        <f t="shared" si="484"/>
        <v>0.47573213248047125</v>
      </c>
      <c r="Z600" s="9">
        <f t="shared" si="516"/>
        <v>0.04</v>
      </c>
      <c r="AA600" s="29">
        <f t="shared" si="488"/>
        <v>0.51573213248047123</v>
      </c>
      <c r="AB600" s="30">
        <f t="shared" si="517"/>
        <v>0.98</v>
      </c>
      <c r="AC600" s="9">
        <v>0.5</v>
      </c>
      <c r="AD600" s="9">
        <v>0.5</v>
      </c>
      <c r="AE600" s="9">
        <f t="shared" si="489"/>
        <v>89.023917334805304</v>
      </c>
      <c r="AF600" s="9">
        <f>(AC600+AD600)*D600*E600*N600</f>
        <v>24.757380000000005</v>
      </c>
      <c r="AG600" s="28">
        <f t="shared" si="490"/>
        <v>113.78129733480532</v>
      </c>
      <c r="AH600" s="9">
        <f t="shared" si="491"/>
        <v>0.21758742939228912</v>
      </c>
      <c r="AI600" s="9">
        <f t="shared" si="518"/>
        <v>0.09</v>
      </c>
      <c r="AJ600" s="29">
        <f t="shared" si="492"/>
        <v>0.30758742939228911</v>
      </c>
      <c r="AK600" s="30">
        <f t="shared" si="519"/>
        <v>0.9</v>
      </c>
      <c r="AL600" s="9">
        <v>9.8150338801788433</v>
      </c>
      <c r="AM600" s="9">
        <v>3.0925187021196856</v>
      </c>
      <c r="AN600" s="9">
        <v>5.4895701320208063</v>
      </c>
      <c r="AO600" s="36">
        <f t="shared" si="493"/>
        <v>88.768261997788159</v>
      </c>
      <c r="AP600" s="36">
        <f t="shared" si="494"/>
        <v>4.7531055267861344</v>
      </c>
      <c r="AQ600" s="36">
        <f t="shared" si="495"/>
        <v>1.497607437139761</v>
      </c>
      <c r="AR600" s="36">
        <f t="shared" si="496"/>
        <v>2.658422421432614</v>
      </c>
      <c r="AS600" s="36">
        <f t="shared" si="497"/>
        <v>118.49370856487256</v>
      </c>
      <c r="AT600" s="37">
        <f t="shared" si="498"/>
        <v>112.53095340804921</v>
      </c>
      <c r="AU600" s="37">
        <f t="shared" si="499"/>
        <v>6.7960528395764079</v>
      </c>
      <c r="AV600" s="37">
        <f t="shared" si="500"/>
        <v>2.1412988241871131</v>
      </c>
      <c r="AW600" s="37">
        <f t="shared" si="501"/>
        <v>3.8010473666438371</v>
      </c>
      <c r="AX600" s="37">
        <f t="shared" si="502"/>
        <v>169.42386404552374</v>
      </c>
      <c r="AY600" s="9">
        <f t="shared" si="503"/>
        <v>0.85</v>
      </c>
      <c r="AZ600" s="9">
        <f t="shared" si="504"/>
        <v>0.6</v>
      </c>
      <c r="BA600" s="9">
        <f t="shared" si="505"/>
        <v>0.65</v>
      </c>
      <c r="BB600" s="9">
        <f t="shared" si="520"/>
        <v>21</v>
      </c>
      <c r="BC600" s="9">
        <f t="shared" si="521"/>
        <v>11.2</v>
      </c>
      <c r="BD600" s="9">
        <f t="shared" si="522"/>
        <v>13.65</v>
      </c>
      <c r="BE600" s="9">
        <f t="shared" si="506"/>
        <v>421.92491670488647</v>
      </c>
      <c r="BF600" s="9">
        <f t="shared" si="507"/>
        <v>132.94000934985837</v>
      </c>
      <c r="BG600" s="9">
        <f t="shared" si="508"/>
        <v>235.9835380065247</v>
      </c>
      <c r="BH600" s="9">
        <f t="shared" si="509"/>
        <v>10518.480566976163</v>
      </c>
      <c r="BI600" s="9">
        <f t="shared" si="510"/>
        <v>764.76630544901332</v>
      </c>
      <c r="BJ600" s="9">
        <f t="shared" si="511"/>
        <v>240.96239821731061</v>
      </c>
      <c r="BK600" s="9">
        <f t="shared" si="512"/>
        <v>427.73548411758577</v>
      </c>
      <c r="BL600" s="9">
        <f t="shared" si="513"/>
        <v>19065.428951118498</v>
      </c>
      <c r="BM600" s="9" t="str">
        <f t="shared" si="514"/>
        <v>M</v>
      </c>
      <c r="BN600" s="9" t="str">
        <f t="shared" si="515"/>
        <v>M</v>
      </c>
      <c r="BO600" s="9">
        <v>1</v>
      </c>
    </row>
    <row r="601" spans="1:67" x14ac:dyDescent="0.3">
      <c r="A601" s="10">
        <v>595</v>
      </c>
      <c r="B601" s="10">
        <f t="shared" si="485"/>
        <v>15</v>
      </c>
      <c r="C601" s="9">
        <f>IF(G601&lt;=$A$3,$A$3,G601)</f>
        <v>3.0845139733137836</v>
      </c>
      <c r="D601" s="9">
        <f t="shared" si="472"/>
        <v>3</v>
      </c>
      <c r="E601" s="9">
        <f t="shared" si="473"/>
        <v>2.7508200000000005</v>
      </c>
      <c r="F601" s="9">
        <f t="shared" si="474"/>
        <v>3.484513973313784</v>
      </c>
      <c r="G601" s="9">
        <v>3.0845139733137836</v>
      </c>
      <c r="H601" s="9">
        <f t="shared" si="486"/>
        <v>3.4033846088856894</v>
      </c>
      <c r="I601" s="9">
        <v>65</v>
      </c>
      <c r="J601" s="9">
        <v>78</v>
      </c>
      <c r="K601" s="9">
        <v>0.2</v>
      </c>
      <c r="L601" s="9">
        <v>0.2</v>
      </c>
      <c r="M601" s="1">
        <f t="shared" si="475"/>
        <v>1.3989229744649958</v>
      </c>
      <c r="N601" s="9">
        <v>3</v>
      </c>
      <c r="O601" s="9">
        <v>2.6</v>
      </c>
      <c r="P601" s="9">
        <f t="shared" si="476"/>
        <v>2.8260175165274086</v>
      </c>
      <c r="Q601" s="1">
        <f t="shared" si="477"/>
        <v>1.317793610036901</v>
      </c>
      <c r="R601" s="4">
        <f t="shared" si="478"/>
        <v>15.007922656809424</v>
      </c>
      <c r="S601" s="4">
        <f t="shared" si="479"/>
        <v>5.0476487377200244E-2</v>
      </c>
      <c r="T601" s="9">
        <f t="shared" si="480"/>
        <v>15.366525431295122</v>
      </c>
      <c r="U601" s="9">
        <f t="shared" si="481"/>
        <v>4.802307583350685</v>
      </c>
      <c r="V601" s="9">
        <f t="shared" si="482"/>
        <v>41.988340561419143</v>
      </c>
      <c r="W601" s="9">
        <f t="shared" si="483"/>
        <v>41.422945533811458</v>
      </c>
      <c r="X601" s="28">
        <f t="shared" si="487"/>
        <v>83.411286095230594</v>
      </c>
      <c r="Y601" s="9">
        <f t="shared" si="484"/>
        <v>0.49661080020417042</v>
      </c>
      <c r="Z601" s="9">
        <f t="shared" si="516"/>
        <v>0.04</v>
      </c>
      <c r="AA601" s="29">
        <f t="shared" si="488"/>
        <v>0.5366108002041704</v>
      </c>
      <c r="AB601" s="30">
        <f t="shared" si="517"/>
        <v>0.98</v>
      </c>
      <c r="AC601" s="9">
        <v>0.5</v>
      </c>
      <c r="AD601" s="9">
        <v>0.5</v>
      </c>
      <c r="AE601" s="9">
        <f t="shared" si="489"/>
        <v>84.258886048334404</v>
      </c>
      <c r="AF601" s="9">
        <f>(AC601+AD601)*D601*E601*N601</f>
        <v>24.757380000000005</v>
      </c>
      <c r="AG601" s="28">
        <f t="shared" si="490"/>
        <v>109.01626604833442</v>
      </c>
      <c r="AH601" s="9">
        <f t="shared" si="491"/>
        <v>0.22709803681061094</v>
      </c>
      <c r="AI601" s="9">
        <f t="shared" si="518"/>
        <v>0.09</v>
      </c>
      <c r="AJ601" s="29">
        <f t="shared" si="492"/>
        <v>0.31709803681061094</v>
      </c>
      <c r="AK601" s="30">
        <f t="shared" si="519"/>
        <v>0.9</v>
      </c>
      <c r="AL601" s="9">
        <v>10.536523008691438</v>
      </c>
      <c r="AM601" s="9">
        <v>3.0218730443880948</v>
      </c>
      <c r="AN601" s="9">
        <v>5.1987029946736669</v>
      </c>
      <c r="AO601" s="36">
        <f t="shared" si="493"/>
        <v>85.149021222214557</v>
      </c>
      <c r="AP601" s="36">
        <f t="shared" si="494"/>
        <v>4.8825109656278718</v>
      </c>
      <c r="AQ601" s="36">
        <f t="shared" si="495"/>
        <v>1.4003033319235867</v>
      </c>
      <c r="AR601" s="36">
        <f t="shared" si="496"/>
        <v>2.4090228206780133</v>
      </c>
      <c r="AS601" s="36">
        <f t="shared" si="497"/>
        <v>117.93691410344967</v>
      </c>
      <c r="AT601" s="37">
        <f t="shared" si="498"/>
        <v>107.81828510274833</v>
      </c>
      <c r="AU601" s="37">
        <f t="shared" si="499"/>
        <v>7.1954122478255513</v>
      </c>
      <c r="AV601" s="37">
        <f t="shared" si="500"/>
        <v>2.0636430345217258</v>
      </c>
      <c r="AW601" s="37">
        <f t="shared" si="501"/>
        <v>3.5502044811012032</v>
      </c>
      <c r="AX601" s="37">
        <f t="shared" si="502"/>
        <v>173.80497907424251</v>
      </c>
      <c r="AY601" s="9">
        <f t="shared" si="503"/>
        <v>0.85</v>
      </c>
      <c r="AZ601" s="9">
        <f t="shared" si="504"/>
        <v>0.6</v>
      </c>
      <c r="BA601" s="9">
        <f t="shared" si="505"/>
        <v>0.65</v>
      </c>
      <c r="BB601" s="9">
        <f t="shared" si="520"/>
        <v>21</v>
      </c>
      <c r="BC601" s="9">
        <f t="shared" si="521"/>
        <v>11.2</v>
      </c>
      <c r="BD601" s="9">
        <f t="shared" si="522"/>
        <v>13.65</v>
      </c>
      <c r="BE601" s="9">
        <f t="shared" si="506"/>
        <v>415.74102982994293</v>
      </c>
      <c r="BF601" s="9">
        <f t="shared" si="507"/>
        <v>119.23445812749924</v>
      </c>
      <c r="BG601" s="9">
        <f t="shared" si="508"/>
        <v>205.12593528271134</v>
      </c>
      <c r="BH601" s="9">
        <f t="shared" si="509"/>
        <v>10042.212801877131</v>
      </c>
      <c r="BI601" s="9">
        <f t="shared" si="510"/>
        <v>775.7970091678626</v>
      </c>
      <c r="BJ601" s="9">
        <f t="shared" si="511"/>
        <v>222.49845304636415</v>
      </c>
      <c r="BK601" s="9">
        <f t="shared" si="512"/>
        <v>382.77695891642423</v>
      </c>
      <c r="BL601" s="9">
        <f t="shared" si="513"/>
        <v>18739.354786103886</v>
      </c>
      <c r="BM601" s="9" t="str">
        <f t="shared" si="514"/>
        <v>M</v>
      </c>
      <c r="BN601" s="9" t="str">
        <f t="shared" si="515"/>
        <v>M</v>
      </c>
      <c r="BO601" s="9">
        <v>1</v>
      </c>
    </row>
    <row r="602" spans="1:67" x14ac:dyDescent="0.3">
      <c r="A602" s="10">
        <v>596</v>
      </c>
      <c r="B602" s="10">
        <f t="shared" si="485"/>
        <v>15</v>
      </c>
      <c r="C602" s="9">
        <f>IF(G602&lt;=$A$3,$A$3,G602)</f>
        <v>3.0274937231169243</v>
      </c>
      <c r="D602" s="9">
        <f t="shared" si="472"/>
        <v>3</v>
      </c>
      <c r="E602" s="9">
        <f t="shared" si="473"/>
        <v>2.7508200000000005</v>
      </c>
      <c r="F602" s="9">
        <f t="shared" si="474"/>
        <v>3.4274937231169247</v>
      </c>
      <c r="G602" s="9">
        <v>3.0274937231169243</v>
      </c>
      <c r="H602" s="9">
        <f t="shared" si="486"/>
        <v>3.340469723884758</v>
      </c>
      <c r="I602" s="9">
        <v>65</v>
      </c>
      <c r="J602" s="9">
        <v>78</v>
      </c>
      <c r="K602" s="9">
        <v>0.2</v>
      </c>
      <c r="L602" s="9">
        <v>0.2</v>
      </c>
      <c r="M602" s="1">
        <f t="shared" si="475"/>
        <v>1.3989229744649958</v>
      </c>
      <c r="N602" s="9">
        <v>3</v>
      </c>
      <c r="O602" s="9">
        <v>2.6</v>
      </c>
      <c r="P602" s="9">
        <f t="shared" si="476"/>
        <v>2.8133764313961995</v>
      </c>
      <c r="Q602" s="1">
        <f t="shared" si="477"/>
        <v>1.3118989752328289</v>
      </c>
      <c r="R602" s="4">
        <f t="shared" si="478"/>
        <v>15.007922656809424</v>
      </c>
      <c r="S602" s="4">
        <f t="shared" si="479"/>
        <v>5.8077919832324854E-2</v>
      </c>
      <c r="T602" s="9">
        <f t="shared" si="480"/>
        <v>15.22936060109155</v>
      </c>
      <c r="U602" s="9">
        <f t="shared" si="481"/>
        <v>4.7393926983497536</v>
      </c>
      <c r="V602" s="9">
        <f t="shared" si="482"/>
        <v>40.808048604015376</v>
      </c>
      <c r="W602" s="9">
        <f t="shared" si="483"/>
        <v>41.443855706237663</v>
      </c>
      <c r="X602" s="28">
        <f t="shared" si="487"/>
        <v>82.251904310253039</v>
      </c>
      <c r="Y602" s="9">
        <f t="shared" si="484"/>
        <v>0.50386499928210804</v>
      </c>
      <c r="Z602" s="9">
        <f t="shared" si="516"/>
        <v>0.04</v>
      </c>
      <c r="AA602" s="29">
        <f t="shared" si="488"/>
        <v>0.54386499928210807</v>
      </c>
      <c r="AB602" s="30">
        <f t="shared" si="517"/>
        <v>0.98</v>
      </c>
      <c r="AC602" s="9">
        <v>0.5</v>
      </c>
      <c r="AD602" s="9">
        <v>0.5</v>
      </c>
      <c r="AE602" s="9">
        <f t="shared" si="489"/>
        <v>82.701278332710046</v>
      </c>
      <c r="AF602" s="9">
        <f>(AC602+AD602)*D602*E602*N602</f>
        <v>24.757380000000005</v>
      </c>
      <c r="AG602" s="28">
        <f t="shared" si="490"/>
        <v>107.45865833271006</v>
      </c>
      <c r="AH602" s="9">
        <f t="shared" si="491"/>
        <v>0.23038981115274115</v>
      </c>
      <c r="AI602" s="9">
        <f t="shared" si="518"/>
        <v>0.09</v>
      </c>
      <c r="AJ602" s="29">
        <f t="shared" si="492"/>
        <v>0.32038981115274112</v>
      </c>
      <c r="AK602" s="30">
        <f t="shared" si="519"/>
        <v>0.9</v>
      </c>
      <c r="AL602" s="9">
        <v>9.7008646788427804</v>
      </c>
      <c r="AM602" s="9">
        <v>2.7897983743658976</v>
      </c>
      <c r="AN602" s="9">
        <v>6.5571080590898578</v>
      </c>
      <c r="AO602" s="36">
        <f t="shared" si="493"/>
        <v>83.96548565004997</v>
      </c>
      <c r="AP602" s="36">
        <f t="shared" si="494"/>
        <v>4.4249039172481242</v>
      </c>
      <c r="AQ602" s="36">
        <f t="shared" si="495"/>
        <v>1.2725246834941624</v>
      </c>
      <c r="AR602" s="36">
        <f t="shared" si="496"/>
        <v>2.9909264892402474</v>
      </c>
      <c r="AS602" s="36">
        <f t="shared" si="497"/>
        <v>114.07289607174387</v>
      </c>
      <c r="AT602" s="37">
        <f t="shared" si="498"/>
        <v>106.27779395542753</v>
      </c>
      <c r="AU602" s="37">
        <f t="shared" si="499"/>
        <v>6.5928064763700451</v>
      </c>
      <c r="AV602" s="37">
        <f t="shared" si="500"/>
        <v>1.8959754000485836</v>
      </c>
      <c r="AW602" s="37">
        <f t="shared" si="501"/>
        <v>4.456277446329941</v>
      </c>
      <c r="AX602" s="37">
        <f t="shared" si="502"/>
        <v>169.9608719340942</v>
      </c>
      <c r="AY602" s="9">
        <f t="shared" si="503"/>
        <v>0.85</v>
      </c>
      <c r="AZ602" s="9">
        <f t="shared" si="504"/>
        <v>0.6</v>
      </c>
      <c r="BA602" s="9">
        <f t="shared" si="505"/>
        <v>0.65</v>
      </c>
      <c r="BB602" s="9">
        <f t="shared" si="520"/>
        <v>21</v>
      </c>
      <c r="BC602" s="9">
        <f t="shared" si="521"/>
        <v>11.2</v>
      </c>
      <c r="BD602" s="9">
        <f t="shared" si="522"/>
        <v>13.65</v>
      </c>
      <c r="BE602" s="9">
        <f t="shared" si="506"/>
        <v>371.53920636654726</v>
      </c>
      <c r="BF602" s="9">
        <f t="shared" si="507"/>
        <v>106.84815305126347</v>
      </c>
      <c r="BG602" s="9">
        <f t="shared" si="508"/>
        <v>251.13459521265634</v>
      </c>
      <c r="BH602" s="9">
        <f t="shared" si="509"/>
        <v>9578.1861181716522</v>
      </c>
      <c r="BI602" s="9">
        <f t="shared" si="510"/>
        <v>700.66892828366383</v>
      </c>
      <c r="BJ602" s="9">
        <f t="shared" si="511"/>
        <v>201.50008291092263</v>
      </c>
      <c r="BK602" s="9">
        <f t="shared" si="512"/>
        <v>473.60333624927222</v>
      </c>
      <c r="BL602" s="9">
        <f t="shared" si="513"/>
        <v>18063.06652789647</v>
      </c>
      <c r="BM602" s="9" t="str">
        <f t="shared" si="514"/>
        <v>M</v>
      </c>
      <c r="BN602" s="9" t="str">
        <f t="shared" si="515"/>
        <v>M</v>
      </c>
      <c r="BO602" s="9">
        <v>1</v>
      </c>
    </row>
    <row r="603" spans="1:67" x14ac:dyDescent="0.3">
      <c r="A603" s="10">
        <v>597</v>
      </c>
      <c r="B603" s="10">
        <f t="shared" si="485"/>
        <v>15</v>
      </c>
      <c r="C603" s="9">
        <f>IF(G603&lt;=$A$3,$A$3,G603)</f>
        <v>2.6130142116042392</v>
      </c>
      <c r="D603" s="9">
        <f t="shared" si="472"/>
        <v>3</v>
      </c>
      <c r="E603" s="9">
        <f t="shared" si="473"/>
        <v>2.7508200000000005</v>
      </c>
      <c r="F603" s="9">
        <f t="shared" si="474"/>
        <v>3.0130142116042395</v>
      </c>
      <c r="G603" s="9">
        <v>2.6130142116042392</v>
      </c>
      <c r="H603" s="9">
        <f t="shared" si="486"/>
        <v>2.8831421830193014</v>
      </c>
      <c r="I603" s="9">
        <v>65</v>
      </c>
      <c r="J603" s="9">
        <v>78</v>
      </c>
      <c r="K603" s="9">
        <v>0.2</v>
      </c>
      <c r="L603" s="9">
        <v>0.2</v>
      </c>
      <c r="M603" s="1">
        <f t="shared" si="475"/>
        <v>1.3989229744649958</v>
      </c>
      <c r="N603" s="9">
        <v>3</v>
      </c>
      <c r="O603" s="9">
        <v>2.6</v>
      </c>
      <c r="P603" s="9">
        <f t="shared" si="476"/>
        <v>2.7214885359189842</v>
      </c>
      <c r="Q603" s="1">
        <f t="shared" si="477"/>
        <v>1.2690509458800574</v>
      </c>
      <c r="R603" s="4">
        <f t="shared" si="478"/>
        <v>15.007922656809424</v>
      </c>
      <c r="S603" s="4">
        <f t="shared" si="479"/>
        <v>0.12934934267194334</v>
      </c>
      <c r="T603" s="9">
        <f t="shared" si="480"/>
        <v>14.250791913276467</v>
      </c>
      <c r="U603" s="9">
        <f t="shared" si="481"/>
        <v>4.2820651574842969</v>
      </c>
      <c r="V603" s="9">
        <f t="shared" si="482"/>
        <v>32.177683208159216</v>
      </c>
      <c r="W603" s="9">
        <f t="shared" si="483"/>
        <v>41.639910561613341</v>
      </c>
      <c r="X603" s="28">
        <f t="shared" si="487"/>
        <v>73.817593769772557</v>
      </c>
      <c r="Y603" s="9">
        <f t="shared" si="484"/>
        <v>0.56409195200107431</v>
      </c>
      <c r="Z603" s="9">
        <f t="shared" si="516"/>
        <v>0.04</v>
      </c>
      <c r="AA603" s="29">
        <f t="shared" si="488"/>
        <v>0.60409195200107435</v>
      </c>
      <c r="AB603" s="30">
        <f t="shared" si="517"/>
        <v>0.98</v>
      </c>
      <c r="AC603" s="9">
        <v>0.5</v>
      </c>
      <c r="AD603" s="9">
        <v>0.5</v>
      </c>
      <c r="AE603" s="9">
        <f t="shared" si="489"/>
        <v>71.379046619038405</v>
      </c>
      <c r="AF603" s="9">
        <f>(AC603+AD603)*D603*E603*N603</f>
        <v>24.757380000000005</v>
      </c>
      <c r="AG603" s="28">
        <f t="shared" si="490"/>
        <v>96.136426619038417</v>
      </c>
      <c r="AH603" s="9">
        <f t="shared" si="491"/>
        <v>0.25752340575447563</v>
      </c>
      <c r="AI603" s="9">
        <f t="shared" si="518"/>
        <v>0.09</v>
      </c>
      <c r="AJ603" s="29">
        <f t="shared" si="492"/>
        <v>0.3475234057544756</v>
      </c>
      <c r="AK603" s="30">
        <f t="shared" si="519"/>
        <v>0.9</v>
      </c>
      <c r="AL603" s="9">
        <v>4.2400938959764032</v>
      </c>
      <c r="AM603" s="9">
        <v>3.447466136415124</v>
      </c>
      <c r="AN603" s="9">
        <v>6.787453535499802</v>
      </c>
      <c r="AO603" s="36">
        <f t="shared" si="493"/>
        <v>75.355460306642811</v>
      </c>
      <c r="AP603" s="36">
        <f t="shared" si="494"/>
        <v>1.6786872976881775</v>
      </c>
      <c r="AQ603" s="36">
        <f t="shared" si="495"/>
        <v>1.3648795886105096</v>
      </c>
      <c r="AR603" s="36">
        <f t="shared" si="496"/>
        <v>2.6872074801231332</v>
      </c>
      <c r="AS603" s="36">
        <f t="shared" si="497"/>
        <v>62.978807466589089</v>
      </c>
      <c r="AT603" s="37">
        <f t="shared" si="498"/>
        <v>95.079982370477566</v>
      </c>
      <c r="AU603" s="37">
        <f t="shared" si="499"/>
        <v>2.7665620245279205</v>
      </c>
      <c r="AV603" s="37">
        <f t="shared" si="500"/>
        <v>2.2493909634649167</v>
      </c>
      <c r="AW603" s="37">
        <f t="shared" si="501"/>
        <v>4.4286545664426544</v>
      </c>
      <c r="AX603" s="37">
        <f t="shared" si="502"/>
        <v>103.79227705307008</v>
      </c>
      <c r="AY603" s="9">
        <f t="shared" si="503"/>
        <v>0.85</v>
      </c>
      <c r="AZ603" s="9">
        <f t="shared" si="504"/>
        <v>0.6</v>
      </c>
      <c r="BA603" s="9">
        <f t="shared" si="505"/>
        <v>0.65</v>
      </c>
      <c r="BB603" s="9">
        <f t="shared" si="520"/>
        <v>21</v>
      </c>
      <c r="BC603" s="9">
        <f t="shared" si="521"/>
        <v>11.2</v>
      </c>
      <c r="BD603" s="9">
        <f t="shared" si="522"/>
        <v>13.65</v>
      </c>
      <c r="BE603" s="9">
        <f t="shared" si="506"/>
        <v>126.49825402820694</v>
      </c>
      <c r="BF603" s="9">
        <f t="shared" si="507"/>
        <v>102.85112966288622</v>
      </c>
      <c r="BG603" s="9">
        <f t="shared" si="508"/>
        <v>202.49575660413242</v>
      </c>
      <c r="BH603" s="9">
        <f t="shared" si="509"/>
        <v>4745.7970262082545</v>
      </c>
      <c r="BI603" s="9">
        <f t="shared" si="510"/>
        <v>263.04466851894739</v>
      </c>
      <c r="BJ603" s="9">
        <f t="shared" si="511"/>
        <v>213.87205315055584</v>
      </c>
      <c r="BK603" s="9">
        <f t="shared" si="512"/>
        <v>421.07639810230256</v>
      </c>
      <c r="BL603" s="9">
        <f t="shared" si="513"/>
        <v>9868.5678723976271</v>
      </c>
      <c r="BM603" s="9" t="str">
        <f t="shared" si="514"/>
        <v>D</v>
      </c>
      <c r="BN603" s="9" t="str">
        <f t="shared" si="515"/>
        <v>M</v>
      </c>
      <c r="BO603" s="9">
        <v>1</v>
      </c>
    </row>
    <row r="604" spans="1:67" x14ac:dyDescent="0.3">
      <c r="A604" s="10">
        <v>598</v>
      </c>
      <c r="B604" s="10">
        <f t="shared" si="485"/>
        <v>15</v>
      </c>
      <c r="C604" s="9">
        <f>IF(G604&lt;=$A$3,$A$3,G604)</f>
        <v>2.5</v>
      </c>
      <c r="D604" s="9">
        <f t="shared" si="472"/>
        <v>3</v>
      </c>
      <c r="E604" s="9">
        <f t="shared" si="473"/>
        <v>2.7508200000000005</v>
      </c>
      <c r="F604" s="9">
        <f t="shared" si="474"/>
        <v>2.9000000000000004</v>
      </c>
      <c r="G604" s="9">
        <v>1.7730326594068098</v>
      </c>
      <c r="H604" s="9">
        <f t="shared" si="486"/>
        <v>1.9563250859888182</v>
      </c>
      <c r="I604" s="9">
        <v>65</v>
      </c>
      <c r="J604" s="9">
        <v>78</v>
      </c>
      <c r="K604" s="9">
        <v>0.2</v>
      </c>
      <c r="L604" s="9">
        <v>0.2</v>
      </c>
      <c r="M604" s="1">
        <f t="shared" si="475"/>
        <v>1.3989229744649958</v>
      </c>
      <c r="N604" s="9">
        <v>3</v>
      </c>
      <c r="O604" s="9">
        <v>2.6</v>
      </c>
      <c r="P604" s="9">
        <f t="shared" si="476"/>
        <v>0.97628261619175716</v>
      </c>
      <c r="Q604" s="1">
        <f t="shared" si="477"/>
        <v>0.45524806045381361</v>
      </c>
      <c r="R604" s="4">
        <f t="shared" si="478"/>
        <v>15.007922656809424</v>
      </c>
      <c r="S604" s="4">
        <f t="shared" si="479"/>
        <v>6.829325271725545</v>
      </c>
      <c r="T604" s="9">
        <f t="shared" si="480"/>
        <v>1.8339060902827946</v>
      </c>
      <c r="U604" s="9">
        <f t="shared" si="481"/>
        <v>3.355248060453814</v>
      </c>
      <c r="V604" s="9">
        <f t="shared" si="482"/>
        <v>43.388738006086136</v>
      </c>
      <c r="W604" s="9">
        <f t="shared" si="483"/>
        <v>60.070338346772573</v>
      </c>
      <c r="X604" s="28">
        <f t="shared" si="487"/>
        <v>103.45907635285872</v>
      </c>
      <c r="Y604" s="9">
        <f t="shared" si="484"/>
        <v>0.58061931794070909</v>
      </c>
      <c r="Z604" s="9">
        <f t="shared" si="516"/>
        <v>0.04</v>
      </c>
      <c r="AA604" s="29">
        <f t="shared" si="488"/>
        <v>0.62061931794070913</v>
      </c>
      <c r="AB604" s="30">
        <f t="shared" si="517"/>
        <v>0.98</v>
      </c>
      <c r="AC604" s="9">
        <v>0.5</v>
      </c>
      <c r="AD604" s="9">
        <v>0.5</v>
      </c>
      <c r="AE604" s="9">
        <f t="shared" si="489"/>
        <v>48.433483557357853</v>
      </c>
      <c r="AF604" s="9">
        <f>(AC604+AD604)*D604*E604*N604</f>
        <v>24.757380000000005</v>
      </c>
      <c r="AG604" s="28">
        <f t="shared" si="490"/>
        <v>73.190863557357858</v>
      </c>
      <c r="AH604" s="9">
        <f t="shared" si="491"/>
        <v>0.33825779334599959</v>
      </c>
      <c r="AI604" s="9">
        <f t="shared" si="518"/>
        <v>0.09</v>
      </c>
      <c r="AJ604" s="29">
        <f t="shared" si="492"/>
        <v>0.42825779334599956</v>
      </c>
      <c r="AK604" s="30">
        <f t="shared" si="519"/>
        <v>0.9</v>
      </c>
      <c r="AL604" s="9">
        <v>7.0864031294026342</v>
      </c>
      <c r="AM604" s="9">
        <v>3.1105733093276644</v>
      </c>
      <c r="AN604" s="9">
        <v>6.6541221862875233</v>
      </c>
      <c r="AO604" s="36">
        <f t="shared" si="493"/>
        <v>105.61447377687661</v>
      </c>
      <c r="AP604" s="36">
        <f t="shared" si="494"/>
        <v>2.6884444525798648</v>
      </c>
      <c r="AQ604" s="36">
        <f t="shared" si="495"/>
        <v>1.180091423688155</v>
      </c>
      <c r="AR604" s="36">
        <f t="shared" si="496"/>
        <v>2.5244454135396204</v>
      </c>
      <c r="AS604" s="36">
        <f t="shared" si="497"/>
        <v>78.317089777365268</v>
      </c>
      <c r="AT604" s="37">
        <f t="shared" si="498"/>
        <v>72.386568353430846</v>
      </c>
      <c r="AU604" s="37">
        <f t="shared" si="499"/>
        <v>4.0515957624444763</v>
      </c>
      <c r="AV604" s="37">
        <f t="shared" si="500"/>
        <v>1.7784460478340356</v>
      </c>
      <c r="AW604" s="37">
        <f t="shared" si="501"/>
        <v>3.8044425021333703</v>
      </c>
      <c r="AX604" s="37">
        <f t="shared" si="502"/>
        <v>118.02705790125694</v>
      </c>
      <c r="AY604" s="9">
        <f t="shared" si="503"/>
        <v>0.85</v>
      </c>
      <c r="AZ604" s="9">
        <f t="shared" si="504"/>
        <v>0.6</v>
      </c>
      <c r="BA604" s="9">
        <f t="shared" si="505"/>
        <v>0.65</v>
      </c>
      <c r="BB604" s="9">
        <f t="shared" si="520"/>
        <v>21</v>
      </c>
      <c r="BC604" s="9">
        <f t="shared" si="521"/>
        <v>11.2</v>
      </c>
      <c r="BD604" s="9">
        <f t="shared" si="522"/>
        <v>13.65</v>
      </c>
      <c r="BE604" s="9">
        <f t="shared" si="506"/>
        <v>283.93864613758552</v>
      </c>
      <c r="BF604" s="9">
        <f t="shared" si="507"/>
        <v>124.63473472142962</v>
      </c>
      <c r="BG604" s="9">
        <f t="shared" si="508"/>
        <v>266.61797392943669</v>
      </c>
      <c r="BH604" s="9">
        <f t="shared" si="509"/>
        <v>8271.4182245728352</v>
      </c>
      <c r="BI604" s="9">
        <f t="shared" si="510"/>
        <v>293.28111359865784</v>
      </c>
      <c r="BJ604" s="9">
        <f t="shared" si="511"/>
        <v>128.73560640442736</v>
      </c>
      <c r="BK604" s="9">
        <f t="shared" si="512"/>
        <v>275.39053722737469</v>
      </c>
      <c r="BL604" s="9">
        <f t="shared" si="513"/>
        <v>8543.5736943236752</v>
      </c>
      <c r="BM604" s="9" t="str">
        <f t="shared" si="514"/>
        <v>M</v>
      </c>
      <c r="BN604" s="9" t="str">
        <f t="shared" si="515"/>
        <v>M</v>
      </c>
      <c r="BO604" s="9">
        <v>1</v>
      </c>
    </row>
    <row r="605" spans="1:67" x14ac:dyDescent="0.3">
      <c r="A605" s="10">
        <v>599</v>
      </c>
      <c r="B605" s="10">
        <f t="shared" si="485"/>
        <v>15</v>
      </c>
      <c r="C605" s="9">
        <f>IF(G605&lt;=$A$3,$A$3,G605)</f>
        <v>2.5</v>
      </c>
      <c r="D605" s="9">
        <f t="shared" si="472"/>
        <v>3</v>
      </c>
      <c r="E605" s="9">
        <f t="shared" si="473"/>
        <v>2.7508200000000005</v>
      </c>
      <c r="F605" s="9">
        <f t="shared" si="474"/>
        <v>2.9000000000000004</v>
      </c>
      <c r="G605" s="9">
        <v>2.2146282277563278</v>
      </c>
      <c r="H605" s="9">
        <f t="shared" si="486"/>
        <v>2.4435718852173682</v>
      </c>
      <c r="I605" s="9">
        <v>65</v>
      </c>
      <c r="J605" s="9">
        <v>78</v>
      </c>
      <c r="K605" s="9">
        <v>0.2</v>
      </c>
      <c r="L605" s="9">
        <v>0.2</v>
      </c>
      <c r="M605" s="1">
        <f t="shared" si="475"/>
        <v>1.3989229744649958</v>
      </c>
      <c r="N605" s="9">
        <v>3</v>
      </c>
      <c r="O605" s="9">
        <v>2.6</v>
      </c>
      <c r="P605" s="9">
        <f t="shared" si="476"/>
        <v>2.0211867491335136</v>
      </c>
      <c r="Q605" s="1">
        <f t="shared" si="477"/>
        <v>0.94249485968236346</v>
      </c>
      <c r="R605" s="4">
        <f t="shared" si="478"/>
        <v>15.007922656809424</v>
      </c>
      <c r="S605" s="4">
        <f t="shared" si="479"/>
        <v>1.597635689279016</v>
      </c>
      <c r="T605" s="9">
        <f t="shared" si="480"/>
        <v>7.8602953497447947</v>
      </c>
      <c r="U605" s="9">
        <f t="shared" si="481"/>
        <v>3.8424948596823638</v>
      </c>
      <c r="V605" s="9">
        <f t="shared" si="482"/>
        <v>38.874180065657789</v>
      </c>
      <c r="W605" s="9">
        <f t="shared" si="483"/>
        <v>45.678902009587013</v>
      </c>
      <c r="X605" s="28">
        <f t="shared" si="487"/>
        <v>84.553082075244802</v>
      </c>
      <c r="Y605" s="9">
        <f t="shared" si="484"/>
        <v>0.54023934892091585</v>
      </c>
      <c r="Z605" s="9">
        <f t="shared" si="516"/>
        <v>0.04</v>
      </c>
      <c r="AA605" s="29">
        <f t="shared" si="488"/>
        <v>0.58023934892091589</v>
      </c>
      <c r="AB605" s="30">
        <f t="shared" si="517"/>
        <v>0.98</v>
      </c>
      <c r="AC605" s="9">
        <v>0.5</v>
      </c>
      <c r="AD605" s="9">
        <v>0.5</v>
      </c>
      <c r="AE605" s="9">
        <f t="shared" si="489"/>
        <v>60.496437719642785</v>
      </c>
      <c r="AF605" s="9">
        <f>(AC605+AD605)*D605*E605*N605</f>
        <v>24.757380000000005</v>
      </c>
      <c r="AG605" s="28">
        <f t="shared" si="490"/>
        <v>85.253817719642797</v>
      </c>
      <c r="AH605" s="9">
        <f t="shared" si="491"/>
        <v>0.29039614485552606</v>
      </c>
      <c r="AI605" s="9">
        <f t="shared" si="518"/>
        <v>0.09</v>
      </c>
      <c r="AJ605" s="29">
        <f t="shared" si="492"/>
        <v>0.38039614485552609</v>
      </c>
      <c r="AK605" s="30">
        <f t="shared" si="519"/>
        <v>0.9</v>
      </c>
      <c r="AL605" s="9">
        <v>7.4308253907010036</v>
      </c>
      <c r="AM605" s="9">
        <v>3.1175768524558141</v>
      </c>
      <c r="AN605" s="9">
        <v>5.6507107429977257</v>
      </c>
      <c r="AO605" s="36">
        <f t="shared" si="493"/>
        <v>86.314604618479081</v>
      </c>
      <c r="AP605" s="36">
        <f t="shared" si="494"/>
        <v>3.1191681040556429</v>
      </c>
      <c r="AQ605" s="36">
        <f t="shared" si="495"/>
        <v>1.3086360893759343</v>
      </c>
      <c r="AR605" s="36">
        <f t="shared" si="496"/>
        <v>2.3719460205403005</v>
      </c>
      <c r="AS605" s="36">
        <f t="shared" si="497"/>
        <v>85.516276245243318</v>
      </c>
      <c r="AT605" s="37">
        <f t="shared" si="498"/>
        <v>84.316962579866498</v>
      </c>
      <c r="AU605" s="37">
        <f t="shared" si="499"/>
        <v>4.6041680589837837</v>
      </c>
      <c r="AV605" s="37">
        <f t="shared" si="500"/>
        <v>1.9316626364907972</v>
      </c>
      <c r="AW605" s="37">
        <f t="shared" si="501"/>
        <v>3.5012021606676855</v>
      </c>
      <c r="AX605" s="37">
        <f t="shared" si="502"/>
        <v>126.22958894060274</v>
      </c>
      <c r="AY605" s="9">
        <f t="shared" si="503"/>
        <v>0.85</v>
      </c>
      <c r="AZ605" s="9">
        <f t="shared" si="504"/>
        <v>0.6</v>
      </c>
      <c r="BA605" s="9">
        <f t="shared" si="505"/>
        <v>0.65</v>
      </c>
      <c r="BB605" s="9">
        <f t="shared" si="520"/>
        <v>21</v>
      </c>
      <c r="BC605" s="9">
        <f t="shared" si="521"/>
        <v>11.2</v>
      </c>
      <c r="BD605" s="9">
        <f t="shared" si="522"/>
        <v>13.65</v>
      </c>
      <c r="BE605" s="9">
        <f t="shared" si="506"/>
        <v>269.22976164013386</v>
      </c>
      <c r="BF605" s="9">
        <f t="shared" si="507"/>
        <v>112.95440664395643</v>
      </c>
      <c r="BG605" s="9">
        <f t="shared" si="508"/>
        <v>204.73358293931091</v>
      </c>
      <c r="BH605" s="9">
        <f t="shared" si="509"/>
        <v>7381.3035725528116</v>
      </c>
      <c r="BI605" s="9">
        <f t="shared" si="510"/>
        <v>388.20946594075224</v>
      </c>
      <c r="BJ605" s="9">
        <f t="shared" si="511"/>
        <v>162.8719262379208</v>
      </c>
      <c r="BK605" s="9">
        <f t="shared" si="512"/>
        <v>295.21073156556497</v>
      </c>
      <c r="BL605" s="9">
        <f t="shared" si="513"/>
        <v>10643.295527176731</v>
      </c>
      <c r="BM605" s="9" t="str">
        <f t="shared" si="514"/>
        <v>M</v>
      </c>
      <c r="BN605" s="9" t="str">
        <f t="shared" si="515"/>
        <v>M</v>
      </c>
      <c r="BO605" s="9">
        <v>1</v>
      </c>
    </row>
    <row r="606" spans="1:67" x14ac:dyDescent="0.3">
      <c r="A606" s="10">
        <v>600</v>
      </c>
      <c r="B606" s="10">
        <f t="shared" si="485"/>
        <v>16</v>
      </c>
      <c r="C606" s="9">
        <f>IF(G606&lt;=$A$3,$A$3,G606)</f>
        <v>2.8874394523007423</v>
      </c>
      <c r="D606" s="9">
        <f t="shared" si="472"/>
        <v>3</v>
      </c>
      <c r="E606" s="9">
        <f t="shared" si="473"/>
        <v>2.7508200000000005</v>
      </c>
      <c r="F606" s="9">
        <f t="shared" si="474"/>
        <v>3.2874394523007426</v>
      </c>
      <c r="G606" s="9">
        <v>2.8874394523007423</v>
      </c>
      <c r="H606" s="9">
        <f t="shared" si="486"/>
        <v>3.1859369340097898</v>
      </c>
      <c r="I606" s="9">
        <v>65</v>
      </c>
      <c r="J606" s="9">
        <v>78</v>
      </c>
      <c r="K606" s="9">
        <v>0.2</v>
      </c>
      <c r="L606" s="9">
        <v>0.2</v>
      </c>
      <c r="M606" s="1">
        <f t="shared" si="475"/>
        <v>1.3989229744649958</v>
      </c>
      <c r="N606" s="9">
        <v>3</v>
      </c>
      <c r="O606" s="9">
        <v>2.6</v>
      </c>
      <c r="P606" s="9">
        <f t="shared" si="476"/>
        <v>2.7823271470759043</v>
      </c>
      <c r="Q606" s="1">
        <f t="shared" si="477"/>
        <v>1.2974204561740432</v>
      </c>
      <c r="R606" s="4">
        <f t="shared" si="478"/>
        <v>15.007922656809424</v>
      </c>
      <c r="S606" s="4">
        <f t="shared" si="479"/>
        <v>7.9010827848310455E-2</v>
      </c>
      <c r="T606" s="9">
        <f t="shared" si="480"/>
        <v>14.895063758319012</v>
      </c>
      <c r="U606" s="9">
        <f t="shared" si="481"/>
        <v>4.5848599084747859</v>
      </c>
      <c r="V606" s="9">
        <f t="shared" si="482"/>
        <v>37.901812043656193</v>
      </c>
      <c r="W606" s="9">
        <f t="shared" si="483"/>
        <v>41.5014383682662</v>
      </c>
      <c r="X606" s="28">
        <f t="shared" si="487"/>
        <v>79.403250411922386</v>
      </c>
      <c r="Y606" s="9">
        <f t="shared" si="484"/>
        <v>0.52266674415679548</v>
      </c>
      <c r="Z606" s="9">
        <f t="shared" si="516"/>
        <v>0.04</v>
      </c>
      <c r="AA606" s="29">
        <f t="shared" si="488"/>
        <v>0.56266674415679552</v>
      </c>
      <c r="AB606" s="30">
        <f t="shared" si="517"/>
        <v>0.98</v>
      </c>
      <c r="AC606" s="9">
        <v>0.5</v>
      </c>
      <c r="AD606" s="9">
        <v>0.5</v>
      </c>
      <c r="AE606" s="9">
        <f t="shared" si="489"/>
        <v>78.875451331315304</v>
      </c>
      <c r="AF606" s="9">
        <f>(AC606+AD606)*D606*E606*N606</f>
        <v>24.757380000000005</v>
      </c>
      <c r="AG606" s="28">
        <f t="shared" si="490"/>
        <v>103.63283133131532</v>
      </c>
      <c r="AH606" s="9">
        <f t="shared" si="491"/>
        <v>0.23889514241727494</v>
      </c>
      <c r="AI606" s="9">
        <f t="shared" si="518"/>
        <v>0.09</v>
      </c>
      <c r="AJ606" s="29">
        <f t="shared" si="492"/>
        <v>0.32889514241727491</v>
      </c>
      <c r="AK606" s="30">
        <f t="shared" si="519"/>
        <v>0.9</v>
      </c>
      <c r="AL606" s="9">
        <v>8.379836189464033</v>
      </c>
      <c r="AM606" s="9">
        <v>3.1970445958660343</v>
      </c>
      <c r="AN606" s="9">
        <v>3.5625322254746976</v>
      </c>
      <c r="AO606" s="36">
        <f t="shared" si="493"/>
        <v>81.057484795504095</v>
      </c>
      <c r="AP606" s="36">
        <f t="shared" si="494"/>
        <v>3.6647810441710176</v>
      </c>
      <c r="AQ606" s="36">
        <f t="shared" si="495"/>
        <v>1.3981739221860146</v>
      </c>
      <c r="AR606" s="36">
        <f t="shared" si="496"/>
        <v>1.5580138172131865</v>
      </c>
      <c r="AS606" s="36">
        <f t="shared" si="497"/>
        <v>88.635547988766675</v>
      </c>
      <c r="AT606" s="37">
        <f t="shared" si="498"/>
        <v>102.49400900899317</v>
      </c>
      <c r="AU606" s="37">
        <f t="shared" si="499"/>
        <v>5.6237487724968256</v>
      </c>
      <c r="AV606" s="37">
        <f t="shared" si="500"/>
        <v>2.1455521581942958</v>
      </c>
      <c r="AW606" s="37">
        <f t="shared" si="501"/>
        <v>2.3908326818110655</v>
      </c>
      <c r="AX606" s="37">
        <f t="shared" si="502"/>
        <v>136.01468906150268</v>
      </c>
      <c r="AY606" s="9">
        <f t="shared" si="503"/>
        <v>0.85</v>
      </c>
      <c r="AZ606" s="9">
        <f t="shared" si="504"/>
        <v>0.6</v>
      </c>
      <c r="BA606" s="9">
        <f t="shared" si="505"/>
        <v>0.65</v>
      </c>
      <c r="BB606" s="9">
        <f t="shared" si="520"/>
        <v>21</v>
      </c>
      <c r="BC606" s="9">
        <f t="shared" si="521"/>
        <v>11.2</v>
      </c>
      <c r="BD606" s="9">
        <f t="shared" si="522"/>
        <v>13.65</v>
      </c>
      <c r="BE606" s="9">
        <f t="shared" si="506"/>
        <v>297.05793376674387</v>
      </c>
      <c r="BF606" s="9">
        <f t="shared" si="507"/>
        <v>113.3324614390632</v>
      </c>
      <c r="BG606" s="9">
        <f t="shared" si="508"/>
        <v>126.28868129994316</v>
      </c>
      <c r="BH606" s="9">
        <f t="shared" si="509"/>
        <v>7184.574583440628</v>
      </c>
      <c r="BI606" s="9">
        <f t="shared" si="510"/>
        <v>576.40055735260398</v>
      </c>
      <c r="BJ606" s="9">
        <f t="shared" si="511"/>
        <v>219.90624223123089</v>
      </c>
      <c r="BK606" s="9">
        <f t="shared" si="512"/>
        <v>245.04602642853865</v>
      </c>
      <c r="BL606" s="9">
        <f t="shared" si="513"/>
        <v>13940.690766025062</v>
      </c>
      <c r="BM606" s="9" t="str">
        <f t="shared" si="514"/>
        <v>M</v>
      </c>
      <c r="BN606" s="9" t="str">
        <f t="shared" si="515"/>
        <v>M</v>
      </c>
      <c r="BO606" s="9">
        <v>1</v>
      </c>
    </row>
    <row r="607" spans="1:67" x14ac:dyDescent="0.3">
      <c r="A607" s="10">
        <v>601</v>
      </c>
      <c r="B607" s="10">
        <f t="shared" si="485"/>
        <v>16</v>
      </c>
      <c r="C607" s="9">
        <f>IF(G607&lt;=$A$3,$A$3,G607)</f>
        <v>2.9403260723199689</v>
      </c>
      <c r="D607" s="9">
        <f t="shared" si="472"/>
        <v>3</v>
      </c>
      <c r="E607" s="9">
        <f t="shared" si="473"/>
        <v>2.7508200000000005</v>
      </c>
      <c r="F607" s="9">
        <f t="shared" si="474"/>
        <v>3.3403260723199693</v>
      </c>
      <c r="G607" s="9">
        <v>2.9403260723199689</v>
      </c>
      <c r="H607" s="9">
        <f t="shared" si="486"/>
        <v>3.2442908627475644</v>
      </c>
      <c r="I607" s="9">
        <v>65</v>
      </c>
      <c r="J607" s="9">
        <v>78</v>
      </c>
      <c r="K607" s="9">
        <v>0.2</v>
      </c>
      <c r="L607" s="9">
        <v>0.2</v>
      </c>
      <c r="M607" s="1">
        <f t="shared" si="475"/>
        <v>1.3989229744649958</v>
      </c>
      <c r="N607" s="9">
        <v>3</v>
      </c>
      <c r="O607" s="9">
        <v>2.6</v>
      </c>
      <c r="P607" s="9">
        <f t="shared" si="476"/>
        <v>2.7940518284593914</v>
      </c>
      <c r="Q607" s="1">
        <f t="shared" si="477"/>
        <v>1.3028877648925907</v>
      </c>
      <c r="R607" s="4">
        <f t="shared" si="478"/>
        <v>15.007922656809424</v>
      </c>
      <c r="S607" s="4">
        <f t="shared" si="479"/>
        <v>7.0728419680486224E-2</v>
      </c>
      <c r="T607" s="9">
        <f t="shared" si="480"/>
        <v>15.020863373032375</v>
      </c>
      <c r="U607" s="9">
        <f t="shared" si="481"/>
        <v>4.64321383721256</v>
      </c>
      <c r="V607" s="9">
        <f t="shared" si="482"/>
        <v>39.000450335764377</v>
      </c>
      <c r="W607" s="9">
        <f t="shared" si="483"/>
        <v>41.478654954229981</v>
      </c>
      <c r="X607" s="28">
        <f t="shared" si="487"/>
        <v>80.479105289994351</v>
      </c>
      <c r="Y607" s="9">
        <f t="shared" si="484"/>
        <v>0.5153965716289699</v>
      </c>
      <c r="Z607" s="9">
        <f t="shared" si="516"/>
        <v>0.04</v>
      </c>
      <c r="AA607" s="29">
        <f t="shared" si="488"/>
        <v>0.55539657162896994</v>
      </c>
      <c r="AB607" s="30">
        <f t="shared" si="517"/>
        <v>0.98</v>
      </c>
      <c r="AC607" s="9">
        <v>0.5</v>
      </c>
      <c r="AD607" s="9">
        <v>0.5</v>
      </c>
      <c r="AE607" s="9">
        <f t="shared" si="489"/>
        <v>80.320141719569307</v>
      </c>
      <c r="AF607" s="9">
        <f>(AC607+AD607)*D607*E607*N607</f>
        <v>24.757380000000005</v>
      </c>
      <c r="AG607" s="28">
        <f t="shared" si="490"/>
        <v>105.07752171956932</v>
      </c>
      <c r="AH607" s="9">
        <f t="shared" si="491"/>
        <v>0.23561061961541549</v>
      </c>
      <c r="AI607" s="9">
        <f t="shared" si="518"/>
        <v>0.09</v>
      </c>
      <c r="AJ607" s="29">
        <f t="shared" si="492"/>
        <v>0.32561061961541549</v>
      </c>
      <c r="AK607" s="30">
        <f t="shared" si="519"/>
        <v>0.9</v>
      </c>
      <c r="AL607" s="9">
        <v>4.7715585533923441</v>
      </c>
      <c r="AM607" s="9">
        <v>3.1277871684760141</v>
      </c>
      <c r="AN607" s="9">
        <v>6.9591976150313073</v>
      </c>
      <c r="AO607" s="36">
        <f t="shared" si="493"/>
        <v>82.155753316869237</v>
      </c>
      <c r="AP607" s="36">
        <f t="shared" si="494"/>
        <v>2.1214512915113488</v>
      </c>
      <c r="AQ607" s="36">
        <f t="shared" si="495"/>
        <v>1.3906248983193525</v>
      </c>
      <c r="AR607" s="36">
        <f t="shared" si="496"/>
        <v>3.0940831183544151</v>
      </c>
      <c r="AS607" s="36">
        <f t="shared" si="497"/>
        <v>74.665157337783171</v>
      </c>
      <c r="AT607" s="37">
        <f t="shared" si="498"/>
        <v>103.92282367869493</v>
      </c>
      <c r="AU607" s="37">
        <f t="shared" si="499"/>
        <v>3.2178884162910273</v>
      </c>
      <c r="AV607" s="37">
        <f t="shared" si="500"/>
        <v>2.1093464505233932</v>
      </c>
      <c r="AW607" s="37">
        <f t="shared" si="501"/>
        <v>4.6932089675748419</v>
      </c>
      <c r="AX607" s="37">
        <f t="shared" si="502"/>
        <v>113.25461294311982</v>
      </c>
      <c r="AY607" s="9">
        <f t="shared" si="503"/>
        <v>0.85</v>
      </c>
      <c r="AZ607" s="9">
        <f t="shared" si="504"/>
        <v>0.6</v>
      </c>
      <c r="BA607" s="9">
        <f t="shared" si="505"/>
        <v>0.65</v>
      </c>
      <c r="BB607" s="9">
        <f t="shared" si="520"/>
        <v>21</v>
      </c>
      <c r="BC607" s="9">
        <f t="shared" si="521"/>
        <v>11.2</v>
      </c>
      <c r="BD607" s="9">
        <f t="shared" si="522"/>
        <v>13.65</v>
      </c>
      <c r="BE607" s="9">
        <f t="shared" si="506"/>
        <v>174.28942897916002</v>
      </c>
      <c r="BF607" s="9">
        <f t="shared" si="507"/>
        <v>114.24783610262109</v>
      </c>
      <c r="BG607" s="9">
        <f t="shared" si="508"/>
        <v>254.19672941341486</v>
      </c>
      <c r="BH607" s="9">
        <f t="shared" si="509"/>
        <v>6134.1722476081432</v>
      </c>
      <c r="BI607" s="9">
        <f t="shared" si="510"/>
        <v>334.41205050392728</v>
      </c>
      <c r="BJ607" s="9">
        <f t="shared" si="511"/>
        <v>219.20923925502359</v>
      </c>
      <c r="BK607" s="9">
        <f t="shared" si="512"/>
        <v>487.73152802455013</v>
      </c>
      <c r="BL607" s="9">
        <f t="shared" si="513"/>
        <v>11769.739171686682</v>
      </c>
      <c r="BM607" s="9" t="str">
        <f t="shared" si="514"/>
        <v>D</v>
      </c>
      <c r="BN607" s="9" t="str">
        <f t="shared" si="515"/>
        <v>M</v>
      </c>
      <c r="BO607" s="9">
        <v>1</v>
      </c>
    </row>
    <row r="608" spans="1:67" x14ac:dyDescent="0.3">
      <c r="A608" s="10">
        <v>602</v>
      </c>
      <c r="B608" s="10">
        <f t="shared" si="485"/>
        <v>16</v>
      </c>
      <c r="C608" s="9">
        <f>IF(G608&lt;=$A$3,$A$3,G608)</f>
        <v>3.3684927501871851</v>
      </c>
      <c r="D608" s="9">
        <f t="shared" si="472"/>
        <v>3</v>
      </c>
      <c r="E608" s="9">
        <f t="shared" si="473"/>
        <v>2.7508200000000005</v>
      </c>
      <c r="F608" s="9">
        <f t="shared" si="474"/>
        <v>3.7684927501871854</v>
      </c>
      <c r="G608" s="9">
        <v>3.3684927501871851</v>
      </c>
      <c r="H608" s="9">
        <f t="shared" si="486"/>
        <v>3.7167205207417768</v>
      </c>
      <c r="I608" s="9">
        <v>65</v>
      </c>
      <c r="J608" s="9">
        <v>78</v>
      </c>
      <c r="K608" s="9">
        <v>0.2</v>
      </c>
      <c r="L608" s="9">
        <v>0.2</v>
      </c>
      <c r="M608" s="1">
        <f t="shared" si="475"/>
        <v>1.3989229744649958</v>
      </c>
      <c r="N608" s="9">
        <v>3</v>
      </c>
      <c r="O608" s="9">
        <v>2.6</v>
      </c>
      <c r="P608" s="9">
        <f t="shared" si="476"/>
        <v>2.8889740956641132</v>
      </c>
      <c r="Q608" s="1">
        <f t="shared" si="477"/>
        <v>1.3471507450195874</v>
      </c>
      <c r="R608" s="4">
        <f t="shared" si="478"/>
        <v>15.007922656809424</v>
      </c>
      <c r="S608" s="4">
        <f t="shared" si="479"/>
        <v>2.0555436902800765E-2</v>
      </c>
      <c r="T608" s="9">
        <f t="shared" si="480"/>
        <v>16.058806888763861</v>
      </c>
      <c r="U608" s="9">
        <f t="shared" si="481"/>
        <v>5.1156434952067729</v>
      </c>
      <c r="V608" s="9">
        <f t="shared" si="482"/>
        <v>47.841375120052653</v>
      </c>
      <c r="W608" s="9">
        <f t="shared" si="483"/>
        <v>41.340638109745463</v>
      </c>
      <c r="X608" s="28">
        <f t="shared" si="487"/>
        <v>89.182013229798116</v>
      </c>
      <c r="Y608" s="9">
        <f t="shared" si="484"/>
        <v>0.46355354193700171</v>
      </c>
      <c r="Z608" s="9">
        <f t="shared" si="516"/>
        <v>0.04</v>
      </c>
      <c r="AA608" s="29">
        <f t="shared" si="488"/>
        <v>0.50355354193700175</v>
      </c>
      <c r="AB608" s="30">
        <f t="shared" si="517"/>
        <v>0.98</v>
      </c>
      <c r="AC608" s="9">
        <v>0.5</v>
      </c>
      <c r="AD608" s="9">
        <v>0.5</v>
      </c>
      <c r="AE608" s="9">
        <f t="shared" si="489"/>
        <v>92.016262285802057</v>
      </c>
      <c r="AF608" s="9">
        <f>(AC608+AD608)*D608*E608*N608</f>
        <v>24.757380000000005</v>
      </c>
      <c r="AG608" s="28">
        <f t="shared" si="490"/>
        <v>116.77364228580205</v>
      </c>
      <c r="AH608" s="9">
        <f t="shared" si="491"/>
        <v>0.21201171356295131</v>
      </c>
      <c r="AI608" s="9">
        <f t="shared" si="518"/>
        <v>0.09</v>
      </c>
      <c r="AJ608" s="29">
        <f t="shared" si="492"/>
        <v>0.30201171356295131</v>
      </c>
      <c r="AK608" s="30">
        <f t="shared" si="519"/>
        <v>0.9</v>
      </c>
      <c r="AL608" s="9">
        <v>9.1920045191754163</v>
      </c>
      <c r="AM608" s="9">
        <v>2.464458800857054</v>
      </c>
      <c r="AN608" s="9">
        <v>5.2334768982161073</v>
      </c>
      <c r="AO608" s="36">
        <f t="shared" si="493"/>
        <v>91.039971838752237</v>
      </c>
      <c r="AP608" s="36">
        <f t="shared" si="494"/>
        <v>4.5633380860437089</v>
      </c>
      <c r="AQ608" s="36">
        <f t="shared" si="495"/>
        <v>1.2234718427276685</v>
      </c>
      <c r="AR608" s="36">
        <f t="shared" si="496"/>
        <v>2.5981410694739129</v>
      </c>
      <c r="AS608" s="36">
        <f t="shared" si="497"/>
        <v>112.72932225791743</v>
      </c>
      <c r="AT608" s="37">
        <f t="shared" si="498"/>
        <v>115.49041544749655</v>
      </c>
      <c r="AU608" s="37">
        <f t="shared" si="499"/>
        <v>6.4159114832608566</v>
      </c>
      <c r="AV608" s="37">
        <f t="shared" si="500"/>
        <v>1.720163375404919</v>
      </c>
      <c r="AW608" s="37">
        <f t="shared" si="501"/>
        <v>3.6529055722937414</v>
      </c>
      <c r="AX608" s="37">
        <f t="shared" si="502"/>
        <v>158.49392254910356</v>
      </c>
      <c r="AY608" s="9">
        <f t="shared" si="503"/>
        <v>0.85</v>
      </c>
      <c r="AZ608" s="9">
        <f t="shared" si="504"/>
        <v>0.6</v>
      </c>
      <c r="BA608" s="9">
        <f t="shared" si="505"/>
        <v>0.65</v>
      </c>
      <c r="BB608" s="9">
        <f t="shared" si="520"/>
        <v>21</v>
      </c>
      <c r="BC608" s="9">
        <f t="shared" si="521"/>
        <v>11.2</v>
      </c>
      <c r="BD608" s="9">
        <f t="shared" si="522"/>
        <v>13.65</v>
      </c>
      <c r="BE608" s="9">
        <f t="shared" si="506"/>
        <v>415.44617084412482</v>
      </c>
      <c r="BF608" s="9">
        <f t="shared" si="507"/>
        <v>111.38484210743324</v>
      </c>
      <c r="BG608" s="9">
        <f t="shared" si="508"/>
        <v>236.53468979801065</v>
      </c>
      <c r="BH608" s="9">
        <f t="shared" si="509"/>
        <v>10262.874323762429</v>
      </c>
      <c r="BI608" s="9">
        <f t="shared" si="510"/>
        <v>740.97628267616005</v>
      </c>
      <c r="BJ608" s="9">
        <f t="shared" si="511"/>
        <v>198.66238286308206</v>
      </c>
      <c r="BK608" s="9">
        <f t="shared" si="512"/>
        <v>421.87558213467929</v>
      </c>
      <c r="BL608" s="9">
        <f t="shared" si="513"/>
        <v>18304.52896109931</v>
      </c>
      <c r="BM608" s="9" t="str">
        <f t="shared" si="514"/>
        <v>M</v>
      </c>
      <c r="BN608" s="9" t="str">
        <f t="shared" si="515"/>
        <v>M</v>
      </c>
      <c r="BO608" s="9">
        <v>1</v>
      </c>
    </row>
    <row r="609" spans="1:67" x14ac:dyDescent="0.3">
      <c r="A609" s="10">
        <v>603</v>
      </c>
      <c r="B609" s="10">
        <f t="shared" si="485"/>
        <v>16</v>
      </c>
      <c r="C609" s="9">
        <f>IF(G609&lt;=$A$3,$A$3,G609)</f>
        <v>2.5</v>
      </c>
      <c r="D609" s="9">
        <f t="shared" si="472"/>
        <v>3</v>
      </c>
      <c r="E609" s="9">
        <f t="shared" si="473"/>
        <v>2.7508200000000005</v>
      </c>
      <c r="F609" s="9">
        <f t="shared" si="474"/>
        <v>2.9000000000000004</v>
      </c>
      <c r="G609" s="9">
        <v>1.9409239310846211</v>
      </c>
      <c r="H609" s="9">
        <f t="shared" si="486"/>
        <v>2.141572607944648</v>
      </c>
      <c r="I609" s="9">
        <v>65</v>
      </c>
      <c r="J609" s="9">
        <v>78</v>
      </c>
      <c r="K609" s="9">
        <v>0.2</v>
      </c>
      <c r="L609" s="9">
        <v>0.2</v>
      </c>
      <c r="M609" s="1">
        <f t="shared" si="475"/>
        <v>1.3989229744649958</v>
      </c>
      <c r="N609" s="9">
        <v>3</v>
      </c>
      <c r="O609" s="9">
        <v>2.6</v>
      </c>
      <c r="P609" s="9">
        <f t="shared" si="476"/>
        <v>1.3735472090332812</v>
      </c>
      <c r="Q609" s="1">
        <f t="shared" si="477"/>
        <v>0.64049558240964366</v>
      </c>
      <c r="R609" s="4">
        <f t="shared" si="478"/>
        <v>15.007922656809424</v>
      </c>
      <c r="S609" s="4">
        <f t="shared" si="479"/>
        <v>4.4112431564882444</v>
      </c>
      <c r="T609" s="9">
        <f t="shared" si="480"/>
        <v>3.6300546370508915</v>
      </c>
      <c r="U609" s="9">
        <f t="shared" si="481"/>
        <v>3.540495582409644</v>
      </c>
      <c r="V609" s="9">
        <f t="shared" si="482"/>
        <v>43.034099955784349</v>
      </c>
      <c r="W609" s="9">
        <f t="shared" si="483"/>
        <v>53.418629702535497</v>
      </c>
      <c r="X609" s="28">
        <f t="shared" si="487"/>
        <v>96.452729658319839</v>
      </c>
      <c r="Y609" s="9">
        <f t="shared" si="484"/>
        <v>0.55383222322239067</v>
      </c>
      <c r="Z609" s="9">
        <f t="shared" si="516"/>
        <v>0.04</v>
      </c>
      <c r="AA609" s="29">
        <f t="shared" si="488"/>
        <v>0.59383222322239071</v>
      </c>
      <c r="AB609" s="30">
        <f t="shared" si="517"/>
        <v>0.98</v>
      </c>
      <c r="AC609" s="9">
        <v>0.5</v>
      </c>
      <c r="AD609" s="9">
        <v>0.5</v>
      </c>
      <c r="AE609" s="9">
        <f t="shared" si="489"/>
        <v>53.019726852476687</v>
      </c>
      <c r="AF609" s="9">
        <f>(AC609+AD609)*D609*E609*N609</f>
        <v>24.757380000000005</v>
      </c>
      <c r="AG609" s="28">
        <f t="shared" si="490"/>
        <v>77.777106852476692</v>
      </c>
      <c r="AH609" s="9">
        <f t="shared" si="491"/>
        <v>0.31831191724524327</v>
      </c>
      <c r="AI609" s="9">
        <f t="shared" si="518"/>
        <v>0.09</v>
      </c>
      <c r="AJ609" s="29">
        <f t="shared" si="492"/>
        <v>0.40831191724524329</v>
      </c>
      <c r="AK609" s="30">
        <f t="shared" si="519"/>
        <v>0.9</v>
      </c>
      <c r="AL609" s="9">
        <v>11.758805783467913</v>
      </c>
      <c r="AM609" s="9">
        <v>2.998614833280524</v>
      </c>
      <c r="AN609" s="9">
        <v>4.3672139199149349</v>
      </c>
      <c r="AO609" s="36">
        <f t="shared" si="493"/>
        <v>98.462161526201513</v>
      </c>
      <c r="AP609" s="36">
        <f t="shared" si="494"/>
        <v>4.7760480026308567</v>
      </c>
      <c r="AQ609" s="36">
        <f t="shared" si="495"/>
        <v>1.217940720245912</v>
      </c>
      <c r="AR609" s="36">
        <f t="shared" si="496"/>
        <v>1.7738215685640772</v>
      </c>
      <c r="AS609" s="36">
        <f t="shared" si="497"/>
        <v>109.1752503540981</v>
      </c>
      <c r="AT609" s="37">
        <f t="shared" si="498"/>
        <v>76.922413370581353</v>
      </c>
      <c r="AU609" s="37">
        <f t="shared" si="499"/>
        <v>6.9575452495056744</v>
      </c>
      <c r="AV609" s="37">
        <f t="shared" si="500"/>
        <v>1.7742446616237277</v>
      </c>
      <c r="AW609" s="37">
        <f t="shared" si="501"/>
        <v>2.5840284312543536</v>
      </c>
      <c r="AX609" s="37">
        <f t="shared" si="502"/>
        <v>159.041899086092</v>
      </c>
      <c r="AY609" s="9">
        <f t="shared" si="503"/>
        <v>0.85</v>
      </c>
      <c r="AZ609" s="9">
        <f t="shared" si="504"/>
        <v>0.6</v>
      </c>
      <c r="BA609" s="9">
        <f t="shared" si="505"/>
        <v>0.65</v>
      </c>
      <c r="BB609" s="9">
        <f t="shared" si="520"/>
        <v>21</v>
      </c>
      <c r="BC609" s="9">
        <f t="shared" si="521"/>
        <v>11.2</v>
      </c>
      <c r="BD609" s="9">
        <f t="shared" si="522"/>
        <v>13.65</v>
      </c>
      <c r="BE609" s="9">
        <f t="shared" si="506"/>
        <v>470.26000989193153</v>
      </c>
      <c r="BF609" s="9">
        <f t="shared" si="507"/>
        <v>119.92107592619121</v>
      </c>
      <c r="BG609" s="9">
        <f t="shared" si="508"/>
        <v>174.65430580261631</v>
      </c>
      <c r="BH609" s="9">
        <f t="shared" si="509"/>
        <v>10749.631135028696</v>
      </c>
      <c r="BI609" s="9">
        <f t="shared" si="510"/>
        <v>535.1911717270001</v>
      </c>
      <c r="BJ609" s="9">
        <f t="shared" si="511"/>
        <v>136.47918128196761</v>
      </c>
      <c r="BK609" s="9">
        <f t="shared" si="512"/>
        <v>198.76970315028225</v>
      </c>
      <c r="BL609" s="9">
        <f t="shared" si="513"/>
        <v>12233.886704742654</v>
      </c>
      <c r="BM609" s="9" t="str">
        <f t="shared" si="514"/>
        <v>M</v>
      </c>
      <c r="BN609" s="9" t="str">
        <f t="shared" si="515"/>
        <v>M</v>
      </c>
      <c r="BO609" s="9">
        <v>1</v>
      </c>
    </row>
    <row r="610" spans="1:67" x14ac:dyDescent="0.3">
      <c r="A610" s="10">
        <v>604</v>
      </c>
      <c r="B610" s="10">
        <f t="shared" si="485"/>
        <v>16</v>
      </c>
      <c r="C610" s="9">
        <f>IF(G610&lt;=$A$3,$A$3,G610)</f>
        <v>2.5</v>
      </c>
      <c r="D610" s="9">
        <f t="shared" si="472"/>
        <v>3</v>
      </c>
      <c r="E610" s="9">
        <f t="shared" si="473"/>
        <v>2.7508200000000005</v>
      </c>
      <c r="F610" s="9">
        <f t="shared" si="474"/>
        <v>2.9000000000000004</v>
      </c>
      <c r="G610" s="9">
        <v>1.7181960224380923</v>
      </c>
      <c r="H610" s="9">
        <f t="shared" si="486"/>
        <v>1.895819551607373</v>
      </c>
      <c r="I610" s="9">
        <v>65</v>
      </c>
      <c r="J610" s="9">
        <v>78</v>
      </c>
      <c r="K610" s="9">
        <v>0.2</v>
      </c>
      <c r="L610" s="9">
        <v>0.2</v>
      </c>
      <c r="M610" s="1">
        <f t="shared" si="475"/>
        <v>1.3989229744649958</v>
      </c>
      <c r="N610" s="9">
        <v>3</v>
      </c>
      <c r="O610" s="9">
        <v>2.6</v>
      </c>
      <c r="P610" s="9">
        <f t="shared" si="476"/>
        <v>0.84652807898161953</v>
      </c>
      <c r="Q610" s="1">
        <f t="shared" si="477"/>
        <v>0.3947425260723687</v>
      </c>
      <c r="R610" s="4">
        <f t="shared" si="478"/>
        <v>15.007922656809424</v>
      </c>
      <c r="S610" s="4">
        <f t="shared" si="479"/>
        <v>7.733151175025383</v>
      </c>
      <c r="T610" s="9">
        <f t="shared" si="480"/>
        <v>1.378823625767341</v>
      </c>
      <c r="U610" s="9">
        <f t="shared" si="481"/>
        <v>3.2947425260723691</v>
      </c>
      <c r="V610" s="9">
        <f t="shared" si="482"/>
        <v>43.142629444340038</v>
      </c>
      <c r="W610" s="9">
        <f t="shared" si="483"/>
        <v>62.556600718087836</v>
      </c>
      <c r="X610" s="28">
        <f t="shared" si="487"/>
        <v>105.69923016242788</v>
      </c>
      <c r="Y610" s="9">
        <f t="shared" si="484"/>
        <v>0.59183591613635389</v>
      </c>
      <c r="Z610" s="9">
        <f t="shared" si="516"/>
        <v>0.04</v>
      </c>
      <c r="AA610" s="29">
        <f t="shared" si="488"/>
        <v>0.63183591613635393</v>
      </c>
      <c r="AB610" s="30">
        <f t="shared" si="517"/>
        <v>0.98</v>
      </c>
      <c r="AC610" s="9">
        <v>0.5</v>
      </c>
      <c r="AD610" s="9">
        <v>0.5</v>
      </c>
      <c r="AE610" s="9">
        <f t="shared" si="489"/>
        <v>46.935525050573361</v>
      </c>
      <c r="AF610" s="9">
        <f>(AC610+AD610)*D610*E610*N610</f>
        <v>24.757380000000005</v>
      </c>
      <c r="AG610" s="28">
        <f t="shared" si="490"/>
        <v>71.692905050573358</v>
      </c>
      <c r="AH610" s="9">
        <f t="shared" si="491"/>
        <v>0.34532538446497235</v>
      </c>
      <c r="AI610" s="9">
        <f t="shared" si="518"/>
        <v>0.09</v>
      </c>
      <c r="AJ610" s="29">
        <f t="shared" si="492"/>
        <v>0.43532538446497238</v>
      </c>
      <c r="AK610" s="30">
        <f t="shared" si="519"/>
        <v>0.9</v>
      </c>
      <c r="AL610" s="9">
        <v>10.949410561925971</v>
      </c>
      <c r="AM610" s="9">
        <v>3.0742901660389674</v>
      </c>
      <c r="AN610" s="9">
        <v>6.9380941666864757</v>
      </c>
      <c r="AO610" s="36">
        <f t="shared" si="493"/>
        <v>107.90129745747846</v>
      </c>
      <c r="AP610" s="36">
        <f t="shared" si="494"/>
        <v>4.0311797083784056</v>
      </c>
      <c r="AQ610" s="36">
        <f t="shared" si="495"/>
        <v>1.1318432225107529</v>
      </c>
      <c r="AR610" s="36">
        <f t="shared" si="496"/>
        <v>2.5543570826378335</v>
      </c>
      <c r="AS610" s="36">
        <f t="shared" si="497"/>
        <v>102.22607746553098</v>
      </c>
      <c r="AT610" s="37">
        <f t="shared" si="498"/>
        <v>70.905070929138475</v>
      </c>
      <c r="AU610" s="37">
        <f t="shared" si="499"/>
        <v>6.182854199390718</v>
      </c>
      <c r="AV610" s="37">
        <f t="shared" si="500"/>
        <v>1.7359736175511702</v>
      </c>
      <c r="AW610" s="37">
        <f t="shared" si="501"/>
        <v>3.9177656561195033</v>
      </c>
      <c r="AX610" s="37">
        <f t="shared" si="502"/>
        <v>156.79006595298847</v>
      </c>
      <c r="AY610" s="9">
        <f t="shared" si="503"/>
        <v>0.85</v>
      </c>
      <c r="AZ610" s="9">
        <f t="shared" si="504"/>
        <v>0.6</v>
      </c>
      <c r="BA610" s="9">
        <f t="shared" si="505"/>
        <v>0.65</v>
      </c>
      <c r="BB610" s="9">
        <f t="shared" si="520"/>
        <v>21</v>
      </c>
      <c r="BC610" s="9">
        <f t="shared" si="521"/>
        <v>11.2</v>
      </c>
      <c r="BD610" s="9">
        <f t="shared" si="522"/>
        <v>13.65</v>
      </c>
      <c r="BE610" s="9">
        <f t="shared" si="506"/>
        <v>434.96952081828965</v>
      </c>
      <c r="BF610" s="9">
        <f t="shared" si="507"/>
        <v>122.12735222736373</v>
      </c>
      <c r="BG610" s="9">
        <f t="shared" si="508"/>
        <v>275.61844338632176</v>
      </c>
      <c r="BH610" s="9">
        <f t="shared" si="509"/>
        <v>11030.326392519493</v>
      </c>
      <c r="BI610" s="9">
        <f t="shared" si="510"/>
        <v>438.39571555232055</v>
      </c>
      <c r="BJ610" s="9">
        <f t="shared" si="511"/>
        <v>123.08933248357883</v>
      </c>
      <c r="BK610" s="9">
        <f t="shared" si="512"/>
        <v>277.78945173089613</v>
      </c>
      <c r="BL610" s="9">
        <f t="shared" si="513"/>
        <v>11117.210747380946</v>
      </c>
      <c r="BM610" s="9" t="str">
        <f t="shared" si="514"/>
        <v>M</v>
      </c>
      <c r="BN610" s="9" t="str">
        <f t="shared" si="515"/>
        <v>M</v>
      </c>
      <c r="BO610" s="9">
        <v>1</v>
      </c>
    </row>
    <row r="611" spans="1:67" x14ac:dyDescent="0.3">
      <c r="A611" s="10">
        <v>605</v>
      </c>
      <c r="B611" s="10">
        <f t="shared" si="485"/>
        <v>16</v>
      </c>
      <c r="C611" s="9">
        <f>IF(G611&lt;=$A$3,$A$3,G611)</f>
        <v>2.5</v>
      </c>
      <c r="D611" s="9">
        <f t="shared" si="472"/>
        <v>3</v>
      </c>
      <c r="E611" s="9">
        <f t="shared" si="473"/>
        <v>2.7508200000000005</v>
      </c>
      <c r="F611" s="9">
        <f t="shared" si="474"/>
        <v>2.9000000000000004</v>
      </c>
      <c r="G611" s="9">
        <v>2.228145569771927</v>
      </c>
      <c r="H611" s="9">
        <f t="shared" si="486"/>
        <v>2.4584866219204442</v>
      </c>
      <c r="I611" s="9">
        <v>65</v>
      </c>
      <c r="J611" s="9">
        <v>78</v>
      </c>
      <c r="K611" s="9">
        <v>0.2</v>
      </c>
      <c r="L611" s="9">
        <v>0.2</v>
      </c>
      <c r="M611" s="1">
        <f t="shared" si="475"/>
        <v>1.3989229744649958</v>
      </c>
      <c r="N611" s="9">
        <v>3</v>
      </c>
      <c r="O611" s="9">
        <v>2.6</v>
      </c>
      <c r="P611" s="9">
        <f t="shared" si="476"/>
        <v>2.0531715052108392</v>
      </c>
      <c r="Q611" s="1">
        <f t="shared" si="477"/>
        <v>0.95740959638543988</v>
      </c>
      <c r="R611" s="4">
        <f t="shared" si="478"/>
        <v>15.007922656809424</v>
      </c>
      <c r="S611" s="4">
        <f t="shared" si="479"/>
        <v>1.4949295016456405</v>
      </c>
      <c r="T611" s="9">
        <f t="shared" si="480"/>
        <v>8.1110380143258336</v>
      </c>
      <c r="U611" s="9">
        <f t="shared" si="481"/>
        <v>3.8574095963854402</v>
      </c>
      <c r="V611" s="9">
        <f t="shared" si="482"/>
        <v>38.55368193323298</v>
      </c>
      <c r="W611" s="9">
        <f t="shared" si="483"/>
        <v>45.396375774521367</v>
      </c>
      <c r="X611" s="28">
        <f t="shared" si="487"/>
        <v>83.950057707754354</v>
      </c>
      <c r="Y611" s="9">
        <f t="shared" si="484"/>
        <v>0.540754551146999</v>
      </c>
      <c r="Z611" s="9">
        <f t="shared" si="516"/>
        <v>0.04</v>
      </c>
      <c r="AA611" s="29">
        <f t="shared" si="488"/>
        <v>0.58075455114699903</v>
      </c>
      <c r="AB611" s="30">
        <f t="shared" si="517"/>
        <v>0.98</v>
      </c>
      <c r="AC611" s="9">
        <v>0.5</v>
      </c>
      <c r="AD611" s="9">
        <v>0.5</v>
      </c>
      <c r="AE611" s="9">
        <f t="shared" si="489"/>
        <v>60.865687523800773</v>
      </c>
      <c r="AF611" s="9">
        <f>(AC611+AD611)*D611*E611*N611</f>
        <v>24.757380000000005</v>
      </c>
      <c r="AG611" s="28">
        <f t="shared" si="490"/>
        <v>85.623067523800785</v>
      </c>
      <c r="AH611" s="9">
        <f t="shared" si="491"/>
        <v>0.28914381037701264</v>
      </c>
      <c r="AI611" s="9">
        <f t="shared" si="518"/>
        <v>0.09</v>
      </c>
      <c r="AJ611" s="29">
        <f t="shared" si="492"/>
        <v>0.37914381037701261</v>
      </c>
      <c r="AK611" s="30">
        <f t="shared" si="519"/>
        <v>0.9</v>
      </c>
      <c r="AL611" s="9">
        <v>11.282927682082617</v>
      </c>
      <c r="AM611" s="9">
        <v>3.1073355310443374</v>
      </c>
      <c r="AN611" s="9">
        <v>3.8765818185687673</v>
      </c>
      <c r="AO611" s="36">
        <f t="shared" si="493"/>
        <v>85.699017243332563</v>
      </c>
      <c r="AP611" s="36">
        <f t="shared" si="494"/>
        <v>4.7303160804506765</v>
      </c>
      <c r="AQ611" s="36">
        <f t="shared" si="495"/>
        <v>1.3027362794495614</v>
      </c>
      <c r="AR611" s="36">
        <f t="shared" si="496"/>
        <v>1.6252392845412456</v>
      </c>
      <c r="AS611" s="36">
        <f t="shared" si="497"/>
        <v>107.61046538603782</v>
      </c>
      <c r="AT611" s="37">
        <f t="shared" si="498"/>
        <v>84.68215469386891</v>
      </c>
      <c r="AU611" s="37">
        <f t="shared" si="499"/>
        <v>7.0050754884895392</v>
      </c>
      <c r="AV611" s="37">
        <f t="shared" si="500"/>
        <v>1.9292084976843094</v>
      </c>
      <c r="AW611" s="37">
        <f t="shared" si="501"/>
        <v>2.406799816638356</v>
      </c>
      <c r="AX611" s="37">
        <f t="shared" si="502"/>
        <v>159.35920994710065</v>
      </c>
      <c r="AY611" s="9">
        <f t="shared" si="503"/>
        <v>0.85</v>
      </c>
      <c r="AZ611" s="9">
        <f t="shared" si="504"/>
        <v>0.6</v>
      </c>
      <c r="BA611" s="9">
        <f t="shared" si="505"/>
        <v>0.65</v>
      </c>
      <c r="BB611" s="9">
        <f t="shared" si="520"/>
        <v>21</v>
      </c>
      <c r="BC611" s="9">
        <f t="shared" si="521"/>
        <v>11.2</v>
      </c>
      <c r="BD611" s="9">
        <f t="shared" si="522"/>
        <v>13.65</v>
      </c>
      <c r="BE611" s="9">
        <f t="shared" si="506"/>
        <v>405.38343934495583</v>
      </c>
      <c r="BF611" s="9">
        <f t="shared" si="507"/>
        <v>111.64321887606287</v>
      </c>
      <c r="BG611" s="9">
        <f t="shared" si="508"/>
        <v>139.28140947044167</v>
      </c>
      <c r="BH611" s="9">
        <f t="shared" si="509"/>
        <v>9222.1111286810974</v>
      </c>
      <c r="BI611" s="9">
        <f t="shared" si="510"/>
        <v>593.20488615850047</v>
      </c>
      <c r="BJ611" s="9">
        <f t="shared" si="511"/>
        <v>163.36953243762912</v>
      </c>
      <c r="BK611" s="9">
        <f t="shared" si="512"/>
        <v>203.81299438974457</v>
      </c>
      <c r="BL611" s="9">
        <f t="shared" si="513"/>
        <v>13494.881268633111</v>
      </c>
      <c r="BM611" s="9" t="str">
        <f t="shared" si="514"/>
        <v>M</v>
      </c>
      <c r="BN611" s="9" t="str">
        <f t="shared" si="515"/>
        <v>M</v>
      </c>
      <c r="BO611" s="9">
        <v>1</v>
      </c>
    </row>
    <row r="612" spans="1:67" x14ac:dyDescent="0.3">
      <c r="A612" s="10">
        <v>606</v>
      </c>
      <c r="B612" s="10">
        <f t="shared" si="485"/>
        <v>16</v>
      </c>
      <c r="C612" s="9">
        <f>IF(G612&lt;=$A$3,$A$3,G612)</f>
        <v>2.5</v>
      </c>
      <c r="D612" s="9">
        <f t="shared" si="472"/>
        <v>3</v>
      </c>
      <c r="E612" s="9">
        <f t="shared" si="473"/>
        <v>2.7508200000000005</v>
      </c>
      <c r="F612" s="9">
        <f t="shared" si="474"/>
        <v>2.9000000000000004</v>
      </c>
      <c r="G612" s="9">
        <v>1.45766918139864</v>
      </c>
      <c r="H612" s="9">
        <f t="shared" si="486"/>
        <v>1.6083599879073902</v>
      </c>
      <c r="I612" s="9">
        <v>65</v>
      </c>
      <c r="J612" s="9">
        <v>78</v>
      </c>
      <c r="K612" s="9">
        <v>0.2</v>
      </c>
      <c r="L612" s="9">
        <v>0.2</v>
      </c>
      <c r="M612" s="1">
        <f t="shared" si="475"/>
        <v>1.3989229744649958</v>
      </c>
      <c r="N612" s="9">
        <v>3</v>
      </c>
      <c r="O612" s="9">
        <v>2.6</v>
      </c>
      <c r="P612" s="9">
        <f t="shared" si="476"/>
        <v>0.2300690552603481</v>
      </c>
      <c r="Q612" s="1">
        <f t="shared" si="477"/>
        <v>0.10728296237238588</v>
      </c>
      <c r="R612" s="4">
        <f t="shared" si="478"/>
        <v>15.007922656809424</v>
      </c>
      <c r="S612" s="4">
        <f t="shared" si="479"/>
        <v>12.79428314465834</v>
      </c>
      <c r="T612" s="9">
        <f t="shared" si="480"/>
        <v>0.10184562988145571</v>
      </c>
      <c r="U612" s="9">
        <f t="shared" si="481"/>
        <v>3.0072829623723862</v>
      </c>
      <c r="V612" s="9">
        <f t="shared" si="482"/>
        <v>39.538620401828169</v>
      </c>
      <c r="W612" s="9">
        <f t="shared" si="483"/>
        <v>76.478863762793566</v>
      </c>
      <c r="X612" s="28">
        <f t="shared" si="487"/>
        <v>116.01748416462173</v>
      </c>
      <c r="Y612" s="9">
        <f t="shared" si="484"/>
        <v>0.659201191212479</v>
      </c>
      <c r="Z612" s="9">
        <f t="shared" si="516"/>
        <v>0.04</v>
      </c>
      <c r="AA612" s="29">
        <f t="shared" si="488"/>
        <v>0.69920119121247903</v>
      </c>
      <c r="AB612" s="30">
        <f t="shared" si="517"/>
        <v>0.98</v>
      </c>
      <c r="AC612" s="9">
        <v>0.5</v>
      </c>
      <c r="AD612" s="9">
        <v>0.5</v>
      </c>
      <c r="AE612" s="9">
        <f t="shared" si="489"/>
        <v>39.81877939741868</v>
      </c>
      <c r="AF612" s="9">
        <f>(AC612+AD612)*D612*E612*N612</f>
        <v>24.757380000000005</v>
      </c>
      <c r="AG612" s="28">
        <f t="shared" si="490"/>
        <v>64.576159397418678</v>
      </c>
      <c r="AH612" s="9">
        <f t="shared" si="491"/>
        <v>0.38338266367989732</v>
      </c>
      <c r="AI612" s="9">
        <f t="shared" si="518"/>
        <v>0.09</v>
      </c>
      <c r="AJ612" s="29">
        <f t="shared" si="492"/>
        <v>0.47338266367989734</v>
      </c>
      <c r="AK612" s="30">
        <f t="shared" si="519"/>
        <v>0.9</v>
      </c>
      <c r="AL612" s="9">
        <v>8.9631119031767845</v>
      </c>
      <c r="AM612" s="9">
        <v>2.7598882598162318</v>
      </c>
      <c r="AN612" s="9">
        <v>3.2854788565930346</v>
      </c>
      <c r="AO612" s="36">
        <f t="shared" si="493"/>
        <v>118.43451508471802</v>
      </c>
      <c r="AP612" s="36">
        <f t="shared" si="494"/>
        <v>2.6960933835048269</v>
      </c>
      <c r="AQ612" s="36">
        <f t="shared" si="495"/>
        <v>0.83017110093938673</v>
      </c>
      <c r="AR612" s="36">
        <f t="shared" si="496"/>
        <v>0.98826812635977124</v>
      </c>
      <c r="AS612" s="36">
        <f t="shared" si="497"/>
        <v>61.123439652519821</v>
      </c>
      <c r="AT612" s="37">
        <f t="shared" si="498"/>
        <v>63.866531272172317</v>
      </c>
      <c r="AU612" s="37">
        <f t="shared" si="499"/>
        <v>4.7201301155899644</v>
      </c>
      <c r="AV612" s="37">
        <f t="shared" si="500"/>
        <v>1.4534050039255473</v>
      </c>
      <c r="AW612" s="37">
        <f t="shared" si="501"/>
        <v>1.7301901239950404</v>
      </c>
      <c r="AX612" s="37">
        <f t="shared" si="502"/>
        <v>107.0106065455533</v>
      </c>
      <c r="AY612" s="9">
        <f t="shared" si="503"/>
        <v>0.85</v>
      </c>
      <c r="AZ612" s="9">
        <f t="shared" si="504"/>
        <v>0.6</v>
      </c>
      <c r="BA612" s="9">
        <f t="shared" si="505"/>
        <v>0.55000000000000004</v>
      </c>
      <c r="BB612" s="9">
        <f t="shared" si="520"/>
        <v>21</v>
      </c>
      <c r="BC612" s="9">
        <f t="shared" si="521"/>
        <v>11.2</v>
      </c>
      <c r="BD612" s="9">
        <f t="shared" si="522"/>
        <v>13.65</v>
      </c>
      <c r="BE612" s="9">
        <f t="shared" si="506"/>
        <v>319.31051249851083</v>
      </c>
      <c r="BF612" s="9">
        <f t="shared" si="507"/>
        <v>98.320911777102765</v>
      </c>
      <c r="BG612" s="9">
        <f t="shared" si="508"/>
        <v>117.04505631910233</v>
      </c>
      <c r="BH612" s="9">
        <f t="shared" si="509"/>
        <v>7239.1249355562104</v>
      </c>
      <c r="BI612" s="9">
        <f t="shared" si="510"/>
        <v>301.45833763604878</v>
      </c>
      <c r="BJ612" s="9">
        <f t="shared" si="511"/>
        <v>92.823936134342688</v>
      </c>
      <c r="BK612" s="9">
        <f t="shared" si="512"/>
        <v>110.50124166093295</v>
      </c>
      <c r="BL612" s="9">
        <f t="shared" si="513"/>
        <v>6834.3962493957079</v>
      </c>
      <c r="BM612" s="9" t="str">
        <f t="shared" si="514"/>
        <v>D</v>
      </c>
      <c r="BN612" s="9" t="str">
        <f t="shared" si="515"/>
        <v>M</v>
      </c>
      <c r="BO612" s="9">
        <v>1</v>
      </c>
    </row>
    <row r="613" spans="1:67" x14ac:dyDescent="0.3">
      <c r="A613" s="10">
        <v>607</v>
      </c>
      <c r="B613" s="10">
        <f t="shared" si="485"/>
        <v>16</v>
      </c>
      <c r="C613" s="9">
        <f>IF(G613&lt;=$A$3,$A$3,G613)</f>
        <v>3.4555224203137196</v>
      </c>
      <c r="D613" s="9">
        <f t="shared" si="472"/>
        <v>3</v>
      </c>
      <c r="E613" s="9">
        <f t="shared" si="473"/>
        <v>2.7508200000000005</v>
      </c>
      <c r="F613" s="9">
        <f t="shared" si="474"/>
        <v>3.8555224203137199</v>
      </c>
      <c r="G613" s="9">
        <v>3.4555224203137196</v>
      </c>
      <c r="H613" s="9">
        <f t="shared" si="486"/>
        <v>3.8127471370539845</v>
      </c>
      <c r="I613" s="9">
        <v>65</v>
      </c>
      <c r="J613" s="9">
        <v>78</v>
      </c>
      <c r="K613" s="9">
        <v>0.2</v>
      </c>
      <c r="L613" s="9">
        <v>0.2</v>
      </c>
      <c r="M613" s="1">
        <f t="shared" si="475"/>
        <v>1.3989229744649958</v>
      </c>
      <c r="N613" s="9">
        <v>3</v>
      </c>
      <c r="O613" s="9">
        <v>2.6</v>
      </c>
      <c r="P613" s="9">
        <f t="shared" si="476"/>
        <v>2.9082681090227411</v>
      </c>
      <c r="Q613" s="1">
        <f t="shared" si="477"/>
        <v>1.3561476912052606</v>
      </c>
      <c r="R613" s="4">
        <f t="shared" si="478"/>
        <v>15.007922656809424</v>
      </c>
      <c r="S613" s="4">
        <f t="shared" si="479"/>
        <v>1.4031973825523181E-2</v>
      </c>
      <c r="T613" s="9">
        <f t="shared" si="480"/>
        <v>16.274020631540647</v>
      </c>
      <c r="U613" s="9">
        <f t="shared" si="481"/>
        <v>5.2116701115189805</v>
      </c>
      <c r="V613" s="9">
        <f t="shared" si="482"/>
        <v>49.626728282302942</v>
      </c>
      <c r="W613" s="9">
        <f t="shared" si="483"/>
        <v>41.322693237043232</v>
      </c>
      <c r="X613" s="28">
        <f t="shared" si="487"/>
        <v>90.949421519346174</v>
      </c>
      <c r="Y613" s="9">
        <f t="shared" si="484"/>
        <v>0.45434806012760987</v>
      </c>
      <c r="Z613" s="9">
        <f t="shared" si="516"/>
        <v>0.04</v>
      </c>
      <c r="AA613" s="29">
        <f t="shared" si="488"/>
        <v>0.49434806012760985</v>
      </c>
      <c r="AB613" s="30">
        <f t="shared" si="517"/>
        <v>0.98</v>
      </c>
      <c r="AC613" s="9">
        <v>0.5</v>
      </c>
      <c r="AD613" s="9">
        <v>0.5</v>
      </c>
      <c r="AE613" s="9">
        <f t="shared" si="489"/>
        <v>94.393629715957587</v>
      </c>
      <c r="AF613" s="9">
        <f>(AC613+AD613)*D613*E613*N613</f>
        <v>24.757380000000005</v>
      </c>
      <c r="AG613" s="28">
        <f t="shared" si="490"/>
        <v>119.1510097159576</v>
      </c>
      <c r="AH613" s="9">
        <f t="shared" si="491"/>
        <v>0.20778153755489587</v>
      </c>
      <c r="AI613" s="9">
        <f t="shared" si="518"/>
        <v>0.09</v>
      </c>
      <c r="AJ613" s="29">
        <f t="shared" si="492"/>
        <v>0.29778153755489589</v>
      </c>
      <c r="AK613" s="30">
        <f t="shared" si="519"/>
        <v>0.9</v>
      </c>
      <c r="AL613" s="9">
        <v>4.3164653150485197</v>
      </c>
      <c r="AM613" s="9">
        <v>3.2348011229656946</v>
      </c>
      <c r="AN613" s="9">
        <v>4.449383704196995</v>
      </c>
      <c r="AO613" s="36">
        <f t="shared" si="493"/>
        <v>92.844201134332565</v>
      </c>
      <c r="AP613" s="36">
        <f t="shared" si="494"/>
        <v>2.182629059946172</v>
      </c>
      <c r="AQ613" s="36">
        <f t="shared" si="495"/>
        <v>1.6356834629289898</v>
      </c>
      <c r="AR613" s="36">
        <f t="shared" si="496"/>
        <v>2.2498395012638119</v>
      </c>
      <c r="AS613" s="36">
        <f t="shared" si="497"/>
        <v>69.913422565885156</v>
      </c>
      <c r="AT613" s="37">
        <f t="shared" si="498"/>
        <v>117.8416579608372</v>
      </c>
      <c r="AU613" s="37">
        <f t="shared" si="499"/>
        <v>3.0311016367309933</v>
      </c>
      <c r="AV613" s="37">
        <f t="shared" si="500"/>
        <v>2.2715370708846661</v>
      </c>
      <c r="AW613" s="37">
        <f t="shared" si="501"/>
        <v>3.1244393835895159</v>
      </c>
      <c r="AX613" s="37">
        <f t="shared" si="502"/>
        <v>97.091481762891163</v>
      </c>
      <c r="AY613" s="9">
        <f t="shared" si="503"/>
        <v>0.85</v>
      </c>
      <c r="AZ613" s="9">
        <f t="shared" si="504"/>
        <v>0.6</v>
      </c>
      <c r="BA613" s="9">
        <f t="shared" si="505"/>
        <v>0.65</v>
      </c>
      <c r="BB613" s="9">
        <f t="shared" si="520"/>
        <v>21</v>
      </c>
      <c r="BC613" s="9">
        <f t="shared" si="521"/>
        <v>11.2</v>
      </c>
      <c r="BD613" s="9">
        <f t="shared" si="522"/>
        <v>13.65</v>
      </c>
      <c r="BE613" s="9">
        <f t="shared" si="506"/>
        <v>202.64445144328161</v>
      </c>
      <c r="BF613" s="9">
        <f t="shared" si="507"/>
        <v>151.86372442428075</v>
      </c>
      <c r="BG613" s="9">
        <f t="shared" si="508"/>
        <v>208.88455117530381</v>
      </c>
      <c r="BH613" s="9">
        <f t="shared" si="509"/>
        <v>6491.0558666966263</v>
      </c>
      <c r="BI613" s="9">
        <f t="shared" si="510"/>
        <v>357.1900423201875</v>
      </c>
      <c r="BJ613" s="9">
        <f t="shared" si="511"/>
        <v>267.68169455255281</v>
      </c>
      <c r="BK613" s="9">
        <f t="shared" si="512"/>
        <v>368.18911716032471</v>
      </c>
      <c r="BL613" s="9">
        <f t="shared" si="513"/>
        <v>11441.421184813484</v>
      </c>
      <c r="BM613" s="9" t="str">
        <f t="shared" si="514"/>
        <v>D</v>
      </c>
      <c r="BN613" s="9" t="str">
        <f t="shared" si="515"/>
        <v>M</v>
      </c>
      <c r="BO613" s="9">
        <v>1</v>
      </c>
    </row>
    <row r="614" spans="1:67" x14ac:dyDescent="0.3">
      <c r="A614" s="10">
        <v>608</v>
      </c>
      <c r="B614" s="10">
        <f t="shared" si="485"/>
        <v>16</v>
      </c>
      <c r="C614" s="9">
        <f>IF(G614&lt;=$A$3,$A$3,G614)</f>
        <v>2.5</v>
      </c>
      <c r="D614" s="9">
        <f t="shared" si="472"/>
        <v>3</v>
      </c>
      <c r="E614" s="9">
        <f t="shared" si="473"/>
        <v>2.7508200000000005</v>
      </c>
      <c r="F614" s="9">
        <f t="shared" si="474"/>
        <v>2.9000000000000004</v>
      </c>
      <c r="G614" s="9">
        <v>1.8089875865825868</v>
      </c>
      <c r="H614" s="9">
        <f t="shared" si="486"/>
        <v>1.9959969587124751</v>
      </c>
      <c r="I614" s="9">
        <v>65</v>
      </c>
      <c r="J614" s="9">
        <v>78</v>
      </c>
      <c r="K614" s="9">
        <v>0.2</v>
      </c>
      <c r="L614" s="9">
        <v>0.2</v>
      </c>
      <c r="M614" s="1">
        <f t="shared" si="475"/>
        <v>1.3989229744649958</v>
      </c>
      <c r="N614" s="9">
        <v>3</v>
      </c>
      <c r="O614" s="9">
        <v>2.6</v>
      </c>
      <c r="P614" s="9">
        <f t="shared" si="476"/>
        <v>1.0613592217972143</v>
      </c>
      <c r="Q614" s="1">
        <f t="shared" si="477"/>
        <v>0.49491993317747074</v>
      </c>
      <c r="R614" s="4">
        <f t="shared" si="478"/>
        <v>15.007922656809424</v>
      </c>
      <c r="S614" s="4">
        <f t="shared" si="479"/>
        <v>6.2671885496791004</v>
      </c>
      <c r="T614" s="9">
        <f t="shared" si="480"/>
        <v>2.1674584239450341</v>
      </c>
      <c r="U614" s="9">
        <f t="shared" si="481"/>
        <v>3.3949199331774711</v>
      </c>
      <c r="V614" s="9">
        <f t="shared" si="482"/>
        <v>43.453367203932594</v>
      </c>
      <c r="W614" s="9">
        <f t="shared" si="483"/>
        <v>58.524001409032778</v>
      </c>
      <c r="X614" s="28">
        <f t="shared" si="487"/>
        <v>101.97736861296536</v>
      </c>
      <c r="Y614" s="9">
        <f t="shared" si="484"/>
        <v>0.57389205276661803</v>
      </c>
      <c r="Z614" s="9">
        <f t="shared" si="516"/>
        <v>0.04</v>
      </c>
      <c r="AA614" s="29">
        <f t="shared" si="488"/>
        <v>0.61389205276661807</v>
      </c>
      <c r="AB614" s="30">
        <f t="shared" si="517"/>
        <v>0.98</v>
      </c>
      <c r="AC614" s="9">
        <v>0.5</v>
      </c>
      <c r="AD614" s="9">
        <v>0.5</v>
      </c>
      <c r="AE614" s="9">
        <f t="shared" si="489"/>
        <v>49.415655185689062</v>
      </c>
      <c r="AF614" s="9">
        <f>(AC614+AD614)*D614*E614*N614</f>
        <v>24.757380000000005</v>
      </c>
      <c r="AG614" s="28">
        <f t="shared" si="490"/>
        <v>74.173035185689059</v>
      </c>
      <c r="AH614" s="9">
        <f t="shared" si="491"/>
        <v>0.33377870998565651</v>
      </c>
      <c r="AI614" s="9">
        <f t="shared" si="518"/>
        <v>0.09</v>
      </c>
      <c r="AJ614" s="29">
        <f t="shared" si="492"/>
        <v>0.42377870998565648</v>
      </c>
      <c r="AK614" s="30">
        <f t="shared" si="519"/>
        <v>0.9</v>
      </c>
      <c r="AL614" s="9">
        <v>11.521950329038615</v>
      </c>
      <c r="AM614" s="9">
        <v>2.7925869267229126</v>
      </c>
      <c r="AN614" s="9">
        <v>3.2859337832105759</v>
      </c>
      <c r="AO614" s="36">
        <f t="shared" si="493"/>
        <v>104.10189712573548</v>
      </c>
      <c r="AP614" s="36">
        <f t="shared" si="494"/>
        <v>4.4487165896700889</v>
      </c>
      <c r="AQ614" s="36">
        <f t="shared" si="495"/>
        <v>1.0782400057477626</v>
      </c>
      <c r="AR614" s="36">
        <f t="shared" si="496"/>
        <v>1.2687251477802561</v>
      </c>
      <c r="AS614" s="36">
        <f t="shared" si="497"/>
        <v>96.18031801119632</v>
      </c>
      <c r="AT614" s="37">
        <f t="shared" si="498"/>
        <v>73.357946886945228</v>
      </c>
      <c r="AU614" s="37">
        <f t="shared" si="499"/>
        <v>6.6391930820798208</v>
      </c>
      <c r="AV614" s="37">
        <f t="shared" si="500"/>
        <v>1.6091480413934678</v>
      </c>
      <c r="AW614" s="37">
        <f t="shared" si="501"/>
        <v>1.8934250034633102</v>
      </c>
      <c r="AX614" s="37">
        <f t="shared" si="502"/>
        <v>143.53795956678971</v>
      </c>
      <c r="AY614" s="9">
        <f t="shared" si="503"/>
        <v>0.85</v>
      </c>
      <c r="AZ614" s="9">
        <f t="shared" si="504"/>
        <v>0.6</v>
      </c>
      <c r="BA614" s="9">
        <f t="shared" si="505"/>
        <v>0.55000000000000004</v>
      </c>
      <c r="BB614" s="9">
        <f t="shared" si="520"/>
        <v>21</v>
      </c>
      <c r="BC614" s="9">
        <f t="shared" si="521"/>
        <v>11.2</v>
      </c>
      <c r="BD614" s="9">
        <f t="shared" si="522"/>
        <v>13.65</v>
      </c>
      <c r="BE614" s="9">
        <f t="shared" si="506"/>
        <v>463.11983675938836</v>
      </c>
      <c r="BF614" s="9">
        <f t="shared" si="507"/>
        <v>112.24683015520601</v>
      </c>
      <c r="BG614" s="9">
        <f t="shared" si="508"/>
        <v>132.07669481505377</v>
      </c>
      <c r="BH614" s="9">
        <f t="shared" si="509"/>
        <v>10012.553571122082</v>
      </c>
      <c r="BI614" s="9">
        <f t="shared" si="510"/>
        <v>487.03757348738571</v>
      </c>
      <c r="BJ614" s="9">
        <f t="shared" si="511"/>
        <v>118.04379655377396</v>
      </c>
      <c r="BK614" s="9">
        <f t="shared" si="512"/>
        <v>138.89777083847559</v>
      </c>
      <c r="BL614" s="9">
        <f t="shared" si="513"/>
        <v>10529.65001416105</v>
      </c>
      <c r="BM614" s="9" t="str">
        <f t="shared" si="514"/>
        <v>M</v>
      </c>
      <c r="BN614" s="9" t="str">
        <f t="shared" si="515"/>
        <v>M</v>
      </c>
      <c r="BO614" s="9">
        <v>1</v>
      </c>
    </row>
    <row r="615" spans="1:67" x14ac:dyDescent="0.3">
      <c r="A615" s="10">
        <v>609</v>
      </c>
      <c r="B615" s="10">
        <f t="shared" si="485"/>
        <v>16</v>
      </c>
      <c r="C615" s="9">
        <f>IF(G615&lt;=$A$3,$A$3,G615)</f>
        <v>2.5</v>
      </c>
      <c r="D615" s="9">
        <f t="shared" si="472"/>
        <v>3</v>
      </c>
      <c r="E615" s="9">
        <f t="shared" si="473"/>
        <v>2.7508200000000005</v>
      </c>
      <c r="F615" s="9">
        <f t="shared" si="474"/>
        <v>2.9000000000000004</v>
      </c>
      <c r="G615" s="9">
        <v>1.2413577862491778</v>
      </c>
      <c r="H615" s="9">
        <f t="shared" si="486"/>
        <v>1.3696867708795035</v>
      </c>
      <c r="I615" s="9">
        <v>65</v>
      </c>
      <c r="J615" s="9">
        <v>78</v>
      </c>
      <c r="K615" s="9">
        <v>0.2</v>
      </c>
      <c r="L615" s="9">
        <v>0.2</v>
      </c>
      <c r="M615" s="1">
        <f t="shared" si="475"/>
        <v>1.3989229744649958</v>
      </c>
      <c r="N615" s="9">
        <v>3</v>
      </c>
      <c r="O615" s="9">
        <v>2.6</v>
      </c>
      <c r="P615" s="9">
        <f t="shared" si="476"/>
        <v>0</v>
      </c>
      <c r="Q615" s="1">
        <f t="shared" si="477"/>
        <v>0</v>
      </c>
      <c r="R615" s="4">
        <f t="shared" si="478"/>
        <v>15.007922656809424</v>
      </c>
      <c r="S615" s="4">
        <f t="shared" si="479"/>
        <v>16.417503324024061</v>
      </c>
      <c r="T615" s="9">
        <f t="shared" si="480"/>
        <v>0</v>
      </c>
      <c r="U615" s="9">
        <f t="shared" si="481"/>
        <v>2.7686097453444996</v>
      </c>
      <c r="V615" s="9">
        <f t="shared" si="482"/>
        <v>33.909855867636807</v>
      </c>
      <c r="W615" s="9">
        <f t="shared" si="483"/>
        <v>32.835006648048122</v>
      </c>
      <c r="X615" s="28">
        <f t="shared" si="487"/>
        <v>66.744862515684929</v>
      </c>
      <c r="Y615" s="9">
        <f t="shared" si="484"/>
        <v>0.49194807525945461</v>
      </c>
      <c r="Z615" s="9">
        <f t="shared" si="516"/>
        <v>0.04</v>
      </c>
      <c r="AA615" s="29">
        <f t="shared" si="488"/>
        <v>0.53194807525945464</v>
      </c>
      <c r="AB615" s="30">
        <f t="shared" si="517"/>
        <v>0.98</v>
      </c>
      <c r="AC615" s="9">
        <v>0.5</v>
      </c>
      <c r="AD615" s="9">
        <v>0.5</v>
      </c>
      <c r="AE615" s="9">
        <f t="shared" si="489"/>
        <v>33.909855867636807</v>
      </c>
      <c r="AF615" s="9">
        <f>(AC615+AD615)*D615*E615*N615</f>
        <v>24.757380000000005</v>
      </c>
      <c r="AG615" s="28">
        <f t="shared" si="490"/>
        <v>58.667235867636812</v>
      </c>
      <c r="AH615" s="9">
        <f t="shared" si="491"/>
        <v>0.42199670112048288</v>
      </c>
      <c r="AI615" s="9">
        <f t="shared" si="518"/>
        <v>0.09</v>
      </c>
      <c r="AJ615" s="29">
        <f t="shared" si="492"/>
        <v>0.5119967011204829</v>
      </c>
      <c r="AK615" s="30">
        <f t="shared" si="519"/>
        <v>0.9</v>
      </c>
      <c r="AL615" s="9">
        <v>11.840852417467771</v>
      </c>
      <c r="AM615" s="9">
        <v>2.3176667681780918</v>
      </c>
      <c r="AN615" s="9">
        <v>6.2831983529960773</v>
      </c>
      <c r="AO615" s="36">
        <f t="shared" si="493"/>
        <v>68.135380484761697</v>
      </c>
      <c r="AP615" s="36">
        <f t="shared" si="494"/>
        <v>5.5421337645645297</v>
      </c>
      <c r="AQ615" s="36">
        <f t="shared" si="495"/>
        <v>1.0847883917529553</v>
      </c>
      <c r="AR615" s="36">
        <f t="shared" si="496"/>
        <v>2.9408630826464384</v>
      </c>
      <c r="AS615" s="36">
        <f t="shared" si="497"/>
        <v>132.30967339083725</v>
      </c>
      <c r="AT615" s="37">
        <f t="shared" si="498"/>
        <v>58.022540967992448</v>
      </c>
      <c r="AU615" s="37">
        <f t="shared" si="499"/>
        <v>5.7783750412697774</v>
      </c>
      <c r="AV615" s="37">
        <f t="shared" si="500"/>
        <v>1.1310290285743378</v>
      </c>
      <c r="AW615" s="37">
        <f t="shared" si="501"/>
        <v>3.0662215237764343</v>
      </c>
      <c r="AX615" s="37">
        <f t="shared" si="502"/>
        <v>137.94956002839149</v>
      </c>
      <c r="AY615" s="9">
        <f t="shared" si="503"/>
        <v>0.85</v>
      </c>
      <c r="AZ615" s="9">
        <f t="shared" si="504"/>
        <v>0.6</v>
      </c>
      <c r="BA615" s="9">
        <f t="shared" si="505"/>
        <v>0.65</v>
      </c>
      <c r="BB615" s="9">
        <f t="shared" si="520"/>
        <v>21</v>
      </c>
      <c r="BC615" s="9">
        <f t="shared" si="521"/>
        <v>11.2</v>
      </c>
      <c r="BD615" s="9">
        <f t="shared" si="522"/>
        <v>13.65</v>
      </c>
      <c r="BE615" s="9">
        <f t="shared" si="506"/>
        <v>377.61539274604894</v>
      </c>
      <c r="BF615" s="9">
        <f t="shared" si="507"/>
        <v>73.912469817540341</v>
      </c>
      <c r="BG615" s="9">
        <f t="shared" si="508"/>
        <v>200.37682508970425</v>
      </c>
      <c r="BH615" s="9">
        <f t="shared" si="509"/>
        <v>9014.9699382992458</v>
      </c>
      <c r="BI615" s="9">
        <f t="shared" si="510"/>
        <v>335.27600256050073</v>
      </c>
      <c r="BJ615" s="9">
        <f t="shared" si="511"/>
        <v>65.625178146443218</v>
      </c>
      <c r="BK615" s="9">
        <f t="shared" si="512"/>
        <v>177.9099639802584</v>
      </c>
      <c r="BL615" s="9">
        <f t="shared" si="513"/>
        <v>8004.1839982638785</v>
      </c>
      <c r="BM615" s="9" t="str">
        <f t="shared" si="514"/>
        <v>M</v>
      </c>
      <c r="BN615" s="9" t="str">
        <f t="shared" si="515"/>
        <v>M</v>
      </c>
      <c r="BO615" s="9">
        <v>1</v>
      </c>
    </row>
    <row r="616" spans="1:67" x14ac:dyDescent="0.3">
      <c r="A616" s="10">
        <v>610</v>
      </c>
      <c r="B616" s="10">
        <f t="shared" si="485"/>
        <v>16</v>
      </c>
      <c r="C616" s="9">
        <f>IF(G616&lt;=$A$3,$A$3,G616)</f>
        <v>2.7732188449565474</v>
      </c>
      <c r="D616" s="9">
        <f t="shared" si="472"/>
        <v>3</v>
      </c>
      <c r="E616" s="9">
        <f t="shared" si="473"/>
        <v>2.7508200000000005</v>
      </c>
      <c r="F616" s="9">
        <f t="shared" si="474"/>
        <v>3.1732188449565477</v>
      </c>
      <c r="G616" s="9">
        <v>2.7732188449565474</v>
      </c>
      <c r="H616" s="9">
        <f t="shared" si="486"/>
        <v>3.0599084379757202</v>
      </c>
      <c r="I616" s="9">
        <v>65</v>
      </c>
      <c r="J616" s="9">
        <v>78</v>
      </c>
      <c r="K616" s="9">
        <v>0.2</v>
      </c>
      <c r="L616" s="9">
        <v>0.2</v>
      </c>
      <c r="M616" s="1">
        <f t="shared" si="475"/>
        <v>1.3989229744649958</v>
      </c>
      <c r="N616" s="9">
        <v>3</v>
      </c>
      <c r="O616" s="9">
        <v>2.6</v>
      </c>
      <c r="P616" s="9">
        <f t="shared" si="476"/>
        <v>2.7570050480638613</v>
      </c>
      <c r="Q616" s="1">
        <f t="shared" si="477"/>
        <v>1.2856125674841685</v>
      </c>
      <c r="R616" s="4">
        <f t="shared" si="478"/>
        <v>15.007922656809424</v>
      </c>
      <c r="S616" s="4">
        <f t="shared" si="479"/>
        <v>9.8462889502412998E-2</v>
      </c>
      <c r="T616" s="9">
        <f t="shared" si="480"/>
        <v>14.625176057550046</v>
      </c>
      <c r="U616" s="9">
        <f t="shared" si="481"/>
        <v>4.4588314124407162</v>
      </c>
      <c r="V616" s="9">
        <f t="shared" si="482"/>
        <v>35.524089161541525</v>
      </c>
      <c r="W616" s="9">
        <f t="shared" si="483"/>
        <v>41.554947488505533</v>
      </c>
      <c r="X616" s="28">
        <f t="shared" si="487"/>
        <v>77.079036650047058</v>
      </c>
      <c r="Y616" s="9">
        <f t="shared" si="484"/>
        <v>0.53912126168847441</v>
      </c>
      <c r="Z616" s="9">
        <f t="shared" si="516"/>
        <v>0.04</v>
      </c>
      <c r="AA616" s="29">
        <f t="shared" si="488"/>
        <v>0.57912126168847444</v>
      </c>
      <c r="AB616" s="30">
        <f t="shared" si="517"/>
        <v>0.98</v>
      </c>
      <c r="AC616" s="9">
        <v>0.5</v>
      </c>
      <c r="AD616" s="9">
        <v>0.5</v>
      </c>
      <c r="AE616" s="9">
        <f t="shared" si="489"/>
        <v>75.755315964171359</v>
      </c>
      <c r="AF616" s="9">
        <f>(AC616+AD616)*D616*E616*N616</f>
        <v>24.757380000000005</v>
      </c>
      <c r="AG616" s="28">
        <f t="shared" si="490"/>
        <v>100.51269596417137</v>
      </c>
      <c r="AH616" s="9">
        <f t="shared" si="491"/>
        <v>0.24631097357914855</v>
      </c>
      <c r="AI616" s="9">
        <f t="shared" si="518"/>
        <v>0.09</v>
      </c>
      <c r="AJ616" s="29">
        <f t="shared" si="492"/>
        <v>0.33631097357914852</v>
      </c>
      <c r="AK616" s="30">
        <f t="shared" si="519"/>
        <v>0.9</v>
      </c>
      <c r="AL616" s="9">
        <v>7.4927607716837334</v>
      </c>
      <c r="AM616" s="9">
        <v>3.4336243099118797</v>
      </c>
      <c r="AN616" s="9">
        <v>5.2941522545100517</v>
      </c>
      <c r="AO616" s="36">
        <f t="shared" si="493"/>
        <v>78.684849913589716</v>
      </c>
      <c r="AP616" s="36">
        <f t="shared" si="494"/>
        <v>3.1535437000563422</v>
      </c>
      <c r="AQ616" s="36">
        <f t="shared" si="495"/>
        <v>1.4451394673914946</v>
      </c>
      <c r="AR616" s="36">
        <f t="shared" si="496"/>
        <v>2.2281961213073092</v>
      </c>
      <c r="AS616" s="36">
        <f t="shared" si="497"/>
        <v>85.771762353175646</v>
      </c>
      <c r="AT616" s="37">
        <f t="shared" si="498"/>
        <v>99.408160843685963</v>
      </c>
      <c r="AU616" s="37">
        <f t="shared" si="499"/>
        <v>4.9728631017631253</v>
      </c>
      <c r="AV616" s="37">
        <f t="shared" si="500"/>
        <v>2.2788587753403835</v>
      </c>
      <c r="AW616" s="37">
        <f t="shared" si="501"/>
        <v>3.5136707555195321</v>
      </c>
      <c r="AX616" s="37">
        <f t="shared" si="502"/>
        <v>135.25458111510622</v>
      </c>
      <c r="AY616" s="9">
        <f t="shared" si="503"/>
        <v>0.85</v>
      </c>
      <c r="AZ616" s="9">
        <f t="shared" si="504"/>
        <v>0.6</v>
      </c>
      <c r="BA616" s="9">
        <f t="shared" si="505"/>
        <v>0.65</v>
      </c>
      <c r="BB616" s="9">
        <f t="shared" si="520"/>
        <v>21</v>
      </c>
      <c r="BC616" s="9">
        <f t="shared" si="521"/>
        <v>11.2</v>
      </c>
      <c r="BD616" s="9">
        <f t="shared" si="522"/>
        <v>13.65</v>
      </c>
      <c r="BE616" s="9">
        <f t="shared" si="506"/>
        <v>248.13611273487967</v>
      </c>
      <c r="BF616" s="9">
        <f t="shared" si="507"/>
        <v>113.71058209590473</v>
      </c>
      <c r="BG616" s="9">
        <f t="shared" si="508"/>
        <v>175.32527738310836</v>
      </c>
      <c r="BH616" s="9">
        <f t="shared" si="509"/>
        <v>6748.9382475837101</v>
      </c>
      <c r="BI616" s="9">
        <f t="shared" si="510"/>
        <v>494.34317507369985</v>
      </c>
      <c r="BJ616" s="9">
        <f t="shared" si="511"/>
        <v>226.53715967908207</v>
      </c>
      <c r="BK616" s="9">
        <f t="shared" si="512"/>
        <v>349.2875476164412</v>
      </c>
      <c r="BL616" s="9">
        <f t="shared" si="513"/>
        <v>13445.409154335848</v>
      </c>
      <c r="BM616" s="9" t="str">
        <f t="shared" si="514"/>
        <v>M</v>
      </c>
      <c r="BN616" s="9" t="str">
        <f t="shared" si="515"/>
        <v>M</v>
      </c>
      <c r="BO616" s="9">
        <v>1</v>
      </c>
    </row>
    <row r="617" spans="1:67" x14ac:dyDescent="0.3">
      <c r="A617" s="10">
        <v>611</v>
      </c>
      <c r="B617" s="10">
        <f t="shared" si="485"/>
        <v>16</v>
      </c>
      <c r="C617" s="9">
        <f>IF(G617&lt;=$A$3,$A$3,G617)</f>
        <v>2.6966999642929705</v>
      </c>
      <c r="D617" s="9">
        <f t="shared" si="472"/>
        <v>3</v>
      </c>
      <c r="E617" s="9">
        <f t="shared" si="473"/>
        <v>2.7508200000000005</v>
      </c>
      <c r="F617" s="9">
        <f t="shared" si="474"/>
        <v>3.0966999642929709</v>
      </c>
      <c r="G617" s="9">
        <v>2.6966999642929705</v>
      </c>
      <c r="H617" s="9">
        <f t="shared" si="486"/>
        <v>2.9754791946678036</v>
      </c>
      <c r="I617" s="9">
        <v>65</v>
      </c>
      <c r="J617" s="9">
        <v>78</v>
      </c>
      <c r="K617" s="9">
        <v>0.2</v>
      </c>
      <c r="L617" s="9">
        <v>0.2</v>
      </c>
      <c r="M617" s="1">
        <f t="shared" si="475"/>
        <v>1.3989229744649958</v>
      </c>
      <c r="N617" s="9">
        <v>3</v>
      </c>
      <c r="O617" s="9">
        <v>2.6</v>
      </c>
      <c r="P617" s="9">
        <f t="shared" si="476"/>
        <v>2.7400412206293336</v>
      </c>
      <c r="Q617" s="1">
        <f t="shared" si="477"/>
        <v>1.2777022048398283</v>
      </c>
      <c r="R617" s="4">
        <f t="shared" si="478"/>
        <v>15.007922656809424</v>
      </c>
      <c r="S617" s="4">
        <f t="shared" si="479"/>
        <v>0.11269043404134349</v>
      </c>
      <c r="T617" s="9">
        <f t="shared" si="480"/>
        <v>14.445752601171232</v>
      </c>
      <c r="U617" s="9">
        <f t="shared" si="481"/>
        <v>4.3744021691327992</v>
      </c>
      <c r="V617" s="9">
        <f t="shared" si="482"/>
        <v>33.92740393413095</v>
      </c>
      <c r="W617" s="9">
        <f t="shared" si="483"/>
        <v>41.594084902574117</v>
      </c>
      <c r="X617" s="28">
        <f t="shared" si="487"/>
        <v>75.521488836705061</v>
      </c>
      <c r="Y617" s="9">
        <f t="shared" si="484"/>
        <v>0.55075827480718975</v>
      </c>
      <c r="Z617" s="9">
        <f t="shared" si="516"/>
        <v>0.04</v>
      </c>
      <c r="AA617" s="29">
        <f t="shared" si="488"/>
        <v>0.59075827480718979</v>
      </c>
      <c r="AB617" s="30">
        <f t="shared" si="517"/>
        <v>0.98</v>
      </c>
      <c r="AC617" s="9">
        <v>0.5</v>
      </c>
      <c r="AD617" s="9">
        <v>0.5</v>
      </c>
      <c r="AE617" s="9">
        <f t="shared" si="489"/>
        <v>73.6650691044848</v>
      </c>
      <c r="AF617" s="9">
        <f>(AC617+AD617)*D617*E617*N617</f>
        <v>24.757380000000005</v>
      </c>
      <c r="AG617" s="28">
        <f t="shared" si="490"/>
        <v>98.422449104484798</v>
      </c>
      <c r="AH617" s="9">
        <f t="shared" si="491"/>
        <v>0.25154200312286162</v>
      </c>
      <c r="AI617" s="9">
        <f t="shared" si="518"/>
        <v>0.09</v>
      </c>
      <c r="AJ617" s="29">
        <f t="shared" si="492"/>
        <v>0.34154200312286165</v>
      </c>
      <c r="AK617" s="30">
        <f t="shared" si="519"/>
        <v>0.9</v>
      </c>
      <c r="AL617" s="9">
        <v>4.1022442589776533</v>
      </c>
      <c r="AM617" s="9">
        <v>2.2376041317568074</v>
      </c>
      <c r="AN617" s="9">
        <v>4.2089333704304179</v>
      </c>
      <c r="AO617" s="36">
        <f t="shared" si="493"/>
        <v>77.094853187469752</v>
      </c>
      <c r="AP617" s="36">
        <f t="shared" si="494"/>
        <v>1.6788095177063163</v>
      </c>
      <c r="AQ617" s="36">
        <f t="shared" si="495"/>
        <v>0.91572097517871609</v>
      </c>
      <c r="AR617" s="36">
        <f t="shared" si="496"/>
        <v>1.7224711537365336</v>
      </c>
      <c r="AS617" s="36">
        <f t="shared" si="497"/>
        <v>51.403020155786116</v>
      </c>
      <c r="AT617" s="37">
        <f t="shared" si="498"/>
        <v>97.340883729710228</v>
      </c>
      <c r="AU617" s="37">
        <f t="shared" si="499"/>
        <v>2.7011555374671663</v>
      </c>
      <c r="AV617" s="37">
        <f t="shared" si="500"/>
        <v>1.4733683344005957</v>
      </c>
      <c r="AW617" s="37">
        <f t="shared" si="501"/>
        <v>2.7714058360829554</v>
      </c>
      <c r="AX617" s="37">
        <f t="shared" si="502"/>
        <v>82.705959831606947</v>
      </c>
      <c r="AY617" s="9">
        <f t="shared" si="503"/>
        <v>0.85</v>
      </c>
      <c r="AZ617" s="9">
        <f t="shared" si="504"/>
        <v>0.6</v>
      </c>
      <c r="BA617" s="9">
        <f t="shared" si="505"/>
        <v>0.65</v>
      </c>
      <c r="BB617" s="9">
        <f t="shared" si="520"/>
        <v>21</v>
      </c>
      <c r="BC617" s="9">
        <f t="shared" si="521"/>
        <v>11.2</v>
      </c>
      <c r="BD617" s="9">
        <f t="shared" si="522"/>
        <v>13.65</v>
      </c>
      <c r="BE617" s="9">
        <f t="shared" si="506"/>
        <v>129.42757329729534</v>
      </c>
      <c r="BF617" s="9">
        <f t="shared" si="507"/>
        <v>70.597374142089748</v>
      </c>
      <c r="BG617" s="9">
        <f t="shared" si="508"/>
        <v>132.7936607169697</v>
      </c>
      <c r="BH617" s="9">
        <f t="shared" si="509"/>
        <v>3962.9082923028791</v>
      </c>
      <c r="BI617" s="9">
        <f t="shared" si="510"/>
        <v>262.93286710845439</v>
      </c>
      <c r="BJ617" s="9">
        <f t="shared" si="511"/>
        <v>143.41897572992519</v>
      </c>
      <c r="BK617" s="9">
        <f t="shared" si="512"/>
        <v>269.77109325799131</v>
      </c>
      <c r="BL617" s="9">
        <f t="shared" si="513"/>
        <v>8050.6712197225361</v>
      </c>
      <c r="BM617" s="9" t="str">
        <f t="shared" si="514"/>
        <v>D</v>
      </c>
      <c r="BN617" s="9" t="str">
        <f t="shared" si="515"/>
        <v>M</v>
      </c>
      <c r="BO617" s="9">
        <v>1</v>
      </c>
    </row>
    <row r="618" spans="1:67" x14ac:dyDescent="0.3">
      <c r="A618" s="10">
        <v>612</v>
      </c>
      <c r="B618" s="10">
        <f t="shared" si="485"/>
        <v>16</v>
      </c>
      <c r="C618" s="9">
        <f>IF(G618&lt;=$A$3,$A$3,G618)</f>
        <v>2.8093735813652221</v>
      </c>
      <c r="D618" s="9">
        <f t="shared" si="472"/>
        <v>3</v>
      </c>
      <c r="E618" s="9">
        <f t="shared" si="473"/>
        <v>2.7508200000000005</v>
      </c>
      <c r="F618" s="9">
        <f t="shared" si="474"/>
        <v>3.2093735813652224</v>
      </c>
      <c r="G618" s="9">
        <v>2.8093735813652221</v>
      </c>
      <c r="H618" s="9">
        <f t="shared" si="486"/>
        <v>3.0998007757949613</v>
      </c>
      <c r="I618" s="9">
        <v>65</v>
      </c>
      <c r="J618" s="9">
        <v>78</v>
      </c>
      <c r="K618" s="9">
        <v>0.2</v>
      </c>
      <c r="L618" s="9">
        <v>0.2</v>
      </c>
      <c r="M618" s="1">
        <f t="shared" si="475"/>
        <v>1.3989229744649958</v>
      </c>
      <c r="N618" s="9">
        <v>3</v>
      </c>
      <c r="O618" s="9">
        <v>2.6</v>
      </c>
      <c r="P618" s="9">
        <f t="shared" si="476"/>
        <v>2.765020360154927</v>
      </c>
      <c r="Q618" s="1">
        <f t="shared" si="477"/>
        <v>1.2893501688947349</v>
      </c>
      <c r="R618" s="4">
        <f t="shared" si="478"/>
        <v>15.007922656809424</v>
      </c>
      <c r="S618" s="4">
        <f t="shared" si="479"/>
        <v>9.2074324448591621E-2</v>
      </c>
      <c r="T618" s="9">
        <f t="shared" si="480"/>
        <v>14.710337854744024</v>
      </c>
      <c r="U618" s="9">
        <f t="shared" si="481"/>
        <v>4.4987237502599573</v>
      </c>
      <c r="V618" s="9">
        <f t="shared" si="482"/>
        <v>36.277454153063715</v>
      </c>
      <c r="W618" s="9">
        <f t="shared" si="483"/>
        <v>41.537373695984179</v>
      </c>
      <c r="X618" s="28">
        <f t="shared" si="487"/>
        <v>77.814827849047902</v>
      </c>
      <c r="Y618" s="9">
        <f t="shared" si="484"/>
        <v>0.53379766869833678</v>
      </c>
      <c r="Z618" s="9">
        <f t="shared" si="516"/>
        <v>0.04</v>
      </c>
      <c r="AA618" s="29">
        <f t="shared" si="488"/>
        <v>0.57379766869833682</v>
      </c>
      <c r="AB618" s="30">
        <f t="shared" si="517"/>
        <v>0.98</v>
      </c>
      <c r="AC618" s="9">
        <v>0.5</v>
      </c>
      <c r="AD618" s="9">
        <v>0.5</v>
      </c>
      <c r="AE618" s="9">
        <f t="shared" si="489"/>
        <v>76.742945730650675</v>
      </c>
      <c r="AF618" s="9">
        <f>(AC618+AD618)*D618*E618*N618</f>
        <v>24.757380000000005</v>
      </c>
      <c r="AG618" s="28">
        <f t="shared" si="490"/>
        <v>101.50032573065067</v>
      </c>
      <c r="AH618" s="9">
        <f t="shared" si="491"/>
        <v>0.24391429112945071</v>
      </c>
      <c r="AI618" s="9">
        <f t="shared" si="518"/>
        <v>0.09</v>
      </c>
      <c r="AJ618" s="29">
        <f t="shared" si="492"/>
        <v>0.3339142911294507</v>
      </c>
      <c r="AK618" s="30">
        <f t="shared" si="519"/>
        <v>0.9</v>
      </c>
      <c r="AL618" s="9">
        <v>8.1752049598249847</v>
      </c>
      <c r="AM618" s="9">
        <v>2.6773459290773247</v>
      </c>
      <c r="AN618" s="9">
        <v>4.7677291733205873</v>
      </c>
      <c r="AO618" s="36">
        <f t="shared" si="493"/>
        <v>79.435970095903059</v>
      </c>
      <c r="AP618" s="36">
        <f t="shared" si="494"/>
        <v>3.484291412746328</v>
      </c>
      <c r="AQ618" s="36">
        <f t="shared" si="495"/>
        <v>1.1410910766737732</v>
      </c>
      <c r="AR618" s="36">
        <f t="shared" si="496"/>
        <v>2.0320172886841856</v>
      </c>
      <c r="AS618" s="36">
        <f t="shared" si="497"/>
        <v>87.891807146620152</v>
      </c>
      <c r="AT618" s="37">
        <f t="shared" si="498"/>
        <v>100.38493753580836</v>
      </c>
      <c r="AU618" s="37">
        <f t="shared" si="499"/>
        <v>5.4453871908270557</v>
      </c>
      <c r="AV618" s="37">
        <f t="shared" si="500"/>
        <v>1.7833418610611493</v>
      </c>
      <c r="AW618" s="37">
        <f t="shared" si="501"/>
        <v>3.1757162661140415</v>
      </c>
      <c r="AX618" s="37">
        <f t="shared" si="502"/>
        <v>137.36076123369071</v>
      </c>
      <c r="AY618" s="9">
        <f t="shared" si="503"/>
        <v>0.85</v>
      </c>
      <c r="AZ618" s="9">
        <f t="shared" si="504"/>
        <v>0.6</v>
      </c>
      <c r="BA618" s="9">
        <f t="shared" si="505"/>
        <v>0.65</v>
      </c>
      <c r="BB618" s="9">
        <f t="shared" si="520"/>
        <v>21</v>
      </c>
      <c r="BC618" s="9">
        <f t="shared" si="521"/>
        <v>11.2</v>
      </c>
      <c r="BD618" s="9">
        <f t="shared" si="522"/>
        <v>13.65</v>
      </c>
      <c r="BE618" s="9">
        <f t="shared" si="506"/>
        <v>276.77806846832914</v>
      </c>
      <c r="BF618" s="9">
        <f t="shared" si="507"/>
        <v>90.643676643359669</v>
      </c>
      <c r="BG618" s="9">
        <f t="shared" si="508"/>
        <v>161.41526457827499</v>
      </c>
      <c r="BH618" s="9">
        <f t="shared" si="509"/>
        <v>6981.7709641737974</v>
      </c>
      <c r="BI618" s="9">
        <f t="shared" si="510"/>
        <v>546.6348530094649</v>
      </c>
      <c r="BJ618" s="9">
        <f t="shared" si="511"/>
        <v>179.0206613276157</v>
      </c>
      <c r="BK618" s="9">
        <f t="shared" si="512"/>
        <v>318.79407900530862</v>
      </c>
      <c r="BL618" s="9">
        <f t="shared" si="513"/>
        <v>13788.951436315128</v>
      </c>
      <c r="BM618" s="9" t="str">
        <f t="shared" si="514"/>
        <v>M</v>
      </c>
      <c r="BN618" s="9" t="str">
        <f t="shared" si="515"/>
        <v>M</v>
      </c>
      <c r="BO618" s="9">
        <v>1</v>
      </c>
    </row>
    <row r="619" spans="1:67" x14ac:dyDescent="0.3">
      <c r="A619" s="10">
        <v>613</v>
      </c>
      <c r="B619" s="10">
        <f t="shared" si="485"/>
        <v>16</v>
      </c>
      <c r="C619" s="9">
        <f>IF(G619&lt;=$A$3,$A$3,G619)</f>
        <v>2.5</v>
      </c>
      <c r="D619" s="9">
        <f t="shared" si="472"/>
        <v>3</v>
      </c>
      <c r="E619" s="9">
        <f t="shared" si="473"/>
        <v>2.7508200000000005</v>
      </c>
      <c r="F619" s="9">
        <f t="shared" si="474"/>
        <v>2.9000000000000004</v>
      </c>
      <c r="G619" s="9">
        <v>2.3330949726257981</v>
      </c>
      <c r="H619" s="9">
        <f t="shared" si="486"/>
        <v>2.5742854756377045</v>
      </c>
      <c r="I619" s="9">
        <v>65</v>
      </c>
      <c r="J619" s="9">
        <v>78</v>
      </c>
      <c r="K619" s="9">
        <v>0.2</v>
      </c>
      <c r="L619" s="9">
        <v>0.2</v>
      </c>
      <c r="M619" s="1">
        <f t="shared" si="475"/>
        <v>1.3989229744649958</v>
      </c>
      <c r="N619" s="9">
        <v>3</v>
      </c>
      <c r="O619" s="9">
        <v>2.6</v>
      </c>
      <c r="P619" s="9">
        <f t="shared" si="476"/>
        <v>2.3015029483945777</v>
      </c>
      <c r="Q619" s="1">
        <f t="shared" si="477"/>
        <v>1.0732084501027002</v>
      </c>
      <c r="R619" s="4">
        <f t="shared" si="478"/>
        <v>15.007922656809424</v>
      </c>
      <c r="S619" s="4">
        <f t="shared" si="479"/>
        <v>0.81359304621918882</v>
      </c>
      <c r="T619" s="9">
        <f t="shared" si="480"/>
        <v>10.191756790799475</v>
      </c>
      <c r="U619" s="9">
        <f t="shared" si="481"/>
        <v>3.9732084501027005</v>
      </c>
      <c r="V619" s="9">
        <f t="shared" si="482"/>
        <v>35.696875333576386</v>
      </c>
      <c r="W619" s="9">
        <f t="shared" si="483"/>
        <v>43.522141826205178</v>
      </c>
      <c r="X619" s="28">
        <f t="shared" si="487"/>
        <v>79.219017159781572</v>
      </c>
      <c r="Y619" s="9">
        <f t="shared" si="484"/>
        <v>0.54939007559791819</v>
      </c>
      <c r="Z619" s="9">
        <f t="shared" si="516"/>
        <v>0.04</v>
      </c>
      <c r="AA619" s="29">
        <f t="shared" si="488"/>
        <v>0.58939007559791823</v>
      </c>
      <c r="AB619" s="30">
        <f t="shared" si="517"/>
        <v>0.98</v>
      </c>
      <c r="AC619" s="9">
        <v>0.5</v>
      </c>
      <c r="AD619" s="9">
        <v>0.5</v>
      </c>
      <c r="AE619" s="9">
        <f t="shared" si="489"/>
        <v>63.732563748843404</v>
      </c>
      <c r="AF619" s="9">
        <f>(AC619+AD619)*D619*E619*N619</f>
        <v>24.757380000000005</v>
      </c>
      <c r="AG619" s="28">
        <f t="shared" si="490"/>
        <v>88.489943748843416</v>
      </c>
      <c r="AH619" s="9">
        <f t="shared" si="491"/>
        <v>0.27977619773685969</v>
      </c>
      <c r="AI619" s="9">
        <f t="shared" si="518"/>
        <v>0.09</v>
      </c>
      <c r="AJ619" s="29">
        <f t="shared" si="492"/>
        <v>0.36977619773685966</v>
      </c>
      <c r="AK619" s="30">
        <f t="shared" si="519"/>
        <v>0.9</v>
      </c>
      <c r="AL619" s="9">
        <v>11.374846688649814</v>
      </c>
      <c r="AM619" s="9">
        <v>2.6289609654939334</v>
      </c>
      <c r="AN619" s="9">
        <v>3.385140622626222</v>
      </c>
      <c r="AO619" s="36">
        <f t="shared" si="493"/>
        <v>80.869413350610358</v>
      </c>
      <c r="AP619" s="36">
        <f t="shared" si="494"/>
        <v>4.6706249389117707</v>
      </c>
      <c r="AQ619" s="36">
        <f t="shared" si="495"/>
        <v>1.0794774632974879</v>
      </c>
      <c r="AR619" s="36">
        <f t="shared" si="496"/>
        <v>1.3899723351469691</v>
      </c>
      <c r="AS619" s="36">
        <f t="shared" si="497"/>
        <v>101.05996101905011</v>
      </c>
      <c r="AT619" s="37">
        <f t="shared" si="498"/>
        <v>87.517526784570407</v>
      </c>
      <c r="AU619" s="37">
        <f t="shared" si="499"/>
        <v>7.1686991302811771</v>
      </c>
      <c r="AV619" s="37">
        <f t="shared" si="500"/>
        <v>1.6568337756749631</v>
      </c>
      <c r="AW619" s="37">
        <f t="shared" si="501"/>
        <v>2.1333961943869117</v>
      </c>
      <c r="AX619" s="37">
        <f t="shared" si="502"/>
        <v>155.11167437741449</v>
      </c>
      <c r="AY619" s="9">
        <f t="shared" si="503"/>
        <v>0.85</v>
      </c>
      <c r="AZ619" s="9">
        <f t="shared" si="504"/>
        <v>0.6</v>
      </c>
      <c r="BA619" s="9">
        <f t="shared" si="505"/>
        <v>0.55000000000000004</v>
      </c>
      <c r="BB619" s="9">
        <f t="shared" si="520"/>
        <v>21</v>
      </c>
      <c r="BC619" s="9">
        <f t="shared" si="521"/>
        <v>11.2</v>
      </c>
      <c r="BD619" s="9">
        <f t="shared" si="522"/>
        <v>13.65</v>
      </c>
      <c r="BE619" s="9">
        <f t="shared" si="506"/>
        <v>377.71069879052521</v>
      </c>
      <c r="BF619" s="9">
        <f t="shared" si="507"/>
        <v>87.296709182072874</v>
      </c>
      <c r="BG619" s="9">
        <f t="shared" si="508"/>
        <v>112.40624731691335</v>
      </c>
      <c r="BH619" s="9">
        <f t="shared" si="509"/>
        <v>8172.6597608461334</v>
      </c>
      <c r="BI619" s="9">
        <f t="shared" si="510"/>
        <v>627.38681814490951</v>
      </c>
      <c r="BJ619" s="9">
        <f t="shared" si="511"/>
        <v>145.00199434021451</v>
      </c>
      <c r="BK619" s="9">
        <f t="shared" si="512"/>
        <v>186.70955858435713</v>
      </c>
      <c r="BL619" s="9">
        <f t="shared" si="513"/>
        <v>13574.990116924935</v>
      </c>
      <c r="BM619" s="9" t="str">
        <f t="shared" si="514"/>
        <v>M</v>
      </c>
      <c r="BN619" s="9" t="str">
        <f t="shared" si="515"/>
        <v>M</v>
      </c>
      <c r="BO619" s="9">
        <v>1</v>
      </c>
    </row>
    <row r="620" spans="1:67" x14ac:dyDescent="0.3">
      <c r="A620" s="10">
        <v>614</v>
      </c>
      <c r="B620" s="10">
        <f t="shared" si="485"/>
        <v>16</v>
      </c>
      <c r="C620" s="9">
        <f>IF(G620&lt;=$A$3,$A$3,G620)</f>
        <v>3.3532824716649414</v>
      </c>
      <c r="D620" s="9">
        <f t="shared" si="472"/>
        <v>3</v>
      </c>
      <c r="E620" s="9">
        <f t="shared" si="473"/>
        <v>2.7508200000000005</v>
      </c>
      <c r="F620" s="9">
        <f t="shared" si="474"/>
        <v>3.7532824716649418</v>
      </c>
      <c r="G620" s="9">
        <v>3.3532824716649414</v>
      </c>
      <c r="H620" s="9">
        <f t="shared" si="486"/>
        <v>3.6999378352790635</v>
      </c>
      <c r="I620" s="9">
        <v>65</v>
      </c>
      <c r="J620" s="9">
        <v>78</v>
      </c>
      <c r="K620" s="9">
        <v>0.2</v>
      </c>
      <c r="L620" s="9">
        <v>0.2</v>
      </c>
      <c r="M620" s="1">
        <f t="shared" si="475"/>
        <v>1.3989229744649958</v>
      </c>
      <c r="N620" s="9">
        <v>3</v>
      </c>
      <c r="O620" s="9">
        <v>2.6</v>
      </c>
      <c r="P620" s="9">
        <f t="shared" si="476"/>
        <v>2.8856020580984185</v>
      </c>
      <c r="Q620" s="1">
        <f t="shared" si="477"/>
        <v>1.3455783380791178</v>
      </c>
      <c r="R620" s="4">
        <f t="shared" si="478"/>
        <v>15.007922656809424</v>
      </c>
      <c r="S620" s="4">
        <f t="shared" si="479"/>
        <v>2.182300217787744E-2</v>
      </c>
      <c r="T620" s="9">
        <f t="shared" si="480"/>
        <v>16.021340787941412</v>
      </c>
      <c r="U620" s="9">
        <f t="shared" si="481"/>
        <v>5.0988608097440595</v>
      </c>
      <c r="V620" s="9">
        <f t="shared" si="482"/>
        <v>47.52894229809619</v>
      </c>
      <c r="W620" s="9">
        <f t="shared" si="483"/>
        <v>41.344124953655452</v>
      </c>
      <c r="X620" s="28">
        <f t="shared" si="487"/>
        <v>88.87306725175165</v>
      </c>
      <c r="Y620" s="9">
        <f t="shared" si="484"/>
        <v>0.46520420901575871</v>
      </c>
      <c r="Z620" s="9">
        <f t="shared" si="516"/>
        <v>0.04</v>
      </c>
      <c r="AA620" s="29">
        <f t="shared" si="488"/>
        <v>0.50520420901575869</v>
      </c>
      <c r="AB620" s="30">
        <f t="shared" si="517"/>
        <v>0.98</v>
      </c>
      <c r="AC620" s="9">
        <v>0.5</v>
      </c>
      <c r="AD620" s="9">
        <v>0.5</v>
      </c>
      <c r="AE620" s="9">
        <f t="shared" si="489"/>
        <v>91.600766964381194</v>
      </c>
      <c r="AF620" s="9">
        <f>(AC620+AD620)*D620*E620*N620</f>
        <v>24.757380000000005</v>
      </c>
      <c r="AG620" s="28">
        <f t="shared" si="490"/>
        <v>116.35814696438121</v>
      </c>
      <c r="AH620" s="9">
        <f t="shared" si="491"/>
        <v>0.2127687716407049</v>
      </c>
      <c r="AI620" s="9">
        <f t="shared" si="518"/>
        <v>0.09</v>
      </c>
      <c r="AJ620" s="29">
        <f t="shared" si="492"/>
        <v>0.30276877164070493</v>
      </c>
      <c r="AK620" s="30">
        <f t="shared" si="519"/>
        <v>0.9</v>
      </c>
      <c r="AL620" s="9">
        <v>8.300352490323494</v>
      </c>
      <c r="AM620" s="9">
        <v>3.4748741464959894</v>
      </c>
      <c r="AN620" s="9">
        <v>4.8872617868293879</v>
      </c>
      <c r="AO620" s="36">
        <f t="shared" si="493"/>
        <v>90.724589486163154</v>
      </c>
      <c r="AP620" s="36">
        <f t="shared" si="494"/>
        <v>4.1069794758976306</v>
      </c>
      <c r="AQ620" s="36">
        <f t="shared" si="495"/>
        <v>1.7193531018861734</v>
      </c>
      <c r="AR620" s="36">
        <f t="shared" si="496"/>
        <v>2.4181965615613037</v>
      </c>
      <c r="AS620" s="36">
        <f t="shared" si="497"/>
        <v>106.31908548190046</v>
      </c>
      <c r="AT620" s="37">
        <f t="shared" si="498"/>
        <v>115.07948600872867</v>
      </c>
      <c r="AU620" s="37">
        <f t="shared" si="499"/>
        <v>5.7872649626433832</v>
      </c>
      <c r="AV620" s="37">
        <f t="shared" si="500"/>
        <v>2.4227907695553559</v>
      </c>
      <c r="AW620" s="37">
        <f t="shared" si="501"/>
        <v>3.4075515389444972</v>
      </c>
      <c r="AX620" s="37">
        <f t="shared" si="502"/>
        <v>149.81733458388143</v>
      </c>
      <c r="AY620" s="9">
        <f t="shared" si="503"/>
        <v>0.85</v>
      </c>
      <c r="AZ620" s="9">
        <f t="shared" si="504"/>
        <v>0.6</v>
      </c>
      <c r="BA620" s="9">
        <f t="shared" si="505"/>
        <v>0.65</v>
      </c>
      <c r="BB620" s="9">
        <f t="shared" si="520"/>
        <v>21</v>
      </c>
      <c r="BC620" s="9">
        <f t="shared" si="521"/>
        <v>11.2</v>
      </c>
      <c r="BD620" s="9">
        <f t="shared" si="522"/>
        <v>13.65</v>
      </c>
      <c r="BE620" s="9">
        <f t="shared" si="506"/>
        <v>372.60402697891004</v>
      </c>
      <c r="BF620" s="9">
        <f t="shared" si="507"/>
        <v>155.98760435038434</v>
      </c>
      <c r="BG620" s="9">
        <f t="shared" si="508"/>
        <v>219.38989034450054</v>
      </c>
      <c r="BH620" s="9">
        <f t="shared" si="509"/>
        <v>9645.7553848897078</v>
      </c>
      <c r="BI620" s="9">
        <f t="shared" si="510"/>
        <v>665.99547729732478</v>
      </c>
      <c r="BJ620" s="9">
        <f t="shared" si="511"/>
        <v>278.81351646712255</v>
      </c>
      <c r="BK620" s="9">
        <f t="shared" si="512"/>
        <v>392.1392796499851</v>
      </c>
      <c r="BL620" s="9">
        <f t="shared" si="513"/>
        <v>17240.901859110803</v>
      </c>
      <c r="BM620" s="9" t="str">
        <f t="shared" si="514"/>
        <v>M</v>
      </c>
      <c r="BN620" s="9" t="str">
        <f t="shared" si="515"/>
        <v>M</v>
      </c>
      <c r="BO620" s="9">
        <v>1</v>
      </c>
    </row>
    <row r="621" spans="1:67" x14ac:dyDescent="0.3">
      <c r="A621" s="10">
        <v>615</v>
      </c>
      <c r="B621" s="10">
        <f t="shared" si="485"/>
        <v>16</v>
      </c>
      <c r="C621" s="9">
        <f>IF(G621&lt;=$A$3,$A$3,G621)</f>
        <v>2.9020044638979514</v>
      </c>
      <c r="D621" s="9">
        <f t="shared" si="472"/>
        <v>3</v>
      </c>
      <c r="E621" s="9">
        <f t="shared" si="473"/>
        <v>2.7508200000000005</v>
      </c>
      <c r="F621" s="9">
        <f t="shared" si="474"/>
        <v>3.3020044638979518</v>
      </c>
      <c r="G621" s="9">
        <v>2.9020044638979514</v>
      </c>
      <c r="H621" s="9">
        <f t="shared" si="486"/>
        <v>3.2020076461955829</v>
      </c>
      <c r="I621" s="9">
        <v>65</v>
      </c>
      <c r="J621" s="9">
        <v>78</v>
      </c>
      <c r="K621" s="9">
        <v>0.2</v>
      </c>
      <c r="L621" s="9">
        <v>0.2</v>
      </c>
      <c r="M621" s="1">
        <f t="shared" si="475"/>
        <v>1.3989229744649958</v>
      </c>
      <c r="N621" s="9">
        <v>3</v>
      </c>
      <c r="O621" s="9">
        <v>2.6</v>
      </c>
      <c r="P621" s="9">
        <f t="shared" si="476"/>
        <v>2.7855561324083378</v>
      </c>
      <c r="Q621" s="1">
        <f t="shared" si="477"/>
        <v>1.2989261567626271</v>
      </c>
      <c r="R621" s="4">
        <f t="shared" si="478"/>
        <v>15.007922656809424</v>
      </c>
      <c r="S621" s="4">
        <f t="shared" si="479"/>
        <v>7.668410198628299E-2</v>
      </c>
      <c r="T621" s="9">
        <f t="shared" si="480"/>
        <v>14.929656276269853</v>
      </c>
      <c r="U621" s="9">
        <f t="shared" si="481"/>
        <v>4.6009306206605789</v>
      </c>
      <c r="V621" s="9">
        <f t="shared" si="482"/>
        <v>38.204522981880977</v>
      </c>
      <c r="W621" s="9">
        <f t="shared" si="483"/>
        <v>41.495037964230413</v>
      </c>
      <c r="X621" s="28">
        <f t="shared" si="487"/>
        <v>79.69956094611139</v>
      </c>
      <c r="Y621" s="9">
        <f t="shared" si="484"/>
        <v>0.52064324409876173</v>
      </c>
      <c r="Z621" s="9">
        <f t="shared" si="516"/>
        <v>0.04</v>
      </c>
      <c r="AA621" s="29">
        <f t="shared" si="488"/>
        <v>0.56064324409876176</v>
      </c>
      <c r="AB621" s="30">
        <f t="shared" si="517"/>
        <v>0.98</v>
      </c>
      <c r="AC621" s="9">
        <v>0.5</v>
      </c>
      <c r="AD621" s="9">
        <v>0.5</v>
      </c>
      <c r="AE621" s="9">
        <f t="shared" si="489"/>
        <v>79.273320059769617</v>
      </c>
      <c r="AF621" s="9">
        <f>(AC621+AD621)*D621*E621*N621</f>
        <v>24.757380000000005</v>
      </c>
      <c r="AG621" s="28">
        <f t="shared" si="490"/>
        <v>104.03070005976963</v>
      </c>
      <c r="AH621" s="9">
        <f t="shared" si="491"/>
        <v>0.23798148033009428</v>
      </c>
      <c r="AI621" s="9">
        <f t="shared" si="518"/>
        <v>0.09</v>
      </c>
      <c r="AJ621" s="29">
        <f t="shared" si="492"/>
        <v>0.32798148033009428</v>
      </c>
      <c r="AK621" s="30">
        <f t="shared" si="519"/>
        <v>0.9</v>
      </c>
      <c r="AL621" s="9">
        <v>6.2240619744284444</v>
      </c>
      <c r="AM621" s="9">
        <v>3.2547675242873328</v>
      </c>
      <c r="AN621" s="9">
        <v>6.1250038499025337</v>
      </c>
      <c r="AO621" s="36">
        <f t="shared" si="493"/>
        <v>81.359968465822035</v>
      </c>
      <c r="AP621" s="36">
        <f t="shared" si="494"/>
        <v>2.7345836776131369</v>
      </c>
      <c r="AQ621" s="36">
        <f t="shared" si="495"/>
        <v>1.4300041006835873</v>
      </c>
      <c r="AR621" s="36">
        <f t="shared" si="496"/>
        <v>2.6910618213757718</v>
      </c>
      <c r="AS621" s="36">
        <f t="shared" si="497"/>
        <v>82.298392212144734</v>
      </c>
      <c r="AT621" s="37">
        <f t="shared" si="498"/>
        <v>102.88750555361831</v>
      </c>
      <c r="AU621" s="37">
        <f t="shared" si="499"/>
        <v>4.1826849143891538</v>
      </c>
      <c r="AV621" s="37">
        <f t="shared" si="500"/>
        <v>2.1872640535412575</v>
      </c>
      <c r="AW621" s="37">
        <f t="shared" si="501"/>
        <v>4.1161160201839744</v>
      </c>
      <c r="AX621" s="37">
        <f t="shared" si="502"/>
        <v>125.87957955072596</v>
      </c>
      <c r="AY621" s="9">
        <f t="shared" si="503"/>
        <v>0.85</v>
      </c>
      <c r="AZ621" s="9">
        <f t="shared" si="504"/>
        <v>0.6</v>
      </c>
      <c r="BA621" s="9">
        <f t="shared" si="505"/>
        <v>0.65</v>
      </c>
      <c r="BB621" s="9">
        <f t="shared" si="520"/>
        <v>21</v>
      </c>
      <c r="BC621" s="9">
        <f t="shared" si="521"/>
        <v>11.2</v>
      </c>
      <c r="BD621" s="9">
        <f t="shared" si="522"/>
        <v>13.65</v>
      </c>
      <c r="BE621" s="9">
        <f t="shared" si="506"/>
        <v>222.48564177775648</v>
      </c>
      <c r="BF621" s="9">
        <f t="shared" si="507"/>
        <v>116.34508853761287</v>
      </c>
      <c r="BG621" s="9">
        <f t="shared" si="508"/>
        <v>218.94470492671041</v>
      </c>
      <c r="BH621" s="9">
        <f t="shared" si="509"/>
        <v>6695.7945951679494</v>
      </c>
      <c r="BI621" s="9">
        <f t="shared" si="510"/>
        <v>430.34601735824958</v>
      </c>
      <c r="BJ621" s="9">
        <f t="shared" si="511"/>
        <v>225.04214245595583</v>
      </c>
      <c r="BK621" s="9">
        <f t="shared" si="512"/>
        <v>423.49690988601594</v>
      </c>
      <c r="BL621" s="9">
        <f t="shared" si="513"/>
        <v>12951.435940112455</v>
      </c>
      <c r="BM621" s="9" t="str">
        <f t="shared" si="514"/>
        <v>M</v>
      </c>
      <c r="BN621" s="9" t="str">
        <f t="shared" si="515"/>
        <v>M</v>
      </c>
      <c r="BO621" s="9">
        <v>1</v>
      </c>
    </row>
    <row r="622" spans="1:67" x14ac:dyDescent="0.3">
      <c r="A622" s="10">
        <v>616</v>
      </c>
      <c r="B622" s="10">
        <f t="shared" si="485"/>
        <v>16</v>
      </c>
      <c r="C622" s="9">
        <f>IF(G622&lt;=$A$3,$A$3,G622)</f>
        <v>2.5</v>
      </c>
      <c r="D622" s="9">
        <f t="shared" si="472"/>
        <v>3</v>
      </c>
      <c r="E622" s="9">
        <f t="shared" si="473"/>
        <v>2.7508200000000005</v>
      </c>
      <c r="F622" s="9">
        <f t="shared" si="474"/>
        <v>2.9000000000000004</v>
      </c>
      <c r="G622" s="9">
        <v>2.4950848302003474</v>
      </c>
      <c r="H622" s="9">
        <f t="shared" si="486"/>
        <v>2.7530215075813413</v>
      </c>
      <c r="I622" s="9">
        <v>65</v>
      </c>
      <c r="J622" s="9">
        <v>78</v>
      </c>
      <c r="K622" s="9">
        <v>0.2</v>
      </c>
      <c r="L622" s="9">
        <v>0.2</v>
      </c>
      <c r="M622" s="1">
        <f t="shared" si="475"/>
        <v>1.3989229744649958</v>
      </c>
      <c r="N622" s="9">
        <v>3</v>
      </c>
      <c r="O622" s="9">
        <v>2.6</v>
      </c>
      <c r="P622" s="9">
        <f t="shared" si="476"/>
        <v>2.6848036058421245</v>
      </c>
      <c r="Q622" s="1">
        <f t="shared" si="477"/>
        <v>1.251944482046337</v>
      </c>
      <c r="R622" s="4">
        <f t="shared" si="478"/>
        <v>15.007922656809424</v>
      </c>
      <c r="S622" s="4">
        <f t="shared" si="479"/>
        <v>0.16566873439293489</v>
      </c>
      <c r="T622" s="9">
        <f t="shared" si="480"/>
        <v>13.869187678136095</v>
      </c>
      <c r="U622" s="9">
        <f t="shared" si="481"/>
        <v>4.1519444820463374</v>
      </c>
      <c r="V622" s="9">
        <f t="shared" si="482"/>
        <v>30.005960762593819</v>
      </c>
      <c r="W622" s="9">
        <f t="shared" si="483"/>
        <v>41.739818670747276</v>
      </c>
      <c r="X622" s="28">
        <f t="shared" si="487"/>
        <v>71.745779433341099</v>
      </c>
      <c r="Y622" s="9">
        <f t="shared" si="484"/>
        <v>0.58177385485828725</v>
      </c>
      <c r="Z622" s="9">
        <f t="shared" si="516"/>
        <v>0.04</v>
      </c>
      <c r="AA622" s="29">
        <f t="shared" si="488"/>
        <v>0.62177385485828729</v>
      </c>
      <c r="AB622" s="30">
        <f t="shared" si="517"/>
        <v>0.98</v>
      </c>
      <c r="AC622" s="9">
        <v>0.5</v>
      </c>
      <c r="AD622" s="9">
        <v>0.5</v>
      </c>
      <c r="AE622" s="9">
        <f t="shared" si="489"/>
        <v>68.157599611364162</v>
      </c>
      <c r="AF622" s="9">
        <f>(AC622+AD622)*D622*E622*N622</f>
        <v>24.757380000000005</v>
      </c>
      <c r="AG622" s="28">
        <f t="shared" si="490"/>
        <v>92.914979611364174</v>
      </c>
      <c r="AH622" s="9">
        <f t="shared" si="491"/>
        <v>0.2664519768884715</v>
      </c>
      <c r="AI622" s="9">
        <f t="shared" si="518"/>
        <v>0.09</v>
      </c>
      <c r="AJ622" s="29">
        <f t="shared" si="492"/>
        <v>0.35645197688847152</v>
      </c>
      <c r="AK622" s="30">
        <f t="shared" si="519"/>
        <v>0.9</v>
      </c>
      <c r="AL622" s="9">
        <v>6.0982315794692363</v>
      </c>
      <c r="AM622" s="9">
        <v>3.2701863156551223</v>
      </c>
      <c r="AN622" s="9">
        <v>3.4243660803200089</v>
      </c>
      <c r="AO622" s="36">
        <f t="shared" si="493"/>
        <v>73.240483171535715</v>
      </c>
      <c r="AP622" s="36">
        <f t="shared" si="494"/>
        <v>2.3065106224841072</v>
      </c>
      <c r="AQ622" s="36">
        <f t="shared" si="495"/>
        <v>1.236869964065417</v>
      </c>
      <c r="AR622" s="36">
        <f t="shared" si="496"/>
        <v>1.2951847821134734</v>
      </c>
      <c r="AS622" s="36">
        <f t="shared" si="497"/>
        <v>59.20658052157782</v>
      </c>
      <c r="AT622" s="37">
        <f t="shared" si="498"/>
        <v>91.89393587937117</v>
      </c>
      <c r="AU622" s="37">
        <f t="shared" si="499"/>
        <v>3.924504877443721</v>
      </c>
      <c r="AV622" s="37">
        <f t="shared" si="500"/>
        <v>2.1045219386462266</v>
      </c>
      <c r="AW622" s="37">
        <f t="shared" si="501"/>
        <v>2.2037440214001154</v>
      </c>
      <c r="AX622" s="37">
        <f t="shared" si="502"/>
        <v>100.73940773073443</v>
      </c>
      <c r="AY622" s="9">
        <f t="shared" si="503"/>
        <v>0.85</v>
      </c>
      <c r="AZ622" s="9">
        <f t="shared" si="504"/>
        <v>0.6</v>
      </c>
      <c r="BA622" s="9">
        <f t="shared" si="505"/>
        <v>0.55000000000000004</v>
      </c>
      <c r="BB622" s="9">
        <f t="shared" si="520"/>
        <v>21</v>
      </c>
      <c r="BC622" s="9">
        <f t="shared" si="521"/>
        <v>11.2</v>
      </c>
      <c r="BD622" s="9">
        <f t="shared" si="522"/>
        <v>13.65</v>
      </c>
      <c r="BE622" s="9">
        <f t="shared" si="506"/>
        <v>168.92995243101561</v>
      </c>
      <c r="BF622" s="9">
        <f t="shared" si="507"/>
        <v>90.588953788511162</v>
      </c>
      <c r="BG622" s="9">
        <f t="shared" si="508"/>
        <v>94.859959238411008</v>
      </c>
      <c r="BH622" s="9">
        <f t="shared" si="509"/>
        <v>4336.3185643347942</v>
      </c>
      <c r="BI622" s="9">
        <f t="shared" si="510"/>
        <v>360.63819956609274</v>
      </c>
      <c r="BJ622" s="9">
        <f t="shared" si="511"/>
        <v>193.39280408668625</v>
      </c>
      <c r="BK622" s="9">
        <f t="shared" si="512"/>
        <v>202.51071179708978</v>
      </c>
      <c r="BL622" s="9">
        <f t="shared" si="513"/>
        <v>9257.340674533938</v>
      </c>
      <c r="BM622" s="9" t="str">
        <f t="shared" si="514"/>
        <v>D</v>
      </c>
      <c r="BN622" s="9" t="str">
        <f t="shared" si="515"/>
        <v>M</v>
      </c>
      <c r="BO622" s="9">
        <v>1</v>
      </c>
    </row>
    <row r="623" spans="1:67" x14ac:dyDescent="0.3">
      <c r="A623" s="10">
        <v>617</v>
      </c>
      <c r="B623" s="10">
        <f t="shared" si="485"/>
        <v>16</v>
      </c>
      <c r="C623" s="9">
        <f>IF(G623&lt;=$A$3,$A$3,G623)</f>
        <v>2.5</v>
      </c>
      <c r="D623" s="9">
        <f t="shared" si="472"/>
        <v>3</v>
      </c>
      <c r="E623" s="9">
        <f t="shared" si="473"/>
        <v>2.7508200000000005</v>
      </c>
      <c r="F623" s="9">
        <f t="shared" si="474"/>
        <v>2.9000000000000004</v>
      </c>
      <c r="G623" s="9">
        <v>1.0161727785618226</v>
      </c>
      <c r="H623" s="9">
        <f t="shared" si="486"/>
        <v>1.1212226057158767</v>
      </c>
      <c r="I623" s="9">
        <v>65</v>
      </c>
      <c r="J623" s="9">
        <v>78</v>
      </c>
      <c r="K623" s="9">
        <v>0.2</v>
      </c>
      <c r="L623" s="9">
        <v>0.2</v>
      </c>
      <c r="M623" s="1">
        <f t="shared" si="475"/>
        <v>1.3989229744649958</v>
      </c>
      <c r="N623" s="9">
        <v>3</v>
      </c>
      <c r="O623" s="9">
        <v>2.6</v>
      </c>
      <c r="P623" s="9">
        <f t="shared" si="476"/>
        <v>0</v>
      </c>
      <c r="Q623" s="1">
        <f t="shared" si="477"/>
        <v>0</v>
      </c>
      <c r="R623" s="4">
        <f t="shared" si="478"/>
        <v>15.007922656809424</v>
      </c>
      <c r="S623" s="4">
        <f t="shared" si="479"/>
        <v>19.083076083804151</v>
      </c>
      <c r="T623" s="9">
        <f t="shared" si="480"/>
        <v>0</v>
      </c>
      <c r="U623" s="9">
        <f t="shared" si="481"/>
        <v>2.5201455801808725</v>
      </c>
      <c r="V623" s="9">
        <f t="shared" si="482"/>
        <v>27.758534114298136</v>
      </c>
      <c r="W623" s="9">
        <f t="shared" si="483"/>
        <v>38.166152167608303</v>
      </c>
      <c r="X623" s="28">
        <f t="shared" si="487"/>
        <v>65.924686281906446</v>
      </c>
      <c r="Y623" s="9">
        <f t="shared" si="484"/>
        <v>0.57893566613882097</v>
      </c>
      <c r="Z623" s="9">
        <f t="shared" si="516"/>
        <v>0.04</v>
      </c>
      <c r="AA623" s="29">
        <f t="shared" si="488"/>
        <v>0.61893566613882101</v>
      </c>
      <c r="AB623" s="30">
        <f t="shared" si="517"/>
        <v>0.98</v>
      </c>
      <c r="AC623" s="9">
        <v>0.5</v>
      </c>
      <c r="AD623" s="9">
        <v>0.5</v>
      </c>
      <c r="AE623" s="9">
        <f t="shared" si="489"/>
        <v>27.758534114298133</v>
      </c>
      <c r="AF623" s="9">
        <f>(AC623+AD623)*D623*E623*N623</f>
        <v>24.757380000000005</v>
      </c>
      <c r="AG623" s="28">
        <f t="shared" si="490"/>
        <v>52.515914114298141</v>
      </c>
      <c r="AH623" s="9">
        <f t="shared" si="491"/>
        <v>0.47142624131262117</v>
      </c>
      <c r="AI623" s="9">
        <f t="shared" si="518"/>
        <v>0.09</v>
      </c>
      <c r="AJ623" s="29">
        <f t="shared" si="492"/>
        <v>0.5614262413126212</v>
      </c>
      <c r="AK623" s="30">
        <f t="shared" si="519"/>
        <v>0.9</v>
      </c>
      <c r="AL623" s="9">
        <v>11.744174585944759</v>
      </c>
      <c r="AM623" s="9">
        <v>3.0712179753005922</v>
      </c>
      <c r="AN623" s="9">
        <v>4.7161886256983934</v>
      </c>
      <c r="AO623" s="36">
        <f t="shared" si="493"/>
        <v>67.298117246112824</v>
      </c>
      <c r="AP623" s="36">
        <f t="shared" si="494"/>
        <v>4.4752860653424271</v>
      </c>
      <c r="AQ623" s="36">
        <f t="shared" si="495"/>
        <v>1.1703316319003991</v>
      </c>
      <c r="AR623" s="36">
        <f t="shared" si="496"/>
        <v>1.7971712770154276</v>
      </c>
      <c r="AS623" s="36">
        <f t="shared" si="497"/>
        <v>103.69388698805238</v>
      </c>
      <c r="AT623" s="37">
        <f t="shared" si="498"/>
        <v>51.938816156998165</v>
      </c>
      <c r="AU623" s="37">
        <f t="shared" si="499"/>
        <v>5.1506867908385834</v>
      </c>
      <c r="AV623" s="37">
        <f t="shared" si="500"/>
        <v>1.3469556111758221</v>
      </c>
      <c r="AW623" s="37">
        <f t="shared" si="501"/>
        <v>2.0683965722512077</v>
      </c>
      <c r="AX623" s="37">
        <f t="shared" si="502"/>
        <v>119.34314951086908</v>
      </c>
      <c r="AY623" s="9">
        <f t="shared" si="503"/>
        <v>0.85</v>
      </c>
      <c r="AZ623" s="9">
        <f t="shared" si="504"/>
        <v>0.6</v>
      </c>
      <c r="BA623" s="9">
        <f t="shared" si="505"/>
        <v>0.65</v>
      </c>
      <c r="BB623" s="9">
        <f t="shared" si="520"/>
        <v>21</v>
      </c>
      <c r="BC623" s="9">
        <f t="shared" si="521"/>
        <v>11.2</v>
      </c>
      <c r="BD623" s="9">
        <f t="shared" si="522"/>
        <v>13.65</v>
      </c>
      <c r="BE623" s="9">
        <f t="shared" si="506"/>
        <v>301.17832633530958</v>
      </c>
      <c r="BF623" s="9">
        <f t="shared" si="507"/>
        <v>78.761115380467615</v>
      </c>
      <c r="BG623" s="9">
        <f t="shared" si="508"/>
        <v>120.94624331193056</v>
      </c>
      <c r="BH623" s="9">
        <f t="shared" si="509"/>
        <v>6978.4033642271224</v>
      </c>
      <c r="BI623" s="9">
        <f t="shared" si="510"/>
        <v>267.52057431164405</v>
      </c>
      <c r="BJ623" s="9">
        <f t="shared" si="511"/>
        <v>69.959279860498128</v>
      </c>
      <c r="BK623" s="9">
        <f t="shared" si="512"/>
        <v>107.43006930592064</v>
      </c>
      <c r="BL623" s="9">
        <f t="shared" si="513"/>
        <v>6198.541902042175</v>
      </c>
      <c r="BM623" s="9" t="str">
        <f t="shared" si="514"/>
        <v>M</v>
      </c>
      <c r="BN623" s="9" t="str">
        <f t="shared" si="515"/>
        <v>M</v>
      </c>
      <c r="BO623" s="9">
        <v>1</v>
      </c>
    </row>
    <row r="624" spans="1:67" x14ac:dyDescent="0.3">
      <c r="A624" s="10">
        <v>618</v>
      </c>
      <c r="B624" s="10">
        <f t="shared" si="485"/>
        <v>16</v>
      </c>
      <c r="C624" s="9">
        <f>IF(G624&lt;=$A$3,$A$3,G624)</f>
        <v>2.5</v>
      </c>
      <c r="D624" s="9">
        <f t="shared" si="472"/>
        <v>3</v>
      </c>
      <c r="E624" s="9">
        <f t="shared" si="473"/>
        <v>2.7508200000000005</v>
      </c>
      <c r="F624" s="9">
        <f t="shared" si="474"/>
        <v>2.9000000000000004</v>
      </c>
      <c r="G624" s="9">
        <v>1.5738211348928006</v>
      </c>
      <c r="H624" s="9">
        <f t="shared" si="486"/>
        <v>1.7365194886372053</v>
      </c>
      <c r="I624" s="9">
        <v>65</v>
      </c>
      <c r="J624" s="9">
        <v>78</v>
      </c>
      <c r="K624" s="9">
        <v>0.2</v>
      </c>
      <c r="L624" s="9">
        <v>0.2</v>
      </c>
      <c r="M624" s="1">
        <f t="shared" si="475"/>
        <v>1.3989229744649958</v>
      </c>
      <c r="N624" s="9">
        <v>3</v>
      </c>
      <c r="O624" s="9">
        <v>2.6</v>
      </c>
      <c r="P624" s="9">
        <f t="shared" si="476"/>
        <v>0.5049079915044864</v>
      </c>
      <c r="Q624" s="1">
        <f t="shared" si="477"/>
        <v>0.23544246310220096</v>
      </c>
      <c r="R624" s="4">
        <f t="shared" si="478"/>
        <v>15.007922656809424</v>
      </c>
      <c r="S624" s="4">
        <f t="shared" si="479"/>
        <v>10.381287148568218</v>
      </c>
      <c r="T624" s="9">
        <f t="shared" si="480"/>
        <v>0.49051294072500756</v>
      </c>
      <c r="U624" s="9">
        <f t="shared" si="481"/>
        <v>3.1354424631022013</v>
      </c>
      <c r="V624" s="9">
        <f t="shared" si="482"/>
        <v>41.642360049991815</v>
      </c>
      <c r="W624" s="9">
        <f t="shared" si="483"/>
        <v>69.841146116828924</v>
      </c>
      <c r="X624" s="28">
        <f t="shared" si="487"/>
        <v>111.48350616682075</v>
      </c>
      <c r="Y624" s="9">
        <f t="shared" si="484"/>
        <v>0.62647066385157124</v>
      </c>
      <c r="Z624" s="9">
        <f t="shared" si="516"/>
        <v>0.04</v>
      </c>
      <c r="AA624" s="29">
        <f t="shared" si="488"/>
        <v>0.66647066385157128</v>
      </c>
      <c r="AB624" s="30">
        <f t="shared" si="517"/>
        <v>0.98</v>
      </c>
      <c r="AC624" s="9">
        <v>0.5</v>
      </c>
      <c r="AD624" s="9">
        <v>0.5</v>
      </c>
      <c r="AE624" s="9">
        <f t="shared" si="489"/>
        <v>42.991672857596981</v>
      </c>
      <c r="AF624" s="9">
        <f>(AC624+AD624)*D624*E624*N624</f>
        <v>24.757380000000005</v>
      </c>
      <c r="AG624" s="28">
        <f t="shared" si="490"/>
        <v>67.749052857596979</v>
      </c>
      <c r="AH624" s="9">
        <f t="shared" si="491"/>
        <v>0.36542769169095268</v>
      </c>
      <c r="AI624" s="9">
        <f t="shared" si="518"/>
        <v>0.09</v>
      </c>
      <c r="AJ624" s="29">
        <f t="shared" si="492"/>
        <v>0.45542769169095265</v>
      </c>
      <c r="AK624" s="30">
        <f t="shared" si="519"/>
        <v>0.9</v>
      </c>
      <c r="AL624" s="9">
        <v>11.161871708799167</v>
      </c>
      <c r="AM624" s="9">
        <v>2.4202453240286301</v>
      </c>
      <c r="AN624" s="9">
        <v>4.7173812925784659</v>
      </c>
      <c r="AO624" s="36">
        <f t="shared" si="493"/>
        <v>113.80607921196284</v>
      </c>
      <c r="AP624" s="36">
        <f t="shared" si="494"/>
        <v>3.7228116612097137</v>
      </c>
      <c r="AQ624" s="36">
        <f t="shared" si="495"/>
        <v>0.80722281623960779</v>
      </c>
      <c r="AR624" s="36">
        <f t="shared" si="496"/>
        <v>1.5733850508727123</v>
      </c>
      <c r="AS624" s="36">
        <f t="shared" si="497"/>
        <v>85.836584341591703</v>
      </c>
      <c r="AT624" s="37">
        <f t="shared" si="498"/>
        <v>67.004557771249765</v>
      </c>
      <c r="AU624" s="37">
        <f t="shared" si="499"/>
        <v>6.0784462415102132</v>
      </c>
      <c r="AV624" s="37">
        <f t="shared" si="500"/>
        <v>1.3179985827804495</v>
      </c>
      <c r="AW624" s="37">
        <f t="shared" si="501"/>
        <v>2.5689552196733727</v>
      </c>
      <c r="AX624" s="37">
        <f t="shared" si="502"/>
        <v>140.15027107379393</v>
      </c>
      <c r="AY624" s="9">
        <f t="shared" si="503"/>
        <v>0.85</v>
      </c>
      <c r="AZ624" s="9">
        <f t="shared" si="504"/>
        <v>0.6</v>
      </c>
      <c r="BA624" s="9">
        <f t="shared" si="505"/>
        <v>0.65</v>
      </c>
      <c r="BB624" s="9">
        <f t="shared" si="520"/>
        <v>21</v>
      </c>
      <c r="BC624" s="9">
        <f t="shared" si="521"/>
        <v>11.2</v>
      </c>
      <c r="BD624" s="9">
        <f t="shared" si="522"/>
        <v>13.65</v>
      </c>
      <c r="BE624" s="9">
        <f t="shared" si="506"/>
        <v>423.67859880685165</v>
      </c>
      <c r="BF624" s="9">
        <f t="shared" si="507"/>
        <v>91.86686376666853</v>
      </c>
      <c r="BG624" s="9">
        <f t="shared" si="508"/>
        <v>179.06078373053808</v>
      </c>
      <c r="BH624" s="9">
        <f t="shared" si="509"/>
        <v>9768.7251168635139</v>
      </c>
      <c r="BI624" s="9">
        <f t="shared" si="510"/>
        <v>407.28360234870706</v>
      </c>
      <c r="BJ624" s="9">
        <f t="shared" si="511"/>
        <v>88.311912182337934</v>
      </c>
      <c r="BK624" s="9">
        <f t="shared" si="512"/>
        <v>172.13170842835814</v>
      </c>
      <c r="BL624" s="9">
        <f t="shared" si="513"/>
        <v>9390.7069348203404</v>
      </c>
      <c r="BM624" s="9" t="str">
        <f t="shared" si="514"/>
        <v>M</v>
      </c>
      <c r="BN624" s="9" t="str">
        <f t="shared" si="515"/>
        <v>M</v>
      </c>
      <c r="BO624" s="9">
        <v>1</v>
      </c>
    </row>
    <row r="625" spans="1:67" x14ac:dyDescent="0.3">
      <c r="A625" s="10">
        <v>619</v>
      </c>
      <c r="B625" s="10">
        <f t="shared" si="485"/>
        <v>16</v>
      </c>
      <c r="C625" s="9">
        <f>IF(G625&lt;=$A$3,$A$3,G625)</f>
        <v>2.5</v>
      </c>
      <c r="D625" s="9">
        <f t="shared" si="472"/>
        <v>3</v>
      </c>
      <c r="E625" s="9">
        <f t="shared" si="473"/>
        <v>2.7508200000000005</v>
      </c>
      <c r="F625" s="9">
        <f t="shared" si="474"/>
        <v>2.9000000000000004</v>
      </c>
      <c r="G625" s="9">
        <v>1.107462713431121</v>
      </c>
      <c r="H625" s="9">
        <f t="shared" si="486"/>
        <v>1.2219499040741846</v>
      </c>
      <c r="I625" s="9">
        <v>65</v>
      </c>
      <c r="J625" s="9">
        <v>78</v>
      </c>
      <c r="K625" s="9">
        <v>0.2</v>
      </c>
      <c r="L625" s="9">
        <v>0.2</v>
      </c>
      <c r="M625" s="1">
        <f t="shared" si="475"/>
        <v>1.3989229744649958</v>
      </c>
      <c r="N625" s="9">
        <v>3</v>
      </c>
      <c r="O625" s="9">
        <v>2.6</v>
      </c>
      <c r="P625" s="9">
        <f t="shared" si="476"/>
        <v>0</v>
      </c>
      <c r="Q625" s="1">
        <f t="shared" si="477"/>
        <v>0</v>
      </c>
      <c r="R625" s="4">
        <f t="shared" si="478"/>
        <v>15.007922656809424</v>
      </c>
      <c r="S625" s="4">
        <f t="shared" si="479"/>
        <v>18.002453683011147</v>
      </c>
      <c r="T625" s="9">
        <f t="shared" si="480"/>
        <v>0</v>
      </c>
      <c r="U625" s="9">
        <f t="shared" si="481"/>
        <v>2.6208728785391804</v>
      </c>
      <c r="V625" s="9">
        <f t="shared" si="482"/>
        <v>30.252278116128142</v>
      </c>
      <c r="W625" s="9">
        <f t="shared" si="483"/>
        <v>36.004907366022294</v>
      </c>
      <c r="X625" s="28">
        <f t="shared" si="487"/>
        <v>66.257185482150433</v>
      </c>
      <c r="Y625" s="9">
        <f t="shared" si="484"/>
        <v>0.54341136140957802</v>
      </c>
      <c r="Z625" s="9">
        <f t="shared" si="516"/>
        <v>0.04</v>
      </c>
      <c r="AA625" s="29">
        <f t="shared" si="488"/>
        <v>0.58341136140957806</v>
      </c>
      <c r="AB625" s="30">
        <f t="shared" si="517"/>
        <v>0.98</v>
      </c>
      <c r="AC625" s="9">
        <v>0.5</v>
      </c>
      <c r="AD625" s="9">
        <v>0.5</v>
      </c>
      <c r="AE625" s="9">
        <f t="shared" si="489"/>
        <v>30.252278116128139</v>
      </c>
      <c r="AF625" s="9">
        <f>(AC625+AD625)*D625*E625*N625</f>
        <v>24.757380000000005</v>
      </c>
      <c r="AG625" s="28">
        <f t="shared" si="490"/>
        <v>55.009658116128143</v>
      </c>
      <c r="AH625" s="9">
        <f t="shared" si="491"/>
        <v>0.4500551511833783</v>
      </c>
      <c r="AI625" s="9">
        <f t="shared" si="518"/>
        <v>0.09</v>
      </c>
      <c r="AJ625" s="29">
        <f t="shared" si="492"/>
        <v>0.54005515118337832</v>
      </c>
      <c r="AK625" s="30">
        <f t="shared" si="519"/>
        <v>0.9</v>
      </c>
      <c r="AL625" s="9">
        <v>10.225699790687134</v>
      </c>
      <c r="AM625" s="9">
        <v>2.0860427242909347</v>
      </c>
      <c r="AN625" s="9">
        <v>5.9480067143208366</v>
      </c>
      <c r="AO625" s="36">
        <f t="shared" si="493"/>
        <v>67.637543513028561</v>
      </c>
      <c r="AP625" s="36">
        <f t="shared" si="494"/>
        <v>4.2599103544367161</v>
      </c>
      <c r="AQ625" s="36">
        <f t="shared" si="495"/>
        <v>0.86902169855381539</v>
      </c>
      <c r="AR625" s="36">
        <f t="shared" si="496"/>
        <v>2.4778720194456061</v>
      </c>
      <c r="AS625" s="36">
        <f t="shared" si="497"/>
        <v>103.86414513350815</v>
      </c>
      <c r="AT625" s="37">
        <f t="shared" si="498"/>
        <v>54.405156378588273</v>
      </c>
      <c r="AU625" s="37">
        <f t="shared" si="499"/>
        <v>4.7032579442717539</v>
      </c>
      <c r="AV625" s="37">
        <f t="shared" si="500"/>
        <v>0.95946460544900758</v>
      </c>
      <c r="AW625" s="37">
        <f t="shared" si="501"/>
        <v>2.735755048978548</v>
      </c>
      <c r="AX625" s="37">
        <f t="shared" si="502"/>
        <v>114.67374312593032</v>
      </c>
      <c r="AY625" s="9">
        <f t="shared" si="503"/>
        <v>0.85</v>
      </c>
      <c r="AZ625" s="9">
        <f t="shared" si="504"/>
        <v>0.6</v>
      </c>
      <c r="BA625" s="9">
        <f t="shared" si="505"/>
        <v>0.65</v>
      </c>
      <c r="BB625" s="9">
        <f t="shared" si="520"/>
        <v>21</v>
      </c>
      <c r="BC625" s="9">
        <f t="shared" si="521"/>
        <v>11.2</v>
      </c>
      <c r="BD625" s="9">
        <f t="shared" si="522"/>
        <v>13.65</v>
      </c>
      <c r="BE625" s="9">
        <f t="shared" si="506"/>
        <v>288.1298719598143</v>
      </c>
      <c r="BF625" s="9">
        <f t="shared" si="507"/>
        <v>58.778492949699675</v>
      </c>
      <c r="BG625" s="9">
        <f t="shared" si="508"/>
        <v>167.59717653496813</v>
      </c>
      <c r="BH625" s="9">
        <f t="shared" si="509"/>
        <v>7025.115635911171</v>
      </c>
      <c r="BI625" s="9">
        <f t="shared" si="510"/>
        <v>255.88148394694238</v>
      </c>
      <c r="BJ625" s="9">
        <f t="shared" si="511"/>
        <v>52.199821899173756</v>
      </c>
      <c r="BK625" s="9">
        <f t="shared" si="512"/>
        <v>148.83918125319033</v>
      </c>
      <c r="BL625" s="9">
        <f t="shared" si="513"/>
        <v>6238.8429272843005</v>
      </c>
      <c r="BM625" s="9" t="str">
        <f t="shared" si="514"/>
        <v>M</v>
      </c>
      <c r="BN625" s="9" t="str">
        <f t="shared" si="515"/>
        <v>M</v>
      </c>
      <c r="BO625" s="9">
        <v>1</v>
      </c>
    </row>
    <row r="626" spans="1:67" x14ac:dyDescent="0.3">
      <c r="A626" s="10">
        <v>620</v>
      </c>
      <c r="B626" s="10">
        <f t="shared" si="485"/>
        <v>16</v>
      </c>
      <c r="C626" s="9">
        <f>IF(G626&lt;=$A$3,$A$3,G626)</f>
        <v>3.1371034941834295</v>
      </c>
      <c r="D626" s="9">
        <f t="shared" si="472"/>
        <v>3</v>
      </c>
      <c r="E626" s="9">
        <f t="shared" si="473"/>
        <v>2.7508200000000005</v>
      </c>
      <c r="F626" s="9">
        <f t="shared" si="474"/>
        <v>3.5371034941834298</v>
      </c>
      <c r="G626" s="9">
        <v>3.1371034941834295</v>
      </c>
      <c r="H626" s="9">
        <f t="shared" si="486"/>
        <v>3.4614107249820738</v>
      </c>
      <c r="I626" s="9">
        <v>65</v>
      </c>
      <c r="J626" s="9">
        <v>78</v>
      </c>
      <c r="K626" s="9">
        <v>0.2</v>
      </c>
      <c r="L626" s="9">
        <v>0.2</v>
      </c>
      <c r="M626" s="1">
        <f t="shared" si="475"/>
        <v>1.3989229744649958</v>
      </c>
      <c r="N626" s="9">
        <v>3</v>
      </c>
      <c r="O626" s="9">
        <v>2.6</v>
      </c>
      <c r="P626" s="9">
        <f t="shared" si="476"/>
        <v>2.8376763326151595</v>
      </c>
      <c r="Q626" s="1">
        <f t="shared" si="477"/>
        <v>1.32323020526364</v>
      </c>
      <c r="R626" s="4">
        <f t="shared" si="478"/>
        <v>15.007922656809424</v>
      </c>
      <c r="S626" s="4">
        <f t="shared" si="479"/>
        <v>4.3938149863252451E-2</v>
      </c>
      <c r="T626" s="9">
        <f t="shared" si="480"/>
        <v>15.493577049636668</v>
      </c>
      <c r="U626" s="9">
        <f t="shared" si="481"/>
        <v>4.8603336994470698</v>
      </c>
      <c r="V626" s="9">
        <f t="shared" si="482"/>
        <v>43.075419034775173</v>
      </c>
      <c r="W626" s="9">
        <f t="shared" si="483"/>
        <v>41.40495974421134</v>
      </c>
      <c r="X626" s="28">
        <f t="shared" si="487"/>
        <v>84.480378778986505</v>
      </c>
      <c r="Y626" s="9">
        <f t="shared" si="484"/>
        <v>0.49011332977723737</v>
      </c>
      <c r="Z626" s="9">
        <f t="shared" si="516"/>
        <v>0.04</v>
      </c>
      <c r="AA626" s="29">
        <f t="shared" si="488"/>
        <v>0.53011332977723735</v>
      </c>
      <c r="AB626" s="30">
        <f t="shared" si="517"/>
        <v>0.98</v>
      </c>
      <c r="AC626" s="9">
        <v>0.5</v>
      </c>
      <c r="AD626" s="9">
        <v>0.5</v>
      </c>
      <c r="AE626" s="9">
        <f t="shared" si="489"/>
        <v>85.695460654456724</v>
      </c>
      <c r="AF626" s="9">
        <f>(AC626+AD626)*D626*E626*N626</f>
        <v>24.757380000000005</v>
      </c>
      <c r="AG626" s="28">
        <f t="shared" si="490"/>
        <v>110.45284065445674</v>
      </c>
      <c r="AH626" s="9">
        <f t="shared" si="491"/>
        <v>0.22414434842333819</v>
      </c>
      <c r="AI626" s="9">
        <f t="shared" si="518"/>
        <v>0.09</v>
      </c>
      <c r="AJ626" s="29">
        <f t="shared" si="492"/>
        <v>0.31414434842333816</v>
      </c>
      <c r="AK626" s="30">
        <f t="shared" si="519"/>
        <v>0.9</v>
      </c>
      <c r="AL626" s="9">
        <v>11.869026647034826</v>
      </c>
      <c r="AM626" s="9">
        <v>2.5589888464769674</v>
      </c>
      <c r="AN626" s="9">
        <v>5.8223298733343816</v>
      </c>
      <c r="AO626" s="36">
        <f t="shared" si="493"/>
        <v>86.2403866702154</v>
      </c>
      <c r="AP626" s="36">
        <f t="shared" si="494"/>
        <v>5.5770974099604356</v>
      </c>
      <c r="AQ626" s="36">
        <f t="shared" si="495"/>
        <v>1.2024347482082507</v>
      </c>
      <c r="AR626" s="36">
        <f t="shared" si="496"/>
        <v>2.735835197119612</v>
      </c>
      <c r="AS626" s="36">
        <f t="shared" si="497"/>
        <v>131.90524806219699</v>
      </c>
      <c r="AT626" s="37">
        <f t="shared" si="498"/>
        <v>109.23907317473743</v>
      </c>
      <c r="AU626" s="37">
        <f t="shared" si="499"/>
        <v>8.1404390045828325</v>
      </c>
      <c r="AV626" s="37">
        <f t="shared" si="500"/>
        <v>1.7550969626778707</v>
      </c>
      <c r="AW626" s="37">
        <f t="shared" si="501"/>
        <v>3.9932778489700151</v>
      </c>
      <c r="AX626" s="37">
        <f t="shared" si="502"/>
        <v>192.53144553598531</v>
      </c>
      <c r="AY626" s="9">
        <f t="shared" si="503"/>
        <v>0.85</v>
      </c>
      <c r="AZ626" s="9">
        <f t="shared" si="504"/>
        <v>0.6</v>
      </c>
      <c r="BA626" s="9">
        <f t="shared" si="505"/>
        <v>0.65</v>
      </c>
      <c r="BB626" s="9">
        <f t="shared" si="520"/>
        <v>21</v>
      </c>
      <c r="BC626" s="9">
        <f t="shared" si="521"/>
        <v>11.2</v>
      </c>
      <c r="BD626" s="9">
        <f t="shared" si="522"/>
        <v>13.65</v>
      </c>
      <c r="BE626" s="9">
        <f t="shared" si="506"/>
        <v>480.97103713244479</v>
      </c>
      <c r="BF626" s="9">
        <f t="shared" si="507"/>
        <v>103.69843763118263</v>
      </c>
      <c r="BG626" s="9">
        <f t="shared" si="508"/>
        <v>235.93948526558032</v>
      </c>
      <c r="BH626" s="9">
        <f t="shared" si="509"/>
        <v>11375.559596714549</v>
      </c>
      <c r="BI626" s="9">
        <f t="shared" si="510"/>
        <v>889.25401209611073</v>
      </c>
      <c r="BJ626" s="9">
        <f t="shared" si="511"/>
        <v>191.72516553472732</v>
      </c>
      <c r="BK626" s="9">
        <f t="shared" si="512"/>
        <v>436.22197115069355</v>
      </c>
      <c r="BL626" s="9">
        <f t="shared" si="513"/>
        <v>21031.956667343475</v>
      </c>
      <c r="BM626" s="9" t="str">
        <f t="shared" si="514"/>
        <v>M</v>
      </c>
      <c r="BN626" s="9" t="str">
        <f t="shared" si="515"/>
        <v>M</v>
      </c>
      <c r="BO626" s="9">
        <v>1</v>
      </c>
    </row>
    <row r="627" spans="1:67" x14ac:dyDescent="0.3">
      <c r="A627" s="10">
        <v>621</v>
      </c>
      <c r="B627" s="10">
        <f t="shared" si="485"/>
        <v>16</v>
      </c>
      <c r="C627" s="9">
        <f>IF(G627&lt;=$A$3,$A$3,G627)</f>
        <v>2.5</v>
      </c>
      <c r="D627" s="9">
        <f t="shared" si="472"/>
        <v>3</v>
      </c>
      <c r="E627" s="9">
        <f t="shared" si="473"/>
        <v>2.7508200000000005</v>
      </c>
      <c r="F627" s="9">
        <f t="shared" si="474"/>
        <v>2.9000000000000004</v>
      </c>
      <c r="G627" s="9">
        <v>2.2489799458667701</v>
      </c>
      <c r="H627" s="9">
        <f t="shared" si="486"/>
        <v>2.4814748124588539</v>
      </c>
      <c r="I627" s="9">
        <v>65</v>
      </c>
      <c r="J627" s="9">
        <v>78</v>
      </c>
      <c r="K627" s="9">
        <v>0.2</v>
      </c>
      <c r="L627" s="9">
        <v>0.2</v>
      </c>
      <c r="M627" s="1">
        <f t="shared" si="475"/>
        <v>1.3989229744649958</v>
      </c>
      <c r="N627" s="9">
        <v>3</v>
      </c>
      <c r="O627" s="9">
        <v>2.6</v>
      </c>
      <c r="P627" s="9">
        <f t="shared" si="476"/>
        <v>2.102469838910451</v>
      </c>
      <c r="Q627" s="1">
        <f t="shared" si="477"/>
        <v>0.9803977869238496</v>
      </c>
      <c r="R627" s="4">
        <f t="shared" si="478"/>
        <v>15.007922656809424</v>
      </c>
      <c r="S627" s="4">
        <f t="shared" si="479"/>
        <v>1.3433097810545818</v>
      </c>
      <c r="T627" s="9">
        <f t="shared" si="480"/>
        <v>8.5052195515464248</v>
      </c>
      <c r="U627" s="9">
        <f t="shared" si="481"/>
        <v>3.88039778692385</v>
      </c>
      <c r="V627" s="9">
        <f t="shared" si="482"/>
        <v>38.03848684568765</v>
      </c>
      <c r="W627" s="9">
        <f t="shared" si="483"/>
        <v>44.979297214725072</v>
      </c>
      <c r="X627" s="28">
        <f t="shared" si="487"/>
        <v>83.017784060412723</v>
      </c>
      <c r="Y627" s="9">
        <f t="shared" si="484"/>
        <v>0.54180315367118526</v>
      </c>
      <c r="Z627" s="9">
        <f t="shared" si="516"/>
        <v>0.04</v>
      </c>
      <c r="AA627" s="29">
        <f t="shared" si="488"/>
        <v>0.58180315367118529</v>
      </c>
      <c r="AB627" s="30">
        <f t="shared" si="517"/>
        <v>0.98</v>
      </c>
      <c r="AC627" s="9">
        <v>0.5</v>
      </c>
      <c r="AD627" s="9">
        <v>0.5</v>
      </c>
      <c r="AE627" s="9">
        <f t="shared" si="489"/>
        <v>61.434814892472588</v>
      </c>
      <c r="AF627" s="9">
        <f>(AC627+AD627)*D627*E627*N627</f>
        <v>24.757380000000005</v>
      </c>
      <c r="AG627" s="28">
        <f t="shared" si="490"/>
        <v>86.1921948924726</v>
      </c>
      <c r="AH627" s="9">
        <f t="shared" si="491"/>
        <v>0.2872345927712549</v>
      </c>
      <c r="AI627" s="9">
        <f t="shared" si="518"/>
        <v>0.09</v>
      </c>
      <c r="AJ627" s="29">
        <f t="shared" si="492"/>
        <v>0.37723459277125493</v>
      </c>
      <c r="AK627" s="30">
        <f t="shared" si="519"/>
        <v>0.9</v>
      </c>
      <c r="AL627" s="9">
        <v>10.942955101657247</v>
      </c>
      <c r="AM627" s="9">
        <v>3.0532750877593258</v>
      </c>
      <c r="AN627" s="9">
        <v>3.5029954088087498</v>
      </c>
      <c r="AO627" s="36">
        <f t="shared" si="493"/>
        <v>84.747321228337981</v>
      </c>
      <c r="AP627" s="36">
        <f t="shared" si="494"/>
        <v>4.5763093130308752</v>
      </c>
      <c r="AQ627" s="36">
        <f t="shared" si="495"/>
        <v>1.276870012675285</v>
      </c>
      <c r="AR627" s="36">
        <f t="shared" si="496"/>
        <v>1.4649416326681362</v>
      </c>
      <c r="AS627" s="36">
        <f t="shared" si="497"/>
        <v>103.26538235862706</v>
      </c>
      <c r="AT627" s="37">
        <f t="shared" si="498"/>
        <v>85.245027915632235</v>
      </c>
      <c r="AU627" s="37">
        <f t="shared" si="499"/>
        <v>6.8148938901694489</v>
      </c>
      <c r="AV627" s="37">
        <f t="shared" si="500"/>
        <v>1.9014741034098188</v>
      </c>
      <c r="AW627" s="37">
        <f t="shared" si="501"/>
        <v>2.1815443622872053</v>
      </c>
      <c r="AX627" s="37">
        <f t="shared" si="502"/>
        <v>153.77951426883186</v>
      </c>
      <c r="AY627" s="9">
        <f t="shared" si="503"/>
        <v>0.85</v>
      </c>
      <c r="AZ627" s="9">
        <f t="shared" si="504"/>
        <v>0.6</v>
      </c>
      <c r="BA627" s="9">
        <f t="shared" si="505"/>
        <v>0.65</v>
      </c>
      <c r="BB627" s="9">
        <f t="shared" si="520"/>
        <v>21</v>
      </c>
      <c r="BC627" s="9">
        <f t="shared" si="521"/>
        <v>11.2</v>
      </c>
      <c r="BD627" s="9">
        <f t="shared" si="522"/>
        <v>13.65</v>
      </c>
      <c r="BE627" s="9">
        <f t="shared" si="506"/>
        <v>387.82995539166228</v>
      </c>
      <c r="BF627" s="9">
        <f t="shared" si="507"/>
        <v>108.21131313102437</v>
      </c>
      <c r="BG627" s="9">
        <f t="shared" si="508"/>
        <v>124.14987912449243</v>
      </c>
      <c r="BH627" s="9">
        <f t="shared" si="509"/>
        <v>8751.4645305137146</v>
      </c>
      <c r="BI627" s="9">
        <f t="shared" si="510"/>
        <v>580.93581990956625</v>
      </c>
      <c r="BJ627" s="9">
        <f t="shared" si="511"/>
        <v>162.09121302602179</v>
      </c>
      <c r="BK627" s="9">
        <f t="shared" si="512"/>
        <v>185.96581006236295</v>
      </c>
      <c r="BL627" s="9">
        <f t="shared" si="513"/>
        <v>13108.938986698937</v>
      </c>
      <c r="BM627" s="9" t="str">
        <f t="shared" si="514"/>
        <v>M</v>
      </c>
      <c r="BN627" s="9" t="str">
        <f t="shared" si="515"/>
        <v>M</v>
      </c>
      <c r="BO627" s="9">
        <v>1</v>
      </c>
    </row>
    <row r="628" spans="1:67" x14ac:dyDescent="0.3">
      <c r="A628" s="10">
        <v>622</v>
      </c>
      <c r="B628" s="10">
        <f t="shared" si="485"/>
        <v>16</v>
      </c>
      <c r="C628" s="9">
        <f>IF(G628&lt;=$A$3,$A$3,G628)</f>
        <v>2.5</v>
      </c>
      <c r="D628" s="9">
        <f t="shared" ref="D628:D691" si="523">D627</f>
        <v>3</v>
      </c>
      <c r="E628" s="9">
        <f t="shared" ref="E628:E691" si="524">E627</f>
        <v>2.7508200000000005</v>
      </c>
      <c r="F628" s="9">
        <f t="shared" ref="F628:F691" si="525">C628+K628+L628</f>
        <v>2.9000000000000004</v>
      </c>
      <c r="G628" s="9">
        <v>1.0569057079409196</v>
      </c>
      <c r="H628" s="9">
        <f t="shared" si="486"/>
        <v>1.1661664205674309</v>
      </c>
      <c r="I628" s="9">
        <v>65</v>
      </c>
      <c r="J628" s="9">
        <v>78</v>
      </c>
      <c r="K628" s="9">
        <v>0.2</v>
      </c>
      <c r="L628" s="9">
        <v>0.2</v>
      </c>
      <c r="M628" s="1">
        <f t="shared" ref="M628:M691" si="526">D628*_xlfn.COT(I628*PI()/180)</f>
        <v>1.3989229744649958</v>
      </c>
      <c r="N628" s="9">
        <v>3</v>
      </c>
      <c r="O628" s="9">
        <v>2.6</v>
      </c>
      <c r="P628" s="9">
        <f t="shared" ref="P628:P691" si="527">Q628*TAN(I628*PI()/180)</f>
        <v>0</v>
      </c>
      <c r="Q628" s="1">
        <f t="shared" ref="Q628:Q691" si="528">IF(U628&lt;=F628,0,U628-F628)</f>
        <v>0</v>
      </c>
      <c r="R628" s="4">
        <f t="shared" ref="R628:R691" si="529">0.5*D628*D628*_xlfn.COT(I628*PI()/180)*O628*E628</f>
        <v>15.007922656809424</v>
      </c>
      <c r="S628" s="4">
        <f t="shared" ref="S628:S691" si="530">0.5*(F628-H628)*(D628-P628)*O628*E628</f>
        <v>18.600909939201337</v>
      </c>
      <c r="T628" s="9">
        <f t="shared" ref="T628:T691" si="531">P628*Q628*0.5*N628*E628</f>
        <v>0</v>
      </c>
      <c r="U628" s="9">
        <f t="shared" ref="U628:U691" si="532">M628+H628</f>
        <v>2.5650893950324267</v>
      </c>
      <c r="V628" s="9">
        <f t="shared" ref="V628:V691" si="533">IF(U628&lt;=F628,H628*D628*N628,H628*D628*N628-T628)*E628</f>
        <v>28.871225217227707</v>
      </c>
      <c r="W628" s="9">
        <f t="shared" ref="W628:W691" si="534">IF(U628&lt;=F628,D628*(F628-H628)*O628,R628+S628)*E628</f>
        <v>37.201819878402674</v>
      </c>
      <c r="X628" s="28">
        <f t="shared" si="487"/>
        <v>66.073045095630377</v>
      </c>
      <c r="Y628" s="9">
        <f t="shared" ref="Y628:Y691" si="535">W628/(W628+V628)</f>
        <v>0.56304079560067</v>
      </c>
      <c r="Z628" s="9">
        <f t="shared" si="516"/>
        <v>0.04</v>
      </c>
      <c r="AA628" s="29">
        <f t="shared" si="488"/>
        <v>0.60304079560067003</v>
      </c>
      <c r="AB628" s="30">
        <f t="shared" si="517"/>
        <v>0.98</v>
      </c>
      <c r="AC628" s="9">
        <v>0.5</v>
      </c>
      <c r="AD628" s="9">
        <v>0.5</v>
      </c>
      <c r="AE628" s="9">
        <f t="shared" si="489"/>
        <v>28.871225217227703</v>
      </c>
      <c r="AF628" s="9">
        <f>(AC628+AD628)*D628*E628*N628</f>
        <v>24.757380000000005</v>
      </c>
      <c r="AG628" s="28">
        <f t="shared" si="490"/>
        <v>53.628605217227708</v>
      </c>
      <c r="AH628" s="9">
        <f t="shared" si="491"/>
        <v>0.4616450474465616</v>
      </c>
      <c r="AI628" s="9">
        <f t="shared" si="518"/>
        <v>0.09</v>
      </c>
      <c r="AJ628" s="29">
        <f t="shared" si="492"/>
        <v>0.55164504744656162</v>
      </c>
      <c r="AK628" s="30">
        <f t="shared" si="519"/>
        <v>0.9</v>
      </c>
      <c r="AL628" s="9">
        <v>4.4189221171770763</v>
      </c>
      <c r="AM628" s="9">
        <v>3.143712357158857</v>
      </c>
      <c r="AN628" s="9">
        <v>3.2750104321906783</v>
      </c>
      <c r="AO628" s="36">
        <f t="shared" si="493"/>
        <v>67.449566868456003</v>
      </c>
      <c r="AP628" s="36">
        <f t="shared" si="494"/>
        <v>1.754131807937215</v>
      </c>
      <c r="AQ628" s="36">
        <f t="shared" si="495"/>
        <v>1.2479255561581222</v>
      </c>
      <c r="AR628" s="36">
        <f t="shared" si="496"/>
        <v>1.3000455355619174</v>
      </c>
      <c r="AS628" s="36">
        <f t="shared" si="497"/>
        <v>49.457404367292966</v>
      </c>
      <c r="AT628" s="37">
        <f t="shared" si="498"/>
        <v>53.039279885170259</v>
      </c>
      <c r="AU628" s="37">
        <f t="shared" si="499"/>
        <v>1.9812456161842675</v>
      </c>
      <c r="AV628" s="37">
        <f t="shared" si="500"/>
        <v>1.4094990047356173</v>
      </c>
      <c r="AW628" s="37">
        <f t="shared" si="501"/>
        <v>1.4683671469368673</v>
      </c>
      <c r="AX628" s="37">
        <f t="shared" si="502"/>
        <v>55.860833916341051</v>
      </c>
      <c r="AY628" s="9">
        <f t="shared" si="503"/>
        <v>0.85</v>
      </c>
      <c r="AZ628" s="9">
        <f t="shared" si="504"/>
        <v>0.6</v>
      </c>
      <c r="BA628" s="9">
        <f t="shared" si="505"/>
        <v>0.55000000000000004</v>
      </c>
      <c r="BB628" s="9">
        <f t="shared" si="520"/>
        <v>21</v>
      </c>
      <c r="BC628" s="9">
        <f t="shared" si="521"/>
        <v>11.2</v>
      </c>
      <c r="BD628" s="9">
        <f t="shared" si="522"/>
        <v>13.65</v>
      </c>
      <c r="BE628" s="9">
        <f t="shared" si="506"/>
        <v>118.31543067554681</v>
      </c>
      <c r="BF628" s="9">
        <f t="shared" si="507"/>
        <v>84.172038246942407</v>
      </c>
      <c r="BG628" s="9">
        <f t="shared" si="508"/>
        <v>87.687508282921243</v>
      </c>
      <c r="BH628" s="9">
        <f t="shared" si="509"/>
        <v>3335.8805030119947</v>
      </c>
      <c r="BI628" s="9">
        <f t="shared" si="510"/>
        <v>105.08384075806397</v>
      </c>
      <c r="BJ628" s="9">
        <f t="shared" si="511"/>
        <v>74.758812210041327</v>
      </c>
      <c r="BK628" s="9">
        <f t="shared" si="512"/>
        <v>77.881136080573427</v>
      </c>
      <c r="BL628" s="9">
        <f t="shared" si="513"/>
        <v>2962.8184047078244</v>
      </c>
      <c r="BM628" s="9" t="str">
        <f t="shared" si="514"/>
        <v>D</v>
      </c>
      <c r="BN628" s="9" t="str">
        <f t="shared" si="515"/>
        <v>D</v>
      </c>
      <c r="BO628" s="9">
        <v>1</v>
      </c>
    </row>
    <row r="629" spans="1:67" x14ac:dyDescent="0.3">
      <c r="A629" s="10">
        <v>623</v>
      </c>
      <c r="B629" s="10">
        <f t="shared" si="485"/>
        <v>16</v>
      </c>
      <c r="C629" s="9">
        <f>IF(G629&lt;=$A$3,$A$3,G629)</f>
        <v>2.5</v>
      </c>
      <c r="D629" s="9">
        <f t="shared" si="523"/>
        <v>3</v>
      </c>
      <c r="E629" s="9">
        <f t="shared" si="524"/>
        <v>2.7508200000000005</v>
      </c>
      <c r="F629" s="9">
        <f t="shared" si="525"/>
        <v>2.9000000000000004</v>
      </c>
      <c r="G629" s="9">
        <v>1.0951288311758329</v>
      </c>
      <c r="H629" s="9">
        <f t="shared" si="486"/>
        <v>1.2083409707386163</v>
      </c>
      <c r="I629" s="9">
        <v>65</v>
      </c>
      <c r="J629" s="9">
        <v>78</v>
      </c>
      <c r="K629" s="9">
        <v>0.2</v>
      </c>
      <c r="L629" s="9">
        <v>0.2</v>
      </c>
      <c r="M629" s="1">
        <f t="shared" si="526"/>
        <v>1.3989229744649958</v>
      </c>
      <c r="N629" s="9">
        <v>3</v>
      </c>
      <c r="O629" s="9">
        <v>2.6</v>
      </c>
      <c r="P629" s="9">
        <f t="shared" si="527"/>
        <v>0</v>
      </c>
      <c r="Q629" s="1">
        <f t="shared" si="528"/>
        <v>0</v>
      </c>
      <c r="R629" s="4">
        <f t="shared" si="529"/>
        <v>15.007922656809424</v>
      </c>
      <c r="S629" s="4">
        <f t="shared" si="530"/>
        <v>18.148453014403927</v>
      </c>
      <c r="T629" s="9">
        <f t="shared" si="531"/>
        <v>0</v>
      </c>
      <c r="U629" s="9">
        <f t="shared" si="532"/>
        <v>2.6072639452036119</v>
      </c>
      <c r="V629" s="9">
        <f t="shared" si="533"/>
        <v>29.91535658214481</v>
      </c>
      <c r="W629" s="9">
        <f t="shared" si="534"/>
        <v>36.296906028807854</v>
      </c>
      <c r="X629" s="28">
        <f t="shared" si="487"/>
        <v>66.212262610952664</v>
      </c>
      <c r="Y629" s="9">
        <f t="shared" si="535"/>
        <v>0.54819008741748865</v>
      </c>
      <c r="Z629" s="9">
        <f t="shared" si="516"/>
        <v>0.04</v>
      </c>
      <c r="AA629" s="29">
        <f t="shared" si="488"/>
        <v>0.58819008741748868</v>
      </c>
      <c r="AB629" s="30">
        <f t="shared" si="517"/>
        <v>0.98</v>
      </c>
      <c r="AC629" s="9">
        <v>0.5</v>
      </c>
      <c r="AD629" s="9">
        <v>0.5</v>
      </c>
      <c r="AE629" s="9">
        <f t="shared" si="489"/>
        <v>29.91535658214481</v>
      </c>
      <c r="AF629" s="9">
        <f>(AC629+AD629)*D629*E629*N629</f>
        <v>24.757380000000005</v>
      </c>
      <c r="AG629" s="28">
        <f t="shared" si="490"/>
        <v>54.672736582144815</v>
      </c>
      <c r="AH629" s="9">
        <f t="shared" si="491"/>
        <v>0.45282862259514817</v>
      </c>
      <c r="AI629" s="9">
        <f t="shared" si="518"/>
        <v>0.09</v>
      </c>
      <c r="AJ629" s="29">
        <f t="shared" si="492"/>
        <v>0.54282862259514819</v>
      </c>
      <c r="AK629" s="30">
        <f t="shared" si="519"/>
        <v>0.9</v>
      </c>
      <c r="AL629" s="9">
        <v>6.5776922340537602</v>
      </c>
      <c r="AM629" s="9">
        <v>2.1208034351506702</v>
      </c>
      <c r="AN629" s="9">
        <v>5.1804282009173264</v>
      </c>
      <c r="AO629" s="36">
        <f t="shared" si="493"/>
        <v>67.591684748680848</v>
      </c>
      <c r="AP629" s="36">
        <f t="shared" si="494"/>
        <v>2.7087588639003424</v>
      </c>
      <c r="AQ629" s="36">
        <f t="shared" si="495"/>
        <v>0.87336787723408715</v>
      </c>
      <c r="AR629" s="36">
        <f t="shared" si="496"/>
        <v>2.1333516845597407</v>
      </c>
      <c r="AS629" s="36">
        <f t="shared" si="497"/>
        <v>73.148540676890477</v>
      </c>
      <c r="AT629" s="37">
        <f t="shared" si="498"/>
        <v>54.07193727904432</v>
      </c>
      <c r="AU629" s="37">
        <f t="shared" si="499"/>
        <v>3.0071326187875544</v>
      </c>
      <c r="AV629" s="37">
        <f t="shared" si="500"/>
        <v>0.96957062765277313</v>
      </c>
      <c r="AW629" s="37">
        <f t="shared" si="501"/>
        <v>2.3683434961603127</v>
      </c>
      <c r="AX629" s="37">
        <f t="shared" si="502"/>
        <v>81.205959532866856</v>
      </c>
      <c r="AY629" s="9">
        <f t="shared" si="503"/>
        <v>0.85</v>
      </c>
      <c r="AZ629" s="9">
        <f t="shared" si="504"/>
        <v>0.6</v>
      </c>
      <c r="BA629" s="9">
        <f t="shared" si="505"/>
        <v>0.65</v>
      </c>
      <c r="BB629" s="9">
        <f t="shared" si="520"/>
        <v>21</v>
      </c>
      <c r="BC629" s="9">
        <f t="shared" si="521"/>
        <v>11.2</v>
      </c>
      <c r="BD629" s="9">
        <f t="shared" si="522"/>
        <v>13.65</v>
      </c>
      <c r="BE629" s="9">
        <f t="shared" si="506"/>
        <v>183.08957518894684</v>
      </c>
      <c r="BF629" s="9">
        <f t="shared" si="507"/>
        <v>59.032406227631014</v>
      </c>
      <c r="BG629" s="9">
        <f t="shared" si="508"/>
        <v>144.19683452082921</v>
      </c>
      <c r="BH629" s="9">
        <f t="shared" si="509"/>
        <v>4944.2331012584391</v>
      </c>
      <c r="BI629" s="9">
        <f t="shared" si="510"/>
        <v>162.60148635284895</v>
      </c>
      <c r="BJ629" s="9">
        <f t="shared" si="511"/>
        <v>52.426562166044384</v>
      </c>
      <c r="BK629" s="9">
        <f t="shared" si="512"/>
        <v>128.06092097961297</v>
      </c>
      <c r="BL629" s="9">
        <f t="shared" si="513"/>
        <v>4390.9635505457882</v>
      </c>
      <c r="BM629" s="9" t="str">
        <f t="shared" si="514"/>
        <v>D</v>
      </c>
      <c r="BN629" s="9" t="str">
        <f t="shared" si="515"/>
        <v>M</v>
      </c>
      <c r="BO629" s="9">
        <v>1</v>
      </c>
    </row>
    <row r="630" spans="1:67" x14ac:dyDescent="0.3">
      <c r="A630" s="10">
        <v>624</v>
      </c>
      <c r="B630" s="10">
        <f t="shared" si="485"/>
        <v>16</v>
      </c>
      <c r="C630" s="9">
        <f>IF(G630&lt;=$A$3,$A$3,G630)</f>
        <v>2.5</v>
      </c>
      <c r="D630" s="9">
        <f t="shared" si="523"/>
        <v>3</v>
      </c>
      <c r="E630" s="9">
        <f t="shared" si="524"/>
        <v>2.7508200000000005</v>
      </c>
      <c r="F630" s="9">
        <f t="shared" si="525"/>
        <v>2.9000000000000004</v>
      </c>
      <c r="G630" s="9">
        <v>1.6329379204215424</v>
      </c>
      <c r="H630" s="9">
        <f t="shared" si="486"/>
        <v>1.8017476444296603</v>
      </c>
      <c r="I630" s="9">
        <v>65</v>
      </c>
      <c r="J630" s="9">
        <v>78</v>
      </c>
      <c r="K630" s="9">
        <v>0.2</v>
      </c>
      <c r="L630" s="9">
        <v>0.2</v>
      </c>
      <c r="M630" s="1">
        <f t="shared" si="526"/>
        <v>1.3989229744649958</v>
      </c>
      <c r="N630" s="9">
        <v>3</v>
      </c>
      <c r="O630" s="9">
        <v>2.6</v>
      </c>
      <c r="P630" s="9">
        <f t="shared" si="527"/>
        <v>0.64479022301348132</v>
      </c>
      <c r="Q630" s="1">
        <f t="shared" si="528"/>
        <v>0.30067061889465574</v>
      </c>
      <c r="R630" s="4">
        <f t="shared" si="529"/>
        <v>15.007922656809424</v>
      </c>
      <c r="S630" s="4">
        <f t="shared" si="530"/>
        <v>9.2499048316945967</v>
      </c>
      <c r="T630" s="9">
        <f t="shared" si="531"/>
        <v>0.79995004552383719</v>
      </c>
      <c r="U630" s="9">
        <f t="shared" si="532"/>
        <v>3.2006706188946561</v>
      </c>
      <c r="V630" s="9">
        <f t="shared" si="533"/>
        <v>42.406032513022105</v>
      </c>
      <c r="W630" s="9">
        <f t="shared" si="534"/>
        <v>66.72891701192664</v>
      </c>
      <c r="X630" s="28">
        <f t="shared" si="487"/>
        <v>109.13494952494875</v>
      </c>
      <c r="Y630" s="9">
        <f t="shared" si="535"/>
        <v>0.61143490057391836</v>
      </c>
      <c r="Z630" s="9">
        <f t="shared" si="516"/>
        <v>0.04</v>
      </c>
      <c r="AA630" s="29">
        <f t="shared" si="488"/>
        <v>0.6514349005739184</v>
      </c>
      <c r="AB630" s="30">
        <f t="shared" si="517"/>
        <v>0.98</v>
      </c>
      <c r="AC630" s="9">
        <v>0.5</v>
      </c>
      <c r="AD630" s="9">
        <v>0.5</v>
      </c>
      <c r="AE630" s="9">
        <f t="shared" si="489"/>
        <v>44.606551097249991</v>
      </c>
      <c r="AF630" s="9">
        <f>(AC630+AD630)*D630*E630*N630</f>
        <v>24.757380000000005</v>
      </c>
      <c r="AG630" s="28">
        <f t="shared" si="490"/>
        <v>69.363931097250003</v>
      </c>
      <c r="AH630" s="9">
        <f t="shared" si="491"/>
        <v>0.35692008235936812</v>
      </c>
      <c r="AI630" s="9">
        <f t="shared" si="518"/>
        <v>0.09</v>
      </c>
      <c r="AJ630" s="29">
        <f t="shared" si="492"/>
        <v>0.44692008235936809</v>
      </c>
      <c r="AK630" s="30">
        <f t="shared" si="519"/>
        <v>0.9</v>
      </c>
      <c r="AL630" s="9">
        <v>11.72214200133749</v>
      </c>
      <c r="AM630" s="9">
        <v>2.625290646323704</v>
      </c>
      <c r="AN630" s="9">
        <v>3.2916280739307382</v>
      </c>
      <c r="AO630" s="36">
        <f t="shared" si="493"/>
        <v>111.40859430671853</v>
      </c>
      <c r="AP630" s="36">
        <f t="shared" si="494"/>
        <v>4.0859295921828496</v>
      </c>
      <c r="AQ630" s="36">
        <f t="shared" si="495"/>
        <v>0.91508469515818391</v>
      </c>
      <c r="AR630" s="36">
        <f t="shared" si="496"/>
        <v>1.1473466668633492</v>
      </c>
      <c r="AS630" s="36">
        <f t="shared" si="497"/>
        <v>87.696917473403445</v>
      </c>
      <c r="AT630" s="37">
        <f t="shared" si="498"/>
        <v>68.601690096181329</v>
      </c>
      <c r="AU630" s="37">
        <f t="shared" si="499"/>
        <v>6.4832813326715311</v>
      </c>
      <c r="AV630" s="37">
        <f t="shared" si="500"/>
        <v>1.4519955344514355</v>
      </c>
      <c r="AW630" s="37">
        <f t="shared" si="501"/>
        <v>1.8205333840332045</v>
      </c>
      <c r="AX630" s="37">
        <f t="shared" si="502"/>
        <v>139.15163616032976</v>
      </c>
      <c r="AY630" s="9">
        <f t="shared" si="503"/>
        <v>0.85</v>
      </c>
      <c r="AZ630" s="9">
        <f t="shared" si="504"/>
        <v>0.6</v>
      </c>
      <c r="BA630" s="9">
        <f t="shared" si="505"/>
        <v>0.55000000000000004</v>
      </c>
      <c r="BB630" s="9">
        <f t="shared" si="520"/>
        <v>21</v>
      </c>
      <c r="BC630" s="9">
        <f t="shared" si="521"/>
        <v>11.2</v>
      </c>
      <c r="BD630" s="9">
        <f t="shared" si="522"/>
        <v>13.65</v>
      </c>
      <c r="BE630" s="9">
        <f t="shared" si="506"/>
        <v>455.20767230131497</v>
      </c>
      <c r="BF630" s="9">
        <f t="shared" si="507"/>
        <v>101.94829955916531</v>
      </c>
      <c r="BG630" s="9">
        <f t="shared" si="508"/>
        <v>127.8242793377446</v>
      </c>
      <c r="BH630" s="9">
        <f t="shared" si="509"/>
        <v>9770.1903007441797</v>
      </c>
      <c r="BI630" s="9">
        <f t="shared" si="510"/>
        <v>444.76405679028989</v>
      </c>
      <c r="BJ630" s="9">
        <f t="shared" si="511"/>
        <v>99.609347675476556</v>
      </c>
      <c r="BK630" s="9">
        <f t="shared" si="512"/>
        <v>124.89166702119817</v>
      </c>
      <c r="BL630" s="9">
        <f t="shared" si="513"/>
        <v>9546.0374202475214</v>
      </c>
      <c r="BM630" s="9" t="str">
        <f t="shared" si="514"/>
        <v>M</v>
      </c>
      <c r="BN630" s="9" t="str">
        <f t="shared" si="515"/>
        <v>M</v>
      </c>
      <c r="BO630" s="9">
        <v>1</v>
      </c>
    </row>
    <row r="631" spans="1:67" x14ac:dyDescent="0.3">
      <c r="A631" s="10">
        <v>625</v>
      </c>
      <c r="B631" s="10">
        <f t="shared" si="485"/>
        <v>16</v>
      </c>
      <c r="C631" s="9">
        <f>IF(G631&lt;=$A$3,$A$3,G631)</f>
        <v>2.5</v>
      </c>
      <c r="D631" s="9">
        <f t="shared" si="523"/>
        <v>3</v>
      </c>
      <c r="E631" s="9">
        <f t="shared" si="524"/>
        <v>2.7508200000000005</v>
      </c>
      <c r="F631" s="9">
        <f t="shared" si="525"/>
        <v>2.9000000000000004</v>
      </c>
      <c r="G631" s="9">
        <v>1.1635204157208536</v>
      </c>
      <c r="H631" s="9">
        <f t="shared" si="486"/>
        <v>1.2838027349684487</v>
      </c>
      <c r="I631" s="9">
        <v>65</v>
      </c>
      <c r="J631" s="9">
        <v>78</v>
      </c>
      <c r="K631" s="9">
        <v>0.2</v>
      </c>
      <c r="L631" s="9">
        <v>0.2</v>
      </c>
      <c r="M631" s="1">
        <f t="shared" si="526"/>
        <v>1.3989229744649958</v>
      </c>
      <c r="N631" s="9">
        <v>3</v>
      </c>
      <c r="O631" s="9">
        <v>2.6</v>
      </c>
      <c r="P631" s="9">
        <f t="shared" si="527"/>
        <v>0</v>
      </c>
      <c r="Q631" s="1">
        <f t="shared" si="528"/>
        <v>0</v>
      </c>
      <c r="R631" s="4">
        <f t="shared" si="529"/>
        <v>15.007922656809424</v>
      </c>
      <c r="S631" s="4">
        <f t="shared" si="530"/>
        <v>17.338884266316967</v>
      </c>
      <c r="T631" s="9">
        <f t="shared" si="531"/>
        <v>0</v>
      </c>
      <c r="U631" s="9">
        <f t="shared" si="532"/>
        <v>2.6827257094334445</v>
      </c>
      <c r="V631" s="9">
        <f t="shared" si="533"/>
        <v>31.783592154653178</v>
      </c>
      <c r="W631" s="9">
        <f t="shared" si="534"/>
        <v>34.677768532633934</v>
      </c>
      <c r="X631" s="28">
        <f t="shared" si="487"/>
        <v>66.461360687287112</v>
      </c>
      <c r="Y631" s="9">
        <f t="shared" si="535"/>
        <v>0.52177337589880524</v>
      </c>
      <c r="Z631" s="9">
        <f t="shared" si="516"/>
        <v>0.04</v>
      </c>
      <c r="AA631" s="29">
        <f t="shared" si="488"/>
        <v>0.56177337589880527</v>
      </c>
      <c r="AB631" s="30">
        <f t="shared" si="517"/>
        <v>0.98</v>
      </c>
      <c r="AC631" s="9">
        <v>0.5</v>
      </c>
      <c r="AD631" s="9">
        <v>0.5</v>
      </c>
      <c r="AE631" s="9">
        <f t="shared" si="489"/>
        <v>31.783592154653178</v>
      </c>
      <c r="AF631" s="9">
        <f>(AC631+AD631)*D631*E631*N631</f>
        <v>24.757380000000005</v>
      </c>
      <c r="AG631" s="28">
        <f t="shared" si="490"/>
        <v>56.540972154653183</v>
      </c>
      <c r="AH631" s="9">
        <f t="shared" si="491"/>
        <v>0.43786618900507412</v>
      </c>
      <c r="AI631" s="9">
        <f t="shared" si="518"/>
        <v>0.09</v>
      </c>
      <c r="AJ631" s="29">
        <f t="shared" si="492"/>
        <v>0.52786618900507409</v>
      </c>
      <c r="AK631" s="30">
        <f t="shared" si="519"/>
        <v>0.9</v>
      </c>
      <c r="AL631" s="9">
        <v>5.4761656229363549</v>
      </c>
      <c r="AM631" s="9">
        <v>3.468087764771929</v>
      </c>
      <c r="AN631" s="9">
        <v>6.7143203016139665</v>
      </c>
      <c r="AO631" s="36">
        <f t="shared" si="493"/>
        <v>67.845972368272271</v>
      </c>
      <c r="AP631" s="36">
        <f t="shared" si="494"/>
        <v>2.3998015739584146</v>
      </c>
      <c r="AQ631" s="36">
        <f t="shared" si="495"/>
        <v>1.5198083932426607</v>
      </c>
      <c r="AR631" s="36">
        <f t="shared" si="496"/>
        <v>2.9423939189104042</v>
      </c>
      <c r="AS631" s="36">
        <f t="shared" si="497"/>
        <v>79.155960543280941</v>
      </c>
      <c r="AT631" s="37">
        <f t="shared" si="498"/>
        <v>55.919642790316331</v>
      </c>
      <c r="AU631" s="37">
        <f t="shared" si="499"/>
        <v>2.5854829451963437</v>
      </c>
      <c r="AV631" s="37">
        <f t="shared" si="500"/>
        <v>1.637401493246645</v>
      </c>
      <c r="AW631" s="37">
        <f t="shared" si="501"/>
        <v>3.1700576322416025</v>
      </c>
      <c r="AX631" s="37">
        <f t="shared" si="502"/>
        <v>85.280544948435818</v>
      </c>
      <c r="AY631" s="9">
        <f t="shared" si="503"/>
        <v>0.85</v>
      </c>
      <c r="AZ631" s="9">
        <f t="shared" si="504"/>
        <v>0.6</v>
      </c>
      <c r="BA631" s="9">
        <f t="shared" si="505"/>
        <v>0.65</v>
      </c>
      <c r="BB631" s="9">
        <f t="shared" si="520"/>
        <v>21</v>
      </c>
      <c r="BC631" s="9">
        <f t="shared" si="521"/>
        <v>11.2</v>
      </c>
      <c r="BD631" s="9">
        <f t="shared" si="522"/>
        <v>13.65</v>
      </c>
      <c r="BE631" s="9">
        <f t="shared" si="506"/>
        <v>162.81687127611892</v>
      </c>
      <c r="BF631" s="9">
        <f t="shared" si="507"/>
        <v>103.11287825300984</v>
      </c>
      <c r="BG631" s="9">
        <f t="shared" si="508"/>
        <v>199.62957651896764</v>
      </c>
      <c r="BH631" s="9">
        <f t="shared" si="509"/>
        <v>5370.4131118034884</v>
      </c>
      <c r="BI631" s="9">
        <f t="shared" si="510"/>
        <v>144.57928273583457</v>
      </c>
      <c r="BJ631" s="9">
        <f t="shared" si="511"/>
        <v>91.562906606682944</v>
      </c>
      <c r="BK631" s="9">
        <f t="shared" si="512"/>
        <v>177.26849041966639</v>
      </c>
      <c r="BL631" s="9">
        <f t="shared" si="513"/>
        <v>4768.8576104800468</v>
      </c>
      <c r="BM631" s="9" t="str">
        <f t="shared" si="514"/>
        <v>M</v>
      </c>
      <c r="BN631" s="9" t="str">
        <f t="shared" si="515"/>
        <v>M</v>
      </c>
      <c r="BO631" s="9">
        <v>1</v>
      </c>
    </row>
    <row r="632" spans="1:67" x14ac:dyDescent="0.3">
      <c r="A632" s="10">
        <v>626</v>
      </c>
      <c r="B632" s="10">
        <f t="shared" si="485"/>
        <v>16</v>
      </c>
      <c r="C632" s="9">
        <f>IF(G632&lt;=$A$3,$A$3,G632)</f>
        <v>2.5</v>
      </c>
      <c r="D632" s="9">
        <f t="shared" si="523"/>
        <v>3</v>
      </c>
      <c r="E632" s="9">
        <f t="shared" si="524"/>
        <v>2.7508200000000005</v>
      </c>
      <c r="F632" s="9">
        <f t="shared" si="525"/>
        <v>2.9000000000000004</v>
      </c>
      <c r="G632" s="9">
        <v>2.0321438558397196</v>
      </c>
      <c r="H632" s="9">
        <f t="shared" si="486"/>
        <v>2.2422226586888434</v>
      </c>
      <c r="I632" s="9">
        <v>65</v>
      </c>
      <c r="J632" s="9">
        <v>78</v>
      </c>
      <c r="K632" s="9">
        <v>0.2</v>
      </c>
      <c r="L632" s="9">
        <v>0.2</v>
      </c>
      <c r="M632" s="1">
        <f t="shared" si="526"/>
        <v>1.3989229744649958</v>
      </c>
      <c r="N632" s="9">
        <v>3</v>
      </c>
      <c r="O632" s="9">
        <v>2.6</v>
      </c>
      <c r="P632" s="9">
        <f t="shared" si="527"/>
        <v>1.5893919394038465</v>
      </c>
      <c r="Q632" s="1">
        <f t="shared" si="528"/>
        <v>0.74114563315383908</v>
      </c>
      <c r="R632" s="4">
        <f t="shared" si="529"/>
        <v>15.007922656809424</v>
      </c>
      <c r="S632" s="4">
        <f t="shared" si="530"/>
        <v>3.3181101257154491</v>
      </c>
      <c r="T632" s="9">
        <f t="shared" si="531"/>
        <v>4.8605788471448417</v>
      </c>
      <c r="U632" s="9">
        <f t="shared" si="532"/>
        <v>3.6411456331538394</v>
      </c>
      <c r="V632" s="9">
        <f t="shared" si="533"/>
        <v>42.140980901467032</v>
      </c>
      <c r="W632" s="9">
        <f t="shared" si="534"/>
        <v>50.41161749882508</v>
      </c>
      <c r="X632" s="28">
        <f t="shared" si="487"/>
        <v>92.552598400292112</v>
      </c>
      <c r="Y632" s="9">
        <f t="shared" si="535"/>
        <v>0.54468073690155816</v>
      </c>
      <c r="Z632" s="9">
        <f t="shared" si="516"/>
        <v>0.04</v>
      </c>
      <c r="AA632" s="29">
        <f t="shared" si="488"/>
        <v>0.5846807369015582</v>
      </c>
      <c r="AB632" s="30">
        <f t="shared" si="517"/>
        <v>0.98</v>
      </c>
      <c r="AC632" s="9">
        <v>0.5</v>
      </c>
      <c r="AD632" s="9">
        <v>0.5</v>
      </c>
      <c r="AE632" s="9">
        <f t="shared" si="489"/>
        <v>55.511558405770003</v>
      </c>
      <c r="AF632" s="9">
        <f>(AC632+AD632)*D632*E632*N632</f>
        <v>24.757380000000005</v>
      </c>
      <c r="AG632" s="28">
        <f t="shared" si="490"/>
        <v>80.268938405770001</v>
      </c>
      <c r="AH632" s="9">
        <f t="shared" si="491"/>
        <v>0.30843039028183239</v>
      </c>
      <c r="AI632" s="9">
        <f t="shared" si="518"/>
        <v>0.09</v>
      </c>
      <c r="AJ632" s="29">
        <f t="shared" si="492"/>
        <v>0.39843039028183236</v>
      </c>
      <c r="AK632" s="30">
        <f t="shared" si="519"/>
        <v>0.9</v>
      </c>
      <c r="AL632" s="9">
        <v>11.872994598629692</v>
      </c>
      <c r="AM632" s="9">
        <v>2.9526927905456657</v>
      </c>
      <c r="AN632" s="9">
        <v>5.0736011803226901</v>
      </c>
      <c r="AO632" s="36">
        <f t="shared" si="493"/>
        <v>94.480777533631525</v>
      </c>
      <c r="AP632" s="36">
        <f t="shared" si="494"/>
        <v>4.9310833674746632</v>
      </c>
      <c r="AQ632" s="36">
        <f t="shared" si="495"/>
        <v>1.2263101939255077</v>
      </c>
      <c r="AR632" s="36">
        <f t="shared" si="496"/>
        <v>2.107164303467004</v>
      </c>
      <c r="AS632" s="36">
        <f t="shared" si="497"/>
        <v>114.95645789511312</v>
      </c>
      <c r="AT632" s="37">
        <f t="shared" si="498"/>
        <v>79.386862159552749</v>
      </c>
      <c r="AU632" s="37">
        <f t="shared" si="499"/>
        <v>7.1424327268835759</v>
      </c>
      <c r="AV632" s="37">
        <f t="shared" si="500"/>
        <v>1.7762502496262034</v>
      </c>
      <c r="AW632" s="37">
        <f t="shared" si="501"/>
        <v>3.0521242819123553</v>
      </c>
      <c r="AX632" s="37">
        <f t="shared" si="502"/>
        <v>166.50879854362728</v>
      </c>
      <c r="AY632" s="9">
        <f t="shared" si="503"/>
        <v>0.85</v>
      </c>
      <c r="AZ632" s="9">
        <f t="shared" si="504"/>
        <v>0.6</v>
      </c>
      <c r="BA632" s="9">
        <f t="shared" si="505"/>
        <v>0.65</v>
      </c>
      <c r="BB632" s="9">
        <f t="shared" si="520"/>
        <v>21</v>
      </c>
      <c r="BC632" s="9">
        <f t="shared" si="521"/>
        <v>11.2</v>
      </c>
      <c r="BD632" s="9">
        <f t="shared" si="522"/>
        <v>13.65</v>
      </c>
      <c r="BE632" s="9">
        <f t="shared" si="506"/>
        <v>465.89259064216424</v>
      </c>
      <c r="BF632" s="9">
        <f t="shared" si="507"/>
        <v>115.86274061950043</v>
      </c>
      <c r="BG632" s="9">
        <f t="shared" si="508"/>
        <v>199.08652178267565</v>
      </c>
      <c r="BH632" s="9">
        <f t="shared" si="509"/>
        <v>10861.175524442462</v>
      </c>
      <c r="BI632" s="9">
        <f t="shared" si="510"/>
        <v>567.01532237298488</v>
      </c>
      <c r="BJ632" s="9">
        <f t="shared" si="511"/>
        <v>141.01093372794656</v>
      </c>
      <c r="BK632" s="9">
        <f t="shared" si="512"/>
        <v>242.29856966200006</v>
      </c>
      <c r="BL632" s="9">
        <f t="shared" si="513"/>
        <v>13218.611038335675</v>
      </c>
      <c r="BM632" s="9" t="str">
        <f t="shared" si="514"/>
        <v>M</v>
      </c>
      <c r="BN632" s="9" t="str">
        <f t="shared" si="515"/>
        <v>M</v>
      </c>
      <c r="BO632" s="9">
        <v>1</v>
      </c>
    </row>
    <row r="633" spans="1:67" x14ac:dyDescent="0.3">
      <c r="A633" s="10">
        <v>627</v>
      </c>
      <c r="B633" s="10">
        <f t="shared" si="485"/>
        <v>16</v>
      </c>
      <c r="C633" s="9">
        <f>IF(G633&lt;=$A$3,$A$3,G633)</f>
        <v>2.6068497569944102</v>
      </c>
      <c r="D633" s="9">
        <f t="shared" si="523"/>
        <v>3</v>
      </c>
      <c r="E633" s="9">
        <f t="shared" si="524"/>
        <v>2.7508200000000005</v>
      </c>
      <c r="F633" s="9">
        <f t="shared" si="525"/>
        <v>3.0068497569944106</v>
      </c>
      <c r="G633" s="9">
        <v>2.6068497569944102</v>
      </c>
      <c r="H633" s="9">
        <f t="shared" si="486"/>
        <v>2.8763404599203697</v>
      </c>
      <c r="I633" s="9">
        <v>65</v>
      </c>
      <c r="J633" s="9">
        <v>78</v>
      </c>
      <c r="K633" s="9">
        <v>0.2</v>
      </c>
      <c r="L633" s="9">
        <v>0.2</v>
      </c>
      <c r="M633" s="1">
        <f t="shared" si="526"/>
        <v>1.3989229744649958</v>
      </c>
      <c r="N633" s="9">
        <v>3</v>
      </c>
      <c r="O633" s="9">
        <v>2.6</v>
      </c>
      <c r="P633" s="9">
        <f t="shared" si="527"/>
        <v>2.7201219092338818</v>
      </c>
      <c r="Q633" s="1">
        <f t="shared" si="528"/>
        <v>1.2684136773909551</v>
      </c>
      <c r="R633" s="4">
        <f t="shared" si="529"/>
        <v>15.007922656809424</v>
      </c>
      <c r="S633" s="4">
        <f t="shared" si="530"/>
        <v>0.13062186454463401</v>
      </c>
      <c r="T633" s="9">
        <f t="shared" si="531"/>
        <v>14.236483109598229</v>
      </c>
      <c r="U633" s="9">
        <f t="shared" si="532"/>
        <v>4.2752634343853657</v>
      </c>
      <c r="V633" s="9">
        <f t="shared" si="533"/>
        <v>32.048651308078369</v>
      </c>
      <c r="W633" s="9">
        <f t="shared" si="534"/>
        <v>41.643411040231179</v>
      </c>
      <c r="X633" s="28">
        <f t="shared" si="487"/>
        <v>73.692062348309548</v>
      </c>
      <c r="Y633" s="9">
        <f t="shared" si="535"/>
        <v>0.56510036105925943</v>
      </c>
      <c r="Z633" s="9">
        <f t="shared" si="516"/>
        <v>0.04</v>
      </c>
      <c r="AA633" s="29">
        <f t="shared" si="488"/>
        <v>0.60510036105925946</v>
      </c>
      <c r="AB633" s="30">
        <f t="shared" si="517"/>
        <v>0.98</v>
      </c>
      <c r="AC633" s="9">
        <v>0.5</v>
      </c>
      <c r="AD633" s="9">
        <v>0.5</v>
      </c>
      <c r="AE633" s="9">
        <f t="shared" si="489"/>
        <v>71.210653775623385</v>
      </c>
      <c r="AF633" s="9">
        <f>(AC633+AD633)*D633*E633*N633</f>
        <v>24.757380000000005</v>
      </c>
      <c r="AG633" s="28">
        <f t="shared" si="490"/>
        <v>95.968033775623383</v>
      </c>
      <c r="AH633" s="9">
        <f t="shared" si="491"/>
        <v>0.25797527599537595</v>
      </c>
      <c r="AI633" s="9">
        <f t="shared" si="518"/>
        <v>0.09</v>
      </c>
      <c r="AJ633" s="29">
        <f t="shared" si="492"/>
        <v>0.34797527599537592</v>
      </c>
      <c r="AK633" s="30">
        <f t="shared" si="519"/>
        <v>0.9</v>
      </c>
      <c r="AL633" s="9">
        <v>5.0603477715194716</v>
      </c>
      <c r="AM633" s="9">
        <v>3.381289496833042</v>
      </c>
      <c r="AN633" s="9">
        <v>4.2446990335264774</v>
      </c>
      <c r="AO633" s="36">
        <f t="shared" si="493"/>
        <v>75.227313647232663</v>
      </c>
      <c r="AP633" s="36">
        <f t="shared" si="494"/>
        <v>1.9983295078876204</v>
      </c>
      <c r="AQ633" s="36">
        <f t="shared" si="495"/>
        <v>1.3352700014534866</v>
      </c>
      <c r="AR633" s="36">
        <f t="shared" si="496"/>
        <v>1.6762301157517163</v>
      </c>
      <c r="AS633" s="36">
        <f t="shared" si="497"/>
        <v>59.515547827568554</v>
      </c>
      <c r="AT633" s="37">
        <f t="shared" si="498"/>
        <v>94.913439997869276</v>
      </c>
      <c r="AU633" s="37">
        <f t="shared" si="499"/>
        <v>3.2994718590923982</v>
      </c>
      <c r="AV633" s="37">
        <f t="shared" si="500"/>
        <v>2.2046843509522986</v>
      </c>
      <c r="AW633" s="37">
        <f t="shared" si="501"/>
        <v>2.767648715817796</v>
      </c>
      <c r="AX633" s="37">
        <f t="shared" si="502"/>
        <v>98.267014754292148</v>
      </c>
      <c r="AY633" s="9">
        <f t="shared" si="503"/>
        <v>0.85</v>
      </c>
      <c r="AZ633" s="9">
        <f t="shared" si="504"/>
        <v>0.6</v>
      </c>
      <c r="BA633" s="9">
        <f t="shared" si="505"/>
        <v>0.65</v>
      </c>
      <c r="BB633" s="9">
        <f t="shared" si="520"/>
        <v>21</v>
      </c>
      <c r="BC633" s="9">
        <f t="shared" si="521"/>
        <v>11.2</v>
      </c>
      <c r="BD633" s="9">
        <f t="shared" si="522"/>
        <v>13.65</v>
      </c>
      <c r="BE633" s="9">
        <f t="shared" si="506"/>
        <v>150.32896066038211</v>
      </c>
      <c r="BF633" s="9">
        <f t="shared" si="507"/>
        <v>100.44877520308225</v>
      </c>
      <c r="BG633" s="9">
        <f t="shared" si="508"/>
        <v>126.09828866259147</v>
      </c>
      <c r="BH633" s="9">
        <f t="shared" si="509"/>
        <v>4477.1947833113763</v>
      </c>
      <c r="BI633" s="9">
        <f t="shared" si="510"/>
        <v>313.16422432262453</v>
      </c>
      <c r="BJ633" s="9">
        <f t="shared" si="511"/>
        <v>209.25417585835237</v>
      </c>
      <c r="BK633" s="9">
        <f t="shared" si="512"/>
        <v>262.68706032395232</v>
      </c>
      <c r="BL633" s="9">
        <f t="shared" si="513"/>
        <v>9326.8604086512423</v>
      </c>
      <c r="BM633" s="9" t="str">
        <f t="shared" si="514"/>
        <v>D</v>
      </c>
      <c r="BN633" s="9" t="str">
        <f t="shared" si="515"/>
        <v>M</v>
      </c>
      <c r="BO633" s="9">
        <v>1</v>
      </c>
    </row>
    <row r="634" spans="1:67" x14ac:dyDescent="0.3">
      <c r="A634" s="10">
        <v>628</v>
      </c>
      <c r="B634" s="10">
        <f t="shared" si="485"/>
        <v>16</v>
      </c>
      <c r="C634" s="9">
        <f>IF(G634&lt;=$A$3,$A$3,G634)</f>
        <v>2.5</v>
      </c>
      <c r="D634" s="9">
        <f t="shared" si="523"/>
        <v>3</v>
      </c>
      <c r="E634" s="9">
        <f t="shared" si="524"/>
        <v>2.7508200000000005</v>
      </c>
      <c r="F634" s="9">
        <f t="shared" si="525"/>
        <v>2.9000000000000004</v>
      </c>
      <c r="G634" s="9">
        <v>2.1474629660222577</v>
      </c>
      <c r="H634" s="9">
        <f t="shared" si="486"/>
        <v>2.3694632184986588</v>
      </c>
      <c r="I634" s="9">
        <v>65</v>
      </c>
      <c r="J634" s="9">
        <v>78</v>
      </c>
      <c r="K634" s="9">
        <v>0.2</v>
      </c>
      <c r="L634" s="9">
        <v>0.2</v>
      </c>
      <c r="M634" s="1">
        <f t="shared" si="526"/>
        <v>1.3989229744649958</v>
      </c>
      <c r="N634" s="9">
        <v>3</v>
      </c>
      <c r="O634" s="9">
        <v>2.6</v>
      </c>
      <c r="P634" s="9">
        <f t="shared" si="527"/>
        <v>1.8622602004855051</v>
      </c>
      <c r="Q634" s="1">
        <f t="shared" si="528"/>
        <v>0.86838619296365405</v>
      </c>
      <c r="R634" s="4">
        <f t="shared" si="529"/>
        <v>15.007922656809424</v>
      </c>
      <c r="S634" s="4">
        <f t="shared" si="530"/>
        <v>2.1585592520849106</v>
      </c>
      <c r="T634" s="9">
        <f t="shared" si="531"/>
        <v>6.6727784220416178</v>
      </c>
      <c r="U634" s="9">
        <f t="shared" si="532"/>
        <v>3.7683861929636544</v>
      </c>
      <c r="V634" s="9">
        <f t="shared" si="533"/>
        <v>40.306088957473811</v>
      </c>
      <c r="W634" s="9">
        <f t="shared" si="534"/>
        <v>47.221901764624718</v>
      </c>
      <c r="X634" s="28">
        <f t="shared" si="487"/>
        <v>87.527990722098536</v>
      </c>
      <c r="Y634" s="9">
        <f t="shared" si="535"/>
        <v>0.53950629250195292</v>
      </c>
      <c r="Z634" s="9">
        <f t="shared" si="516"/>
        <v>0.04</v>
      </c>
      <c r="AA634" s="29">
        <f t="shared" si="488"/>
        <v>0.57950629250195296</v>
      </c>
      <c r="AB634" s="30">
        <f t="shared" si="517"/>
        <v>0.98</v>
      </c>
      <c r="AC634" s="9">
        <v>0.5</v>
      </c>
      <c r="AD634" s="9">
        <v>0.5</v>
      </c>
      <c r="AE634" s="9">
        <f t="shared" si="489"/>
        <v>58.661701296394341</v>
      </c>
      <c r="AF634" s="9">
        <f>(AC634+AD634)*D634*E634*N634</f>
        <v>24.757380000000005</v>
      </c>
      <c r="AG634" s="28">
        <f t="shared" si="490"/>
        <v>83.419081296394353</v>
      </c>
      <c r="AH634" s="9">
        <f t="shared" si="491"/>
        <v>0.29678317736484233</v>
      </c>
      <c r="AI634" s="9">
        <f t="shared" si="518"/>
        <v>0.09</v>
      </c>
      <c r="AJ634" s="29">
        <f t="shared" si="492"/>
        <v>0.38678317736484236</v>
      </c>
      <c r="AK634" s="30">
        <f t="shared" si="519"/>
        <v>0.9</v>
      </c>
      <c r="AL634" s="9">
        <v>6.2918115341902894</v>
      </c>
      <c r="AM634" s="9">
        <v>3.3812229624166728</v>
      </c>
      <c r="AN634" s="9">
        <v>4.3460519739492067</v>
      </c>
      <c r="AO634" s="36">
        <f t="shared" si="493"/>
        <v>89.351490528808924</v>
      </c>
      <c r="AP634" s="36">
        <f t="shared" si="494"/>
        <v>2.64566715889065</v>
      </c>
      <c r="AQ634" s="36">
        <f t="shared" si="495"/>
        <v>1.4217829793441166</v>
      </c>
      <c r="AR634" s="36">
        <f t="shared" si="496"/>
        <v>1.8274875075051078</v>
      </c>
      <c r="AS634" s="36">
        <f t="shared" si="497"/>
        <v>72.993923317729639</v>
      </c>
      <c r="AT634" s="37">
        <f t="shared" si="498"/>
        <v>82.502388095335064</v>
      </c>
      <c r="AU634" s="37">
        <f t="shared" si="499"/>
        <v>3.8582446776154056</v>
      </c>
      <c r="AV634" s="37">
        <f t="shared" si="500"/>
        <v>2.0734228016341869</v>
      </c>
      <c r="AW634" s="37">
        <f t="shared" si="501"/>
        <v>2.6650721824723873</v>
      </c>
      <c r="AX634" s="37">
        <f t="shared" si="502"/>
        <v>106.44892166140298</v>
      </c>
      <c r="AY634" s="9">
        <f t="shared" si="503"/>
        <v>0.85</v>
      </c>
      <c r="AZ634" s="9">
        <f t="shared" si="504"/>
        <v>0.6</v>
      </c>
      <c r="BA634" s="9">
        <f t="shared" si="505"/>
        <v>0.65</v>
      </c>
      <c r="BB634" s="9">
        <f t="shared" si="520"/>
        <v>21</v>
      </c>
      <c r="BC634" s="9">
        <f t="shared" si="521"/>
        <v>11.2</v>
      </c>
      <c r="BD634" s="9">
        <f t="shared" si="522"/>
        <v>13.65</v>
      </c>
      <c r="BE634" s="9">
        <f t="shared" si="506"/>
        <v>236.39430408999871</v>
      </c>
      <c r="BF634" s="9">
        <f t="shared" si="507"/>
        <v>127.03842841288757</v>
      </c>
      <c r="BG634" s="9">
        <f t="shared" si="508"/>
        <v>163.28873271835926</v>
      </c>
      <c r="BH634" s="9">
        <f t="shared" si="509"/>
        <v>6522.1158479847245</v>
      </c>
      <c r="BI634" s="9">
        <f t="shared" si="510"/>
        <v>318.31439975938713</v>
      </c>
      <c r="BJ634" s="9">
        <f t="shared" si="511"/>
        <v>171.06233266614061</v>
      </c>
      <c r="BK634" s="9">
        <f t="shared" si="512"/>
        <v>219.87481950041851</v>
      </c>
      <c r="BL634" s="9">
        <f t="shared" si="513"/>
        <v>8782.2902472389869</v>
      </c>
      <c r="BM634" s="9" t="str">
        <f t="shared" si="514"/>
        <v>D</v>
      </c>
      <c r="BN634" s="9" t="str">
        <f t="shared" si="515"/>
        <v>M</v>
      </c>
      <c r="BO634" s="9">
        <v>1</v>
      </c>
    </row>
    <row r="635" spans="1:67" x14ac:dyDescent="0.3">
      <c r="A635" s="10">
        <v>629</v>
      </c>
      <c r="B635" s="10">
        <f t="shared" si="485"/>
        <v>16</v>
      </c>
      <c r="C635" s="9">
        <f>IF(G635&lt;=$A$3,$A$3,G635)</f>
        <v>2.5</v>
      </c>
      <c r="D635" s="9">
        <f t="shared" si="523"/>
        <v>3</v>
      </c>
      <c r="E635" s="9">
        <f t="shared" si="524"/>
        <v>2.7508200000000005</v>
      </c>
      <c r="F635" s="9">
        <f t="shared" si="525"/>
        <v>2.9000000000000004</v>
      </c>
      <c r="G635" s="9">
        <v>1.3009466975018298</v>
      </c>
      <c r="H635" s="9">
        <f t="shared" si="486"/>
        <v>1.4354358597706951</v>
      </c>
      <c r="I635" s="9">
        <v>65</v>
      </c>
      <c r="J635" s="9">
        <v>78</v>
      </c>
      <c r="K635" s="9">
        <v>0.2</v>
      </c>
      <c r="L635" s="9">
        <v>0.2</v>
      </c>
      <c r="M635" s="1">
        <f t="shared" si="526"/>
        <v>1.3989229744649958</v>
      </c>
      <c r="N635" s="9">
        <v>3</v>
      </c>
      <c r="O635" s="9">
        <v>2.6</v>
      </c>
      <c r="P635" s="9">
        <f t="shared" si="527"/>
        <v>0</v>
      </c>
      <c r="Q635" s="1">
        <f t="shared" si="528"/>
        <v>0</v>
      </c>
      <c r="R635" s="4">
        <f t="shared" si="529"/>
        <v>15.007922656809424</v>
      </c>
      <c r="S635" s="4">
        <f t="shared" si="530"/>
        <v>15.712134080079759</v>
      </c>
      <c r="T635" s="9">
        <f t="shared" si="531"/>
        <v>0</v>
      </c>
      <c r="U635" s="9">
        <f t="shared" si="532"/>
        <v>2.8343588342356911</v>
      </c>
      <c r="V635" s="9">
        <f t="shared" si="533"/>
        <v>35.537631045969817</v>
      </c>
      <c r="W635" s="9">
        <f t="shared" si="534"/>
        <v>31.424268160159517</v>
      </c>
      <c r="X635" s="28">
        <f t="shared" si="487"/>
        <v>66.961899206129331</v>
      </c>
      <c r="Y635" s="9">
        <f t="shared" si="535"/>
        <v>0.46928579584378199</v>
      </c>
      <c r="Z635" s="9">
        <f t="shared" si="516"/>
        <v>0.04</v>
      </c>
      <c r="AA635" s="29">
        <f t="shared" si="488"/>
        <v>0.50928579584378197</v>
      </c>
      <c r="AB635" s="30">
        <f t="shared" si="517"/>
        <v>0.98</v>
      </c>
      <c r="AC635" s="9">
        <v>0.5</v>
      </c>
      <c r="AD635" s="9">
        <v>0.5</v>
      </c>
      <c r="AE635" s="9">
        <f t="shared" si="489"/>
        <v>35.537631045969817</v>
      </c>
      <c r="AF635" s="9">
        <f>(AC635+AD635)*D635*E635*N635</f>
        <v>24.757380000000005</v>
      </c>
      <c r="AG635" s="28">
        <f t="shared" si="490"/>
        <v>60.295011045969822</v>
      </c>
      <c r="AH635" s="9">
        <f t="shared" si="491"/>
        <v>0.41060412081398584</v>
      </c>
      <c r="AI635" s="9">
        <f t="shared" si="518"/>
        <v>0.09</v>
      </c>
      <c r="AJ635" s="29">
        <f t="shared" si="492"/>
        <v>0.50060412081398586</v>
      </c>
      <c r="AK635" s="30">
        <f t="shared" si="519"/>
        <v>0.9</v>
      </c>
      <c r="AL635" s="9">
        <v>8.7651017589543567</v>
      </c>
      <c r="AM635" s="9">
        <v>2.0890970565381428</v>
      </c>
      <c r="AN635" s="9">
        <v>3.4126245268792581</v>
      </c>
      <c r="AO635" s="36">
        <f t="shared" si="493"/>
        <v>68.356938772923684</v>
      </c>
      <c r="AP635" s="36">
        <f t="shared" si="494"/>
        <v>4.3011599339935538</v>
      </c>
      <c r="AQ635" s="36">
        <f t="shared" si="495"/>
        <v>1.0251495995042124</v>
      </c>
      <c r="AR635" s="36">
        <f t="shared" si="496"/>
        <v>1.6746233287915453</v>
      </c>
      <c r="AS635" s="36">
        <f t="shared" si="497"/>
        <v>96.236944771355752</v>
      </c>
      <c r="AT635" s="37">
        <f t="shared" si="498"/>
        <v>59.632428507003112</v>
      </c>
      <c r="AU635" s="37">
        <f t="shared" si="499"/>
        <v>4.3772556990678897</v>
      </c>
      <c r="AV635" s="37">
        <f t="shared" si="500"/>
        <v>1.0432864612547801</v>
      </c>
      <c r="AW635" s="37">
        <f t="shared" si="501"/>
        <v>1.7042506259326227</v>
      </c>
      <c r="AX635" s="37">
        <f t="shared" si="502"/>
        <v>97.939560822183111</v>
      </c>
      <c r="AY635" s="9">
        <f t="shared" si="503"/>
        <v>0.85</v>
      </c>
      <c r="AZ635" s="9">
        <f t="shared" si="504"/>
        <v>0.6</v>
      </c>
      <c r="BA635" s="9">
        <f t="shared" si="505"/>
        <v>0.55000000000000004</v>
      </c>
      <c r="BB635" s="9">
        <f t="shared" si="520"/>
        <v>21</v>
      </c>
      <c r="BC635" s="9">
        <f t="shared" si="521"/>
        <v>11.2</v>
      </c>
      <c r="BD635" s="9">
        <f t="shared" si="522"/>
        <v>13.65</v>
      </c>
      <c r="BE635" s="9">
        <f t="shared" si="506"/>
        <v>294.0141262605498</v>
      </c>
      <c r="BF635" s="9">
        <f t="shared" si="507"/>
        <v>70.076088406396678</v>
      </c>
      <c r="BG635" s="9">
        <f t="shared" si="508"/>
        <v>114.47212435391332</v>
      </c>
      <c r="BH635" s="9">
        <f t="shared" si="509"/>
        <v>6578.4629414288029</v>
      </c>
      <c r="BI635" s="9">
        <f t="shared" si="510"/>
        <v>261.02638753153786</v>
      </c>
      <c r="BJ635" s="9">
        <f t="shared" si="511"/>
        <v>62.213705313099943</v>
      </c>
      <c r="BK635" s="9">
        <f t="shared" si="512"/>
        <v>101.62860360894243</v>
      </c>
      <c r="BL635" s="9">
        <f t="shared" si="513"/>
        <v>5840.3738587361177</v>
      </c>
      <c r="BM635" s="9" t="str">
        <f t="shared" si="514"/>
        <v>M</v>
      </c>
      <c r="BN635" s="9" t="str">
        <f t="shared" si="515"/>
        <v>M</v>
      </c>
      <c r="BO635" s="9">
        <v>1</v>
      </c>
    </row>
    <row r="636" spans="1:67" x14ac:dyDescent="0.3">
      <c r="A636" s="10">
        <v>630</v>
      </c>
      <c r="B636" s="10">
        <f t="shared" si="485"/>
        <v>16</v>
      </c>
      <c r="C636" s="9">
        <f>IF(G636&lt;=$A$3,$A$3,G636)</f>
        <v>2.5</v>
      </c>
      <c r="D636" s="9">
        <f t="shared" si="523"/>
        <v>3</v>
      </c>
      <c r="E636" s="9">
        <f t="shared" si="524"/>
        <v>2.7508200000000005</v>
      </c>
      <c r="F636" s="9">
        <f t="shared" si="525"/>
        <v>2.9000000000000004</v>
      </c>
      <c r="G636" s="9">
        <v>2.4571347398033327</v>
      </c>
      <c r="H636" s="9">
        <f t="shared" si="486"/>
        <v>2.7111482158146449</v>
      </c>
      <c r="I636" s="9">
        <v>65</v>
      </c>
      <c r="J636" s="9">
        <v>78</v>
      </c>
      <c r="K636" s="9">
        <v>0.2</v>
      </c>
      <c r="L636" s="9">
        <v>0.2</v>
      </c>
      <c r="M636" s="1">
        <f t="shared" si="526"/>
        <v>1.3989229744649958</v>
      </c>
      <c r="N636" s="9">
        <v>3</v>
      </c>
      <c r="O636" s="9">
        <v>2.6</v>
      </c>
      <c r="P636" s="9">
        <f t="shared" si="527"/>
        <v>2.5950060418639271</v>
      </c>
      <c r="Q636" s="1">
        <f t="shared" si="528"/>
        <v>1.2100711902796402</v>
      </c>
      <c r="R636" s="4">
        <f t="shared" si="529"/>
        <v>15.007922656809424</v>
      </c>
      <c r="S636" s="4">
        <f t="shared" si="530"/>
        <v>0.27351122965683677</v>
      </c>
      <c r="T636" s="9">
        <f t="shared" si="531"/>
        <v>12.956948330398534</v>
      </c>
      <c r="U636" s="9">
        <f t="shared" si="532"/>
        <v>4.1100711902796405</v>
      </c>
      <c r="V636" s="9">
        <f t="shared" si="533"/>
        <v>31.478694009018277</v>
      </c>
      <c r="W636" s="9">
        <f t="shared" si="534"/>
        <v>42.036473963569122</v>
      </c>
      <c r="X636" s="28">
        <f t="shared" si="487"/>
        <v>73.515167972587392</v>
      </c>
      <c r="Y636" s="9">
        <f t="shared" si="535"/>
        <v>0.57180681378901066</v>
      </c>
      <c r="Z636" s="9">
        <f t="shared" si="516"/>
        <v>0.04</v>
      </c>
      <c r="AA636" s="29">
        <f t="shared" si="488"/>
        <v>0.6118068137890107</v>
      </c>
      <c r="AB636" s="30">
        <f t="shared" si="517"/>
        <v>0.98</v>
      </c>
      <c r="AC636" s="9">
        <v>0.5</v>
      </c>
      <c r="AD636" s="9">
        <v>0.5</v>
      </c>
      <c r="AE636" s="9">
        <f t="shared" si="489"/>
        <v>67.120926615245182</v>
      </c>
      <c r="AF636" s="9">
        <f>(AC636+AD636)*D636*E636*N636</f>
        <v>24.757380000000005</v>
      </c>
      <c r="AG636" s="28">
        <f t="shared" si="490"/>
        <v>91.87830661524518</v>
      </c>
      <c r="AH636" s="9">
        <f t="shared" si="491"/>
        <v>0.26945838372571901</v>
      </c>
      <c r="AI636" s="9">
        <f t="shared" si="518"/>
        <v>0.09</v>
      </c>
      <c r="AJ636" s="29">
        <f t="shared" si="492"/>
        <v>0.35945838372571903</v>
      </c>
      <c r="AK636" s="30">
        <f t="shared" si="519"/>
        <v>0.9</v>
      </c>
      <c r="AL636" s="9">
        <v>10.064232961281023</v>
      </c>
      <c r="AM636" s="9">
        <v>2.1090584413945046</v>
      </c>
      <c r="AN636" s="9">
        <v>6.7212876610102583</v>
      </c>
      <c r="AO636" s="36">
        <f t="shared" si="493"/>
        <v>75.046733972016298</v>
      </c>
      <c r="AP636" s="36">
        <f t="shared" si="494"/>
        <v>3.9068666600093405</v>
      </c>
      <c r="AQ636" s="36">
        <f t="shared" si="495"/>
        <v>0.81872211627011582</v>
      </c>
      <c r="AR636" s="36">
        <f t="shared" si="496"/>
        <v>2.6091580725681798</v>
      </c>
      <c r="AS636" s="36">
        <f t="shared" si="497"/>
        <v>98.389137501363081</v>
      </c>
      <c r="AT636" s="37">
        <f t="shared" si="498"/>
        <v>90.868654894198528</v>
      </c>
      <c r="AU636" s="37">
        <f t="shared" si="499"/>
        <v>6.4465600475798395</v>
      </c>
      <c r="AV636" s="37">
        <f t="shared" si="500"/>
        <v>1.3509397028677519</v>
      </c>
      <c r="AW636" s="37">
        <f t="shared" si="501"/>
        <v>4.3052644618278926</v>
      </c>
      <c r="AX636" s="37">
        <f t="shared" si="502"/>
        <v>162.34787059013939</v>
      </c>
      <c r="AY636" s="9">
        <f t="shared" si="503"/>
        <v>0.85</v>
      </c>
      <c r="AZ636" s="9">
        <f t="shared" si="504"/>
        <v>0.6</v>
      </c>
      <c r="BA636" s="9">
        <f t="shared" si="505"/>
        <v>0.65</v>
      </c>
      <c r="BB636" s="9">
        <f t="shared" si="520"/>
        <v>21</v>
      </c>
      <c r="BC636" s="9">
        <f t="shared" si="521"/>
        <v>11.2</v>
      </c>
      <c r="BD636" s="9">
        <f t="shared" si="522"/>
        <v>13.65</v>
      </c>
      <c r="BE636" s="9">
        <f t="shared" si="506"/>
        <v>293.1975828978608</v>
      </c>
      <c r="BF636" s="9">
        <f t="shared" si="507"/>
        <v>61.442420856729576</v>
      </c>
      <c r="BG636" s="9">
        <f t="shared" si="508"/>
        <v>195.80879176296298</v>
      </c>
      <c r="BH636" s="9">
        <f t="shared" si="509"/>
        <v>7383.7834278009277</v>
      </c>
      <c r="BI636" s="9">
        <f t="shared" si="510"/>
        <v>585.79024021826046</v>
      </c>
      <c r="BJ636" s="9">
        <f t="shared" si="511"/>
        <v>122.75807364276085</v>
      </c>
      <c r="BK636" s="9">
        <f t="shared" si="512"/>
        <v>391.21359061009611</v>
      </c>
      <c r="BL636" s="9">
        <f t="shared" si="513"/>
        <v>14752.332625463379</v>
      </c>
      <c r="BM636" s="9" t="str">
        <f t="shared" si="514"/>
        <v>M</v>
      </c>
      <c r="BN636" s="9" t="str">
        <f t="shared" si="515"/>
        <v>M</v>
      </c>
      <c r="BO636" s="9">
        <v>1</v>
      </c>
    </row>
    <row r="637" spans="1:67" x14ac:dyDescent="0.3">
      <c r="A637" s="10">
        <v>631</v>
      </c>
      <c r="B637" s="10">
        <f t="shared" si="485"/>
        <v>16</v>
      </c>
      <c r="C637" s="9">
        <f>IF(G637&lt;=$A$3,$A$3,G637)</f>
        <v>3.3835104469153441</v>
      </c>
      <c r="D637" s="9">
        <f t="shared" si="523"/>
        <v>3</v>
      </c>
      <c r="E637" s="9">
        <f t="shared" si="524"/>
        <v>2.7508200000000005</v>
      </c>
      <c r="F637" s="9">
        <f t="shared" si="525"/>
        <v>3.7835104469153444</v>
      </c>
      <c r="G637" s="9">
        <v>3.3835104469153441</v>
      </c>
      <c r="H637" s="9">
        <f t="shared" si="486"/>
        <v>3.7332907157053028</v>
      </c>
      <c r="I637" s="9">
        <v>65</v>
      </c>
      <c r="J637" s="9">
        <v>78</v>
      </c>
      <c r="K637" s="9">
        <v>0.2</v>
      </c>
      <c r="L637" s="9">
        <v>0.2</v>
      </c>
      <c r="M637" s="1">
        <f t="shared" si="526"/>
        <v>1.3989229744649958</v>
      </c>
      <c r="N637" s="9">
        <v>3</v>
      </c>
      <c r="O637" s="9">
        <v>2.6</v>
      </c>
      <c r="P637" s="9">
        <f t="shared" si="527"/>
        <v>2.8923034388739364</v>
      </c>
      <c r="Q637" s="1">
        <f t="shared" si="528"/>
        <v>1.3487032432549544</v>
      </c>
      <c r="R637" s="4">
        <f t="shared" si="529"/>
        <v>15.007922656809424</v>
      </c>
      <c r="S637" s="4">
        <f t="shared" si="530"/>
        <v>1.9341125611235559E-2</v>
      </c>
      <c r="T637" s="9">
        <f t="shared" si="531"/>
        <v>16.095841549112826</v>
      </c>
      <c r="U637" s="9">
        <f t="shared" si="532"/>
        <v>5.1322136901702988</v>
      </c>
      <c r="V637" s="9">
        <f t="shared" si="533"/>
        <v>48.149734049057599</v>
      </c>
      <c r="W637" s="9">
        <f t="shared" si="534"/>
        <v>41.337297757958403</v>
      </c>
      <c r="X637" s="28">
        <f t="shared" si="487"/>
        <v>89.487031807015995</v>
      </c>
      <c r="Y637" s="9">
        <f t="shared" si="535"/>
        <v>0.46193618140229187</v>
      </c>
      <c r="Z637" s="9">
        <f t="shared" si="516"/>
        <v>0.04</v>
      </c>
      <c r="AA637" s="29">
        <f t="shared" si="488"/>
        <v>0.5019361814022919</v>
      </c>
      <c r="AB637" s="30">
        <f t="shared" si="517"/>
        <v>0.98</v>
      </c>
      <c r="AC637" s="9">
        <v>0.5</v>
      </c>
      <c r="AD637" s="9">
        <v>0.5</v>
      </c>
      <c r="AE637" s="9">
        <f t="shared" si="489"/>
        <v>92.426496899188166</v>
      </c>
      <c r="AF637" s="9">
        <f>(AC637+AD637)*D637*E637*N637</f>
        <v>24.757380000000005</v>
      </c>
      <c r="AG637" s="28">
        <f t="shared" si="490"/>
        <v>117.18387689918816</v>
      </c>
      <c r="AH637" s="9">
        <f t="shared" si="491"/>
        <v>0.21126950784619006</v>
      </c>
      <c r="AI637" s="9">
        <f t="shared" si="518"/>
        <v>0.09</v>
      </c>
      <c r="AJ637" s="29">
        <f t="shared" si="492"/>
        <v>0.30126950784619005</v>
      </c>
      <c r="AK637" s="30">
        <f t="shared" si="519"/>
        <v>0.9</v>
      </c>
      <c r="AL637" s="9">
        <v>10.487364957108941</v>
      </c>
      <c r="AM637" s="9">
        <v>3.2973973032878838</v>
      </c>
      <c r="AN637" s="9">
        <v>5.5610121322284645</v>
      </c>
      <c r="AO637" s="36">
        <f t="shared" si="493"/>
        <v>91.351344969662165</v>
      </c>
      <c r="AP637" s="36">
        <f t="shared" si="494"/>
        <v>5.2233770375654682</v>
      </c>
      <c r="AQ637" s="36">
        <f t="shared" si="495"/>
        <v>1.6423142923093483</v>
      </c>
      <c r="AR637" s="36">
        <f t="shared" si="496"/>
        <v>2.7697389378458919</v>
      </c>
      <c r="AS637" s="36">
        <f t="shared" si="497"/>
        <v>128.84814089090011</v>
      </c>
      <c r="AT637" s="37">
        <f t="shared" si="498"/>
        <v>115.89614198820809</v>
      </c>
      <c r="AU637" s="37">
        <f t="shared" si="499"/>
        <v>7.327841677877351</v>
      </c>
      <c r="AV637" s="37">
        <f t="shared" si="500"/>
        <v>2.303992040552989</v>
      </c>
      <c r="AW637" s="37">
        <f t="shared" si="501"/>
        <v>3.8856487440253034</v>
      </c>
      <c r="AX637" s="37">
        <f t="shared" si="502"/>
        <v>180.7602189439913</v>
      </c>
      <c r="AY637" s="9">
        <f t="shared" si="503"/>
        <v>0.85</v>
      </c>
      <c r="AZ637" s="9">
        <f t="shared" si="504"/>
        <v>0.6</v>
      </c>
      <c r="BA637" s="9">
        <f t="shared" si="505"/>
        <v>0.65</v>
      </c>
      <c r="BB637" s="9">
        <f t="shared" si="520"/>
        <v>21</v>
      </c>
      <c r="BC637" s="9">
        <f t="shared" si="521"/>
        <v>11.2</v>
      </c>
      <c r="BD637" s="9">
        <f t="shared" si="522"/>
        <v>13.65</v>
      </c>
      <c r="BE637" s="9">
        <f t="shared" si="506"/>
        <v>477.16251766525511</v>
      </c>
      <c r="BF637" s="9">
        <f t="shared" si="507"/>
        <v>150.02761946535787</v>
      </c>
      <c r="BG637" s="9">
        <f t="shared" si="508"/>
        <v>253.01937718706574</v>
      </c>
      <c r="BH637" s="9">
        <f t="shared" si="509"/>
        <v>11770.450967224249</v>
      </c>
      <c r="BI637" s="9">
        <f t="shared" si="510"/>
        <v>849.26857956638241</v>
      </c>
      <c r="BJ637" s="9">
        <f t="shared" si="511"/>
        <v>267.02378867163048</v>
      </c>
      <c r="BK637" s="9">
        <f t="shared" si="512"/>
        <v>450.33169855385898</v>
      </c>
      <c r="BL637" s="9">
        <f t="shared" si="513"/>
        <v>20949.412000552398</v>
      </c>
      <c r="BM637" s="9" t="str">
        <f t="shared" si="514"/>
        <v>M</v>
      </c>
      <c r="BN637" s="9" t="str">
        <f t="shared" si="515"/>
        <v>M</v>
      </c>
      <c r="BO637" s="9">
        <v>1</v>
      </c>
    </row>
    <row r="638" spans="1:67" x14ac:dyDescent="0.3">
      <c r="A638" s="10">
        <v>632</v>
      </c>
      <c r="B638" s="10">
        <f t="shared" si="485"/>
        <v>16</v>
      </c>
      <c r="C638" s="9">
        <f>IF(G638&lt;=$A$3,$A$3,G638)</f>
        <v>2.5992611222941071</v>
      </c>
      <c r="D638" s="9">
        <f t="shared" si="523"/>
        <v>3</v>
      </c>
      <c r="E638" s="9">
        <f t="shared" si="524"/>
        <v>2.7508200000000005</v>
      </c>
      <c r="F638" s="9">
        <f t="shared" si="525"/>
        <v>2.9992611222941075</v>
      </c>
      <c r="G638" s="9">
        <v>2.5992611222941071</v>
      </c>
      <c r="H638" s="9">
        <f t="shared" si="486"/>
        <v>2.8679673279569826</v>
      </c>
      <c r="I638" s="9">
        <v>65</v>
      </c>
      <c r="J638" s="9">
        <v>78</v>
      </c>
      <c r="K638" s="9">
        <v>0.2</v>
      </c>
      <c r="L638" s="9">
        <v>0.2</v>
      </c>
      <c r="M638" s="1">
        <f t="shared" si="526"/>
        <v>1.3989229744649958</v>
      </c>
      <c r="N638" s="9">
        <v>3</v>
      </c>
      <c r="O638" s="9">
        <v>2.6</v>
      </c>
      <c r="P638" s="9">
        <f t="shared" si="527"/>
        <v>2.7184395494240765</v>
      </c>
      <c r="Q638" s="1">
        <f t="shared" si="528"/>
        <v>1.2676291801278707</v>
      </c>
      <c r="R638" s="4">
        <f t="shared" si="529"/>
        <v>15.007922656809424</v>
      </c>
      <c r="S638" s="4">
        <f t="shared" si="530"/>
        <v>0.13219693208282027</v>
      </c>
      <c r="T638" s="9">
        <f t="shared" si="531"/>
        <v>14.218878398368071</v>
      </c>
      <c r="U638" s="9">
        <f t="shared" si="532"/>
        <v>4.2668903024219782</v>
      </c>
      <c r="V638" s="9">
        <f t="shared" si="533"/>
        <v>31.889781890016792</v>
      </c>
      <c r="W638" s="9">
        <f t="shared" si="534"/>
        <v>41.647743767516566</v>
      </c>
      <c r="X638" s="28">
        <f t="shared" si="487"/>
        <v>73.537525657533365</v>
      </c>
      <c r="Y638" s="9">
        <f t="shared" si="535"/>
        <v>0.56634681946563525</v>
      </c>
      <c r="Z638" s="9">
        <f t="shared" si="516"/>
        <v>0.04</v>
      </c>
      <c r="AA638" s="29">
        <f t="shared" si="488"/>
        <v>0.60634681946563529</v>
      </c>
      <c r="AB638" s="30">
        <f t="shared" si="517"/>
        <v>0.98</v>
      </c>
      <c r="AC638" s="9">
        <v>0.5</v>
      </c>
      <c r="AD638" s="9">
        <v>0.5</v>
      </c>
      <c r="AE638" s="9">
        <f t="shared" si="489"/>
        <v>71.003356965815655</v>
      </c>
      <c r="AF638" s="9">
        <f>(AC638+AD638)*D638*E638*N638</f>
        <v>24.757380000000005</v>
      </c>
      <c r="AG638" s="28">
        <f t="shared" si="490"/>
        <v>95.760736965815653</v>
      </c>
      <c r="AH638" s="9">
        <f t="shared" si="491"/>
        <v>0.25853372461865881</v>
      </c>
      <c r="AI638" s="9">
        <f t="shared" si="518"/>
        <v>0.09</v>
      </c>
      <c r="AJ638" s="29">
        <f t="shared" si="492"/>
        <v>0.34853372461865884</v>
      </c>
      <c r="AK638" s="30">
        <f t="shared" si="519"/>
        <v>0.9</v>
      </c>
      <c r="AL638" s="9">
        <v>11.643241358446101</v>
      </c>
      <c r="AM638" s="9">
        <v>2.8355125309378377</v>
      </c>
      <c r="AN638" s="9">
        <v>5.6647168776574173</v>
      </c>
      <c r="AO638" s="36">
        <f t="shared" si="493"/>
        <v>75.069557442065303</v>
      </c>
      <c r="AP638" s="36">
        <f t="shared" si="494"/>
        <v>4.5833989924815652</v>
      </c>
      <c r="AQ638" s="36">
        <f t="shared" si="495"/>
        <v>1.116208526248726</v>
      </c>
      <c r="AR638" s="36">
        <f t="shared" si="496"/>
        <v>2.2299338157165383</v>
      </c>
      <c r="AS638" s="36">
        <f t="shared" si="497"/>
        <v>109.09968109213236</v>
      </c>
      <c r="AT638" s="37">
        <f t="shared" si="498"/>
        <v>94.708421174982519</v>
      </c>
      <c r="AU638" s="37">
        <f t="shared" si="499"/>
        <v>7.5851790811528685</v>
      </c>
      <c r="AV638" s="37">
        <f t="shared" si="500"/>
        <v>1.847240787327193</v>
      </c>
      <c r="AW638" s="37">
        <f t="shared" si="501"/>
        <v>3.6903720053772981</v>
      </c>
      <c r="AX638" s="37">
        <f t="shared" si="502"/>
        <v>180.55173030712751</v>
      </c>
      <c r="AY638" s="9">
        <f t="shared" si="503"/>
        <v>0.85</v>
      </c>
      <c r="AZ638" s="9">
        <f t="shared" si="504"/>
        <v>0.6</v>
      </c>
      <c r="BA638" s="9">
        <f t="shared" si="505"/>
        <v>0.65</v>
      </c>
      <c r="BB638" s="9">
        <f t="shared" si="520"/>
        <v>21</v>
      </c>
      <c r="BC638" s="9">
        <f t="shared" si="521"/>
        <v>11.2</v>
      </c>
      <c r="BD638" s="9">
        <f t="shared" si="522"/>
        <v>13.65</v>
      </c>
      <c r="BE638" s="9">
        <f t="shared" si="506"/>
        <v>344.07373394599909</v>
      </c>
      <c r="BF638" s="9">
        <f t="shared" si="507"/>
        <v>83.793280078551788</v>
      </c>
      <c r="BG638" s="9">
        <f t="shared" si="508"/>
        <v>167.40014467093653</v>
      </c>
      <c r="BH638" s="9">
        <f t="shared" si="509"/>
        <v>8190.0647766568354</v>
      </c>
      <c r="BI638" s="9">
        <f t="shared" si="510"/>
        <v>718.3803351054928</v>
      </c>
      <c r="BJ638" s="9">
        <f t="shared" si="511"/>
        <v>174.94925849779011</v>
      </c>
      <c r="BK638" s="9">
        <f t="shared" si="512"/>
        <v>349.509306177638</v>
      </c>
      <c r="BL638" s="9">
        <f t="shared" si="513"/>
        <v>17099.769317799288</v>
      </c>
      <c r="BM638" s="9" t="str">
        <f t="shared" si="514"/>
        <v>M</v>
      </c>
      <c r="BN638" s="9" t="str">
        <f t="shared" si="515"/>
        <v>M</v>
      </c>
      <c r="BO638" s="9">
        <v>1</v>
      </c>
    </row>
    <row r="639" spans="1:67" x14ac:dyDescent="0.3">
      <c r="A639" s="10">
        <v>633</v>
      </c>
      <c r="B639" s="10">
        <f t="shared" si="485"/>
        <v>16</v>
      </c>
      <c r="C639" s="9">
        <f>IF(G639&lt;=$A$3,$A$3,G639)</f>
        <v>3.1407593114298953</v>
      </c>
      <c r="D639" s="9">
        <f t="shared" si="523"/>
        <v>3</v>
      </c>
      <c r="E639" s="9">
        <f t="shared" si="524"/>
        <v>2.7508200000000005</v>
      </c>
      <c r="F639" s="9">
        <f t="shared" si="525"/>
        <v>3.5407593114298956</v>
      </c>
      <c r="G639" s="9">
        <v>3.1407593114298953</v>
      </c>
      <c r="H639" s="9">
        <f t="shared" si="486"/>
        <v>3.4654444730075862</v>
      </c>
      <c r="I639" s="9">
        <v>65</v>
      </c>
      <c r="J639" s="9">
        <v>78</v>
      </c>
      <c r="K639" s="9">
        <v>0.2</v>
      </c>
      <c r="L639" s="9">
        <v>0.2</v>
      </c>
      <c r="M639" s="1">
        <f t="shared" si="526"/>
        <v>1.3989229744649958</v>
      </c>
      <c r="N639" s="9">
        <v>3</v>
      </c>
      <c r="O639" s="9">
        <v>2.6</v>
      </c>
      <c r="P639" s="9">
        <f t="shared" si="527"/>
        <v>2.8384868077862988</v>
      </c>
      <c r="Q639" s="1">
        <f t="shared" si="528"/>
        <v>1.3236081360426866</v>
      </c>
      <c r="R639" s="4">
        <f t="shared" si="529"/>
        <v>15.007922656809424</v>
      </c>
      <c r="S639" s="4">
        <f t="shared" si="530"/>
        <v>4.3500482595773562E-2</v>
      </c>
      <c r="T639" s="9">
        <f t="shared" si="531"/>
        <v>15.502428624853978</v>
      </c>
      <c r="U639" s="9">
        <f t="shared" si="532"/>
        <v>4.8643674474725822</v>
      </c>
      <c r="V639" s="9">
        <f t="shared" si="533"/>
        <v>43.150934977327729</v>
      </c>
      <c r="W639" s="9">
        <f t="shared" si="534"/>
        <v>41.403755800338608</v>
      </c>
      <c r="X639" s="28">
        <f t="shared" si="487"/>
        <v>84.554690777666337</v>
      </c>
      <c r="Y639" s="9">
        <f t="shared" si="535"/>
        <v>0.48966834861011277</v>
      </c>
      <c r="Z639" s="9">
        <f t="shared" si="516"/>
        <v>0.04</v>
      </c>
      <c r="AA639" s="29">
        <f t="shared" si="488"/>
        <v>0.5296683486101128</v>
      </c>
      <c r="AB639" s="30">
        <f t="shared" si="517"/>
        <v>0.98</v>
      </c>
      <c r="AC639" s="9">
        <v>0.5</v>
      </c>
      <c r="AD639" s="9">
        <v>0.5</v>
      </c>
      <c r="AE639" s="9">
        <f t="shared" si="489"/>
        <v>85.795325687148562</v>
      </c>
      <c r="AF639" s="9">
        <f>(AC639+AD639)*D639*E639*N639</f>
        <v>24.757380000000005</v>
      </c>
      <c r="AG639" s="28">
        <f t="shared" si="490"/>
        <v>110.55270568714857</v>
      </c>
      <c r="AH639" s="9">
        <f t="shared" si="491"/>
        <v>0.22394187320987458</v>
      </c>
      <c r="AI639" s="9">
        <f t="shared" si="518"/>
        <v>0.09</v>
      </c>
      <c r="AJ639" s="29">
        <f t="shared" si="492"/>
        <v>0.31394187320987454</v>
      </c>
      <c r="AK639" s="30">
        <f t="shared" si="519"/>
        <v>0.9</v>
      </c>
      <c r="AL639" s="9">
        <v>9.1979105218458699</v>
      </c>
      <c r="AM639" s="9">
        <v>3.0909945480480072</v>
      </c>
      <c r="AN639" s="9">
        <v>4.9295265854284471</v>
      </c>
      <c r="AO639" s="36">
        <f t="shared" si="493"/>
        <v>86.316246835534386</v>
      </c>
      <c r="AP639" s="36">
        <f t="shared" si="494"/>
        <v>4.3260684450761868</v>
      </c>
      <c r="AQ639" s="36">
        <f t="shared" si="495"/>
        <v>1.4537925702205572</v>
      </c>
      <c r="AR639" s="36">
        <f t="shared" si="496"/>
        <v>2.3185123794949134</v>
      </c>
      <c r="AS639" s="36">
        <f t="shared" si="497"/>
        <v>107.5608089035607</v>
      </c>
      <c r="AT639" s="37">
        <f t="shared" si="498"/>
        <v>109.3378407894876</v>
      </c>
      <c r="AU639" s="37">
        <f t="shared" si="499"/>
        <v>6.3103012630007624</v>
      </c>
      <c r="AV639" s="37">
        <f t="shared" si="500"/>
        <v>2.1206019295523064</v>
      </c>
      <c r="AW639" s="37">
        <f t="shared" si="501"/>
        <v>3.3819417751611636</v>
      </c>
      <c r="AX639" s="37">
        <f t="shared" si="502"/>
        <v>156.89560091127254</v>
      </c>
      <c r="AY639" s="9">
        <f t="shared" si="503"/>
        <v>0.85</v>
      </c>
      <c r="AZ639" s="9">
        <f t="shared" si="504"/>
        <v>0.6</v>
      </c>
      <c r="BA639" s="9">
        <f t="shared" si="505"/>
        <v>0.65</v>
      </c>
      <c r="BB639" s="9">
        <f t="shared" si="520"/>
        <v>21</v>
      </c>
      <c r="BC639" s="9">
        <f t="shared" si="521"/>
        <v>11.2</v>
      </c>
      <c r="BD639" s="9">
        <f t="shared" si="522"/>
        <v>13.65</v>
      </c>
      <c r="BE639" s="9">
        <f t="shared" si="506"/>
        <v>373.40999173261258</v>
      </c>
      <c r="BF639" s="9">
        <f t="shared" si="507"/>
        <v>125.48591833882357</v>
      </c>
      <c r="BG639" s="9">
        <f t="shared" si="508"/>
        <v>200.12528683972511</v>
      </c>
      <c r="BH639" s="9">
        <f t="shared" si="509"/>
        <v>9284.2453311494901</v>
      </c>
      <c r="BI639" s="9">
        <f t="shared" si="510"/>
        <v>689.95471482767994</v>
      </c>
      <c r="BJ639" s="9">
        <f t="shared" si="511"/>
        <v>231.86203615127027</v>
      </c>
      <c r="BK639" s="9">
        <f t="shared" si="512"/>
        <v>369.77421137188838</v>
      </c>
      <c r="BL639" s="9">
        <f t="shared" si="513"/>
        <v>17154.626233007704</v>
      </c>
      <c r="BM639" s="9" t="str">
        <f t="shared" si="514"/>
        <v>M</v>
      </c>
      <c r="BN639" s="9" t="str">
        <f t="shared" si="515"/>
        <v>M</v>
      </c>
      <c r="BO639" s="9">
        <v>1</v>
      </c>
    </row>
    <row r="640" spans="1:67" x14ac:dyDescent="0.3">
      <c r="A640" s="10">
        <v>634</v>
      </c>
      <c r="B640" s="10">
        <f t="shared" si="485"/>
        <v>16</v>
      </c>
      <c r="C640" s="9">
        <f>IF(G640&lt;=$A$3,$A$3,G640)</f>
        <v>3.1808199388392264</v>
      </c>
      <c r="D640" s="9">
        <f t="shared" si="523"/>
        <v>3</v>
      </c>
      <c r="E640" s="9">
        <f t="shared" si="524"/>
        <v>2.7508200000000005</v>
      </c>
      <c r="F640" s="9">
        <f t="shared" si="525"/>
        <v>3.5808199388392268</v>
      </c>
      <c r="G640" s="9">
        <v>3.1808199388392264</v>
      </c>
      <c r="H640" s="9">
        <f t="shared" si="486"/>
        <v>3.5096464847108257</v>
      </c>
      <c r="I640" s="9">
        <v>65</v>
      </c>
      <c r="J640" s="9">
        <v>78</v>
      </c>
      <c r="K640" s="9">
        <v>0.2</v>
      </c>
      <c r="L640" s="9">
        <v>0.2</v>
      </c>
      <c r="M640" s="1">
        <f t="shared" si="526"/>
        <v>1.3989229744649958</v>
      </c>
      <c r="N640" s="9">
        <v>3</v>
      </c>
      <c r="O640" s="9">
        <v>2.6</v>
      </c>
      <c r="P640" s="9">
        <f t="shared" si="527"/>
        <v>2.8473680350650747</v>
      </c>
      <c r="Q640" s="1">
        <f t="shared" si="528"/>
        <v>1.327749520336595</v>
      </c>
      <c r="R640" s="4">
        <f t="shared" si="529"/>
        <v>15.007922656809424</v>
      </c>
      <c r="S640" s="4">
        <f t="shared" si="530"/>
        <v>3.8848035678363486E-2</v>
      </c>
      <c r="T640" s="9">
        <f t="shared" si="531"/>
        <v>15.599590241562671</v>
      </c>
      <c r="U640" s="9">
        <f t="shared" si="532"/>
        <v>4.9085694591758218</v>
      </c>
      <c r="V640" s="9">
        <f t="shared" si="533"/>
        <v>43.977986859354679</v>
      </c>
      <c r="W640" s="9">
        <f t="shared" si="534"/>
        <v>41.390957756309263</v>
      </c>
      <c r="X640" s="28">
        <f t="shared" si="487"/>
        <v>85.368944615663935</v>
      </c>
      <c r="Y640" s="9">
        <f t="shared" si="535"/>
        <v>0.48484794959869559</v>
      </c>
      <c r="Z640" s="9">
        <f t="shared" si="516"/>
        <v>0.04</v>
      </c>
      <c r="AA640" s="29">
        <f t="shared" si="488"/>
        <v>0.52484794959869563</v>
      </c>
      <c r="AB640" s="30">
        <f t="shared" si="517"/>
        <v>0.98</v>
      </c>
      <c r="AC640" s="9">
        <v>0.5</v>
      </c>
      <c r="AD640" s="9">
        <v>0.5</v>
      </c>
      <c r="AE640" s="9">
        <f t="shared" si="489"/>
        <v>86.889651687650115</v>
      </c>
      <c r="AF640" s="9">
        <f>(AC640+AD640)*D640*E640*N640</f>
        <v>24.757380000000005</v>
      </c>
      <c r="AG640" s="28">
        <f t="shared" si="490"/>
        <v>111.64703168765013</v>
      </c>
      <c r="AH640" s="9">
        <f t="shared" si="491"/>
        <v>0.2217468715985447</v>
      </c>
      <c r="AI640" s="9">
        <f t="shared" si="518"/>
        <v>0.09</v>
      </c>
      <c r="AJ640" s="29">
        <f t="shared" si="492"/>
        <v>0.31174687159854469</v>
      </c>
      <c r="AK640" s="30">
        <f t="shared" si="519"/>
        <v>0.9</v>
      </c>
      <c r="AL640" s="9">
        <v>9.148248916547022</v>
      </c>
      <c r="AM640" s="9">
        <v>2.7534343105486263</v>
      </c>
      <c r="AN640" s="9">
        <v>6.3065815162437335</v>
      </c>
      <c r="AO640" s="36">
        <f t="shared" si="493"/>
        <v>87.147464295156936</v>
      </c>
      <c r="AP640" s="36">
        <f t="shared" si="494"/>
        <v>4.3468092302788284</v>
      </c>
      <c r="AQ640" s="36">
        <f t="shared" si="495"/>
        <v>1.3082999583024817</v>
      </c>
      <c r="AR640" s="36">
        <f t="shared" si="496"/>
        <v>2.9965851384661768</v>
      </c>
      <c r="AS640" s="36">
        <f t="shared" si="497"/>
        <v>112.96952212131092</v>
      </c>
      <c r="AT640" s="37">
        <f t="shared" si="498"/>
        <v>110.42014122954407</v>
      </c>
      <c r="AU640" s="37">
        <f t="shared" si="499"/>
        <v>6.2963109362087115</v>
      </c>
      <c r="AV640" s="37">
        <f t="shared" si="500"/>
        <v>1.8950597780829961</v>
      </c>
      <c r="AW640" s="37">
        <f t="shared" si="501"/>
        <v>4.3405244580735429</v>
      </c>
      <c r="AX640" s="37">
        <f t="shared" si="502"/>
        <v>163.63525517430071</v>
      </c>
      <c r="AY640" s="9">
        <f t="shared" si="503"/>
        <v>0.85</v>
      </c>
      <c r="AZ640" s="9">
        <f t="shared" si="504"/>
        <v>0.6</v>
      </c>
      <c r="BA640" s="9">
        <f t="shared" si="505"/>
        <v>0.65</v>
      </c>
      <c r="BB640" s="9">
        <f t="shared" si="520"/>
        <v>21</v>
      </c>
      <c r="BC640" s="9">
        <f t="shared" si="521"/>
        <v>11.2</v>
      </c>
      <c r="BD640" s="9">
        <f t="shared" si="522"/>
        <v>13.65</v>
      </c>
      <c r="BE640" s="9">
        <f t="shared" si="506"/>
        <v>378.81340219358282</v>
      </c>
      <c r="BF640" s="9">
        <f t="shared" si="507"/>
        <v>114.01502390352083</v>
      </c>
      <c r="BG640" s="9">
        <f t="shared" si="508"/>
        <v>261.14479636187906</v>
      </c>
      <c r="BH640" s="9">
        <f t="shared" si="509"/>
        <v>9845.0073955078842</v>
      </c>
      <c r="BI640" s="9">
        <f t="shared" si="510"/>
        <v>695.23954280128874</v>
      </c>
      <c r="BJ640" s="9">
        <f t="shared" si="511"/>
        <v>209.25276833435288</v>
      </c>
      <c r="BK640" s="9">
        <f t="shared" si="512"/>
        <v>479.28132367077086</v>
      </c>
      <c r="BL640" s="9">
        <f t="shared" si="513"/>
        <v>18068.627986478768</v>
      </c>
      <c r="BM640" s="9" t="str">
        <f t="shared" si="514"/>
        <v>M</v>
      </c>
      <c r="BN640" s="9" t="str">
        <f t="shared" si="515"/>
        <v>M</v>
      </c>
      <c r="BO640" s="9">
        <v>1</v>
      </c>
    </row>
    <row r="641" spans="1:67" x14ac:dyDescent="0.3">
      <c r="A641" s="10">
        <v>635</v>
      </c>
      <c r="B641" s="10">
        <f t="shared" si="485"/>
        <v>16</v>
      </c>
      <c r="C641" s="9">
        <f>IF(G641&lt;=$A$3,$A$3,G641)</f>
        <v>2.5</v>
      </c>
      <c r="D641" s="9">
        <f t="shared" si="523"/>
        <v>3</v>
      </c>
      <c r="E641" s="9">
        <f t="shared" si="524"/>
        <v>2.7508200000000005</v>
      </c>
      <c r="F641" s="9">
        <f t="shared" si="525"/>
        <v>2.9000000000000004</v>
      </c>
      <c r="G641" s="9">
        <v>1.3468828050493804</v>
      </c>
      <c r="H641" s="9">
        <f t="shared" si="486"/>
        <v>1.4861207465217487</v>
      </c>
      <c r="I641" s="9">
        <v>65</v>
      </c>
      <c r="J641" s="9">
        <v>78</v>
      </c>
      <c r="K641" s="9">
        <v>0.2</v>
      </c>
      <c r="L641" s="9">
        <v>0.2</v>
      </c>
      <c r="M641" s="1">
        <f t="shared" si="526"/>
        <v>1.3989229744649958</v>
      </c>
      <c r="N641" s="9">
        <v>3</v>
      </c>
      <c r="O641" s="9">
        <v>2.6</v>
      </c>
      <c r="P641" s="9">
        <f t="shared" si="527"/>
        <v>0</v>
      </c>
      <c r="Q641" s="1">
        <f t="shared" si="528"/>
        <v>0</v>
      </c>
      <c r="R641" s="4">
        <f t="shared" si="529"/>
        <v>15.007922656809424</v>
      </c>
      <c r="S641" s="4">
        <f t="shared" si="530"/>
        <v>15.168376579406875</v>
      </c>
      <c r="T641" s="9">
        <f t="shared" si="531"/>
        <v>0</v>
      </c>
      <c r="U641" s="9">
        <f t="shared" si="532"/>
        <v>2.8850437209867446</v>
      </c>
      <c r="V641" s="9">
        <f t="shared" si="533"/>
        <v>36.792456047522613</v>
      </c>
      <c r="W641" s="9">
        <f t="shared" si="534"/>
        <v>30.33675315881375</v>
      </c>
      <c r="X641" s="28">
        <f t="shared" si="487"/>
        <v>67.129209206336355</v>
      </c>
      <c r="Y641" s="9">
        <f t="shared" si="535"/>
        <v>0.45191584285712472</v>
      </c>
      <c r="Z641" s="9">
        <f t="shared" si="516"/>
        <v>0.04</v>
      </c>
      <c r="AA641" s="29">
        <f t="shared" si="488"/>
        <v>0.4919158428571247</v>
      </c>
      <c r="AB641" s="30">
        <f t="shared" si="517"/>
        <v>0.98</v>
      </c>
      <c r="AC641" s="9">
        <v>0.5</v>
      </c>
      <c r="AD641" s="9">
        <v>0.5</v>
      </c>
      <c r="AE641" s="9">
        <f t="shared" si="489"/>
        <v>36.79245604752262</v>
      </c>
      <c r="AF641" s="9">
        <f>(AC641+AD641)*D641*E641*N641</f>
        <v>24.757380000000005</v>
      </c>
      <c r="AG641" s="28">
        <f t="shared" si="490"/>
        <v>61.549836047522625</v>
      </c>
      <c r="AH641" s="9">
        <f t="shared" si="491"/>
        <v>0.40223307793841778</v>
      </c>
      <c r="AI641" s="9">
        <f t="shared" si="518"/>
        <v>0.09</v>
      </c>
      <c r="AJ641" s="29">
        <f t="shared" si="492"/>
        <v>0.49223307793841775</v>
      </c>
      <c r="AK641" s="30">
        <f t="shared" si="519"/>
        <v>0.9</v>
      </c>
      <c r="AL641" s="9">
        <v>7.5580314082906321</v>
      </c>
      <c r="AM641" s="9">
        <v>2.7354107597172992</v>
      </c>
      <c r="AN641" s="9">
        <v>6.3613921378027527</v>
      </c>
      <c r="AO641" s="36">
        <f t="shared" si="493"/>
        <v>68.527734398135038</v>
      </c>
      <c r="AP641" s="36">
        <f t="shared" si="494"/>
        <v>3.840116017740725</v>
      </c>
      <c r="AQ641" s="36">
        <f t="shared" si="495"/>
        <v>1.3898188702905163</v>
      </c>
      <c r="AR641" s="36">
        <f t="shared" si="496"/>
        <v>3.2321225625908254</v>
      </c>
      <c r="AS641" s="36">
        <f t="shared" si="497"/>
        <v>106.56266116161132</v>
      </c>
      <c r="AT641" s="37">
        <f t="shared" si="498"/>
        <v>60.873464222824573</v>
      </c>
      <c r="AU641" s="37">
        <f t="shared" si="499"/>
        <v>3.8377183450325001</v>
      </c>
      <c r="AV641" s="37">
        <f t="shared" si="500"/>
        <v>1.3889511020357874</v>
      </c>
      <c r="AW641" s="37">
        <f t="shared" si="501"/>
        <v>3.2301045058388524</v>
      </c>
      <c r="AX641" s="37">
        <f t="shared" si="502"/>
        <v>106.49612609256583</v>
      </c>
      <c r="AY641" s="9">
        <f t="shared" si="503"/>
        <v>0.85</v>
      </c>
      <c r="AZ641" s="9">
        <f t="shared" si="504"/>
        <v>0.6</v>
      </c>
      <c r="BA641" s="9">
        <f t="shared" si="505"/>
        <v>0.65</v>
      </c>
      <c r="BB641" s="9">
        <f t="shared" si="520"/>
        <v>21</v>
      </c>
      <c r="BC641" s="9">
        <f t="shared" si="521"/>
        <v>11.2</v>
      </c>
      <c r="BD641" s="9">
        <f t="shared" si="522"/>
        <v>13.65</v>
      </c>
      <c r="BE641" s="9">
        <f t="shared" si="506"/>
        <v>263.1544505217604</v>
      </c>
      <c r="BF641" s="9">
        <f t="shared" si="507"/>
        <v>95.241138404784593</v>
      </c>
      <c r="BG641" s="9">
        <f t="shared" si="508"/>
        <v>221.49003651144366</v>
      </c>
      <c r="BH641" s="9">
        <f t="shared" si="509"/>
        <v>7302.4977408413606</v>
      </c>
      <c r="BI641" s="9">
        <f t="shared" si="510"/>
        <v>233.61521037361342</v>
      </c>
      <c r="BJ641" s="9">
        <f t="shared" si="511"/>
        <v>84.550265217028269</v>
      </c>
      <c r="BK641" s="9">
        <f t="shared" si="512"/>
        <v>196.62765107216583</v>
      </c>
      <c r="BL641" s="9">
        <f t="shared" si="513"/>
        <v>6482.7881215652205</v>
      </c>
      <c r="BM641" s="9" t="str">
        <f t="shared" si="514"/>
        <v>M</v>
      </c>
      <c r="BN641" s="9" t="str">
        <f t="shared" si="515"/>
        <v>M</v>
      </c>
      <c r="BO641" s="9">
        <v>1</v>
      </c>
    </row>
    <row r="642" spans="1:67" x14ac:dyDescent="0.3">
      <c r="A642" s="10">
        <v>636</v>
      </c>
      <c r="B642" s="10">
        <f t="shared" si="485"/>
        <v>16</v>
      </c>
      <c r="C642" s="9">
        <f>IF(G642&lt;=$A$3,$A$3,G642)</f>
        <v>3.1292933276918715</v>
      </c>
      <c r="D642" s="9">
        <f t="shared" si="523"/>
        <v>3</v>
      </c>
      <c r="E642" s="9">
        <f t="shared" si="524"/>
        <v>2.7508200000000005</v>
      </c>
      <c r="F642" s="9">
        <f t="shared" si="525"/>
        <v>3.5292933276918719</v>
      </c>
      <c r="G642" s="9">
        <v>3.1292933276918715</v>
      </c>
      <c r="H642" s="9">
        <f t="shared" si="486"/>
        <v>3.452793159731868</v>
      </c>
      <c r="I642" s="9">
        <v>65</v>
      </c>
      <c r="J642" s="9">
        <v>78</v>
      </c>
      <c r="K642" s="9">
        <v>0.2</v>
      </c>
      <c r="L642" s="9">
        <v>0.2</v>
      </c>
      <c r="M642" s="1">
        <f t="shared" si="526"/>
        <v>1.3989229744649958</v>
      </c>
      <c r="N642" s="9">
        <v>3</v>
      </c>
      <c r="O642" s="9">
        <v>2.6</v>
      </c>
      <c r="P642" s="9">
        <f t="shared" si="527"/>
        <v>2.8359448603896285</v>
      </c>
      <c r="Q642" s="1">
        <f t="shared" si="528"/>
        <v>1.3224228065049921</v>
      </c>
      <c r="R642" s="4">
        <f t="shared" si="529"/>
        <v>15.007922656809424</v>
      </c>
      <c r="S642" s="4">
        <f t="shared" si="530"/>
        <v>4.4880507064204156E-2</v>
      </c>
      <c r="T642" s="9">
        <f t="shared" si="531"/>
        <v>15.474675306989161</v>
      </c>
      <c r="U642" s="9">
        <f t="shared" si="532"/>
        <v>4.851716134196864</v>
      </c>
      <c r="V642" s="9">
        <f t="shared" si="533"/>
        <v>42.914065988910629</v>
      </c>
      <c r="W642" s="9">
        <f t="shared" si="534"/>
        <v>41.407551999246863</v>
      </c>
      <c r="X642" s="28">
        <f t="shared" si="487"/>
        <v>84.321617988157499</v>
      </c>
      <c r="Y642" s="9">
        <f t="shared" si="535"/>
        <v>0.49106685790899224</v>
      </c>
      <c r="Z642" s="9">
        <f t="shared" si="516"/>
        <v>0.04</v>
      </c>
      <c r="AA642" s="29">
        <f t="shared" si="488"/>
        <v>0.53106685790899222</v>
      </c>
      <c r="AB642" s="30">
        <f t="shared" si="517"/>
        <v>0.98</v>
      </c>
      <c r="AC642" s="9">
        <v>0.5</v>
      </c>
      <c r="AD642" s="9">
        <v>0.5</v>
      </c>
      <c r="AE642" s="9">
        <f t="shared" si="489"/>
        <v>85.482112316882564</v>
      </c>
      <c r="AF642" s="9">
        <f>(AC642+AD642)*D642*E642*N642</f>
        <v>24.757380000000005</v>
      </c>
      <c r="AG642" s="28">
        <f t="shared" si="490"/>
        <v>110.23949231688258</v>
      </c>
      <c r="AH642" s="9">
        <f t="shared" si="491"/>
        <v>0.2245781387384759</v>
      </c>
      <c r="AI642" s="9">
        <f t="shared" si="518"/>
        <v>0.09</v>
      </c>
      <c r="AJ642" s="29">
        <f t="shared" si="492"/>
        <v>0.3145781387384759</v>
      </c>
      <c r="AK642" s="30">
        <f t="shared" si="519"/>
        <v>0.9</v>
      </c>
      <c r="AL642" s="9">
        <v>5.8901068121447722</v>
      </c>
      <c r="AM642" s="9">
        <v>2.5517725117674317</v>
      </c>
      <c r="AN642" s="9">
        <v>6.2351982332200135</v>
      </c>
      <c r="AO642" s="36">
        <f t="shared" si="493"/>
        <v>86.078318362910778</v>
      </c>
      <c r="AP642" s="36">
        <f t="shared" si="494"/>
        <v>2.7620662946706975</v>
      </c>
      <c r="AQ642" s="36">
        <f t="shared" si="495"/>
        <v>1.1966107018445649</v>
      </c>
      <c r="AR642" s="36">
        <f t="shared" si="496"/>
        <v>2.9238910990641611</v>
      </c>
      <c r="AS642" s="36">
        <f t="shared" si="497"/>
        <v>83.286331052714189</v>
      </c>
      <c r="AT642" s="37">
        <f t="shared" si="498"/>
        <v>109.02806932438936</v>
      </c>
      <c r="AU642" s="37">
        <f t="shared" si="499"/>
        <v>4.0372079742094522</v>
      </c>
      <c r="AV642" s="37">
        <f t="shared" si="500"/>
        <v>1.7490406645316277</v>
      </c>
      <c r="AW642" s="37">
        <f t="shared" si="501"/>
        <v>4.2737411783482289</v>
      </c>
      <c r="AX642" s="37">
        <f t="shared" si="502"/>
        <v>121.73648421018592</v>
      </c>
      <c r="AY642" s="9">
        <f t="shared" si="503"/>
        <v>0.85</v>
      </c>
      <c r="AZ642" s="9">
        <f t="shared" si="504"/>
        <v>0.6</v>
      </c>
      <c r="BA642" s="9">
        <f t="shared" si="505"/>
        <v>0.65</v>
      </c>
      <c r="BB642" s="9">
        <f t="shared" si="520"/>
        <v>21</v>
      </c>
      <c r="BC642" s="9">
        <f t="shared" si="521"/>
        <v>11.2</v>
      </c>
      <c r="BD642" s="9">
        <f t="shared" si="522"/>
        <v>13.65</v>
      </c>
      <c r="BE642" s="9">
        <f t="shared" si="506"/>
        <v>237.75402185212963</v>
      </c>
      <c r="BF642" s="9">
        <f t="shared" si="507"/>
        <v>103.00223694984255</v>
      </c>
      <c r="BG642" s="9">
        <f t="shared" si="508"/>
        <v>251.68362888372596</v>
      </c>
      <c r="BH642" s="9">
        <f t="shared" si="509"/>
        <v>7169.147319634314</v>
      </c>
      <c r="BI642" s="9">
        <f t="shared" si="510"/>
        <v>440.16899088908571</v>
      </c>
      <c r="BJ642" s="9">
        <f t="shared" si="511"/>
        <v>190.69452682373034</v>
      </c>
      <c r="BK642" s="9">
        <f t="shared" si="512"/>
        <v>465.9577494674482</v>
      </c>
      <c r="BL642" s="9">
        <f t="shared" si="513"/>
        <v>13272.693839775582</v>
      </c>
      <c r="BM642" s="9" t="str">
        <f t="shared" si="514"/>
        <v>M</v>
      </c>
      <c r="BN642" s="9" t="str">
        <f t="shared" si="515"/>
        <v>M</v>
      </c>
      <c r="BO642" s="9">
        <v>1</v>
      </c>
    </row>
    <row r="643" spans="1:67" x14ac:dyDescent="0.3">
      <c r="A643" s="10">
        <v>637</v>
      </c>
      <c r="B643" s="10">
        <f t="shared" si="485"/>
        <v>16</v>
      </c>
      <c r="C643" s="9">
        <f>IF(G643&lt;=$A$3,$A$3,G643)</f>
        <v>2.5</v>
      </c>
      <c r="D643" s="9">
        <f t="shared" si="523"/>
        <v>3</v>
      </c>
      <c r="E643" s="9">
        <f t="shared" si="524"/>
        <v>2.7508200000000005</v>
      </c>
      <c r="F643" s="9">
        <f t="shared" si="525"/>
        <v>2.9000000000000004</v>
      </c>
      <c r="G643" s="9">
        <v>2.1425433231022586</v>
      </c>
      <c r="H643" s="9">
        <f t="shared" si="486"/>
        <v>2.3640349931315514</v>
      </c>
      <c r="I643" s="9">
        <v>65</v>
      </c>
      <c r="J643" s="9">
        <v>78</v>
      </c>
      <c r="K643" s="9">
        <v>0.2</v>
      </c>
      <c r="L643" s="9">
        <v>0.2</v>
      </c>
      <c r="M643" s="1">
        <f t="shared" si="526"/>
        <v>1.3989229744649958</v>
      </c>
      <c r="N643" s="9">
        <v>3</v>
      </c>
      <c r="O643" s="9">
        <v>2.6</v>
      </c>
      <c r="P643" s="9">
        <f t="shared" si="527"/>
        <v>1.8506193336196577</v>
      </c>
      <c r="Q643" s="1">
        <f t="shared" si="528"/>
        <v>0.86295796759654664</v>
      </c>
      <c r="R643" s="4">
        <f t="shared" si="529"/>
        <v>15.007922656809424</v>
      </c>
      <c r="S643" s="4">
        <f t="shared" si="530"/>
        <v>2.2029561305374914</v>
      </c>
      <c r="T643" s="9">
        <f t="shared" si="531"/>
        <v>6.589616951347784</v>
      </c>
      <c r="U643" s="9">
        <f t="shared" si="532"/>
        <v>3.762957967596547</v>
      </c>
      <c r="V643" s="9">
        <f t="shared" si="533"/>
        <v>40.400462556148703</v>
      </c>
      <c r="W643" s="9">
        <f t="shared" si="534"/>
        <v>47.344029585809643</v>
      </c>
      <c r="X643" s="28">
        <f t="shared" si="487"/>
        <v>87.744492141958347</v>
      </c>
      <c r="Y643" s="9">
        <f t="shared" si="535"/>
        <v>0.53956696802362947</v>
      </c>
      <c r="Z643" s="9">
        <f t="shared" si="516"/>
        <v>0.04</v>
      </c>
      <c r="AA643" s="29">
        <f t="shared" si="488"/>
        <v>0.5795669680236295</v>
      </c>
      <c r="AB643" s="30">
        <f t="shared" si="517"/>
        <v>0.98</v>
      </c>
      <c r="AC643" s="9">
        <v>0.5</v>
      </c>
      <c r="AD643" s="9">
        <v>0.5</v>
      </c>
      <c r="AE643" s="9">
        <f t="shared" si="489"/>
        <v>58.527312658255227</v>
      </c>
      <c r="AF643" s="9">
        <f>(AC643+AD643)*D643*E643*N643</f>
        <v>24.757380000000005</v>
      </c>
      <c r="AG643" s="28">
        <f t="shared" si="490"/>
        <v>83.284692658255238</v>
      </c>
      <c r="AH643" s="9">
        <f t="shared" si="491"/>
        <v>0.29726206833214547</v>
      </c>
      <c r="AI643" s="9">
        <f t="shared" si="518"/>
        <v>0.09</v>
      </c>
      <c r="AJ643" s="29">
        <f t="shared" si="492"/>
        <v>0.38726206833214549</v>
      </c>
      <c r="AK643" s="30">
        <f t="shared" si="519"/>
        <v>0.9</v>
      </c>
      <c r="AL643" s="9">
        <v>8.8751259319349423</v>
      </c>
      <c r="AM643" s="9">
        <v>2.1076560072162329</v>
      </c>
      <c r="AN643" s="9">
        <v>5.2427267551227335</v>
      </c>
      <c r="AO643" s="36">
        <f t="shared" si="493"/>
        <v>89.572502394915816</v>
      </c>
      <c r="AP643" s="36">
        <f t="shared" si="494"/>
        <v>3.7313961047355186</v>
      </c>
      <c r="AQ643" s="36">
        <f t="shared" si="495"/>
        <v>0.88612820547713178</v>
      </c>
      <c r="AR643" s="36">
        <f t="shared" si="496"/>
        <v>2.2042155054798895</v>
      </c>
      <c r="AS643" s="36">
        <f t="shared" si="497"/>
        <v>92.117104082705652</v>
      </c>
      <c r="AT643" s="37">
        <f t="shared" si="498"/>
        <v>82.369476255417268</v>
      </c>
      <c r="AU643" s="37">
        <f t="shared" si="499"/>
        <v>5.4381263068255565</v>
      </c>
      <c r="AV643" s="37">
        <f t="shared" si="500"/>
        <v>1.2914407825290033</v>
      </c>
      <c r="AW643" s="37">
        <f t="shared" si="501"/>
        <v>3.2124175482336259</v>
      </c>
      <c r="AX643" s="37">
        <f t="shared" si="502"/>
        <v>134.25121133213392</v>
      </c>
      <c r="AY643" s="9">
        <f t="shared" si="503"/>
        <v>0.85</v>
      </c>
      <c r="AZ643" s="9">
        <f t="shared" si="504"/>
        <v>0.6</v>
      </c>
      <c r="BA643" s="9">
        <f t="shared" si="505"/>
        <v>0.65</v>
      </c>
      <c r="BB643" s="9">
        <f t="shared" si="520"/>
        <v>21</v>
      </c>
      <c r="BC643" s="9">
        <f t="shared" si="521"/>
        <v>11.2</v>
      </c>
      <c r="BD643" s="9">
        <f t="shared" si="522"/>
        <v>13.65</v>
      </c>
      <c r="BE643" s="9">
        <f t="shared" si="506"/>
        <v>334.23048652780182</v>
      </c>
      <c r="BF643" s="9">
        <f t="shared" si="507"/>
        <v>79.372720807302841</v>
      </c>
      <c r="BG643" s="9">
        <f t="shared" si="508"/>
        <v>197.43709864350799</v>
      </c>
      <c r="BH643" s="9">
        <f t="shared" si="509"/>
        <v>8251.159526060861</v>
      </c>
      <c r="BI643" s="9">
        <f t="shared" si="510"/>
        <v>447.93561570402767</v>
      </c>
      <c r="BJ643" s="9">
        <f t="shared" si="511"/>
        <v>106.37530087180023</v>
      </c>
      <c r="BK643" s="9">
        <f t="shared" si="512"/>
        <v>264.60515096171542</v>
      </c>
      <c r="BL643" s="9">
        <f t="shared" si="513"/>
        <v>11058.201964083211</v>
      </c>
      <c r="BM643" s="9" t="str">
        <f t="shared" si="514"/>
        <v>M</v>
      </c>
      <c r="BN643" s="9" t="str">
        <f t="shared" si="515"/>
        <v>M</v>
      </c>
      <c r="BO643" s="9">
        <v>1</v>
      </c>
    </row>
    <row r="644" spans="1:67" x14ac:dyDescent="0.3">
      <c r="A644" s="10">
        <v>638</v>
      </c>
      <c r="B644" s="10">
        <f t="shared" si="485"/>
        <v>16</v>
      </c>
      <c r="C644" s="9">
        <f>IF(G644&lt;=$A$3,$A$3,G644)</f>
        <v>2.5</v>
      </c>
      <c r="D644" s="9">
        <f t="shared" si="523"/>
        <v>3</v>
      </c>
      <c r="E644" s="9">
        <f t="shared" si="524"/>
        <v>2.7508200000000005</v>
      </c>
      <c r="F644" s="9">
        <f t="shared" si="525"/>
        <v>2.9000000000000004</v>
      </c>
      <c r="G644" s="9">
        <v>1.8273684521970726</v>
      </c>
      <c r="H644" s="9">
        <f t="shared" si="486"/>
        <v>2.0162779999629152</v>
      </c>
      <c r="I644" s="9">
        <v>65</v>
      </c>
      <c r="J644" s="9">
        <v>78</v>
      </c>
      <c r="K644" s="9">
        <v>0.2</v>
      </c>
      <c r="L644" s="9">
        <v>0.2</v>
      </c>
      <c r="M644" s="1">
        <f t="shared" si="526"/>
        <v>1.3989229744649958</v>
      </c>
      <c r="N644" s="9">
        <v>3</v>
      </c>
      <c r="O644" s="9">
        <v>2.6</v>
      </c>
      <c r="P644" s="9">
        <f t="shared" si="527"/>
        <v>1.1048520551139231</v>
      </c>
      <c r="Q644" s="1">
        <f t="shared" si="528"/>
        <v>0.51520097442791091</v>
      </c>
      <c r="R644" s="4">
        <f t="shared" si="529"/>
        <v>15.007922656809424</v>
      </c>
      <c r="S644" s="4">
        <f t="shared" si="530"/>
        <v>5.9891378773614505</v>
      </c>
      <c r="T644" s="9">
        <f t="shared" si="531"/>
        <v>2.3487361701497984</v>
      </c>
      <c r="U644" s="9">
        <f t="shared" si="532"/>
        <v>3.4152009744279113</v>
      </c>
      <c r="V644" s="9">
        <f t="shared" si="533"/>
        <v>43.456810199150418</v>
      </c>
      <c r="W644" s="9">
        <f t="shared" si="534"/>
        <v>57.759134058607934</v>
      </c>
      <c r="X644" s="28">
        <f t="shared" si="487"/>
        <v>101.21594425775835</v>
      </c>
      <c r="Y644" s="9">
        <f t="shared" si="535"/>
        <v>0.57065252398888344</v>
      </c>
      <c r="Z644" s="9">
        <f t="shared" si="516"/>
        <v>0.04</v>
      </c>
      <c r="AA644" s="29">
        <f t="shared" si="488"/>
        <v>0.61065252398888348</v>
      </c>
      <c r="AB644" s="30">
        <f t="shared" si="517"/>
        <v>0.98</v>
      </c>
      <c r="AC644" s="9">
        <v>0.5</v>
      </c>
      <c r="AD644" s="9">
        <v>0.5</v>
      </c>
      <c r="AE644" s="9">
        <f t="shared" si="489"/>
        <v>49.917760630721894</v>
      </c>
      <c r="AF644" s="9">
        <f>(AC644+AD644)*D644*E644*N644</f>
        <v>24.757380000000005</v>
      </c>
      <c r="AG644" s="28">
        <f t="shared" si="490"/>
        <v>74.675140630721899</v>
      </c>
      <c r="AH644" s="9">
        <f t="shared" si="491"/>
        <v>0.3315344275336341</v>
      </c>
      <c r="AI644" s="9">
        <f t="shared" si="518"/>
        <v>0.09</v>
      </c>
      <c r="AJ644" s="29">
        <f t="shared" si="492"/>
        <v>0.42153442753363413</v>
      </c>
      <c r="AK644" s="30">
        <f t="shared" si="519"/>
        <v>0.9</v>
      </c>
      <c r="AL644" s="9">
        <v>6.076167965254359</v>
      </c>
      <c r="AM644" s="9">
        <v>2.3229889165433906</v>
      </c>
      <c r="AN644" s="9">
        <v>5.767653266132525</v>
      </c>
      <c r="AO644" s="36">
        <f t="shared" si="493"/>
        <v>103.32460976312832</v>
      </c>
      <c r="AP644" s="36">
        <f t="shared" si="494"/>
        <v>2.3657406610913863</v>
      </c>
      <c r="AQ644" s="36">
        <f t="shared" si="495"/>
        <v>0.90444987145796729</v>
      </c>
      <c r="AR644" s="36">
        <f t="shared" si="496"/>
        <v>2.2456212416759711</v>
      </c>
      <c r="AS644" s="36">
        <f t="shared" si="497"/>
        <v>68.230648403448839</v>
      </c>
      <c r="AT644" s="37">
        <f t="shared" si="498"/>
        <v>73.854534689724943</v>
      </c>
      <c r="AU644" s="37">
        <f t="shared" si="499"/>
        <v>3.5148539804226564</v>
      </c>
      <c r="AV644" s="37">
        <f t="shared" si="500"/>
        <v>1.3437691134412955</v>
      </c>
      <c r="AW644" s="37">
        <f t="shared" si="501"/>
        <v>3.3363888483808561</v>
      </c>
      <c r="AX644" s="37">
        <f t="shared" si="502"/>
        <v>101.37238205012906</v>
      </c>
      <c r="AY644" s="9">
        <f t="shared" si="503"/>
        <v>0.85</v>
      </c>
      <c r="AZ644" s="9">
        <f t="shared" si="504"/>
        <v>0.6</v>
      </c>
      <c r="BA644" s="9">
        <f t="shared" si="505"/>
        <v>0.65</v>
      </c>
      <c r="BB644" s="9">
        <f t="shared" si="520"/>
        <v>21</v>
      </c>
      <c r="BC644" s="9">
        <f t="shared" si="521"/>
        <v>11.2</v>
      </c>
      <c r="BD644" s="9">
        <f t="shared" si="522"/>
        <v>13.65</v>
      </c>
      <c r="BE644" s="9">
        <f t="shared" si="506"/>
        <v>244.43923060803269</v>
      </c>
      <c r="BF644" s="9">
        <f t="shared" si="507"/>
        <v>93.451930018706037</v>
      </c>
      <c r="BG644" s="9">
        <f t="shared" si="508"/>
        <v>232.02793847196139</v>
      </c>
      <c r="BH644" s="9">
        <f t="shared" si="509"/>
        <v>7049.9051201715656</v>
      </c>
      <c r="BI644" s="9">
        <f t="shared" si="510"/>
        <v>259.5879052264429</v>
      </c>
      <c r="BJ644" s="9">
        <f t="shared" si="511"/>
        <v>99.243442603631081</v>
      </c>
      <c r="BK644" s="9">
        <f t="shared" si="512"/>
        <v>246.4074459411554</v>
      </c>
      <c r="BL644" s="9">
        <f t="shared" si="513"/>
        <v>7486.8101067013067</v>
      </c>
      <c r="BM644" s="9" t="str">
        <f t="shared" si="514"/>
        <v>D</v>
      </c>
      <c r="BN644" s="9" t="str">
        <f t="shared" si="515"/>
        <v>M</v>
      </c>
      <c r="BO644" s="9">
        <v>1</v>
      </c>
    </row>
    <row r="645" spans="1:67" x14ac:dyDescent="0.3">
      <c r="A645" s="10">
        <v>639</v>
      </c>
      <c r="B645" s="10">
        <f t="shared" si="485"/>
        <v>16</v>
      </c>
      <c r="C645" s="9">
        <f>IF(G645&lt;=$A$3,$A$3,G645)</f>
        <v>2.5</v>
      </c>
      <c r="D645" s="9">
        <f t="shared" si="523"/>
        <v>3</v>
      </c>
      <c r="E645" s="9">
        <f t="shared" si="524"/>
        <v>2.7508200000000005</v>
      </c>
      <c r="F645" s="9">
        <f t="shared" si="525"/>
        <v>2.9000000000000004</v>
      </c>
      <c r="G645" s="9">
        <v>2.1769068324589131</v>
      </c>
      <c r="H645" s="9">
        <f t="shared" si="486"/>
        <v>2.401950930573745</v>
      </c>
      <c r="I645" s="9">
        <v>65</v>
      </c>
      <c r="J645" s="9">
        <v>78</v>
      </c>
      <c r="K645" s="9">
        <v>0.2</v>
      </c>
      <c r="L645" s="9">
        <v>0.2</v>
      </c>
      <c r="M645" s="1">
        <f t="shared" si="526"/>
        <v>1.3989229744649958</v>
      </c>
      <c r="N645" s="9">
        <v>3</v>
      </c>
      <c r="O645" s="9">
        <v>2.6</v>
      </c>
      <c r="P645" s="9">
        <f t="shared" si="527"/>
        <v>1.9319303238620502</v>
      </c>
      <c r="Q645" s="1">
        <f t="shared" si="528"/>
        <v>0.90087390503874065</v>
      </c>
      <c r="R645" s="4">
        <f t="shared" si="529"/>
        <v>15.007922656809424</v>
      </c>
      <c r="S645" s="4">
        <f t="shared" si="530"/>
        <v>1.9022922719928255</v>
      </c>
      <c r="T645" s="9">
        <f t="shared" si="531"/>
        <v>7.1813963858781014</v>
      </c>
      <c r="U645" s="9">
        <f t="shared" si="532"/>
        <v>3.800873905038741</v>
      </c>
      <c r="V645" s="9">
        <f t="shared" si="533"/>
        <v>39.711283123366627</v>
      </c>
      <c r="W645" s="9">
        <f t="shared" si="534"/>
        <v>46.516957430447803</v>
      </c>
      <c r="X645" s="28">
        <f t="shared" si="487"/>
        <v>86.22824055381443</v>
      </c>
      <c r="Y645" s="9">
        <f t="shared" si="535"/>
        <v>0.53946314028542541</v>
      </c>
      <c r="Z645" s="9">
        <f t="shared" si="516"/>
        <v>0.04</v>
      </c>
      <c r="AA645" s="29">
        <f t="shared" si="488"/>
        <v>0.57946314028542545</v>
      </c>
      <c r="AB645" s="30">
        <f t="shared" si="517"/>
        <v>0.98</v>
      </c>
      <c r="AC645" s="9">
        <v>0.5</v>
      </c>
      <c r="AD645" s="9">
        <v>0.5</v>
      </c>
      <c r="AE645" s="9">
        <f t="shared" si="489"/>
        <v>59.466011929567827</v>
      </c>
      <c r="AF645" s="9">
        <f>(AC645+AD645)*D645*E645*N645</f>
        <v>24.757380000000005</v>
      </c>
      <c r="AG645" s="28">
        <f t="shared" si="490"/>
        <v>84.223391929567839</v>
      </c>
      <c r="AH645" s="9">
        <f t="shared" si="491"/>
        <v>0.29394897822096105</v>
      </c>
      <c r="AI645" s="9">
        <f t="shared" si="518"/>
        <v>0.09</v>
      </c>
      <c r="AJ645" s="29">
        <f t="shared" si="492"/>
        <v>0.38394897822096108</v>
      </c>
      <c r="AK645" s="30">
        <f t="shared" si="519"/>
        <v>0.9</v>
      </c>
      <c r="AL645" s="9">
        <v>6.3170552435812368</v>
      </c>
      <c r="AM645" s="9">
        <v>2.7110056194159569</v>
      </c>
      <c r="AN645" s="9">
        <v>4.0770805515299458</v>
      </c>
      <c r="AO645" s="36">
        <f t="shared" si="493"/>
        <v>88.024662232018898</v>
      </c>
      <c r="AP645" s="36">
        <f t="shared" si="494"/>
        <v>2.6565545747791401</v>
      </c>
      <c r="AQ645" s="36">
        <f t="shared" si="495"/>
        <v>1.1400777898577514</v>
      </c>
      <c r="AR645" s="36">
        <f t="shared" si="496"/>
        <v>1.7145626519437691</v>
      </c>
      <c r="AS645" s="36">
        <f t="shared" si="497"/>
        <v>70.293279037022828</v>
      </c>
      <c r="AT645" s="37">
        <f t="shared" si="498"/>
        <v>83.297860150122034</v>
      </c>
      <c r="AU645" s="37">
        <f t="shared" si="499"/>
        <v>3.8916283374428566</v>
      </c>
      <c r="AV645" s="37">
        <f t="shared" si="500"/>
        <v>1.6701177818899164</v>
      </c>
      <c r="AW645" s="37">
        <f t="shared" si="501"/>
        <v>2.5116896396454704</v>
      </c>
      <c r="AX645" s="37">
        <f t="shared" si="502"/>
        <v>102.97372364540965</v>
      </c>
      <c r="AY645" s="9">
        <f t="shared" si="503"/>
        <v>0.85</v>
      </c>
      <c r="AZ645" s="9">
        <f t="shared" si="504"/>
        <v>0.6</v>
      </c>
      <c r="BA645" s="9">
        <f t="shared" si="505"/>
        <v>0.65</v>
      </c>
      <c r="BB645" s="9">
        <f t="shared" si="520"/>
        <v>21</v>
      </c>
      <c r="BC645" s="9">
        <f t="shared" si="521"/>
        <v>11.2</v>
      </c>
      <c r="BD645" s="9">
        <f t="shared" si="522"/>
        <v>13.65</v>
      </c>
      <c r="BE645" s="9">
        <f t="shared" si="506"/>
        <v>233.8423191458584</v>
      </c>
      <c r="BF645" s="9">
        <f t="shared" si="507"/>
        <v>100.35496237045518</v>
      </c>
      <c r="BG645" s="9">
        <f t="shared" si="508"/>
        <v>150.92379831298484</v>
      </c>
      <c r="BH645" s="9">
        <f t="shared" si="509"/>
        <v>6187.5421444149888</v>
      </c>
      <c r="BI645" s="9">
        <f t="shared" si="510"/>
        <v>324.16431300856698</v>
      </c>
      <c r="BJ645" s="9">
        <f t="shared" si="511"/>
        <v>139.11723743009827</v>
      </c>
      <c r="BK645" s="9">
        <f t="shared" si="512"/>
        <v>209.2183723436988</v>
      </c>
      <c r="BL645" s="9">
        <f t="shared" si="513"/>
        <v>8577.4908313526466</v>
      </c>
      <c r="BM645" s="9" t="str">
        <f t="shared" si="514"/>
        <v>D</v>
      </c>
      <c r="BN645" s="9" t="str">
        <f t="shared" si="515"/>
        <v>M</v>
      </c>
      <c r="BO645" s="9">
        <v>1</v>
      </c>
    </row>
    <row r="646" spans="1:67" x14ac:dyDescent="0.3">
      <c r="A646" s="10">
        <v>640</v>
      </c>
      <c r="B646" s="10">
        <f t="shared" si="485"/>
        <v>17</v>
      </c>
      <c r="C646" s="9">
        <f>IF(G646&lt;=$A$3,$A$3,G646)</f>
        <v>2.7441395665033363</v>
      </c>
      <c r="D646" s="9">
        <f t="shared" si="523"/>
        <v>3</v>
      </c>
      <c r="E646" s="9">
        <f t="shared" si="524"/>
        <v>2.7508200000000005</v>
      </c>
      <c r="F646" s="9">
        <f t="shared" si="525"/>
        <v>3.1441395665033367</v>
      </c>
      <c r="G646" s="9">
        <v>2.7441395665033363</v>
      </c>
      <c r="H646" s="9">
        <f t="shared" si="486"/>
        <v>3.0278230042310854</v>
      </c>
      <c r="I646" s="9">
        <v>65</v>
      </c>
      <c r="J646" s="9">
        <v>78</v>
      </c>
      <c r="K646" s="9">
        <v>0.2</v>
      </c>
      <c r="L646" s="9">
        <v>0.2</v>
      </c>
      <c r="M646" s="1">
        <f t="shared" si="526"/>
        <v>1.3989229744649958</v>
      </c>
      <c r="N646" s="9">
        <v>3</v>
      </c>
      <c r="O646" s="9">
        <v>2.6</v>
      </c>
      <c r="P646" s="9">
        <f t="shared" si="527"/>
        <v>2.7505583272372758</v>
      </c>
      <c r="Q646" s="1">
        <f t="shared" si="528"/>
        <v>1.2826064121927443</v>
      </c>
      <c r="R646" s="4">
        <f t="shared" si="529"/>
        <v>15.007922656809424</v>
      </c>
      <c r="S646" s="4">
        <f t="shared" si="530"/>
        <v>0.10375668649586199</v>
      </c>
      <c r="T646" s="9">
        <f t="shared" si="531"/>
        <v>14.556859755961382</v>
      </c>
      <c r="U646" s="9">
        <f t="shared" si="532"/>
        <v>4.426745978696081</v>
      </c>
      <c r="V646" s="9">
        <f t="shared" si="533"/>
        <v>34.917663734596914</v>
      </c>
      <c r="W646" s="9">
        <f t="shared" si="534"/>
        <v>41.569509771151054</v>
      </c>
      <c r="X646" s="28">
        <f t="shared" si="487"/>
        <v>76.487173505747961</v>
      </c>
      <c r="Y646" s="9">
        <f t="shared" si="535"/>
        <v>0.54348340860088307</v>
      </c>
      <c r="Z646" s="9">
        <f t="shared" si="516"/>
        <v>0.04</v>
      </c>
      <c r="AA646" s="29">
        <f t="shared" si="488"/>
        <v>0.5834834086008831</v>
      </c>
      <c r="AB646" s="30">
        <f t="shared" si="517"/>
        <v>0.98</v>
      </c>
      <c r="AC646" s="9">
        <v>0.5</v>
      </c>
      <c r="AD646" s="9">
        <v>0.5</v>
      </c>
      <c r="AE646" s="9">
        <f t="shared" si="489"/>
        <v>74.960964688490606</v>
      </c>
      <c r="AF646" s="9">
        <f>(AC646+AD646)*D646*E646*N646</f>
        <v>24.757380000000005</v>
      </c>
      <c r="AG646" s="28">
        <f t="shared" si="490"/>
        <v>99.718344688490618</v>
      </c>
      <c r="AH646" s="9">
        <f t="shared" si="491"/>
        <v>0.24827307430081594</v>
      </c>
      <c r="AI646" s="9">
        <f t="shared" si="518"/>
        <v>0.09</v>
      </c>
      <c r="AJ646" s="29">
        <f t="shared" si="492"/>
        <v>0.33827307430081593</v>
      </c>
      <c r="AK646" s="30">
        <f t="shared" si="519"/>
        <v>0.9</v>
      </c>
      <c r="AL646" s="9">
        <v>5.0082630348828188</v>
      </c>
      <c r="AM646" s="9">
        <v>2.7763020595190375</v>
      </c>
      <c r="AN646" s="9">
        <v>3.6019726359522442</v>
      </c>
      <c r="AO646" s="36">
        <f t="shared" si="493"/>
        <v>78.080656287117719</v>
      </c>
      <c r="AP646" s="36">
        <f t="shared" si="494"/>
        <v>2.0860246481195883</v>
      </c>
      <c r="AQ646" s="36">
        <f t="shared" si="495"/>
        <v>1.1563758705252176</v>
      </c>
      <c r="AR646" s="36">
        <f t="shared" si="496"/>
        <v>1.5002813646397208</v>
      </c>
      <c r="AS646" s="36">
        <f t="shared" si="497"/>
        <v>58.317632226630039</v>
      </c>
      <c r="AT646" s="37">
        <f t="shared" si="498"/>
        <v>98.622538702902801</v>
      </c>
      <c r="AU646" s="37">
        <f t="shared" si="499"/>
        <v>3.3141025011658729</v>
      </c>
      <c r="AV646" s="37">
        <f t="shared" si="500"/>
        <v>1.8371538266578458</v>
      </c>
      <c r="AW646" s="37">
        <f t="shared" si="501"/>
        <v>2.3835222788412644</v>
      </c>
      <c r="AX646" s="37">
        <f t="shared" si="502"/>
        <v>92.650204779970679</v>
      </c>
      <c r="AY646" s="9">
        <f t="shared" si="503"/>
        <v>0.85</v>
      </c>
      <c r="AZ646" s="9">
        <f t="shared" si="504"/>
        <v>0.6</v>
      </c>
      <c r="BA646" s="9">
        <f t="shared" si="505"/>
        <v>0.65</v>
      </c>
      <c r="BB646" s="9">
        <f t="shared" si="520"/>
        <v>21</v>
      </c>
      <c r="BC646" s="9">
        <f t="shared" si="521"/>
        <v>11.2</v>
      </c>
      <c r="BD646" s="9">
        <f t="shared" si="522"/>
        <v>13.65</v>
      </c>
      <c r="BE646" s="9">
        <f t="shared" si="506"/>
        <v>162.87817355628127</v>
      </c>
      <c r="BF646" s="9">
        <f t="shared" si="507"/>
        <v>90.290586885196063</v>
      </c>
      <c r="BG646" s="9">
        <f t="shared" si="508"/>
        <v>117.14295356640197</v>
      </c>
      <c r="BH646" s="9">
        <f t="shared" si="509"/>
        <v>4553.4789973660399</v>
      </c>
      <c r="BI646" s="9">
        <f t="shared" si="510"/>
        <v>326.84520218661828</v>
      </c>
      <c r="BJ646" s="9">
        <f t="shared" si="511"/>
        <v>181.18477437274939</v>
      </c>
      <c r="BK646" s="9">
        <f t="shared" si="512"/>
        <v>235.06901819425369</v>
      </c>
      <c r="BL646" s="9">
        <f t="shared" si="513"/>
        <v>9137.398406744529</v>
      </c>
      <c r="BM646" s="9" t="str">
        <f t="shared" si="514"/>
        <v>D</v>
      </c>
      <c r="BN646" s="9" t="str">
        <f t="shared" si="515"/>
        <v>M</v>
      </c>
      <c r="BO646" s="9">
        <v>1</v>
      </c>
    </row>
    <row r="647" spans="1:67" x14ac:dyDescent="0.3">
      <c r="A647" s="10">
        <v>641</v>
      </c>
      <c r="B647" s="10">
        <f t="shared" si="485"/>
        <v>17</v>
      </c>
      <c r="C647" s="9">
        <f>IF(G647&lt;=$A$3,$A$3,G647)</f>
        <v>2.734043239821133</v>
      </c>
      <c r="D647" s="9">
        <f t="shared" si="523"/>
        <v>3</v>
      </c>
      <c r="E647" s="9">
        <f t="shared" si="524"/>
        <v>2.7508200000000005</v>
      </c>
      <c r="F647" s="9">
        <f t="shared" si="525"/>
        <v>3.1340432398211333</v>
      </c>
      <c r="G647" s="9">
        <v>2.734043239821133</v>
      </c>
      <c r="H647" s="9">
        <f t="shared" si="486"/>
        <v>3.0166829403073105</v>
      </c>
      <c r="I647" s="9">
        <v>65</v>
      </c>
      <c r="J647" s="9">
        <v>78</v>
      </c>
      <c r="K647" s="9">
        <v>0.2</v>
      </c>
      <c r="L647" s="9">
        <v>0.2</v>
      </c>
      <c r="M647" s="1">
        <f t="shared" si="526"/>
        <v>1.3989229744649958</v>
      </c>
      <c r="N647" s="9">
        <v>3</v>
      </c>
      <c r="O647" s="9">
        <v>2.6</v>
      </c>
      <c r="P647" s="9">
        <f t="shared" si="527"/>
        <v>2.7483200254995319</v>
      </c>
      <c r="Q647" s="1">
        <f t="shared" si="528"/>
        <v>1.2815626749511728</v>
      </c>
      <c r="R647" s="4">
        <f t="shared" si="529"/>
        <v>15.007922656809424</v>
      </c>
      <c r="S647" s="4">
        <f t="shared" si="530"/>
        <v>0.1056271096455407</v>
      </c>
      <c r="T647" s="9">
        <f t="shared" si="531"/>
        <v>14.533177737008963</v>
      </c>
      <c r="U647" s="9">
        <f t="shared" si="532"/>
        <v>4.4156059147723061</v>
      </c>
      <c r="V647" s="9">
        <f t="shared" si="533"/>
        <v>34.707009910186422</v>
      </c>
      <c r="W647" s="9">
        <f t="shared" si="534"/>
        <v>41.574654968559649</v>
      </c>
      <c r="X647" s="28">
        <f t="shared" si="487"/>
        <v>76.281664878746071</v>
      </c>
      <c r="Y647" s="9">
        <f t="shared" si="535"/>
        <v>0.54501504437068682</v>
      </c>
      <c r="Z647" s="9">
        <f t="shared" si="516"/>
        <v>0.04</v>
      </c>
      <c r="AA647" s="29">
        <f t="shared" si="488"/>
        <v>0.58501504437068685</v>
      </c>
      <c r="AB647" s="30">
        <f t="shared" si="517"/>
        <v>0.98</v>
      </c>
      <c r="AC647" s="9">
        <v>0.5</v>
      </c>
      <c r="AD647" s="9">
        <v>0.5</v>
      </c>
      <c r="AE647" s="9">
        <f t="shared" si="489"/>
        <v>74.685165892705413</v>
      </c>
      <c r="AF647" s="9">
        <f>(AC647+AD647)*D647*E647*N647</f>
        <v>24.757380000000005</v>
      </c>
      <c r="AG647" s="28">
        <f t="shared" si="490"/>
        <v>99.442545892705425</v>
      </c>
      <c r="AH647" s="9">
        <f t="shared" si="491"/>
        <v>0.24896164692637937</v>
      </c>
      <c r="AI647" s="9">
        <f t="shared" si="518"/>
        <v>0.09</v>
      </c>
      <c r="AJ647" s="29">
        <f t="shared" si="492"/>
        <v>0.33896164692637937</v>
      </c>
      <c r="AK647" s="30">
        <f t="shared" si="519"/>
        <v>0.9</v>
      </c>
      <c r="AL647" s="9">
        <v>9.408931500391212</v>
      </c>
      <c r="AM647" s="9">
        <v>2.142136114193423</v>
      </c>
      <c r="AN647" s="9">
        <v>6.9146110806797063</v>
      </c>
      <c r="AO647" s="36">
        <f t="shared" si="493"/>
        <v>77.870866230386625</v>
      </c>
      <c r="AP647" s="36">
        <f t="shared" si="494"/>
        <v>3.9045650212090939</v>
      </c>
      <c r="AQ647" s="36">
        <f t="shared" si="495"/>
        <v>0.88895426030050695</v>
      </c>
      <c r="AR647" s="36">
        <f t="shared" si="496"/>
        <v>2.8694595725098249</v>
      </c>
      <c r="AS647" s="36">
        <f t="shared" si="497"/>
        <v>101.12953831489516</v>
      </c>
      <c r="AT647" s="37">
        <f t="shared" si="498"/>
        <v>98.349770663115251</v>
      </c>
      <c r="AU647" s="37">
        <f t="shared" si="499"/>
        <v>6.2196645832011166</v>
      </c>
      <c r="AV647" s="37">
        <f t="shared" si="500"/>
        <v>1.4160341289859455</v>
      </c>
      <c r="AW647" s="37">
        <f t="shared" si="501"/>
        <v>4.5708231209171206</v>
      </c>
      <c r="AX647" s="37">
        <f t="shared" si="502"/>
        <v>161.09139029726265</v>
      </c>
      <c r="AY647" s="9">
        <f t="shared" si="503"/>
        <v>0.85</v>
      </c>
      <c r="AZ647" s="9">
        <f t="shared" si="504"/>
        <v>0.6</v>
      </c>
      <c r="BA647" s="9">
        <f t="shared" si="505"/>
        <v>0.65</v>
      </c>
      <c r="BB647" s="9">
        <f t="shared" si="520"/>
        <v>21</v>
      </c>
      <c r="BC647" s="9">
        <f t="shared" si="521"/>
        <v>11.2</v>
      </c>
      <c r="BD647" s="9">
        <f t="shared" si="522"/>
        <v>13.65</v>
      </c>
      <c r="BE647" s="9">
        <f t="shared" si="506"/>
        <v>304.05186045442008</v>
      </c>
      <c r="BF647" s="9">
        <f t="shared" si="507"/>
        <v>69.223638288793069</v>
      </c>
      <c r="BG647" s="9">
        <f t="shared" si="508"/>
        <v>223.44730252441497</v>
      </c>
      <c r="BH647" s="9">
        <f t="shared" si="509"/>
        <v>7875.0447500599594</v>
      </c>
      <c r="BI647" s="9">
        <f t="shared" si="510"/>
        <v>611.7025853593301</v>
      </c>
      <c r="BJ647" s="9">
        <f t="shared" si="511"/>
        <v>139.2666318369119</v>
      </c>
      <c r="BK647" s="9">
        <f t="shared" si="512"/>
        <v>449.53940568386355</v>
      </c>
      <c r="BL647" s="9">
        <f t="shared" si="513"/>
        <v>15843.301291538171</v>
      </c>
      <c r="BM647" s="9" t="str">
        <f t="shared" si="514"/>
        <v>M</v>
      </c>
      <c r="BN647" s="9" t="str">
        <f t="shared" si="515"/>
        <v>M</v>
      </c>
      <c r="BO647" s="9">
        <v>1</v>
      </c>
    </row>
    <row r="648" spans="1:67" x14ac:dyDescent="0.3">
      <c r="A648" s="10">
        <v>642</v>
      </c>
      <c r="B648" s="10">
        <f t="shared" ref="B648:B711" si="536">IF(A648&lt;40,1,IF(A648&lt;80,2,IF(A648&lt;120,3,IF(A648&lt;160,4,IF(A648&lt;200,5,IF(A648&lt;240,6,IF(A648&lt;280,7,IF(A648&lt;320,8,IF(A648&lt;360,9,IF(A648&lt;400,10,IF(A648&lt;440,11,IF(A648&lt;480,12,IF(A648&lt;520,13,IF(A648&lt;560,14,IF(A648&lt;600,15,IF(A648&lt;640,16,IF(A648&lt;680,17,IF(A648&lt;720,18,IF(A648&lt;760,19,IF(A648&lt;800,20,IF(A648&lt;840,21,IF(A648&lt;880,22,IF(A648&lt;920,23,IF(A648&lt;960,24,25))))))))))))))))))))))))</f>
        <v>17</v>
      </c>
      <c r="C648" s="9">
        <f>IF(G648&lt;=$A$3,$A$3,G648)</f>
        <v>2.5</v>
      </c>
      <c r="D648" s="9">
        <f t="shared" si="523"/>
        <v>3</v>
      </c>
      <c r="E648" s="9">
        <f t="shared" si="524"/>
        <v>2.7508200000000005</v>
      </c>
      <c r="F648" s="9">
        <f t="shared" si="525"/>
        <v>2.9000000000000004</v>
      </c>
      <c r="G648" s="9">
        <v>2.0077049935048334</v>
      </c>
      <c r="H648" s="9">
        <f t="shared" ref="H648:H711" si="537">G648*_xlfn.CSC(I648*PI()/180)</f>
        <v>2.2152573576239663</v>
      </c>
      <c r="I648" s="9">
        <v>65</v>
      </c>
      <c r="J648" s="9">
        <v>78</v>
      </c>
      <c r="K648" s="9">
        <v>0.2</v>
      </c>
      <c r="L648" s="9">
        <v>0.2</v>
      </c>
      <c r="M648" s="1">
        <f t="shared" si="526"/>
        <v>1.3989229744649958</v>
      </c>
      <c r="N648" s="9">
        <v>3</v>
      </c>
      <c r="O648" s="9">
        <v>2.6</v>
      </c>
      <c r="P648" s="9">
        <f t="shared" si="527"/>
        <v>1.5315646646565926</v>
      </c>
      <c r="Q648" s="1">
        <f t="shared" si="528"/>
        <v>0.71418033208896148</v>
      </c>
      <c r="R648" s="4">
        <f t="shared" si="529"/>
        <v>15.007922656809424</v>
      </c>
      <c r="S648" s="4">
        <f t="shared" si="530"/>
        <v>3.5957354060718756</v>
      </c>
      <c r="T648" s="9">
        <f t="shared" si="531"/>
        <v>4.5133255038169873</v>
      </c>
      <c r="U648" s="9">
        <f t="shared" si="532"/>
        <v>3.6141803320889618</v>
      </c>
      <c r="V648" s="9">
        <f t="shared" si="533"/>
        <v>42.428622138082595</v>
      </c>
      <c r="W648" s="9">
        <f t="shared" si="534"/>
        <v>51.175314672535137</v>
      </c>
      <c r="X648" s="28">
        <f t="shared" ref="X648:X711" si="538">V648+W648</f>
        <v>93.603936810617739</v>
      </c>
      <c r="Y648" s="9">
        <f t="shared" si="535"/>
        <v>0.54672181978920986</v>
      </c>
      <c r="Z648" s="9">
        <f t="shared" si="516"/>
        <v>0.04</v>
      </c>
      <c r="AA648" s="29">
        <f t="shared" ref="AA648:AA711" si="539">Y648+Z648</f>
        <v>0.5867218197892099</v>
      </c>
      <c r="AB648" s="30">
        <f t="shared" si="517"/>
        <v>0.98</v>
      </c>
      <c r="AC648" s="9">
        <v>0.5</v>
      </c>
      <c r="AD648" s="9">
        <v>0.5</v>
      </c>
      <c r="AE648" s="9">
        <f t="shared" ref="AE648:AE711" si="540">H648*D648*E648*N648</f>
        <v>54.843968200492441</v>
      </c>
      <c r="AF648" s="9">
        <f>(AC648+AD648)*D648*E648*N648</f>
        <v>24.757380000000005</v>
      </c>
      <c r="AG648" s="28">
        <f t="shared" ref="AG648:AG711" si="541">AE648+AF648</f>
        <v>79.601348200492453</v>
      </c>
      <c r="AH648" s="9">
        <f t="shared" ref="AH648:AH711" si="542">AF648/(AF648+AE648)</f>
        <v>0.31101709405277189</v>
      </c>
      <c r="AI648" s="9">
        <f t="shared" si="518"/>
        <v>0.09</v>
      </c>
      <c r="AJ648" s="29">
        <f t="shared" ref="AJ648:AJ711" si="543">AH648+AI648</f>
        <v>0.40101709405277186</v>
      </c>
      <c r="AK648" s="30">
        <f t="shared" si="519"/>
        <v>0.9</v>
      </c>
      <c r="AL648" s="9">
        <v>10.60495091996164</v>
      </c>
      <c r="AM648" s="9">
        <v>2.1684625108293365</v>
      </c>
      <c r="AN648" s="9">
        <v>4.5296708539083808</v>
      </c>
      <c r="AO648" s="36">
        <f t="shared" ref="AO648:AO711" si="544">X648/(1-Z648)*AB648</f>
        <v>95.554018827505601</v>
      </c>
      <c r="AP648" s="36">
        <f t="shared" ref="AP648:AP711" si="545">AL648*(1-AA648)</f>
        <v>4.3827948174264906</v>
      </c>
      <c r="AQ648" s="36">
        <f t="shared" ref="AQ648:AQ711" si="546">AM648*(1-AA648)</f>
        <v>0.8961782403308689</v>
      </c>
      <c r="AR648" s="36">
        <f t="shared" ref="AR648:AR711" si="547">AN648*(1-AA648)</f>
        <v>1.8720141274571114</v>
      </c>
      <c r="AS648" s="36">
        <f t="shared" ref="AS648:AS711" si="548">AP648*AY648*BB648+AQ648*AZ648*BC648+AR648*BA648*BD648</f>
        <v>100.86465061194951</v>
      </c>
      <c r="AT648" s="37">
        <f t="shared" ref="AT648:AT711" si="549">AG648/(1-AI648)*AK648</f>
        <v>78.726608110377157</v>
      </c>
      <c r="AU648" s="37">
        <f t="shared" ref="AU648:AU711" si="550">AL648*(1-AJ648)</f>
        <v>6.3521843194663532</v>
      </c>
      <c r="AV648" s="37">
        <f t="shared" ref="AV648:AV711" si="551">AM648*(1-AJ648)</f>
        <v>1.2988719761741787</v>
      </c>
      <c r="AW648" s="37">
        <f t="shared" ref="AW648:AW711" si="552">AN648*(1-AJ648)</f>
        <v>2.7131954110585044</v>
      </c>
      <c r="AX648" s="37">
        <f t="shared" ref="AX648:AX711" si="553">AU648*AY648*BB648+AV648*AZ648*BC648+AW648*BA648*BD648</f>
        <v>146.18773606698147</v>
      </c>
      <c r="AY648" s="9">
        <f t="shared" ref="AY648:AY711" si="554">IF(AL648&lt;3,0.7,0.85)</f>
        <v>0.85</v>
      </c>
      <c r="AZ648" s="9">
        <f t="shared" ref="AZ648:AZ711" si="555">IF(AM648&lt;1.5,0.4,0.6)</f>
        <v>0.6</v>
      </c>
      <c r="BA648" s="9">
        <f t="shared" ref="BA648:BA711" si="556">IF(AN648&lt;2.5,0.45,IF(AN648&lt;3.5,0.55,0.65))</f>
        <v>0.65</v>
      </c>
      <c r="BB648" s="9">
        <f t="shared" si="520"/>
        <v>21</v>
      </c>
      <c r="BC648" s="9">
        <f t="shared" si="521"/>
        <v>11.2</v>
      </c>
      <c r="BD648" s="9">
        <f t="shared" si="522"/>
        <v>13.65</v>
      </c>
      <c r="BE648" s="9">
        <f t="shared" ref="BE648:BE711" si="557">AO648*AP648</f>
        <v>418.79365850146485</v>
      </c>
      <c r="BF648" s="9">
        <f t="shared" ref="BF648:BF711" si="558">AO648*AQ648</f>
        <v>85.633432449376684</v>
      </c>
      <c r="BG648" s="9">
        <f t="shared" ref="BG648:BG711" si="559">AO648*AR648</f>
        <v>178.87847318039329</v>
      </c>
      <c r="BH648" s="9">
        <f t="shared" ref="BH648:BH711" si="560">AO648*AS648</f>
        <v>9638.0227236039991</v>
      </c>
      <c r="BI648" s="9">
        <f t="shared" ref="BI648:BI711" si="561">AT648*AU648</f>
        <v>500.08592556351039</v>
      </c>
      <c r="BJ648" s="9">
        <f t="shared" ref="BJ648:BJ711" si="562">AT648*AV648</f>
        <v>102.2557850538157</v>
      </c>
      <c r="BK648" s="9">
        <f t="shared" ref="BK648:BK711" si="563">AT648*AW648</f>
        <v>213.60067185327654</v>
      </c>
      <c r="BL648" s="9">
        <f t="shared" ref="BL648:BL711" si="564">AT648*AX648</f>
        <v>11508.864607888499</v>
      </c>
      <c r="BM648" s="9" t="str">
        <f t="shared" ref="BM648:BM711" si="565">IF(AS648&gt;=78,"M","D")</f>
        <v>M</v>
      </c>
      <c r="BN648" s="9" t="str">
        <f t="shared" ref="BN648:BN711" si="566">IF(AX648&gt;=70,"M","D")</f>
        <v>M</v>
      </c>
      <c r="BO648" s="9">
        <v>1</v>
      </c>
    </row>
    <row r="649" spans="1:67" x14ac:dyDescent="0.3">
      <c r="A649" s="10">
        <v>643</v>
      </c>
      <c r="B649" s="10">
        <f t="shared" si="536"/>
        <v>17</v>
      </c>
      <c r="C649" s="9">
        <f>IF(G649&lt;=$A$3,$A$3,G649)</f>
        <v>2.5</v>
      </c>
      <c r="D649" s="9">
        <f t="shared" si="523"/>
        <v>3</v>
      </c>
      <c r="E649" s="9">
        <f t="shared" si="524"/>
        <v>2.7508200000000005</v>
      </c>
      <c r="F649" s="9">
        <f t="shared" si="525"/>
        <v>2.9000000000000004</v>
      </c>
      <c r="G649" s="9">
        <v>1.4026060847611104</v>
      </c>
      <c r="H649" s="9">
        <f t="shared" si="537"/>
        <v>1.5476045829278422</v>
      </c>
      <c r="I649" s="9">
        <v>65</v>
      </c>
      <c r="J649" s="9">
        <v>78</v>
      </c>
      <c r="K649" s="9">
        <v>0.2</v>
      </c>
      <c r="L649" s="9">
        <v>0.2</v>
      </c>
      <c r="M649" s="1">
        <f t="shared" si="526"/>
        <v>1.3989229744649958</v>
      </c>
      <c r="N649" s="9">
        <v>3</v>
      </c>
      <c r="O649" s="9">
        <v>2.6</v>
      </c>
      <c r="P649" s="9">
        <f t="shared" si="527"/>
        <v>9.9778668823346489E-2</v>
      </c>
      <c r="Q649" s="1">
        <f t="shared" si="528"/>
        <v>4.6527557392837871E-2</v>
      </c>
      <c r="R649" s="4">
        <f t="shared" si="529"/>
        <v>15.007922656809424</v>
      </c>
      <c r="S649" s="4">
        <f t="shared" si="530"/>
        <v>14.026210695757346</v>
      </c>
      <c r="T649" s="9">
        <f t="shared" si="531"/>
        <v>1.9155848401589789E-2</v>
      </c>
      <c r="U649" s="9">
        <f t="shared" si="532"/>
        <v>2.9465275573928382</v>
      </c>
      <c r="V649" s="9">
        <f t="shared" si="533"/>
        <v>38.261940458386043</v>
      </c>
      <c r="W649" s="9">
        <f t="shared" si="534"/>
        <v>79.867674708907728</v>
      </c>
      <c r="X649" s="28">
        <f t="shared" si="538"/>
        <v>118.12961516729376</v>
      </c>
      <c r="Y649" s="9">
        <f t="shared" si="535"/>
        <v>0.67610204770243321</v>
      </c>
      <c r="Z649" s="9">
        <f t="shared" ref="Z649:Z712" si="567">Z648</f>
        <v>0.04</v>
      </c>
      <c r="AA649" s="29">
        <f t="shared" si="539"/>
        <v>0.71610204770243324</v>
      </c>
      <c r="AB649" s="30">
        <f t="shared" ref="AB649:AB712" si="568">AB648</f>
        <v>0.98</v>
      </c>
      <c r="AC649" s="9">
        <v>0.5</v>
      </c>
      <c r="AD649" s="9">
        <v>0.5</v>
      </c>
      <c r="AE649" s="9">
        <f t="shared" si="540"/>
        <v>38.314634749286107</v>
      </c>
      <c r="AF649" s="9">
        <f>(AC649+AD649)*D649*E649*N649</f>
        <v>24.757380000000005</v>
      </c>
      <c r="AG649" s="28">
        <f t="shared" si="541"/>
        <v>63.072014749286112</v>
      </c>
      <c r="AH649" s="9">
        <f t="shared" si="542"/>
        <v>0.39252559314002611</v>
      </c>
      <c r="AI649" s="9">
        <f t="shared" ref="AI649:AI712" si="569">AI648</f>
        <v>0.09</v>
      </c>
      <c r="AJ649" s="29">
        <f t="shared" si="543"/>
        <v>0.48252559314002608</v>
      </c>
      <c r="AK649" s="30">
        <f t="shared" ref="AK649:AK712" si="570">AK648</f>
        <v>0.9</v>
      </c>
      <c r="AL649" s="9">
        <v>4.134683644327299</v>
      </c>
      <c r="AM649" s="9">
        <v>3.4661978208749114</v>
      </c>
      <c r="AN649" s="9">
        <v>5.5526126507364477</v>
      </c>
      <c r="AO649" s="36">
        <f t="shared" si="544"/>
        <v>120.59064881661239</v>
      </c>
      <c r="AP649" s="36">
        <f t="shared" si="545"/>
        <v>1.173828220022761</v>
      </c>
      <c r="AQ649" s="36">
        <f t="shared" si="546"/>
        <v>0.9840464636046754</v>
      </c>
      <c r="AR649" s="36">
        <f t="shared" si="547"/>
        <v>1.5763753614456417</v>
      </c>
      <c r="AS649" s="36">
        <f t="shared" si="548"/>
        <v>41.552016357256157</v>
      </c>
      <c r="AT649" s="37">
        <f t="shared" si="549"/>
        <v>62.378915686107135</v>
      </c>
      <c r="AU649" s="37">
        <f t="shared" si="550"/>
        <v>2.1395929664019042</v>
      </c>
      <c r="AV649" s="37">
        <f t="shared" si="551"/>
        <v>1.7936686614165789</v>
      </c>
      <c r="AW649" s="37">
        <f t="shared" si="552"/>
        <v>2.8733349379630306</v>
      </c>
      <c r="AX649" s="37">
        <f t="shared" si="553"/>
        <v>75.738852092070388</v>
      </c>
      <c r="AY649" s="9">
        <f t="shared" si="554"/>
        <v>0.85</v>
      </c>
      <c r="AZ649" s="9">
        <f t="shared" si="555"/>
        <v>0.6</v>
      </c>
      <c r="BA649" s="9">
        <f t="shared" si="556"/>
        <v>0.65</v>
      </c>
      <c r="BB649" s="9">
        <f t="shared" ref="BB649:BB712" si="571">BB648</f>
        <v>21</v>
      </c>
      <c r="BC649" s="9">
        <f t="shared" ref="BC649:BC712" si="572">BC648</f>
        <v>11.2</v>
      </c>
      <c r="BD649" s="9">
        <f t="shared" ref="BD649:BD712" si="573">BD648</f>
        <v>13.65</v>
      </c>
      <c r="BE649" s="9">
        <f t="shared" si="557"/>
        <v>141.55270665179398</v>
      </c>
      <c r="BF649" s="9">
        <f t="shared" si="558"/>
        <v>118.66680151178075</v>
      </c>
      <c r="BG649" s="9">
        <f t="shared" si="559"/>
        <v>190.09612761525179</v>
      </c>
      <c r="BH649" s="9">
        <f t="shared" si="560"/>
        <v>5010.7846121600105</v>
      </c>
      <c r="BI649" s="9">
        <f t="shared" si="561"/>
        <v>133.46548925377223</v>
      </c>
      <c r="BJ649" s="9">
        <f t="shared" si="562"/>
        <v>111.88710619931742</v>
      </c>
      <c r="BK649" s="9">
        <f t="shared" si="563"/>
        <v>179.23551783314176</v>
      </c>
      <c r="BL649" s="9">
        <f t="shared" si="564"/>
        <v>4724.5074688137975</v>
      </c>
      <c r="BM649" s="9" t="str">
        <f t="shared" si="565"/>
        <v>D</v>
      </c>
      <c r="BN649" s="9" t="str">
        <f t="shared" si="566"/>
        <v>M</v>
      </c>
      <c r="BO649" s="9">
        <v>1</v>
      </c>
    </row>
    <row r="650" spans="1:67" x14ac:dyDescent="0.3">
      <c r="A650" s="10">
        <v>644</v>
      </c>
      <c r="B650" s="10">
        <f t="shared" si="536"/>
        <v>17</v>
      </c>
      <c r="C650" s="9">
        <f>IF(G650&lt;=$A$3,$A$3,G650)</f>
        <v>2.5</v>
      </c>
      <c r="D650" s="9">
        <f t="shared" si="523"/>
        <v>3</v>
      </c>
      <c r="E650" s="9">
        <f t="shared" si="524"/>
        <v>2.7508200000000005</v>
      </c>
      <c r="F650" s="9">
        <f t="shared" si="525"/>
        <v>2.9000000000000004</v>
      </c>
      <c r="G650" s="9">
        <v>2.3639618157830986</v>
      </c>
      <c r="H650" s="9">
        <f t="shared" si="537"/>
        <v>2.6083432688055486</v>
      </c>
      <c r="I650" s="9">
        <v>65</v>
      </c>
      <c r="J650" s="9">
        <v>78</v>
      </c>
      <c r="K650" s="9">
        <v>0.2</v>
      </c>
      <c r="L650" s="9">
        <v>0.2</v>
      </c>
      <c r="M650" s="1">
        <f t="shared" si="526"/>
        <v>1.3989229744649958</v>
      </c>
      <c r="N650" s="9">
        <v>3</v>
      </c>
      <c r="O650" s="9">
        <v>2.6</v>
      </c>
      <c r="P650" s="9">
        <f t="shared" si="527"/>
        <v>2.3745401215403028</v>
      </c>
      <c r="Q650" s="1">
        <f t="shared" si="528"/>
        <v>1.1072662432705442</v>
      </c>
      <c r="R650" s="4">
        <f t="shared" si="529"/>
        <v>15.007922656809424</v>
      </c>
      <c r="S650" s="4">
        <f t="shared" si="530"/>
        <v>0.65234447080644853</v>
      </c>
      <c r="T650" s="9">
        <f t="shared" si="531"/>
        <v>10.848882469664035</v>
      </c>
      <c r="U650" s="9">
        <f t="shared" si="532"/>
        <v>4.0072662432705446</v>
      </c>
      <c r="V650" s="9">
        <f t="shared" si="533"/>
        <v>34.732422601059902</v>
      </c>
      <c r="W650" s="9">
        <f t="shared" si="534"/>
        <v>43.078576019988304</v>
      </c>
      <c r="X650" s="28">
        <f t="shared" si="538"/>
        <v>77.810998621048213</v>
      </c>
      <c r="Y650" s="9">
        <f t="shared" si="535"/>
        <v>0.5536309362868832</v>
      </c>
      <c r="Z650" s="9">
        <f t="shared" si="567"/>
        <v>0.04</v>
      </c>
      <c r="AA650" s="29">
        <f t="shared" si="539"/>
        <v>0.59363093628688324</v>
      </c>
      <c r="AB650" s="30">
        <f t="shared" si="568"/>
        <v>0.98</v>
      </c>
      <c r="AC650" s="9">
        <v>0.5</v>
      </c>
      <c r="AD650" s="9">
        <v>0.5</v>
      </c>
      <c r="AE650" s="9">
        <f t="shared" si="540"/>
        <v>64.575745476261119</v>
      </c>
      <c r="AF650" s="9">
        <f>(AC650+AD650)*D650*E650*N650</f>
        <v>24.757380000000005</v>
      </c>
      <c r="AG650" s="28">
        <f t="shared" si="541"/>
        <v>89.333125476261131</v>
      </c>
      <c r="AH650" s="9">
        <f t="shared" si="542"/>
        <v>0.2771354955735752</v>
      </c>
      <c r="AI650" s="9">
        <f t="shared" si="569"/>
        <v>0.09</v>
      </c>
      <c r="AJ650" s="29">
        <f t="shared" si="543"/>
        <v>0.36713549557357517</v>
      </c>
      <c r="AK650" s="30">
        <f t="shared" si="570"/>
        <v>0.9</v>
      </c>
      <c r="AL650" s="9">
        <v>9.1380112887745923</v>
      </c>
      <c r="AM650" s="9">
        <v>2.3722137980958915</v>
      </c>
      <c r="AN650" s="9">
        <v>4.7508757791602658</v>
      </c>
      <c r="AO650" s="36">
        <f t="shared" si="544"/>
        <v>79.432061092320055</v>
      </c>
      <c r="AP650" s="36">
        <f t="shared" si="545"/>
        <v>3.7134050916192227</v>
      </c>
      <c r="AQ650" s="36">
        <f t="shared" si="546"/>
        <v>0.96399430005956399</v>
      </c>
      <c r="AR650" s="36">
        <f t="shared" si="547"/>
        <v>1.9306089421946813</v>
      </c>
      <c r="AS650" s="36">
        <f t="shared" si="548"/>
        <v>89.891650421425695</v>
      </c>
      <c r="AT650" s="37">
        <f t="shared" si="549"/>
        <v>88.3514427787198</v>
      </c>
      <c r="AU650" s="37">
        <f t="shared" si="550"/>
        <v>5.7831229857134083</v>
      </c>
      <c r="AV650" s="37">
        <f t="shared" si="551"/>
        <v>1.5012899097254835</v>
      </c>
      <c r="AW650" s="37">
        <f t="shared" si="552"/>
        <v>3.0066606455697666</v>
      </c>
      <c r="AX650" s="37">
        <f t="shared" si="553"/>
        <v>139.99401006615733</v>
      </c>
      <c r="AY650" s="9">
        <f t="shared" si="554"/>
        <v>0.85</v>
      </c>
      <c r="AZ650" s="9">
        <f t="shared" si="555"/>
        <v>0.6</v>
      </c>
      <c r="BA650" s="9">
        <f t="shared" si="556"/>
        <v>0.65</v>
      </c>
      <c r="BB650" s="9">
        <f t="shared" si="571"/>
        <v>21</v>
      </c>
      <c r="BC650" s="9">
        <f t="shared" si="572"/>
        <v>11.2</v>
      </c>
      <c r="BD650" s="9">
        <f t="shared" si="573"/>
        <v>13.65</v>
      </c>
      <c r="BE650" s="9">
        <f t="shared" si="557"/>
        <v>294.96342009803044</v>
      </c>
      <c r="BF650" s="9">
        <f t="shared" si="558"/>
        <v>76.572054134979595</v>
      </c>
      <c r="BG650" s="9">
        <f t="shared" si="559"/>
        <v>153.35224744178731</v>
      </c>
      <c r="BH650" s="9">
        <f t="shared" si="560"/>
        <v>7140.2790679641639</v>
      </c>
      <c r="BI650" s="9">
        <f t="shared" si="561"/>
        <v>510.94725955455738</v>
      </c>
      <c r="BJ650" s="9">
        <f t="shared" si="562"/>
        <v>132.64112955338047</v>
      </c>
      <c r="BK650" s="9">
        <f t="shared" si="563"/>
        <v>265.64280598208597</v>
      </c>
      <c r="BL650" s="9">
        <f t="shared" si="564"/>
        <v>12368.672769723624</v>
      </c>
      <c r="BM650" s="9" t="str">
        <f t="shared" si="565"/>
        <v>M</v>
      </c>
      <c r="BN650" s="9" t="str">
        <f t="shared" si="566"/>
        <v>M</v>
      </c>
      <c r="BO650" s="9">
        <v>1</v>
      </c>
    </row>
    <row r="651" spans="1:67" x14ac:dyDescent="0.3">
      <c r="A651" s="10">
        <v>645</v>
      </c>
      <c r="B651" s="10">
        <f t="shared" si="536"/>
        <v>17</v>
      </c>
      <c r="C651" s="9">
        <f>IF(G651&lt;=$A$3,$A$3,G651)</f>
        <v>2.5</v>
      </c>
      <c r="D651" s="9">
        <f t="shared" si="523"/>
        <v>3</v>
      </c>
      <c r="E651" s="9">
        <f t="shared" si="524"/>
        <v>2.7508200000000005</v>
      </c>
      <c r="F651" s="9">
        <f t="shared" si="525"/>
        <v>2.9000000000000004</v>
      </c>
      <c r="G651" s="9">
        <v>1.251487075618654</v>
      </c>
      <c r="H651" s="9">
        <f t="shared" si="537"/>
        <v>1.3808632051045651</v>
      </c>
      <c r="I651" s="9">
        <v>65</v>
      </c>
      <c r="J651" s="9">
        <v>78</v>
      </c>
      <c r="K651" s="9">
        <v>0.2</v>
      </c>
      <c r="L651" s="9">
        <v>0.2</v>
      </c>
      <c r="M651" s="1">
        <f t="shared" si="526"/>
        <v>1.3989229744649958</v>
      </c>
      <c r="N651" s="9">
        <v>3</v>
      </c>
      <c r="O651" s="9">
        <v>2.6</v>
      </c>
      <c r="P651" s="9">
        <f t="shared" si="527"/>
        <v>0</v>
      </c>
      <c r="Q651" s="1">
        <f t="shared" si="528"/>
        <v>0</v>
      </c>
      <c r="R651" s="4">
        <f t="shared" si="529"/>
        <v>15.007922656809424</v>
      </c>
      <c r="S651" s="4">
        <f t="shared" si="530"/>
        <v>16.297600324723621</v>
      </c>
      <c r="T651" s="9">
        <f t="shared" si="531"/>
        <v>0</v>
      </c>
      <c r="U651" s="9">
        <f t="shared" si="532"/>
        <v>2.7797861795695606</v>
      </c>
      <c r="V651" s="9">
        <f t="shared" si="533"/>
        <v>34.186555096791658</v>
      </c>
      <c r="W651" s="9">
        <f t="shared" si="534"/>
        <v>32.595200649447243</v>
      </c>
      <c r="X651" s="28">
        <f t="shared" si="538"/>
        <v>66.7817557462389</v>
      </c>
      <c r="Y651" s="9">
        <f t="shared" si="535"/>
        <v>0.48808541023246427</v>
      </c>
      <c r="Z651" s="9">
        <f t="shared" si="567"/>
        <v>0.04</v>
      </c>
      <c r="AA651" s="29">
        <f t="shared" si="539"/>
        <v>0.52808541023246425</v>
      </c>
      <c r="AB651" s="30">
        <f t="shared" si="568"/>
        <v>0.98</v>
      </c>
      <c r="AC651" s="9">
        <v>0.5</v>
      </c>
      <c r="AD651" s="9">
        <v>0.5</v>
      </c>
      <c r="AE651" s="9">
        <f t="shared" si="540"/>
        <v>34.186555096791665</v>
      </c>
      <c r="AF651" s="9">
        <f>(AC651+AD651)*D651*E651*N651</f>
        <v>24.757380000000005</v>
      </c>
      <c r="AG651" s="28">
        <f t="shared" si="541"/>
        <v>58.94393509679167</v>
      </c>
      <c r="AH651" s="9">
        <f t="shared" si="542"/>
        <v>0.42001573120874913</v>
      </c>
      <c r="AI651" s="9">
        <f t="shared" si="569"/>
        <v>0.09</v>
      </c>
      <c r="AJ651" s="29">
        <f t="shared" si="543"/>
        <v>0.5100157312087491</v>
      </c>
      <c r="AK651" s="30">
        <f t="shared" si="570"/>
        <v>0.9</v>
      </c>
      <c r="AL651" s="9">
        <v>8.3804367097183086</v>
      </c>
      <c r="AM651" s="9">
        <v>2.2431314511264455</v>
      </c>
      <c r="AN651" s="9">
        <v>4.1829778324132141</v>
      </c>
      <c r="AO651" s="36">
        <f t="shared" si="544"/>
        <v>68.173042324285547</v>
      </c>
      <c r="AP651" s="36">
        <f t="shared" si="545"/>
        <v>3.9548503519395126</v>
      </c>
      <c r="AQ651" s="36">
        <f t="shared" si="546"/>
        <v>1.0585664585529937</v>
      </c>
      <c r="AR651" s="36">
        <f t="shared" si="547"/>
        <v>1.9740082677899777</v>
      </c>
      <c r="AS651" s="36">
        <f t="shared" si="548"/>
        <v>95.222033739562988</v>
      </c>
      <c r="AT651" s="37">
        <f t="shared" si="549"/>
        <v>58.296199546277478</v>
      </c>
      <c r="AU651" s="37">
        <f t="shared" si="550"/>
        <v>4.1062821533626819</v>
      </c>
      <c r="AV651" s="37">
        <f t="shared" si="551"/>
        <v>1.0990991238828489</v>
      </c>
      <c r="AW651" s="37">
        <f t="shared" si="552"/>
        <v>2.0495933345850004</v>
      </c>
      <c r="AX651" s="37">
        <f t="shared" si="553"/>
        <v>98.868099411122046</v>
      </c>
      <c r="AY651" s="9">
        <f t="shared" si="554"/>
        <v>0.85</v>
      </c>
      <c r="AZ651" s="9">
        <f t="shared" si="555"/>
        <v>0.6</v>
      </c>
      <c r="BA651" s="9">
        <f t="shared" si="556"/>
        <v>0.65</v>
      </c>
      <c r="BB651" s="9">
        <f t="shared" si="571"/>
        <v>21</v>
      </c>
      <c r="BC651" s="9">
        <f t="shared" si="572"/>
        <v>11.2</v>
      </c>
      <c r="BD651" s="9">
        <f t="shared" si="573"/>
        <v>13.65</v>
      </c>
      <c r="BE651" s="9">
        <f t="shared" si="557"/>
        <v>269.61418042898799</v>
      </c>
      <c r="BF651" s="9">
        <f t="shared" si="558"/>
        <v>72.165695982002305</v>
      </c>
      <c r="BG651" s="9">
        <f t="shared" si="559"/>
        <v>134.57414918853576</v>
      </c>
      <c r="BH651" s="9">
        <f t="shared" si="560"/>
        <v>6491.5757363317744</v>
      </c>
      <c r="BI651" s="9">
        <f t="shared" si="561"/>
        <v>239.38064380574889</v>
      </c>
      <c r="BJ651" s="9">
        <f t="shared" si="562"/>
        <v>64.073301847013312</v>
      </c>
      <c r="BK651" s="9">
        <f t="shared" si="563"/>
        <v>119.48350202168744</v>
      </c>
      <c r="BL651" s="9">
        <f t="shared" si="564"/>
        <v>5763.6344520319699</v>
      </c>
      <c r="BM651" s="9" t="str">
        <f t="shared" si="565"/>
        <v>M</v>
      </c>
      <c r="BN651" s="9" t="str">
        <f t="shared" si="566"/>
        <v>M</v>
      </c>
      <c r="BO651" s="9">
        <v>1</v>
      </c>
    </row>
    <row r="652" spans="1:67" x14ac:dyDescent="0.3">
      <c r="A652" s="10">
        <v>646</v>
      </c>
      <c r="B652" s="10">
        <f t="shared" si="536"/>
        <v>17</v>
      </c>
      <c r="C652" s="9">
        <f>IF(G652&lt;=$A$3,$A$3,G652)</f>
        <v>2.985066831515172</v>
      </c>
      <c r="D652" s="9">
        <f t="shared" si="523"/>
        <v>3</v>
      </c>
      <c r="E652" s="9">
        <f t="shared" si="524"/>
        <v>2.7508200000000005</v>
      </c>
      <c r="F652" s="9">
        <f t="shared" si="525"/>
        <v>3.3850668315151724</v>
      </c>
      <c r="G652" s="9">
        <v>2.985066831515172</v>
      </c>
      <c r="H652" s="9">
        <f t="shared" si="537"/>
        <v>3.2936568285211694</v>
      </c>
      <c r="I652" s="9">
        <v>65</v>
      </c>
      <c r="J652" s="9">
        <v>78</v>
      </c>
      <c r="K652" s="9">
        <v>0.2</v>
      </c>
      <c r="L652" s="9">
        <v>0.2</v>
      </c>
      <c r="M652" s="1">
        <f t="shared" si="526"/>
        <v>1.3989229744649958</v>
      </c>
      <c r="N652" s="9">
        <v>3</v>
      </c>
      <c r="O652" s="9">
        <v>2.6</v>
      </c>
      <c r="P652" s="9">
        <f t="shared" si="527"/>
        <v>2.8039706159755604</v>
      </c>
      <c r="Q652" s="1">
        <f t="shared" si="528"/>
        <v>1.3075129714709925</v>
      </c>
      <c r="R652" s="4">
        <f t="shared" si="529"/>
        <v>15.007922656809424</v>
      </c>
      <c r="S652" s="4">
        <f t="shared" si="530"/>
        <v>6.4079693229251999E-2</v>
      </c>
      <c r="T652" s="9">
        <f t="shared" si="531"/>
        <v>15.127699762428639</v>
      </c>
      <c r="U652" s="9">
        <f t="shared" si="532"/>
        <v>4.6925798029861649</v>
      </c>
      <c r="V652" s="9">
        <f t="shared" si="533"/>
        <v>39.928734632809494</v>
      </c>
      <c r="W652" s="9">
        <f t="shared" si="534"/>
        <v>41.460365504533392</v>
      </c>
      <c r="X652" s="28">
        <f t="shared" si="538"/>
        <v>81.389100137342894</v>
      </c>
      <c r="Y652" s="9">
        <f t="shared" si="535"/>
        <v>0.50940931199103623</v>
      </c>
      <c r="Z652" s="9">
        <f t="shared" si="567"/>
        <v>0.04</v>
      </c>
      <c r="AA652" s="29">
        <f t="shared" si="539"/>
        <v>0.54940931199103626</v>
      </c>
      <c r="AB652" s="30">
        <f t="shared" si="568"/>
        <v>0.98</v>
      </c>
      <c r="AC652" s="9">
        <v>0.5</v>
      </c>
      <c r="AD652" s="9">
        <v>0.5</v>
      </c>
      <c r="AE652" s="9">
        <f t="shared" si="540"/>
        <v>81.542313693293451</v>
      </c>
      <c r="AF652" s="9">
        <f>(AC652+AD652)*D652*E652*N652</f>
        <v>24.757380000000005</v>
      </c>
      <c r="AG652" s="28">
        <f t="shared" si="541"/>
        <v>106.29969369329345</v>
      </c>
      <c r="AH652" s="9">
        <f t="shared" si="542"/>
        <v>0.23290170592055029</v>
      </c>
      <c r="AI652" s="9">
        <f t="shared" si="569"/>
        <v>0.09</v>
      </c>
      <c r="AJ652" s="29">
        <f t="shared" si="543"/>
        <v>0.32290170592055029</v>
      </c>
      <c r="AK652" s="30">
        <f t="shared" si="570"/>
        <v>0.9</v>
      </c>
      <c r="AL652" s="9">
        <v>5.0808335062940344</v>
      </c>
      <c r="AM652" s="9">
        <v>2.2662718418078218</v>
      </c>
      <c r="AN652" s="9">
        <v>5.911577564685178</v>
      </c>
      <c r="AO652" s="36">
        <f t="shared" si="544"/>
        <v>83.084706390204204</v>
      </c>
      <c r="AP652" s="36">
        <f t="shared" si="545"/>
        <v>2.2893762652600245</v>
      </c>
      <c r="AQ652" s="36">
        <f t="shared" si="546"/>
        <v>1.0211609884155279</v>
      </c>
      <c r="AR652" s="36">
        <f t="shared" si="547"/>
        <v>2.6637018020898489</v>
      </c>
      <c r="AS652" s="36">
        <f t="shared" si="548"/>
        <v>71.361262416085964</v>
      </c>
      <c r="AT652" s="37">
        <f t="shared" si="549"/>
        <v>105.13156519116934</v>
      </c>
      <c r="AU652" s="37">
        <f t="shared" si="550"/>
        <v>3.4402236996133992</v>
      </c>
      <c r="AV652" s="37">
        <f t="shared" si="551"/>
        <v>1.5344887980083686</v>
      </c>
      <c r="AW652" s="37">
        <f t="shared" si="552"/>
        <v>4.0027190843666816</v>
      </c>
      <c r="AX652" s="37">
        <f t="shared" si="553"/>
        <v>107.2338828367588</v>
      </c>
      <c r="AY652" s="9">
        <f t="shared" si="554"/>
        <v>0.85</v>
      </c>
      <c r="AZ652" s="9">
        <f t="shared" si="555"/>
        <v>0.6</v>
      </c>
      <c r="BA652" s="9">
        <f t="shared" si="556"/>
        <v>0.65</v>
      </c>
      <c r="BB652" s="9">
        <f t="shared" si="571"/>
        <v>21</v>
      </c>
      <c r="BC652" s="9">
        <f t="shared" si="572"/>
        <v>11.2</v>
      </c>
      <c r="BD652" s="9">
        <f t="shared" si="573"/>
        <v>13.65</v>
      </c>
      <c r="BE652" s="9">
        <f t="shared" si="557"/>
        <v>190.21215481583138</v>
      </c>
      <c r="BF652" s="9">
        <f t="shared" si="558"/>
        <v>84.842860899634857</v>
      </c>
      <c r="BG652" s="9">
        <f t="shared" si="559"/>
        <v>221.31288213769292</v>
      </c>
      <c r="BH652" s="9">
        <f t="shared" si="560"/>
        <v>5929.0295354748168</v>
      </c>
      <c r="BI652" s="9">
        <f t="shared" si="561"/>
        <v>361.67610214811185</v>
      </c>
      <c r="BJ652" s="9">
        <f t="shared" si="562"/>
        <v>161.32320910293589</v>
      </c>
      <c r="BK652" s="9">
        <f t="shared" si="563"/>
        <v>420.81212236003347</v>
      </c>
      <c r="BL652" s="9">
        <f t="shared" si="564"/>
        <v>11273.665944154922</v>
      </c>
      <c r="BM652" s="9" t="str">
        <f t="shared" si="565"/>
        <v>D</v>
      </c>
      <c r="BN652" s="9" t="str">
        <f t="shared" si="566"/>
        <v>M</v>
      </c>
      <c r="BO652" s="9">
        <v>1</v>
      </c>
    </row>
    <row r="653" spans="1:67" x14ac:dyDescent="0.3">
      <c r="A653" s="10">
        <v>647</v>
      </c>
      <c r="B653" s="10">
        <f t="shared" si="536"/>
        <v>17</v>
      </c>
      <c r="C653" s="9">
        <f>IF(G653&lt;=$A$3,$A$3,G653)</f>
        <v>2.5856225609732535</v>
      </c>
      <c r="D653" s="9">
        <f t="shared" si="523"/>
        <v>3</v>
      </c>
      <c r="E653" s="9">
        <f t="shared" si="524"/>
        <v>2.7508200000000005</v>
      </c>
      <c r="F653" s="9">
        <f t="shared" si="525"/>
        <v>2.9856225609732538</v>
      </c>
      <c r="G653" s="9">
        <v>2.5856225609732535</v>
      </c>
      <c r="H653" s="9">
        <f t="shared" si="537"/>
        <v>2.8529188405491368</v>
      </c>
      <c r="I653" s="9">
        <v>65</v>
      </c>
      <c r="J653" s="9">
        <v>78</v>
      </c>
      <c r="K653" s="9">
        <v>0.2</v>
      </c>
      <c r="L653" s="9">
        <v>0.2</v>
      </c>
      <c r="M653" s="1">
        <f t="shared" si="526"/>
        <v>1.3989229744649958</v>
      </c>
      <c r="N653" s="9">
        <v>3</v>
      </c>
      <c r="O653" s="9">
        <v>2.6</v>
      </c>
      <c r="P653" s="9">
        <f t="shared" si="527"/>
        <v>2.7154159531731148</v>
      </c>
      <c r="Q653" s="1">
        <f t="shared" si="528"/>
        <v>1.2662192540408785</v>
      </c>
      <c r="R653" s="4">
        <f t="shared" si="529"/>
        <v>15.007922656809424</v>
      </c>
      <c r="S653" s="4">
        <f t="shared" si="530"/>
        <v>0.13505142626518701</v>
      </c>
      <c r="T653" s="9">
        <f t="shared" si="531"/>
        <v>14.187265969593993</v>
      </c>
      <c r="U653" s="9">
        <f t="shared" si="532"/>
        <v>4.2518418150141324</v>
      </c>
      <c r="V653" s="9">
        <f t="shared" si="533"/>
        <v>31.604180870155847</v>
      </c>
      <c r="W653" s="9">
        <f t="shared" si="534"/>
        <v>41.655595967203311</v>
      </c>
      <c r="X653" s="28">
        <f t="shared" si="538"/>
        <v>73.259776837359155</v>
      </c>
      <c r="Y653" s="9">
        <f t="shared" si="535"/>
        <v>0.56860118560941142</v>
      </c>
      <c r="Z653" s="9">
        <f t="shared" si="567"/>
        <v>0.04</v>
      </c>
      <c r="AA653" s="29">
        <f t="shared" si="539"/>
        <v>0.60860118560941145</v>
      </c>
      <c r="AB653" s="30">
        <f t="shared" si="568"/>
        <v>0.98</v>
      </c>
      <c r="AC653" s="9">
        <v>0.5</v>
      </c>
      <c r="AD653" s="9">
        <v>0.5</v>
      </c>
      <c r="AE653" s="9">
        <f t="shared" si="540"/>
        <v>70.630795844634406</v>
      </c>
      <c r="AF653" s="9">
        <f>(AC653+AD653)*D653*E653*N653</f>
        <v>24.757380000000005</v>
      </c>
      <c r="AG653" s="28">
        <f t="shared" si="541"/>
        <v>95.388175844634418</v>
      </c>
      <c r="AH653" s="9">
        <f t="shared" si="542"/>
        <v>0.25954348933482208</v>
      </c>
      <c r="AI653" s="9">
        <f t="shared" si="569"/>
        <v>0.09</v>
      </c>
      <c r="AJ653" s="29">
        <f t="shared" si="543"/>
        <v>0.34954348933482204</v>
      </c>
      <c r="AK653" s="30">
        <f t="shared" si="570"/>
        <v>0.9</v>
      </c>
      <c r="AL653" s="9">
        <v>4.923234581488563</v>
      </c>
      <c r="AM653" s="9">
        <v>2.8244737601577796</v>
      </c>
      <c r="AN653" s="9">
        <v>3.7493544445421692</v>
      </c>
      <c r="AO653" s="36">
        <f t="shared" si="544"/>
        <v>74.78602218813748</v>
      </c>
      <c r="AP653" s="36">
        <f t="shared" si="545"/>
        <v>1.9269481781613689</v>
      </c>
      <c r="AQ653" s="36">
        <f t="shared" si="546"/>
        <v>1.1054956810030825</v>
      </c>
      <c r="AR653" s="36">
        <f t="shared" si="547"/>
        <v>1.4674928843238886</v>
      </c>
      <c r="AS653" s="36">
        <f t="shared" si="548"/>
        <v>54.845286572684856</v>
      </c>
      <c r="AT653" s="37">
        <f t="shared" si="549"/>
        <v>94.339954132056008</v>
      </c>
      <c r="AU653" s="37">
        <f t="shared" si="550"/>
        <v>3.2023499870611882</v>
      </c>
      <c r="AV653" s="37">
        <f t="shared" si="551"/>
        <v>1.8371973464975841</v>
      </c>
      <c r="AW653" s="37">
        <f t="shared" si="552"/>
        <v>2.4387920092438757</v>
      </c>
      <c r="AX653" s="37">
        <f t="shared" si="553"/>
        <v>91.146095539522264</v>
      </c>
      <c r="AY653" s="9">
        <f t="shared" si="554"/>
        <v>0.85</v>
      </c>
      <c r="AZ653" s="9">
        <f t="shared" si="555"/>
        <v>0.6</v>
      </c>
      <c r="BA653" s="9">
        <f t="shared" si="556"/>
        <v>0.65</v>
      </c>
      <c r="BB653" s="9">
        <f t="shared" si="571"/>
        <v>21</v>
      </c>
      <c r="BC653" s="9">
        <f t="shared" si="572"/>
        <v>11.2</v>
      </c>
      <c r="BD653" s="9">
        <f t="shared" si="573"/>
        <v>13.65</v>
      </c>
      <c r="BE653" s="9">
        <f t="shared" si="557"/>
        <v>144.10878920736724</v>
      </c>
      <c r="BF653" s="9">
        <f t="shared" si="558"/>
        <v>82.675624528386678</v>
      </c>
      <c r="BG653" s="9">
        <f t="shared" si="559"/>
        <v>109.7479554079802</v>
      </c>
      <c r="BH653" s="9">
        <f t="shared" si="560"/>
        <v>4101.660818539568</v>
      </c>
      <c r="BI653" s="9">
        <f t="shared" si="561"/>
        <v>302.10955089414267</v>
      </c>
      <c r="BJ653" s="9">
        <f t="shared" si="562"/>
        <v>173.3211134001171</v>
      </c>
      <c r="BK653" s="9">
        <f t="shared" si="563"/>
        <v>230.07552628969194</v>
      </c>
      <c r="BL653" s="9">
        <f t="shared" si="564"/>
        <v>8598.7184725145253</v>
      </c>
      <c r="BM653" s="9" t="str">
        <f t="shared" si="565"/>
        <v>D</v>
      </c>
      <c r="BN653" s="9" t="str">
        <f t="shared" si="566"/>
        <v>M</v>
      </c>
      <c r="BO653" s="9">
        <v>1</v>
      </c>
    </row>
    <row r="654" spans="1:67" x14ac:dyDescent="0.3">
      <c r="A654" s="10">
        <v>648</v>
      </c>
      <c r="B654" s="10">
        <f t="shared" si="536"/>
        <v>17</v>
      </c>
      <c r="C654" s="9">
        <f>IF(G654&lt;=$A$3,$A$3,G654)</f>
        <v>2.5</v>
      </c>
      <c r="D654" s="9">
        <f t="shared" si="523"/>
        <v>3</v>
      </c>
      <c r="E654" s="9">
        <f t="shared" si="524"/>
        <v>2.7508200000000005</v>
      </c>
      <c r="F654" s="9">
        <f t="shared" si="525"/>
        <v>2.9000000000000004</v>
      </c>
      <c r="G654" s="9">
        <v>1.1498684095192357</v>
      </c>
      <c r="H654" s="9">
        <f t="shared" si="537"/>
        <v>1.2687394127760445</v>
      </c>
      <c r="I654" s="9">
        <v>65</v>
      </c>
      <c r="J654" s="9">
        <v>78</v>
      </c>
      <c r="K654" s="9">
        <v>0.2</v>
      </c>
      <c r="L654" s="9">
        <v>0.2</v>
      </c>
      <c r="M654" s="1">
        <f t="shared" si="526"/>
        <v>1.3989229744649958</v>
      </c>
      <c r="N654" s="9">
        <v>3</v>
      </c>
      <c r="O654" s="9">
        <v>2.6</v>
      </c>
      <c r="P654" s="9">
        <f t="shared" si="527"/>
        <v>0</v>
      </c>
      <c r="Q654" s="1">
        <f t="shared" si="528"/>
        <v>0</v>
      </c>
      <c r="R654" s="4">
        <f t="shared" si="529"/>
        <v>15.007922656809424</v>
      </c>
      <c r="S654" s="4">
        <f t="shared" si="530"/>
        <v>17.500486569334875</v>
      </c>
      <c r="T654" s="9">
        <f t="shared" si="531"/>
        <v>0</v>
      </c>
      <c r="U654" s="9">
        <f t="shared" si="532"/>
        <v>2.6676623872410401</v>
      </c>
      <c r="V654" s="9">
        <f t="shared" si="533"/>
        <v>31.410663763073394</v>
      </c>
      <c r="W654" s="9">
        <f t="shared" si="534"/>
        <v>35.00097313866975</v>
      </c>
      <c r="X654" s="28">
        <f t="shared" si="538"/>
        <v>66.411636901743151</v>
      </c>
      <c r="Y654" s="9">
        <f t="shared" si="535"/>
        <v>0.52703072490825864</v>
      </c>
      <c r="Z654" s="9">
        <f t="shared" si="567"/>
        <v>0.04</v>
      </c>
      <c r="AA654" s="29">
        <f t="shared" si="539"/>
        <v>0.56703072490825868</v>
      </c>
      <c r="AB654" s="30">
        <f t="shared" si="568"/>
        <v>0.98</v>
      </c>
      <c r="AC654" s="9">
        <v>0.5</v>
      </c>
      <c r="AD654" s="9">
        <v>0.5</v>
      </c>
      <c r="AE654" s="9">
        <f t="shared" si="540"/>
        <v>31.410663763073394</v>
      </c>
      <c r="AF654" s="9">
        <f>(AC654+AD654)*D654*E654*N654</f>
        <v>24.757380000000005</v>
      </c>
      <c r="AG654" s="28">
        <f t="shared" si="541"/>
        <v>56.168043763073399</v>
      </c>
      <c r="AH654" s="9">
        <f t="shared" si="542"/>
        <v>0.44077340675119381</v>
      </c>
      <c r="AI654" s="9">
        <f t="shared" si="569"/>
        <v>0.09</v>
      </c>
      <c r="AJ654" s="29">
        <f t="shared" si="543"/>
        <v>0.53077340675119378</v>
      </c>
      <c r="AK654" s="30">
        <f t="shared" si="570"/>
        <v>0.9</v>
      </c>
      <c r="AL654" s="9">
        <v>6.0831939748029766</v>
      </c>
      <c r="AM654" s="9">
        <v>2.0869677158009714</v>
      </c>
      <c r="AN654" s="9">
        <v>3.5896072253207811</v>
      </c>
      <c r="AO654" s="36">
        <f t="shared" si="544"/>
        <v>67.795212670529466</v>
      </c>
      <c r="AP654" s="36">
        <f t="shared" si="545"/>
        <v>2.6338360855128933</v>
      </c>
      <c r="AQ654" s="36">
        <f t="shared" si="546"/>
        <v>0.90359289905021378</v>
      </c>
      <c r="AR654" s="36">
        <f t="shared" si="547"/>
        <v>1.5541896382112155</v>
      </c>
      <c r="AS654" s="36">
        <f t="shared" si="548"/>
        <v>66.875665973051582</v>
      </c>
      <c r="AT654" s="37">
        <f t="shared" si="549"/>
        <v>55.550812512929731</v>
      </c>
      <c r="AU654" s="37">
        <f t="shared" si="550"/>
        <v>2.854396384868465</v>
      </c>
      <c r="AV654" s="37">
        <f t="shared" si="551"/>
        <v>0.9792607515055326</v>
      </c>
      <c r="AW654" s="37">
        <f t="shared" si="552"/>
        <v>1.6843391694385701</v>
      </c>
      <c r="AX654" s="37">
        <f t="shared" si="553"/>
        <v>72.475907000862989</v>
      </c>
      <c r="AY654" s="9">
        <f t="shared" si="554"/>
        <v>0.85</v>
      </c>
      <c r="AZ654" s="9">
        <f t="shared" si="555"/>
        <v>0.6</v>
      </c>
      <c r="BA654" s="9">
        <f t="shared" si="556"/>
        <v>0.65</v>
      </c>
      <c r="BB654" s="9">
        <f t="shared" si="571"/>
        <v>21</v>
      </c>
      <c r="BC654" s="9">
        <f t="shared" si="572"/>
        <v>11.2</v>
      </c>
      <c r="BD654" s="9">
        <f t="shared" si="573"/>
        <v>13.65</v>
      </c>
      <c r="BE654" s="9">
        <f t="shared" si="557"/>
        <v>178.56147755666143</v>
      </c>
      <c r="BF654" s="9">
        <f t="shared" si="558"/>
        <v>61.259272758689505</v>
      </c>
      <c r="BG654" s="9">
        <f t="shared" si="559"/>
        <v>105.36661705286261</v>
      </c>
      <c r="BH654" s="9">
        <f t="shared" si="560"/>
        <v>4533.8499971263227</v>
      </c>
      <c r="BI654" s="9">
        <f t="shared" si="561"/>
        <v>158.5640384134125</v>
      </c>
      <c r="BJ654" s="9">
        <f t="shared" si="562"/>
        <v>54.398730408154513</v>
      </c>
      <c r="BK654" s="9">
        <f t="shared" si="563"/>
        <v>93.566409409665795</v>
      </c>
      <c r="BL654" s="9">
        <f t="shared" si="564"/>
        <v>4026.0955215094714</v>
      </c>
      <c r="BM654" s="9" t="str">
        <f t="shared" si="565"/>
        <v>D</v>
      </c>
      <c r="BN654" s="9" t="str">
        <f t="shared" si="566"/>
        <v>M</v>
      </c>
      <c r="BO654" s="9">
        <v>1</v>
      </c>
    </row>
    <row r="655" spans="1:67" x14ac:dyDescent="0.3">
      <c r="A655" s="10">
        <v>649</v>
      </c>
      <c r="B655" s="10">
        <f t="shared" si="536"/>
        <v>17</v>
      </c>
      <c r="C655" s="9">
        <f>IF(G655&lt;=$A$3,$A$3,G655)</f>
        <v>2.5</v>
      </c>
      <c r="D655" s="9">
        <f t="shared" si="523"/>
        <v>3</v>
      </c>
      <c r="E655" s="9">
        <f t="shared" si="524"/>
        <v>2.7508200000000005</v>
      </c>
      <c r="F655" s="9">
        <f t="shared" si="525"/>
        <v>2.9000000000000004</v>
      </c>
      <c r="G655" s="9">
        <v>1.3457455600014938</v>
      </c>
      <c r="H655" s="9">
        <f t="shared" si="537"/>
        <v>1.4848659354474614</v>
      </c>
      <c r="I655" s="9">
        <v>65</v>
      </c>
      <c r="J655" s="9">
        <v>78</v>
      </c>
      <c r="K655" s="9">
        <v>0.2</v>
      </c>
      <c r="L655" s="9">
        <v>0.2</v>
      </c>
      <c r="M655" s="1">
        <f t="shared" si="526"/>
        <v>1.3989229744649958</v>
      </c>
      <c r="N655" s="9">
        <v>3</v>
      </c>
      <c r="O655" s="9">
        <v>2.6</v>
      </c>
      <c r="P655" s="9">
        <f t="shared" si="527"/>
        <v>0</v>
      </c>
      <c r="Q655" s="1">
        <f t="shared" si="528"/>
        <v>0</v>
      </c>
      <c r="R655" s="4">
        <f t="shared" si="529"/>
        <v>15.007922656809424</v>
      </c>
      <c r="S655" s="4">
        <f t="shared" si="530"/>
        <v>15.181838441064421</v>
      </c>
      <c r="T655" s="9">
        <f t="shared" si="531"/>
        <v>0</v>
      </c>
      <c r="U655" s="9">
        <f t="shared" si="532"/>
        <v>2.8837889099124574</v>
      </c>
      <c r="V655" s="9">
        <f t="shared" si="533"/>
        <v>36.761390212928283</v>
      </c>
      <c r="W655" s="9">
        <f t="shared" si="534"/>
        <v>30.363676882128843</v>
      </c>
      <c r="X655" s="28">
        <f t="shared" si="538"/>
        <v>67.125067095057119</v>
      </c>
      <c r="Y655" s="9">
        <f t="shared" si="535"/>
        <v>0.45234482729276454</v>
      </c>
      <c r="Z655" s="9">
        <f t="shared" si="567"/>
        <v>0.04</v>
      </c>
      <c r="AA655" s="29">
        <f t="shared" si="539"/>
        <v>0.49234482729276452</v>
      </c>
      <c r="AB655" s="30">
        <f t="shared" si="568"/>
        <v>0.98</v>
      </c>
      <c r="AC655" s="9">
        <v>0.5</v>
      </c>
      <c r="AD655" s="9">
        <v>0.5</v>
      </c>
      <c r="AE655" s="9">
        <f t="shared" si="540"/>
        <v>36.761390212928283</v>
      </c>
      <c r="AF655" s="9">
        <f>(AC655+AD655)*D655*E655*N655</f>
        <v>24.757380000000005</v>
      </c>
      <c r="AG655" s="28">
        <f t="shared" si="541"/>
        <v>61.518770212928288</v>
      </c>
      <c r="AH655" s="9">
        <f t="shared" si="542"/>
        <v>0.40243619816049564</v>
      </c>
      <c r="AI655" s="9">
        <f t="shared" si="569"/>
        <v>0.09</v>
      </c>
      <c r="AJ655" s="29">
        <f t="shared" si="543"/>
        <v>0.49243619816049566</v>
      </c>
      <c r="AK655" s="30">
        <f t="shared" si="570"/>
        <v>0.9</v>
      </c>
      <c r="AL655" s="9">
        <v>10.773275820043224</v>
      </c>
      <c r="AM655" s="9">
        <v>2.4217814603769692</v>
      </c>
      <c r="AN655" s="9">
        <v>4.0149746029549895</v>
      </c>
      <c r="AO655" s="36">
        <f t="shared" si="544"/>
        <v>68.52350599287081</v>
      </c>
      <c r="AP655" s="36">
        <f t="shared" si="545"/>
        <v>5.4691091970467269</v>
      </c>
      <c r="AQ655" s="36">
        <f t="shared" si="546"/>
        <v>1.2294298855268513</v>
      </c>
      <c r="AR655" s="36">
        <f t="shared" si="547"/>
        <v>2.0382226254782796</v>
      </c>
      <c r="AS655" s="36">
        <f t="shared" si="548"/>
        <v>123.96949824258056</v>
      </c>
      <c r="AT655" s="37">
        <f t="shared" si="549"/>
        <v>60.842739771027979</v>
      </c>
      <c r="AU655" s="37">
        <f t="shared" si="550"/>
        <v>5.4681248334867423</v>
      </c>
      <c r="AV655" s="37">
        <f t="shared" si="551"/>
        <v>1.2292086052533615</v>
      </c>
      <c r="AW655" s="37">
        <f t="shared" si="552"/>
        <v>2.037855773764889</v>
      </c>
      <c r="AX655" s="37">
        <f t="shared" si="553"/>
        <v>123.94718545776993</v>
      </c>
      <c r="AY655" s="9">
        <f t="shared" si="554"/>
        <v>0.85</v>
      </c>
      <c r="AZ655" s="9">
        <f t="shared" si="555"/>
        <v>0.6</v>
      </c>
      <c r="BA655" s="9">
        <f t="shared" si="556"/>
        <v>0.65</v>
      </c>
      <c r="BB655" s="9">
        <f t="shared" si="571"/>
        <v>21</v>
      </c>
      <c r="BC655" s="9">
        <f t="shared" si="572"/>
        <v>11.2</v>
      </c>
      <c r="BD655" s="9">
        <f t="shared" si="573"/>
        <v>13.65</v>
      </c>
      <c r="BE655" s="9">
        <f t="shared" si="557"/>
        <v>374.76253683949625</v>
      </c>
      <c r="BF655" s="9">
        <f t="shared" si="558"/>
        <v>84.244846128713661</v>
      </c>
      <c r="BG655" s="9">
        <f t="shared" si="559"/>
        <v>139.66616029176578</v>
      </c>
      <c r="BH655" s="9">
        <f t="shared" si="560"/>
        <v>8494.8246557586554</v>
      </c>
      <c r="BI655" s="9">
        <f t="shared" si="561"/>
        <v>332.69569627932958</v>
      </c>
      <c r="BJ655" s="9">
        <f t="shared" si="562"/>
        <v>74.788419293738528</v>
      </c>
      <c r="BK655" s="9">
        <f t="shared" si="563"/>
        <v>123.98872853406401</v>
      </c>
      <c r="BL655" s="9">
        <f t="shared" si="564"/>
        <v>7541.2863501584397</v>
      </c>
      <c r="BM655" s="9" t="str">
        <f t="shared" si="565"/>
        <v>M</v>
      </c>
      <c r="BN655" s="9" t="str">
        <f t="shared" si="566"/>
        <v>M</v>
      </c>
      <c r="BO655" s="9">
        <v>1</v>
      </c>
    </row>
    <row r="656" spans="1:67" x14ac:dyDescent="0.3">
      <c r="A656" s="10">
        <v>650</v>
      </c>
      <c r="B656" s="10">
        <f t="shared" si="536"/>
        <v>17</v>
      </c>
      <c r="C656" s="9">
        <f>IF(G656&lt;=$A$3,$A$3,G656)</f>
        <v>2.5</v>
      </c>
      <c r="D656" s="9">
        <f t="shared" si="523"/>
        <v>3</v>
      </c>
      <c r="E656" s="9">
        <f t="shared" si="524"/>
        <v>2.7508200000000005</v>
      </c>
      <c r="F656" s="9">
        <f t="shared" si="525"/>
        <v>2.9000000000000004</v>
      </c>
      <c r="G656" s="9">
        <v>2.1414984397243444</v>
      </c>
      <c r="H656" s="9">
        <f t="shared" si="537"/>
        <v>2.3628820918844702</v>
      </c>
      <c r="I656" s="9">
        <v>65</v>
      </c>
      <c r="J656" s="9">
        <v>78</v>
      </c>
      <c r="K656" s="9">
        <v>0.2</v>
      </c>
      <c r="L656" s="9">
        <v>0.2</v>
      </c>
      <c r="M656" s="1">
        <f t="shared" si="526"/>
        <v>1.3989229744649958</v>
      </c>
      <c r="N656" s="9">
        <v>3</v>
      </c>
      <c r="O656" s="9">
        <v>2.6</v>
      </c>
      <c r="P656" s="9">
        <f t="shared" si="527"/>
        <v>1.8481469289166288</v>
      </c>
      <c r="Q656" s="1">
        <f t="shared" si="528"/>
        <v>0.86180506634946585</v>
      </c>
      <c r="R656" s="4">
        <f t="shared" si="529"/>
        <v>15.007922656809424</v>
      </c>
      <c r="S656" s="4">
        <f t="shared" si="530"/>
        <v>2.2124437742405685</v>
      </c>
      <c r="T656" s="9">
        <f t="shared" si="531"/>
        <v>6.5720214182671874</v>
      </c>
      <c r="U656" s="9">
        <f t="shared" si="532"/>
        <v>3.7618050663494662</v>
      </c>
      <c r="V656" s="9">
        <f t="shared" si="533"/>
        <v>40.420321886181</v>
      </c>
      <c r="W656" s="9">
        <f t="shared" si="534"/>
        <v>47.370128385860951</v>
      </c>
      <c r="X656" s="28">
        <f t="shared" si="538"/>
        <v>87.790450272041952</v>
      </c>
      <c r="Y656" s="9">
        <f t="shared" si="535"/>
        <v>0.5395817909473305</v>
      </c>
      <c r="Z656" s="9">
        <f t="shared" si="567"/>
        <v>0.04</v>
      </c>
      <c r="AA656" s="29">
        <f t="shared" si="539"/>
        <v>0.57958179094733053</v>
      </c>
      <c r="AB656" s="30">
        <f t="shared" si="568"/>
        <v>0.98</v>
      </c>
      <c r="AC656" s="9">
        <v>0.5</v>
      </c>
      <c r="AD656" s="9">
        <v>0.5</v>
      </c>
      <c r="AE656" s="9">
        <f t="shared" si="540"/>
        <v>58.498769843978749</v>
      </c>
      <c r="AF656" s="9">
        <f>(AC656+AD656)*D656*E656*N656</f>
        <v>24.757380000000005</v>
      </c>
      <c r="AG656" s="28">
        <f t="shared" si="541"/>
        <v>83.256149843978761</v>
      </c>
      <c r="AH656" s="9">
        <f t="shared" si="542"/>
        <v>0.29736397907415968</v>
      </c>
      <c r="AI656" s="9">
        <f t="shared" si="569"/>
        <v>0.09</v>
      </c>
      <c r="AJ656" s="29">
        <f t="shared" si="543"/>
        <v>0.38736397907415965</v>
      </c>
      <c r="AK656" s="30">
        <f t="shared" si="570"/>
        <v>0.9</v>
      </c>
      <c r="AL656" s="9">
        <v>8.5462190873568282</v>
      </c>
      <c r="AM656" s="9">
        <v>2.9865978128020214</v>
      </c>
      <c r="AN656" s="9">
        <v>4.6027371861894508</v>
      </c>
      <c r="AO656" s="36">
        <f t="shared" si="544"/>
        <v>89.619417986042819</v>
      </c>
      <c r="AP656" s="36">
        <f t="shared" si="545"/>
        <v>3.5929861228782971</v>
      </c>
      <c r="AQ656" s="36">
        <f t="shared" si="546"/>
        <v>1.2556201036188457</v>
      </c>
      <c r="AR656" s="36">
        <f t="shared" si="547"/>
        <v>1.9350745245578922</v>
      </c>
      <c r="AS656" s="36">
        <f t="shared" si="548"/>
        <v>89.741518108836146</v>
      </c>
      <c r="AT656" s="37">
        <f t="shared" si="549"/>
        <v>82.341247098440533</v>
      </c>
      <c r="AU656" s="37">
        <f t="shared" si="550"/>
        <v>5.2357216556387538</v>
      </c>
      <c r="AV656" s="37">
        <f t="shared" si="551"/>
        <v>1.8296974001408481</v>
      </c>
      <c r="AW656" s="37">
        <f t="shared" si="552"/>
        <v>2.819802595114504</v>
      </c>
      <c r="AX656" s="37">
        <f t="shared" si="553"/>
        <v>130.77189660725168</v>
      </c>
      <c r="AY656" s="9">
        <f t="shared" si="554"/>
        <v>0.85</v>
      </c>
      <c r="AZ656" s="9">
        <f t="shared" si="555"/>
        <v>0.6</v>
      </c>
      <c r="BA656" s="9">
        <f t="shared" si="556"/>
        <v>0.65</v>
      </c>
      <c r="BB656" s="9">
        <f t="shared" si="571"/>
        <v>21</v>
      </c>
      <c r="BC656" s="9">
        <f t="shared" si="572"/>
        <v>11.2</v>
      </c>
      <c r="BD656" s="9">
        <f t="shared" si="573"/>
        <v>13.65</v>
      </c>
      <c r="BE656" s="9">
        <f t="shared" si="557"/>
        <v>322.00132516428152</v>
      </c>
      <c r="BF656" s="9">
        <f t="shared" si="558"/>
        <v>112.52794289789573</v>
      </c>
      <c r="BG656" s="9">
        <f t="shared" si="559"/>
        <v>173.42025265049682</v>
      </c>
      <c r="BH656" s="9">
        <f t="shared" si="560"/>
        <v>8042.5826220978179</v>
      </c>
      <c r="BI656" s="9">
        <f t="shared" si="561"/>
        <v>431.11585058560678</v>
      </c>
      <c r="BJ656" s="9">
        <f t="shared" si="562"/>
        <v>150.65956574037179</v>
      </c>
      <c r="BK656" s="9">
        <f t="shared" si="563"/>
        <v>232.18606225314724</v>
      </c>
      <c r="BL656" s="9">
        <f t="shared" si="564"/>
        <v>10767.921052069427</v>
      </c>
      <c r="BM656" s="9" t="str">
        <f t="shared" si="565"/>
        <v>M</v>
      </c>
      <c r="BN656" s="9" t="str">
        <f t="shared" si="566"/>
        <v>M</v>
      </c>
      <c r="BO656" s="9">
        <v>1</v>
      </c>
    </row>
    <row r="657" spans="1:67" x14ac:dyDescent="0.3">
      <c r="A657" s="10">
        <v>651</v>
      </c>
      <c r="B657" s="10">
        <f t="shared" si="536"/>
        <v>17</v>
      </c>
      <c r="C657" s="9">
        <f>IF(G657&lt;=$A$3,$A$3,G657)</f>
        <v>2.5</v>
      </c>
      <c r="D657" s="9">
        <f t="shared" si="523"/>
        <v>3</v>
      </c>
      <c r="E657" s="9">
        <f t="shared" si="524"/>
        <v>2.7508200000000005</v>
      </c>
      <c r="F657" s="9">
        <f t="shared" si="525"/>
        <v>2.9000000000000004</v>
      </c>
      <c r="G657" s="9">
        <v>1.7005257860199465</v>
      </c>
      <c r="H657" s="9">
        <f t="shared" si="537"/>
        <v>1.876322602920744</v>
      </c>
      <c r="I657" s="9">
        <v>65</v>
      </c>
      <c r="J657" s="9">
        <v>78</v>
      </c>
      <c r="K657" s="9">
        <v>0.2</v>
      </c>
      <c r="L657" s="9">
        <v>0.2</v>
      </c>
      <c r="M657" s="1">
        <f t="shared" si="526"/>
        <v>1.3989229744649958</v>
      </c>
      <c r="N657" s="9">
        <v>3</v>
      </c>
      <c r="O657" s="9">
        <v>2.6</v>
      </c>
      <c r="P657" s="9">
        <f t="shared" si="527"/>
        <v>0.80471673759432394</v>
      </c>
      <c r="Q657" s="1">
        <f t="shared" si="528"/>
        <v>0.37524557738573971</v>
      </c>
      <c r="R657" s="4">
        <f t="shared" si="529"/>
        <v>15.007922656809424</v>
      </c>
      <c r="S657" s="4">
        <f t="shared" si="530"/>
        <v>8.0363567160205882</v>
      </c>
      <c r="T657" s="9">
        <f t="shared" si="531"/>
        <v>1.2459828055941242</v>
      </c>
      <c r="U657" s="9">
        <f t="shared" si="532"/>
        <v>3.2752455773857401</v>
      </c>
      <c r="V657" s="9">
        <f t="shared" si="533"/>
        <v>43.025357261813539</v>
      </c>
      <c r="W657" s="9">
        <f t="shared" si="534"/>
        <v>63.390664584368267</v>
      </c>
      <c r="X657" s="28">
        <f t="shared" si="538"/>
        <v>106.41602184618181</v>
      </c>
      <c r="Y657" s="9">
        <f t="shared" si="535"/>
        <v>0.59568722345208314</v>
      </c>
      <c r="Z657" s="9">
        <f t="shared" si="567"/>
        <v>0.04</v>
      </c>
      <c r="AA657" s="29">
        <f t="shared" si="539"/>
        <v>0.63568722345208317</v>
      </c>
      <c r="AB657" s="30">
        <f t="shared" si="568"/>
        <v>0.98</v>
      </c>
      <c r="AC657" s="9">
        <v>0.5</v>
      </c>
      <c r="AD657" s="9">
        <v>0.5</v>
      </c>
      <c r="AE657" s="9">
        <f t="shared" si="540"/>
        <v>46.452831683097976</v>
      </c>
      <c r="AF657" s="9">
        <f>(AC657+AD657)*D657*E657*N657</f>
        <v>24.757380000000005</v>
      </c>
      <c r="AG657" s="28">
        <f t="shared" si="541"/>
        <v>71.210211683097981</v>
      </c>
      <c r="AH657" s="9">
        <f t="shared" si="542"/>
        <v>0.34766614808247037</v>
      </c>
      <c r="AI657" s="9">
        <f t="shared" si="569"/>
        <v>0.09</v>
      </c>
      <c r="AJ657" s="29">
        <f t="shared" si="543"/>
        <v>0.4376661480824704</v>
      </c>
      <c r="AK657" s="30">
        <f t="shared" si="570"/>
        <v>0.9</v>
      </c>
      <c r="AL657" s="9">
        <v>6.1379271697053506</v>
      </c>
      <c r="AM657" s="9">
        <v>3.4096306680793025</v>
      </c>
      <c r="AN657" s="9">
        <v>5.3718545014054753</v>
      </c>
      <c r="AO657" s="36">
        <f t="shared" si="544"/>
        <v>108.6330223013106</v>
      </c>
      <c r="AP657" s="36">
        <f t="shared" si="545"/>
        <v>2.2361252894442529</v>
      </c>
      <c r="AQ657" s="36">
        <f t="shared" si="546"/>
        <v>1.2421720156908993</v>
      </c>
      <c r="AR657" s="36">
        <f t="shared" si="547"/>
        <v>1.957035228618454</v>
      </c>
      <c r="AS657" s="36">
        <f t="shared" si="548"/>
        <v>65.626027427939988</v>
      </c>
      <c r="AT657" s="37">
        <f t="shared" si="549"/>
        <v>70.427681884382622</v>
      </c>
      <c r="AU657" s="37">
        <f t="shared" si="550"/>
        <v>3.4515642281296701</v>
      </c>
      <c r="AV657" s="37">
        <f t="shared" si="551"/>
        <v>1.917350747197174</v>
      </c>
      <c r="AW657" s="37">
        <f t="shared" si="552"/>
        <v>3.0207756337158616</v>
      </c>
      <c r="AX657" s="37">
        <f t="shared" si="553"/>
        <v>101.2968503034236</v>
      </c>
      <c r="AY657" s="9">
        <f t="shared" si="554"/>
        <v>0.85</v>
      </c>
      <c r="AZ657" s="9">
        <f t="shared" si="555"/>
        <v>0.6</v>
      </c>
      <c r="BA657" s="9">
        <f t="shared" si="556"/>
        <v>0.65</v>
      </c>
      <c r="BB657" s="9">
        <f t="shared" si="571"/>
        <v>21</v>
      </c>
      <c r="BC657" s="9">
        <f t="shared" si="572"/>
        <v>11.2</v>
      </c>
      <c r="BD657" s="9">
        <f t="shared" si="573"/>
        <v>13.65</v>
      </c>
      <c r="BE657" s="9">
        <f t="shared" si="557"/>
        <v>242.91704843672215</v>
      </c>
      <c r="BF657" s="9">
        <f t="shared" si="558"/>
        <v>134.9409002826134</v>
      </c>
      <c r="BG657" s="9">
        <f t="shared" si="559"/>
        <v>212.598651634959</v>
      </c>
      <c r="BH657" s="9">
        <f t="shared" si="560"/>
        <v>7129.153701125826</v>
      </c>
      <c r="BI657" s="9">
        <f t="shared" si="561"/>
        <v>243.08566746223104</v>
      </c>
      <c r="BJ657" s="9">
        <f t="shared" si="562"/>
        <v>135.03456848438589</v>
      </c>
      <c r="BK657" s="9">
        <f t="shared" si="563"/>
        <v>212.74622537543502</v>
      </c>
      <c r="BL657" s="9">
        <f t="shared" si="564"/>
        <v>7134.1023490594444</v>
      </c>
      <c r="BM657" s="9" t="str">
        <f t="shared" si="565"/>
        <v>D</v>
      </c>
      <c r="BN657" s="9" t="str">
        <f t="shared" si="566"/>
        <v>M</v>
      </c>
      <c r="BO657" s="9">
        <v>1</v>
      </c>
    </row>
    <row r="658" spans="1:67" x14ac:dyDescent="0.3">
      <c r="A658" s="10">
        <v>652</v>
      </c>
      <c r="B658" s="10">
        <f t="shared" si="536"/>
        <v>17</v>
      </c>
      <c r="C658" s="9">
        <f>IF(G658&lt;=$A$3,$A$3,G658)</f>
        <v>2.5</v>
      </c>
      <c r="D658" s="9">
        <f t="shared" si="523"/>
        <v>3</v>
      </c>
      <c r="E658" s="9">
        <f t="shared" si="524"/>
        <v>2.7508200000000005</v>
      </c>
      <c r="F658" s="9">
        <f t="shared" si="525"/>
        <v>2.9000000000000004</v>
      </c>
      <c r="G658" s="9">
        <v>2.2395824105962605</v>
      </c>
      <c r="H658" s="9">
        <f t="shared" si="537"/>
        <v>2.4711057795487026</v>
      </c>
      <c r="I658" s="9">
        <v>65</v>
      </c>
      <c r="J658" s="9">
        <v>78</v>
      </c>
      <c r="K658" s="9">
        <v>0.2</v>
      </c>
      <c r="L658" s="9">
        <v>0.2</v>
      </c>
      <c r="M658" s="1">
        <f t="shared" si="526"/>
        <v>1.3989229744649958</v>
      </c>
      <c r="N658" s="9">
        <v>3</v>
      </c>
      <c r="O658" s="9">
        <v>2.6</v>
      </c>
      <c r="P658" s="9">
        <f t="shared" si="527"/>
        <v>2.0802333760756393</v>
      </c>
      <c r="Q658" s="1">
        <f t="shared" si="528"/>
        <v>0.97002875401369781</v>
      </c>
      <c r="R658" s="4">
        <f t="shared" si="529"/>
        <v>15.007922656809424</v>
      </c>
      <c r="S658" s="4">
        <f t="shared" si="530"/>
        <v>1.4106957747054998</v>
      </c>
      <c r="T658" s="9">
        <f t="shared" si="531"/>
        <v>8.326262533154507</v>
      </c>
      <c r="U658" s="9">
        <f t="shared" si="532"/>
        <v>3.8700287540136982</v>
      </c>
      <c r="V658" s="9">
        <f t="shared" si="533"/>
        <v>38.274055303031382</v>
      </c>
      <c r="W658" s="9">
        <f t="shared" si="534"/>
        <v>45.164663953779886</v>
      </c>
      <c r="X658" s="28">
        <f t="shared" si="538"/>
        <v>83.438719256811268</v>
      </c>
      <c r="Y658" s="9">
        <f t="shared" si="535"/>
        <v>0.54129143347430997</v>
      </c>
      <c r="Z658" s="9">
        <f t="shared" si="567"/>
        <v>0.04</v>
      </c>
      <c r="AA658" s="29">
        <f t="shared" si="539"/>
        <v>0.58129143347431</v>
      </c>
      <c r="AB658" s="30">
        <f t="shared" si="568"/>
        <v>0.98</v>
      </c>
      <c r="AC658" s="9">
        <v>0.5</v>
      </c>
      <c r="AD658" s="9">
        <v>0.5</v>
      </c>
      <c r="AE658" s="9">
        <f t="shared" si="540"/>
        <v>61.178104804483468</v>
      </c>
      <c r="AF658" s="9">
        <f>(AC658+AD658)*D658*E658*N658</f>
        <v>24.757380000000005</v>
      </c>
      <c r="AG658" s="28">
        <f t="shared" si="541"/>
        <v>85.93548480448348</v>
      </c>
      <c r="AH658" s="9">
        <f t="shared" si="542"/>
        <v>0.28809263200558971</v>
      </c>
      <c r="AI658" s="9">
        <f t="shared" si="569"/>
        <v>0.09</v>
      </c>
      <c r="AJ658" s="29">
        <f t="shared" si="543"/>
        <v>0.37809263200558973</v>
      </c>
      <c r="AK658" s="30">
        <f t="shared" si="570"/>
        <v>0.9</v>
      </c>
      <c r="AL658" s="9">
        <v>9.7830418131472374</v>
      </c>
      <c r="AM658" s="9">
        <v>3.4036144544398379</v>
      </c>
      <c r="AN658" s="9">
        <v>5.5388328424005193</v>
      </c>
      <c r="AO658" s="36">
        <f t="shared" si="544"/>
        <v>85.177025907994846</v>
      </c>
      <c r="AP658" s="36">
        <f t="shared" si="545"/>
        <v>4.0962434138437667</v>
      </c>
      <c r="AQ658" s="36">
        <f t="shared" si="546"/>
        <v>1.425122529224623</v>
      </c>
      <c r="AR658" s="36">
        <f t="shared" si="547"/>
        <v>2.3191567596669342</v>
      </c>
      <c r="AS658" s="36">
        <f t="shared" si="548"/>
        <v>103.27148668364558</v>
      </c>
      <c r="AT658" s="37">
        <f t="shared" si="549"/>
        <v>84.991138817621021</v>
      </c>
      <c r="AU658" s="37">
        <f t="shared" si="550"/>
        <v>6.0841457849936615</v>
      </c>
      <c r="AV658" s="37">
        <f t="shared" si="551"/>
        <v>2.11673290702841</v>
      </c>
      <c r="AW658" s="37">
        <f t="shared" si="552"/>
        <v>3.444640954778305</v>
      </c>
      <c r="AX658" s="37">
        <f t="shared" si="553"/>
        <v>153.38902426863828</v>
      </c>
      <c r="AY658" s="9">
        <f t="shared" si="554"/>
        <v>0.85</v>
      </c>
      <c r="AZ658" s="9">
        <f t="shared" si="555"/>
        <v>0.6</v>
      </c>
      <c r="BA658" s="9">
        <f t="shared" si="556"/>
        <v>0.65</v>
      </c>
      <c r="BB658" s="9">
        <f t="shared" si="571"/>
        <v>21</v>
      </c>
      <c r="BC658" s="9">
        <f t="shared" si="572"/>
        <v>11.2</v>
      </c>
      <c r="BD658" s="9">
        <f t="shared" si="573"/>
        <v>13.65</v>
      </c>
      <c r="BE658" s="9">
        <f t="shared" si="557"/>
        <v>348.90583138642376</v>
      </c>
      <c r="BF658" s="9">
        <f t="shared" si="558"/>
        <v>121.38769859383285</v>
      </c>
      <c r="BG658" s="9">
        <f t="shared" si="559"/>
        <v>197.53887540285183</v>
      </c>
      <c r="BH658" s="9">
        <f t="shared" si="560"/>
        <v>8796.3580968100232</v>
      </c>
      <c r="BI658" s="9">
        <f t="shared" si="561"/>
        <v>517.09847899904014</v>
      </c>
      <c r="BJ658" s="9">
        <f t="shared" si="562"/>
        <v>179.90354034107807</v>
      </c>
      <c r="BK658" s="9">
        <f t="shared" si="563"/>
        <v>292.76395756442554</v>
      </c>
      <c r="BL658" s="9">
        <f t="shared" si="564"/>
        <v>13036.707854715276</v>
      </c>
      <c r="BM658" s="9" t="str">
        <f t="shared" si="565"/>
        <v>M</v>
      </c>
      <c r="BN658" s="9" t="str">
        <f t="shared" si="566"/>
        <v>M</v>
      </c>
      <c r="BO658" s="9">
        <v>1</v>
      </c>
    </row>
    <row r="659" spans="1:67" x14ac:dyDescent="0.3">
      <c r="A659" s="10">
        <v>653</v>
      </c>
      <c r="B659" s="10">
        <f t="shared" si="536"/>
        <v>17</v>
      </c>
      <c r="C659" s="9">
        <f>IF(G659&lt;=$A$3,$A$3,G659)</f>
        <v>2.7097633243186312</v>
      </c>
      <c r="D659" s="9">
        <f t="shared" si="523"/>
        <v>3</v>
      </c>
      <c r="E659" s="9">
        <f t="shared" si="524"/>
        <v>2.7508200000000005</v>
      </c>
      <c r="F659" s="9">
        <f t="shared" si="525"/>
        <v>3.1097633243186316</v>
      </c>
      <c r="G659" s="9">
        <v>2.7097633243186312</v>
      </c>
      <c r="H659" s="9">
        <f t="shared" si="537"/>
        <v>2.9898930176675749</v>
      </c>
      <c r="I659" s="9">
        <v>65</v>
      </c>
      <c r="J659" s="9">
        <v>78</v>
      </c>
      <c r="K659" s="9">
        <v>0.2</v>
      </c>
      <c r="L659" s="9">
        <v>0.2</v>
      </c>
      <c r="M659" s="1">
        <f t="shared" si="526"/>
        <v>1.3989229744649958</v>
      </c>
      <c r="N659" s="9">
        <v>3</v>
      </c>
      <c r="O659" s="9">
        <v>2.6</v>
      </c>
      <c r="P659" s="9">
        <f t="shared" si="527"/>
        <v>2.7429372978232065</v>
      </c>
      <c r="Q659" s="1">
        <f t="shared" si="528"/>
        <v>1.2790526678139393</v>
      </c>
      <c r="R659" s="4">
        <f t="shared" si="529"/>
        <v>15.007922656809424</v>
      </c>
      <c r="S659" s="4">
        <f t="shared" si="530"/>
        <v>0.11019355907621579</v>
      </c>
      <c r="T659" s="9">
        <f t="shared" si="531"/>
        <v>14.47630551662208</v>
      </c>
      <c r="U659" s="9">
        <f t="shared" si="532"/>
        <v>4.3888159921325709</v>
      </c>
      <c r="V659" s="9">
        <f t="shared" si="533"/>
        <v>34.200206856508522</v>
      </c>
      <c r="W659" s="9">
        <f t="shared" si="534"/>
        <v>41.587216448982538</v>
      </c>
      <c r="X659" s="28">
        <f t="shared" si="538"/>
        <v>75.78742330549106</v>
      </c>
      <c r="Y659" s="9">
        <f t="shared" si="535"/>
        <v>0.54873506229851465</v>
      </c>
      <c r="Z659" s="9">
        <f t="shared" si="567"/>
        <v>0.04</v>
      </c>
      <c r="AA659" s="29">
        <f t="shared" si="539"/>
        <v>0.58873506229851469</v>
      </c>
      <c r="AB659" s="30">
        <f t="shared" si="568"/>
        <v>0.98</v>
      </c>
      <c r="AC659" s="9">
        <v>0.5</v>
      </c>
      <c r="AD659" s="9">
        <v>0.5</v>
      </c>
      <c r="AE659" s="9">
        <f t="shared" si="540"/>
        <v>74.021917597742885</v>
      </c>
      <c r="AF659" s="9">
        <f>(AC659+AD659)*D659*E659*N659</f>
        <v>24.757380000000005</v>
      </c>
      <c r="AG659" s="28">
        <f t="shared" si="541"/>
        <v>98.779297597742897</v>
      </c>
      <c r="AH659" s="9">
        <f t="shared" si="542"/>
        <v>0.25063328654976902</v>
      </c>
      <c r="AI659" s="9">
        <f t="shared" si="569"/>
        <v>0.09</v>
      </c>
      <c r="AJ659" s="29">
        <f t="shared" si="543"/>
        <v>0.34063328654976899</v>
      </c>
      <c r="AK659" s="30">
        <f t="shared" si="570"/>
        <v>0.9</v>
      </c>
      <c r="AL659" s="9">
        <v>4.8218408971056421</v>
      </c>
      <c r="AM659" s="9">
        <v>2.7141380500985566</v>
      </c>
      <c r="AN659" s="9">
        <v>6.6537005594500869</v>
      </c>
      <c r="AO659" s="36">
        <f t="shared" si="544"/>
        <v>77.366327957688782</v>
      </c>
      <c r="AP659" s="36">
        <f t="shared" si="545"/>
        <v>1.9830540961546259</v>
      </c>
      <c r="AQ659" s="36">
        <f t="shared" si="546"/>
        <v>1.1162298160870137</v>
      </c>
      <c r="AR659" s="36">
        <f t="shared" si="547"/>
        <v>2.7364337460665777</v>
      </c>
      <c r="AS659" s="36">
        <f t="shared" si="548"/>
        <v>67.177588392440512</v>
      </c>
      <c r="AT659" s="37">
        <f t="shared" si="549"/>
        <v>97.693810810954517</v>
      </c>
      <c r="AU659" s="37">
        <f t="shared" si="550"/>
        <v>3.1793613851044609</v>
      </c>
      <c r="AV659" s="37">
        <f t="shared" si="551"/>
        <v>1.7896122859437038</v>
      </c>
      <c r="AW659" s="37">
        <f t="shared" si="552"/>
        <v>4.387228670166567</v>
      </c>
      <c r="AX659" s="37">
        <f t="shared" si="553"/>
        <v>107.70348166170918</v>
      </c>
      <c r="AY659" s="9">
        <f t="shared" si="554"/>
        <v>0.85</v>
      </c>
      <c r="AZ659" s="9">
        <f t="shared" si="555"/>
        <v>0.6</v>
      </c>
      <c r="BA659" s="9">
        <f t="shared" si="556"/>
        <v>0.65</v>
      </c>
      <c r="BB659" s="9">
        <f t="shared" si="571"/>
        <v>21</v>
      </c>
      <c r="BC659" s="9">
        <f t="shared" si="572"/>
        <v>11.2</v>
      </c>
      <c r="BD659" s="9">
        <f t="shared" si="573"/>
        <v>13.65</v>
      </c>
      <c r="BE659" s="9">
        <f t="shared" si="557"/>
        <v>153.42161356093689</v>
      </c>
      <c r="BF659" s="9">
        <f t="shared" si="558"/>
        <v>86.358602027538538</v>
      </c>
      <c r="BG659" s="9">
        <f t="shared" si="559"/>
        <v>211.7078306326737</v>
      </c>
      <c r="BH659" s="9">
        <f t="shared" si="560"/>
        <v>5197.2833349761795</v>
      </c>
      <c r="BI659" s="9">
        <f t="shared" si="561"/>
        <v>310.6039296560495</v>
      </c>
      <c r="BJ659" s="9">
        <f t="shared" si="562"/>
        <v>174.83404408794405</v>
      </c>
      <c r="BK659" s="9">
        <f t="shared" si="563"/>
        <v>428.60508768764817</v>
      </c>
      <c r="BL659" s="9">
        <f t="shared" si="564"/>
        <v>10521.963561140126</v>
      </c>
      <c r="BM659" s="9" t="str">
        <f t="shared" si="565"/>
        <v>D</v>
      </c>
      <c r="BN659" s="9" t="str">
        <f t="shared" si="566"/>
        <v>M</v>
      </c>
      <c r="BO659" s="9">
        <v>1</v>
      </c>
    </row>
    <row r="660" spans="1:67" x14ac:dyDescent="0.3">
      <c r="A660" s="10">
        <v>654</v>
      </c>
      <c r="B660" s="10">
        <f t="shared" si="536"/>
        <v>17</v>
      </c>
      <c r="C660" s="9">
        <f>IF(G660&lt;=$A$3,$A$3,G660)</f>
        <v>3.4465507384031366</v>
      </c>
      <c r="D660" s="9">
        <f t="shared" si="523"/>
        <v>3</v>
      </c>
      <c r="E660" s="9">
        <f t="shared" si="524"/>
        <v>2.7508200000000005</v>
      </c>
      <c r="F660" s="9">
        <f t="shared" si="525"/>
        <v>3.846550738403137</v>
      </c>
      <c r="G660" s="9">
        <v>3.4465507384031366</v>
      </c>
      <c r="H660" s="9">
        <f t="shared" si="537"/>
        <v>3.8028479813378921</v>
      </c>
      <c r="I660" s="9">
        <v>65</v>
      </c>
      <c r="J660" s="9">
        <v>78</v>
      </c>
      <c r="K660" s="9">
        <v>0.2</v>
      </c>
      <c r="L660" s="9">
        <v>0.2</v>
      </c>
      <c r="M660" s="1">
        <f t="shared" si="526"/>
        <v>1.3989229744649958</v>
      </c>
      <c r="N660" s="9">
        <v>3</v>
      </c>
      <c r="O660" s="9">
        <v>2.6</v>
      </c>
      <c r="P660" s="9">
        <f t="shared" si="527"/>
        <v>2.9062791350282349</v>
      </c>
      <c r="Q660" s="1">
        <f t="shared" si="528"/>
        <v>1.3552202173997512</v>
      </c>
      <c r="R660" s="4">
        <f t="shared" si="529"/>
        <v>15.007922656809424</v>
      </c>
      <c r="S660" s="4">
        <f t="shared" si="530"/>
        <v>1.464706637982186E-2</v>
      </c>
      <c r="T660" s="9">
        <f t="shared" si="531"/>
        <v>16.251768532275641</v>
      </c>
      <c r="U660" s="9">
        <f t="shared" si="532"/>
        <v>5.2017709558028882</v>
      </c>
      <c r="V660" s="9">
        <f t="shared" si="533"/>
        <v>49.442862642260643</v>
      </c>
      <c r="W660" s="9">
        <f t="shared" si="534"/>
        <v>41.324385245943446</v>
      </c>
      <c r="X660" s="28">
        <f t="shared" si="538"/>
        <v>90.767247888204082</v>
      </c>
      <c r="Y660" s="9">
        <f t="shared" si="535"/>
        <v>0.45527859671190796</v>
      </c>
      <c r="Z660" s="9">
        <f t="shared" si="567"/>
        <v>0.04</v>
      </c>
      <c r="AA660" s="29">
        <f t="shared" si="539"/>
        <v>0.49527859671190794</v>
      </c>
      <c r="AB660" s="30">
        <f t="shared" si="568"/>
        <v>0.98</v>
      </c>
      <c r="AC660" s="9">
        <v>0.5</v>
      </c>
      <c r="AD660" s="9">
        <v>0.5</v>
      </c>
      <c r="AE660" s="9">
        <f t="shared" si="540"/>
        <v>94.148552556215122</v>
      </c>
      <c r="AF660" s="9">
        <f>(AC660+AD660)*D660*E660*N660</f>
        <v>24.757380000000005</v>
      </c>
      <c r="AG660" s="28">
        <f t="shared" si="541"/>
        <v>118.90593255621513</v>
      </c>
      <c r="AH660" s="9">
        <f t="shared" si="542"/>
        <v>0.208209796330351</v>
      </c>
      <c r="AI660" s="9">
        <f t="shared" si="569"/>
        <v>0.09</v>
      </c>
      <c r="AJ660" s="29">
        <f t="shared" si="543"/>
        <v>0.298209796330351</v>
      </c>
      <c r="AK660" s="30">
        <f t="shared" si="570"/>
        <v>0.9</v>
      </c>
      <c r="AL660" s="9">
        <v>8.9073833499037534</v>
      </c>
      <c r="AM660" s="9">
        <v>2.0294504812631411</v>
      </c>
      <c r="AN660" s="9">
        <v>6.8054058166632867</v>
      </c>
      <c r="AO660" s="36">
        <f t="shared" si="544"/>
        <v>92.658232219208344</v>
      </c>
      <c r="AP660" s="36">
        <f t="shared" si="545"/>
        <v>4.4957470239884083</v>
      </c>
      <c r="AQ660" s="36">
        <f t="shared" si="546"/>
        <v>1.0243070948068262</v>
      </c>
      <c r="AR660" s="36">
        <f t="shared" si="547"/>
        <v>3.4348339737312377</v>
      </c>
      <c r="AS660" s="36">
        <f t="shared" si="548"/>
        <v>117.60799248722537</v>
      </c>
      <c r="AT660" s="37">
        <f t="shared" si="549"/>
        <v>117.59927395669628</v>
      </c>
      <c r="AU660" s="37">
        <f t="shared" si="550"/>
        <v>6.2511143752925964</v>
      </c>
      <c r="AV660" s="37">
        <f t="shared" si="551"/>
        <v>1.424248466583127</v>
      </c>
      <c r="AW660" s="37">
        <f t="shared" si="552"/>
        <v>4.7759671341307426</v>
      </c>
      <c r="AX660" s="37">
        <f t="shared" si="553"/>
        <v>163.52810969198646</v>
      </c>
      <c r="AY660" s="9">
        <f t="shared" si="554"/>
        <v>0.85</v>
      </c>
      <c r="AZ660" s="9">
        <f t="shared" si="555"/>
        <v>0.6</v>
      </c>
      <c r="BA660" s="9">
        <f t="shared" si="556"/>
        <v>0.65</v>
      </c>
      <c r="BB660" s="9">
        <f t="shared" si="571"/>
        <v>21</v>
      </c>
      <c r="BC660" s="9">
        <f t="shared" si="572"/>
        <v>11.2</v>
      </c>
      <c r="BD660" s="9">
        <f t="shared" si="573"/>
        <v>13.65</v>
      </c>
      <c r="BE660" s="9">
        <f t="shared" si="557"/>
        <v>416.56797174753274</v>
      </c>
      <c r="BF660" s="9">
        <f t="shared" si="558"/>
        <v>94.910484654393557</v>
      </c>
      <c r="BG660" s="9">
        <f t="shared" si="559"/>
        <v>318.26564397241521</v>
      </c>
      <c r="BH660" s="9">
        <f t="shared" si="560"/>
        <v>10897.348678716238</v>
      </c>
      <c r="BI660" s="9">
        <f t="shared" si="561"/>
        <v>735.1265119546764</v>
      </c>
      <c r="BJ660" s="9">
        <f t="shared" si="562"/>
        <v>167.49058560411373</v>
      </c>
      <c r="BK660" s="9">
        <f t="shared" si="563"/>
        <v>561.65026741481881</v>
      </c>
      <c r="BL660" s="9">
        <f t="shared" si="564"/>
        <v>19230.786971288595</v>
      </c>
      <c r="BM660" s="9" t="str">
        <f t="shared" si="565"/>
        <v>M</v>
      </c>
      <c r="BN660" s="9" t="str">
        <f t="shared" si="566"/>
        <v>M</v>
      </c>
      <c r="BO660" s="9">
        <v>1</v>
      </c>
    </row>
    <row r="661" spans="1:67" x14ac:dyDescent="0.3">
      <c r="A661" s="10">
        <v>655</v>
      </c>
      <c r="B661" s="10">
        <f t="shared" si="536"/>
        <v>17</v>
      </c>
      <c r="C661" s="9">
        <f>IF(G661&lt;=$A$3,$A$3,G661)</f>
        <v>2.5</v>
      </c>
      <c r="D661" s="9">
        <f t="shared" si="523"/>
        <v>3</v>
      </c>
      <c r="E661" s="9">
        <f t="shared" si="524"/>
        <v>2.7508200000000005</v>
      </c>
      <c r="F661" s="9">
        <f t="shared" si="525"/>
        <v>2.9000000000000004</v>
      </c>
      <c r="G661" s="9">
        <v>2.4317788424719966</v>
      </c>
      <c r="H661" s="9">
        <f t="shared" si="537"/>
        <v>2.6831710785837686</v>
      </c>
      <c r="I661" s="9">
        <v>65</v>
      </c>
      <c r="J661" s="9">
        <v>78</v>
      </c>
      <c r="K661" s="9">
        <v>0.2</v>
      </c>
      <c r="L661" s="9">
        <v>0.2</v>
      </c>
      <c r="M661" s="1">
        <f t="shared" si="526"/>
        <v>1.3989229744649958</v>
      </c>
      <c r="N661" s="9">
        <v>3</v>
      </c>
      <c r="O661" s="9">
        <v>2.6</v>
      </c>
      <c r="P661" s="9">
        <f t="shared" si="527"/>
        <v>2.5350088774562671</v>
      </c>
      <c r="Q661" s="1">
        <f t="shared" si="528"/>
        <v>1.1820940530487638</v>
      </c>
      <c r="R661" s="4">
        <f t="shared" si="529"/>
        <v>15.007922656809424</v>
      </c>
      <c r="S661" s="4">
        <f t="shared" si="530"/>
        <v>0.36055157463630255</v>
      </c>
      <c r="T661" s="9">
        <f t="shared" si="531"/>
        <v>12.364738879945579</v>
      </c>
      <c r="U661" s="9">
        <f t="shared" si="532"/>
        <v>4.0820940530487642</v>
      </c>
      <c r="V661" s="9">
        <f t="shared" si="533"/>
        <v>32.415114991776328</v>
      </c>
      <c r="W661" s="9">
        <f t="shared" si="534"/>
        <v>42.275906285345542</v>
      </c>
      <c r="X661" s="28">
        <f t="shared" si="538"/>
        <v>74.691021277121877</v>
      </c>
      <c r="Y661" s="9">
        <f t="shared" si="535"/>
        <v>0.56601055337684614</v>
      </c>
      <c r="Z661" s="9">
        <f t="shared" si="567"/>
        <v>0.04</v>
      </c>
      <c r="AA661" s="29">
        <f t="shared" si="539"/>
        <v>0.60601055337684617</v>
      </c>
      <c r="AB661" s="30">
        <f t="shared" si="568"/>
        <v>0.98</v>
      </c>
      <c r="AC661" s="9">
        <v>0.5</v>
      </c>
      <c r="AD661" s="9">
        <v>0.5</v>
      </c>
      <c r="AE661" s="9">
        <f t="shared" si="540"/>
        <v>66.42828599750824</v>
      </c>
      <c r="AF661" s="9">
        <f>(AC661+AD661)*D661*E661*N661</f>
        <v>24.757380000000005</v>
      </c>
      <c r="AG661" s="28">
        <f t="shared" si="541"/>
        <v>91.185665997508238</v>
      </c>
      <c r="AH661" s="9">
        <f t="shared" si="542"/>
        <v>0.27150517276121588</v>
      </c>
      <c r="AI661" s="9">
        <f t="shared" si="569"/>
        <v>0.09</v>
      </c>
      <c r="AJ661" s="29">
        <f t="shared" si="543"/>
        <v>0.36150517276121585</v>
      </c>
      <c r="AK661" s="30">
        <f t="shared" si="570"/>
        <v>0.9</v>
      </c>
      <c r="AL661" s="9">
        <v>5.4729892556012603</v>
      </c>
      <c r="AM661" s="9">
        <v>2.4543871701798894</v>
      </c>
      <c r="AN661" s="9">
        <v>3.183214043675874</v>
      </c>
      <c r="AO661" s="36">
        <f t="shared" si="544"/>
        <v>76.247084220395251</v>
      </c>
      <c r="AP661" s="36">
        <f t="shared" si="545"/>
        <v>2.1563000081888073</v>
      </c>
      <c r="AQ661" s="36">
        <f t="shared" si="546"/>
        <v>0.96700264297814309</v>
      </c>
      <c r="AR661" s="36">
        <f t="shared" si="547"/>
        <v>1.2541527395509093</v>
      </c>
      <c r="AS661" s="36">
        <f t="shared" si="548"/>
        <v>54.403764599161789</v>
      </c>
      <c r="AT661" s="37">
        <f t="shared" si="549"/>
        <v>90.183625711821321</v>
      </c>
      <c r="AU661" s="37">
        <f t="shared" si="550"/>
        <v>3.4944753292348487</v>
      </c>
      <c r="AV661" s="37">
        <f t="shared" si="551"/>
        <v>1.5671135122010968</v>
      </c>
      <c r="AW661" s="37">
        <f t="shared" si="552"/>
        <v>2.0324657008808988</v>
      </c>
      <c r="AX661" s="37">
        <f t="shared" si="553"/>
        <v>88.166123678196769</v>
      </c>
      <c r="AY661" s="9">
        <f t="shared" si="554"/>
        <v>0.85</v>
      </c>
      <c r="AZ661" s="9">
        <f t="shared" si="555"/>
        <v>0.6</v>
      </c>
      <c r="BA661" s="9">
        <f t="shared" si="556"/>
        <v>0.55000000000000004</v>
      </c>
      <c r="BB661" s="9">
        <f t="shared" si="571"/>
        <v>21</v>
      </c>
      <c r="BC661" s="9">
        <f t="shared" si="572"/>
        <v>11.2</v>
      </c>
      <c r="BD661" s="9">
        <f t="shared" si="573"/>
        <v>13.65</v>
      </c>
      <c r="BE661" s="9">
        <f t="shared" si="557"/>
        <v>164.41158832881095</v>
      </c>
      <c r="BF661" s="9">
        <f t="shared" si="558"/>
        <v>73.731131960499283</v>
      </c>
      <c r="BG661" s="9">
        <f t="shared" si="559"/>
        <v>95.625489557777613</v>
      </c>
      <c r="BH661" s="9">
        <f t="shared" si="560"/>
        <v>4148.1284212988467</v>
      </c>
      <c r="BI661" s="9">
        <f t="shared" si="561"/>
        <v>315.14445515090915</v>
      </c>
      <c r="BJ661" s="9">
        <f t="shared" si="562"/>
        <v>141.32797843228144</v>
      </c>
      <c r="BK661" s="9">
        <f t="shared" si="563"/>
        <v>183.29512604035756</v>
      </c>
      <c r="BL661" s="9">
        <f t="shared" si="564"/>
        <v>7951.140698256645</v>
      </c>
      <c r="BM661" s="9" t="str">
        <f t="shared" si="565"/>
        <v>D</v>
      </c>
      <c r="BN661" s="9" t="str">
        <f t="shared" si="566"/>
        <v>M</v>
      </c>
      <c r="BO661" s="9">
        <v>1</v>
      </c>
    </row>
    <row r="662" spans="1:67" x14ac:dyDescent="0.3">
      <c r="A662" s="10">
        <v>656</v>
      </c>
      <c r="B662" s="10">
        <f t="shared" si="536"/>
        <v>17</v>
      </c>
      <c r="C662" s="9">
        <f>IF(G662&lt;=$A$3,$A$3,G662)</f>
        <v>2.5</v>
      </c>
      <c r="D662" s="9">
        <f t="shared" si="523"/>
        <v>3</v>
      </c>
      <c r="E662" s="9">
        <f t="shared" si="524"/>
        <v>2.7508200000000005</v>
      </c>
      <c r="F662" s="9">
        <f t="shared" si="525"/>
        <v>2.9000000000000004</v>
      </c>
      <c r="G662" s="9">
        <v>1.9474979973387987</v>
      </c>
      <c r="H662" s="9">
        <f t="shared" si="537"/>
        <v>2.1488262874873039</v>
      </c>
      <c r="I662" s="9">
        <v>65</v>
      </c>
      <c r="J662" s="9">
        <v>78</v>
      </c>
      <c r="K662" s="9">
        <v>0.2</v>
      </c>
      <c r="L662" s="9">
        <v>0.2</v>
      </c>
      <c r="M662" s="1">
        <f t="shared" si="526"/>
        <v>1.3989229744649958</v>
      </c>
      <c r="N662" s="9">
        <v>3</v>
      </c>
      <c r="O662" s="9">
        <v>2.6</v>
      </c>
      <c r="P662" s="9">
        <f t="shared" si="527"/>
        <v>1.3891027750116642</v>
      </c>
      <c r="Q662" s="1">
        <f t="shared" si="528"/>
        <v>0.64774926195229909</v>
      </c>
      <c r="R662" s="4">
        <f t="shared" si="529"/>
        <v>15.007922656809424</v>
      </c>
      <c r="S662" s="4">
        <f t="shared" si="530"/>
        <v>4.327267472920731</v>
      </c>
      <c r="T662" s="9">
        <f t="shared" si="531"/>
        <v>3.7127417183856628</v>
      </c>
      <c r="U662" s="9">
        <f t="shared" si="532"/>
        <v>3.5477492619522994</v>
      </c>
      <c r="V662" s="9">
        <f t="shared" si="533"/>
        <v>42.986224779542781</v>
      </c>
      <c r="W662" s="9">
        <f t="shared" si="534"/>
        <v>53.187627712664316</v>
      </c>
      <c r="X662" s="28">
        <f t="shared" si="538"/>
        <v>96.173852492207089</v>
      </c>
      <c r="Y662" s="9">
        <f t="shared" si="535"/>
        <v>0.55303626021401275</v>
      </c>
      <c r="Z662" s="9">
        <f t="shared" si="567"/>
        <v>0.04</v>
      </c>
      <c r="AA662" s="29">
        <f t="shared" si="539"/>
        <v>0.59303626021401279</v>
      </c>
      <c r="AB662" s="30">
        <f t="shared" si="568"/>
        <v>0.98</v>
      </c>
      <c r="AC662" s="9">
        <v>0.5</v>
      </c>
      <c r="AD662" s="9">
        <v>0.5</v>
      </c>
      <c r="AE662" s="9">
        <f t="shared" si="540"/>
        <v>53.199308953312439</v>
      </c>
      <c r="AF662" s="9">
        <f>(AC662+AD662)*D662*E662*N662</f>
        <v>24.757380000000005</v>
      </c>
      <c r="AG662" s="28">
        <f t="shared" si="541"/>
        <v>77.956688953312437</v>
      </c>
      <c r="AH662" s="9">
        <f t="shared" si="542"/>
        <v>0.31757864953483311</v>
      </c>
      <c r="AI662" s="9">
        <f t="shared" si="569"/>
        <v>0.09</v>
      </c>
      <c r="AJ662" s="29">
        <f t="shared" si="543"/>
        <v>0.40757864953483314</v>
      </c>
      <c r="AK662" s="30">
        <f t="shared" si="570"/>
        <v>0.9</v>
      </c>
      <c r="AL662" s="9">
        <v>10.213070884797414</v>
      </c>
      <c r="AM662" s="9">
        <v>3.0102359693868865</v>
      </c>
      <c r="AN662" s="9">
        <v>5.1436281144949607</v>
      </c>
      <c r="AO662" s="36">
        <f t="shared" si="544"/>
        <v>98.177474419128075</v>
      </c>
      <c r="AP662" s="36">
        <f t="shared" si="545"/>
        <v>4.1563495219765372</v>
      </c>
      <c r="AQ662" s="36">
        <f t="shared" si="546"/>
        <v>1.2250568877399839</v>
      </c>
      <c r="AR662" s="36">
        <f t="shared" si="547"/>
        <v>2.0932701335432151</v>
      </c>
      <c r="AS662" s="36">
        <f t="shared" si="548"/>
        <v>100.99576051275605</v>
      </c>
      <c r="AT662" s="37">
        <f t="shared" si="549"/>
        <v>77.100022041737574</v>
      </c>
      <c r="AU662" s="37">
        <f t="shared" si="550"/>
        <v>6.0504412459681607</v>
      </c>
      <c r="AV662" s="37">
        <f t="shared" si="551"/>
        <v>1.783328058203</v>
      </c>
      <c r="AW662" s="37">
        <f t="shared" si="552"/>
        <v>3.0471951138797047</v>
      </c>
      <c r="AX662" s="37">
        <f t="shared" si="553"/>
        <v>147.02057943955353</v>
      </c>
      <c r="AY662" s="9">
        <f t="shared" si="554"/>
        <v>0.85</v>
      </c>
      <c r="AZ662" s="9">
        <f t="shared" si="555"/>
        <v>0.6</v>
      </c>
      <c r="BA662" s="9">
        <f t="shared" si="556"/>
        <v>0.65</v>
      </c>
      <c r="BB662" s="9">
        <f t="shared" si="571"/>
        <v>21</v>
      </c>
      <c r="BC662" s="9">
        <f t="shared" si="572"/>
        <v>11.2</v>
      </c>
      <c r="BD662" s="9">
        <f t="shared" si="573"/>
        <v>13.65</v>
      </c>
      <c r="BE662" s="9">
        <f t="shared" si="557"/>
        <v>408.05989887080671</v>
      </c>
      <c r="BF662" s="9">
        <f t="shared" si="558"/>
        <v>120.27299125806893</v>
      </c>
      <c r="BG662" s="9">
        <f t="shared" si="559"/>
        <v>205.5119749882638</v>
      </c>
      <c r="BH662" s="9">
        <f t="shared" si="560"/>
        <v>9915.5086941814916</v>
      </c>
      <c r="BI662" s="9">
        <f t="shared" si="561"/>
        <v>466.48915342638333</v>
      </c>
      <c r="BJ662" s="9">
        <f t="shared" si="562"/>
        <v>137.49463259510037</v>
      </c>
      <c r="BK662" s="9">
        <f t="shared" si="563"/>
        <v>234.93881044560027</v>
      </c>
      <c r="BL662" s="9">
        <f t="shared" si="564"/>
        <v>11335.289915378607</v>
      </c>
      <c r="BM662" s="9" t="str">
        <f t="shared" si="565"/>
        <v>M</v>
      </c>
      <c r="BN662" s="9" t="str">
        <f t="shared" si="566"/>
        <v>M</v>
      </c>
      <c r="BO662" s="9">
        <v>1</v>
      </c>
    </row>
    <row r="663" spans="1:67" x14ac:dyDescent="0.3">
      <c r="A663" s="10">
        <v>657</v>
      </c>
      <c r="B663" s="10">
        <f t="shared" si="536"/>
        <v>17</v>
      </c>
      <c r="C663" s="9">
        <f>IF(G663&lt;=$A$3,$A$3,G663)</f>
        <v>3.1493499881315126</v>
      </c>
      <c r="D663" s="9">
        <f t="shared" si="523"/>
        <v>3</v>
      </c>
      <c r="E663" s="9">
        <f t="shared" si="524"/>
        <v>2.7508200000000005</v>
      </c>
      <c r="F663" s="9">
        <f t="shared" si="525"/>
        <v>3.5493499881315129</v>
      </c>
      <c r="G663" s="9">
        <v>3.1493499881315126</v>
      </c>
      <c r="H663" s="9">
        <f t="shared" si="537"/>
        <v>3.4749232359890962</v>
      </c>
      <c r="I663" s="9">
        <v>65</v>
      </c>
      <c r="J663" s="9">
        <v>78</v>
      </c>
      <c r="K663" s="9">
        <v>0.2</v>
      </c>
      <c r="L663" s="9">
        <v>0.2</v>
      </c>
      <c r="M663" s="1">
        <f t="shared" si="526"/>
        <v>1.3989229744649958</v>
      </c>
      <c r="N663" s="9">
        <v>3</v>
      </c>
      <c r="O663" s="9">
        <v>2.6</v>
      </c>
      <c r="P663" s="9">
        <f t="shared" si="527"/>
        <v>2.8403913149595374</v>
      </c>
      <c r="Q663" s="1">
        <f t="shared" si="528"/>
        <v>1.3244962223225789</v>
      </c>
      <c r="R663" s="4">
        <f t="shared" si="529"/>
        <v>15.007922656809424</v>
      </c>
      <c r="S663" s="4">
        <f t="shared" si="530"/>
        <v>4.2480646027928726E-2</v>
      </c>
      <c r="T663" s="9">
        <f t="shared" si="531"/>
        <v>15.523238579856699</v>
      </c>
      <c r="U663" s="9">
        <f t="shared" si="532"/>
        <v>4.8738462104540918</v>
      </c>
      <c r="V663" s="9">
        <f t="shared" si="533"/>
        <v>43.328359873970342</v>
      </c>
      <c r="W663" s="9">
        <f t="shared" si="534"/>
        <v>41.400950413511055</v>
      </c>
      <c r="X663" s="28">
        <f t="shared" si="538"/>
        <v>84.729310287481397</v>
      </c>
      <c r="Y663" s="9">
        <f t="shared" si="535"/>
        <v>0.48862607606553327</v>
      </c>
      <c r="Z663" s="9">
        <f t="shared" si="567"/>
        <v>0.04</v>
      </c>
      <c r="AA663" s="29">
        <f t="shared" si="539"/>
        <v>0.52862607606553325</v>
      </c>
      <c r="AB663" s="30">
        <f t="shared" si="568"/>
        <v>0.98</v>
      </c>
      <c r="AC663" s="9">
        <v>0.5</v>
      </c>
      <c r="AD663" s="9">
        <v>0.5</v>
      </c>
      <c r="AE663" s="9">
        <f t="shared" si="540"/>
        <v>86.029995024211757</v>
      </c>
      <c r="AF663" s="9">
        <f>(AC663+AD663)*D663*E663*N663</f>
        <v>24.757380000000005</v>
      </c>
      <c r="AG663" s="28">
        <f t="shared" si="541"/>
        <v>110.78737502421177</v>
      </c>
      <c r="AH663" s="9">
        <f t="shared" si="542"/>
        <v>0.22346752050573868</v>
      </c>
      <c r="AI663" s="9">
        <f t="shared" si="569"/>
        <v>0.09</v>
      </c>
      <c r="AJ663" s="29">
        <f t="shared" si="543"/>
        <v>0.31346752050573867</v>
      </c>
      <c r="AK663" s="30">
        <f t="shared" si="570"/>
        <v>0.9</v>
      </c>
      <c r="AL663" s="9">
        <v>11.564358563103898</v>
      </c>
      <c r="AM663" s="9">
        <v>3.3240056009999255</v>
      </c>
      <c r="AN663" s="9">
        <v>4.3987128318046818</v>
      </c>
      <c r="AO663" s="36">
        <f t="shared" si="544"/>
        <v>86.494504251803917</v>
      </c>
      <c r="AP663" s="36">
        <f t="shared" si="545"/>
        <v>5.4511370736754365</v>
      </c>
      <c r="AQ663" s="36">
        <f t="shared" si="546"/>
        <v>1.5668495633234802</v>
      </c>
      <c r="AR663" s="36">
        <f t="shared" si="547"/>
        <v>2.0734385277886629</v>
      </c>
      <c r="AS663" s="36">
        <f t="shared" si="548"/>
        <v>126.22860916844525</v>
      </c>
      <c r="AT663" s="37">
        <f t="shared" si="549"/>
        <v>109.56993134262703</v>
      </c>
      <c r="AU663" s="37">
        <f t="shared" si="550"/>
        <v>7.9393077580884119</v>
      </c>
      <c r="AV663" s="37">
        <f t="shared" si="551"/>
        <v>2.2820378071072911</v>
      </c>
      <c r="AW663" s="37">
        <f t="shared" si="552"/>
        <v>3.0198592270020916</v>
      </c>
      <c r="AX663" s="37">
        <f t="shared" si="553"/>
        <v>183.84563853721519</v>
      </c>
      <c r="AY663" s="9">
        <f t="shared" si="554"/>
        <v>0.85</v>
      </c>
      <c r="AZ663" s="9">
        <f t="shared" si="555"/>
        <v>0.6</v>
      </c>
      <c r="BA663" s="9">
        <f t="shared" si="556"/>
        <v>0.65</v>
      </c>
      <c r="BB663" s="9">
        <f t="shared" si="571"/>
        <v>21</v>
      </c>
      <c r="BC663" s="9">
        <f t="shared" si="572"/>
        <v>11.2</v>
      </c>
      <c r="BD663" s="9">
        <f t="shared" si="573"/>
        <v>13.65</v>
      </c>
      <c r="BE663" s="9">
        <f t="shared" si="557"/>
        <v>471.493398796186</v>
      </c>
      <c r="BF663" s="9">
        <f t="shared" si="558"/>
        <v>135.52387621681987</v>
      </c>
      <c r="BG663" s="9">
        <f t="shared" si="559"/>
        <v>179.34103755767055</v>
      </c>
      <c r="BH663" s="9">
        <f t="shared" si="560"/>
        <v>10918.080972419382</v>
      </c>
      <c r="BI663" s="9">
        <f t="shared" si="561"/>
        <v>869.90940596173346</v>
      </c>
      <c r="BJ663" s="9">
        <f t="shared" si="562"/>
        <v>250.04272584602504</v>
      </c>
      <c r="BK663" s="9">
        <f t="shared" si="563"/>
        <v>330.88576816701789</v>
      </c>
      <c r="BL663" s="9">
        <f t="shared" si="564"/>
        <v>20143.953992164094</v>
      </c>
      <c r="BM663" s="9" t="str">
        <f t="shared" si="565"/>
        <v>M</v>
      </c>
      <c r="BN663" s="9" t="str">
        <f t="shared" si="566"/>
        <v>M</v>
      </c>
      <c r="BO663" s="9">
        <v>1</v>
      </c>
    </row>
    <row r="664" spans="1:67" x14ac:dyDescent="0.3">
      <c r="A664" s="10">
        <v>658</v>
      </c>
      <c r="B664" s="10">
        <f t="shared" si="536"/>
        <v>17</v>
      </c>
      <c r="C664" s="9">
        <f>IF(G664&lt;=$A$3,$A$3,G664)</f>
        <v>2.5</v>
      </c>
      <c r="D664" s="9">
        <f t="shared" si="523"/>
        <v>3</v>
      </c>
      <c r="E664" s="9">
        <f t="shared" si="524"/>
        <v>2.7508200000000005</v>
      </c>
      <c r="F664" s="9">
        <f t="shared" si="525"/>
        <v>2.9000000000000004</v>
      </c>
      <c r="G664" s="9">
        <v>1.8082056507963844</v>
      </c>
      <c r="H664" s="9">
        <f t="shared" si="537"/>
        <v>1.9951341880319327</v>
      </c>
      <c r="I664" s="9">
        <v>65</v>
      </c>
      <c r="J664" s="9">
        <v>78</v>
      </c>
      <c r="K664" s="9">
        <v>0.2</v>
      </c>
      <c r="L664" s="9">
        <v>0.2</v>
      </c>
      <c r="M664" s="1">
        <f t="shared" si="526"/>
        <v>1.3989229744649958</v>
      </c>
      <c r="N664" s="9">
        <v>3</v>
      </c>
      <c r="O664" s="9">
        <v>2.6</v>
      </c>
      <c r="P664" s="9">
        <f t="shared" si="527"/>
        <v>1.0595090041019779</v>
      </c>
      <c r="Q664" s="1">
        <f t="shared" si="528"/>
        <v>0.4940571624969281</v>
      </c>
      <c r="R664" s="4">
        <f t="shared" si="529"/>
        <v>15.007922656809424</v>
      </c>
      <c r="S664" s="4">
        <f t="shared" si="530"/>
        <v>6.2791569315184796</v>
      </c>
      <c r="T664" s="9">
        <f t="shared" si="531"/>
        <v>2.1599081537071134</v>
      </c>
      <c r="U664" s="9">
        <f t="shared" si="532"/>
        <v>3.3940571624969285</v>
      </c>
      <c r="V664" s="9">
        <f t="shared" si="533"/>
        <v>43.452776696717407</v>
      </c>
      <c r="W664" s="9">
        <f t="shared" si="534"/>
        <v>58.556924273164171</v>
      </c>
      <c r="X664" s="28">
        <f t="shared" si="538"/>
        <v>102.00970096988158</v>
      </c>
      <c r="Y664" s="9">
        <f t="shared" si="535"/>
        <v>0.57403289801283841</v>
      </c>
      <c r="Z664" s="9">
        <f t="shared" si="567"/>
        <v>0.04</v>
      </c>
      <c r="AA664" s="29">
        <f t="shared" si="539"/>
        <v>0.61403289801283845</v>
      </c>
      <c r="AB664" s="30">
        <f t="shared" si="568"/>
        <v>0.98</v>
      </c>
      <c r="AC664" s="9">
        <v>0.5</v>
      </c>
      <c r="AD664" s="9">
        <v>0.5</v>
      </c>
      <c r="AE664" s="9">
        <f t="shared" si="540"/>
        <v>49.394295244098018</v>
      </c>
      <c r="AF664" s="9">
        <f>(AC664+AD664)*D664*E664*N664</f>
        <v>24.757380000000005</v>
      </c>
      <c r="AG664" s="28">
        <f t="shared" si="541"/>
        <v>74.151675244098016</v>
      </c>
      <c r="AH664" s="9">
        <f t="shared" si="542"/>
        <v>0.33387485742569961</v>
      </c>
      <c r="AI664" s="9">
        <f t="shared" si="569"/>
        <v>0.09</v>
      </c>
      <c r="AJ664" s="29">
        <f t="shared" si="543"/>
        <v>0.42387485742569964</v>
      </c>
      <c r="AK664" s="30">
        <f t="shared" si="570"/>
        <v>0.9</v>
      </c>
      <c r="AL664" s="9">
        <v>7.2316267321867098</v>
      </c>
      <c r="AM664" s="9">
        <v>3.1361319850411711</v>
      </c>
      <c r="AN664" s="9">
        <v>3.279443255449848</v>
      </c>
      <c r="AO664" s="36">
        <f t="shared" si="544"/>
        <v>104.13490307342079</v>
      </c>
      <c r="AP664" s="36">
        <f t="shared" si="545"/>
        <v>2.7911700124749919</v>
      </c>
      <c r="AQ664" s="36">
        <f t="shared" si="546"/>
        <v>1.2104437737155851</v>
      </c>
      <c r="AR664" s="36">
        <f t="shared" si="547"/>
        <v>1.2657572094373206</v>
      </c>
      <c r="AS664" s="36">
        <f t="shared" si="548"/>
        <v>67.459239131898016</v>
      </c>
      <c r="AT664" s="37">
        <f t="shared" si="549"/>
        <v>73.336821669987046</v>
      </c>
      <c r="AU664" s="37">
        <f t="shared" si="550"/>
        <v>4.16632198212519</v>
      </c>
      <c r="AV664" s="37">
        <f t="shared" si="551"/>
        <v>1.8068044870136684</v>
      </c>
      <c r="AW664" s="37">
        <f t="shared" si="552"/>
        <v>1.8893697131103715</v>
      </c>
      <c r="AX664" s="37">
        <f t="shared" si="553"/>
        <v>100.6950166548426</v>
      </c>
      <c r="AY664" s="9">
        <f t="shared" si="554"/>
        <v>0.85</v>
      </c>
      <c r="AZ664" s="9">
        <f t="shared" si="555"/>
        <v>0.6</v>
      </c>
      <c r="BA664" s="9">
        <f t="shared" si="556"/>
        <v>0.55000000000000004</v>
      </c>
      <c r="BB664" s="9">
        <f t="shared" si="571"/>
        <v>21</v>
      </c>
      <c r="BC664" s="9">
        <f t="shared" si="572"/>
        <v>11.2</v>
      </c>
      <c r="BD664" s="9">
        <f t="shared" si="573"/>
        <v>13.65</v>
      </c>
      <c r="BE664" s="9">
        <f t="shared" si="557"/>
        <v>290.65821871052196</v>
      </c>
      <c r="BF664" s="9">
        <f t="shared" si="558"/>
        <v>126.04944505169814</v>
      </c>
      <c r="BG664" s="9">
        <f t="shared" si="559"/>
        <v>131.80950431923895</v>
      </c>
      <c r="BH664" s="9">
        <f t="shared" si="560"/>
        <v>7024.8613284069143</v>
      </c>
      <c r="BI664" s="9">
        <f t="shared" si="561"/>
        <v>305.54481222286199</v>
      </c>
      <c r="BJ664" s="9">
        <f t="shared" si="562"/>
        <v>132.50529845665383</v>
      </c>
      <c r="BK664" s="9">
        <f t="shared" si="563"/>
        <v>138.5603697190499</v>
      </c>
      <c r="BL664" s="9">
        <f t="shared" si="564"/>
        <v>7384.6524794725674</v>
      </c>
      <c r="BM664" s="9" t="str">
        <f t="shared" si="565"/>
        <v>D</v>
      </c>
      <c r="BN664" s="9" t="str">
        <f t="shared" si="566"/>
        <v>M</v>
      </c>
      <c r="BO664" s="9">
        <v>1</v>
      </c>
    </row>
    <row r="665" spans="1:67" x14ac:dyDescent="0.3">
      <c r="A665" s="10">
        <v>659</v>
      </c>
      <c r="B665" s="10">
        <f t="shared" si="536"/>
        <v>17</v>
      </c>
      <c r="C665" s="9">
        <f>IF(G665&lt;=$A$3,$A$3,G665)</f>
        <v>2.5</v>
      </c>
      <c r="D665" s="9">
        <f t="shared" si="523"/>
        <v>3</v>
      </c>
      <c r="E665" s="9">
        <f t="shared" si="524"/>
        <v>2.7508200000000005</v>
      </c>
      <c r="F665" s="9">
        <f t="shared" si="525"/>
        <v>2.9000000000000004</v>
      </c>
      <c r="G665" s="9">
        <v>2.2010308088240849</v>
      </c>
      <c r="H665" s="9">
        <f t="shared" si="537"/>
        <v>2.4285687934126488</v>
      </c>
      <c r="I665" s="9">
        <v>65</v>
      </c>
      <c r="J665" s="9">
        <v>78</v>
      </c>
      <c r="K665" s="9">
        <v>0.2</v>
      </c>
      <c r="L665" s="9">
        <v>0.2</v>
      </c>
      <c r="M665" s="1">
        <f t="shared" si="526"/>
        <v>1.3989229744649958</v>
      </c>
      <c r="N665" s="9">
        <v>3</v>
      </c>
      <c r="O665" s="9">
        <v>2.6</v>
      </c>
      <c r="P665" s="9">
        <f t="shared" si="527"/>
        <v>1.9890125149292526</v>
      </c>
      <c r="Q665" s="1">
        <f t="shared" si="528"/>
        <v>0.92749176787764398</v>
      </c>
      <c r="R665" s="4">
        <f t="shared" si="529"/>
        <v>15.007922656809424</v>
      </c>
      <c r="S665" s="4">
        <f t="shared" si="530"/>
        <v>1.7043925708847496</v>
      </c>
      <c r="T665" s="9">
        <f t="shared" si="531"/>
        <v>7.6120391219978556</v>
      </c>
      <c r="U665" s="9">
        <f t="shared" si="532"/>
        <v>3.8274917678776443</v>
      </c>
      <c r="V665" s="9">
        <f t="shared" si="533"/>
        <v>39.185651017084304</v>
      </c>
      <c r="W665" s="9">
        <f t="shared" si="534"/>
        <v>45.972570974645691</v>
      </c>
      <c r="X665" s="28">
        <f t="shared" si="538"/>
        <v>85.158221991729988</v>
      </c>
      <c r="Y665" s="9">
        <f t="shared" si="535"/>
        <v>0.53984888246152263</v>
      </c>
      <c r="Z665" s="9">
        <f t="shared" si="567"/>
        <v>0.04</v>
      </c>
      <c r="AA665" s="29">
        <f t="shared" si="539"/>
        <v>0.57984888246152266</v>
      </c>
      <c r="AB665" s="30">
        <f t="shared" si="568"/>
        <v>0.98</v>
      </c>
      <c r="AC665" s="9">
        <v>0.5</v>
      </c>
      <c r="AD665" s="9">
        <v>0.5</v>
      </c>
      <c r="AE665" s="9">
        <f t="shared" si="540"/>
        <v>60.125000474658449</v>
      </c>
      <c r="AF665" s="9">
        <f>(AC665+AD665)*D665*E665*N665</f>
        <v>24.757380000000005</v>
      </c>
      <c r="AG665" s="28">
        <f t="shared" si="541"/>
        <v>84.882380474658447</v>
      </c>
      <c r="AH665" s="9">
        <f t="shared" si="542"/>
        <v>0.29166689083833242</v>
      </c>
      <c r="AI665" s="9">
        <f t="shared" si="569"/>
        <v>0.09</v>
      </c>
      <c r="AJ665" s="29">
        <f t="shared" si="543"/>
        <v>0.38166689083833238</v>
      </c>
      <c r="AK665" s="30">
        <f t="shared" si="570"/>
        <v>0.9</v>
      </c>
      <c r="AL665" s="9">
        <v>5.2215009581540723</v>
      </c>
      <c r="AM665" s="9">
        <v>3.3930998714111213</v>
      </c>
      <c r="AN665" s="9">
        <v>6.5530619504588667</v>
      </c>
      <c r="AO665" s="36">
        <f t="shared" si="544"/>
        <v>86.932351616557696</v>
      </c>
      <c r="AP665" s="36">
        <f t="shared" si="545"/>
        <v>2.1938194627966636</v>
      </c>
      <c r="AQ665" s="36">
        <f t="shared" si="546"/>
        <v>1.4256147028930464</v>
      </c>
      <c r="AR665" s="36">
        <f t="shared" si="547"/>
        <v>2.753276301784167</v>
      </c>
      <c r="AS665" s="36">
        <f t="shared" si="548"/>
        <v>73.168252201941741</v>
      </c>
      <c r="AT665" s="37">
        <f t="shared" si="549"/>
        <v>83.949607062849012</v>
      </c>
      <c r="AU665" s="37">
        <f t="shared" si="550"/>
        <v>3.228626921946034</v>
      </c>
      <c r="AV665" s="37">
        <f t="shared" si="551"/>
        <v>2.0980659931856933</v>
      </c>
      <c r="AW665" s="37">
        <f t="shared" si="552"/>
        <v>4.0519751703562532</v>
      </c>
      <c r="AX665" s="37">
        <f t="shared" si="553"/>
        <v>107.68114372993043</v>
      </c>
      <c r="AY665" s="9">
        <f t="shared" si="554"/>
        <v>0.85</v>
      </c>
      <c r="AZ665" s="9">
        <f t="shared" si="555"/>
        <v>0.6</v>
      </c>
      <c r="BA665" s="9">
        <f t="shared" si="556"/>
        <v>0.65</v>
      </c>
      <c r="BB665" s="9">
        <f t="shared" si="571"/>
        <v>21</v>
      </c>
      <c r="BC665" s="9">
        <f t="shared" si="572"/>
        <v>11.2</v>
      </c>
      <c r="BD665" s="9">
        <f t="shared" si="573"/>
        <v>13.65</v>
      </c>
      <c r="BE665" s="9">
        <f t="shared" si="557"/>
        <v>190.71388492308728</v>
      </c>
      <c r="BF665" s="9">
        <f t="shared" si="558"/>
        <v>123.93203862163274</v>
      </c>
      <c r="BG665" s="9">
        <f t="shared" si="559"/>
        <v>239.34878356423684</v>
      </c>
      <c r="BH665" s="9">
        <f t="shared" si="560"/>
        <v>6360.6882275881717</v>
      </c>
      <c r="BI665" s="9">
        <f t="shared" si="561"/>
        <v>271.04196144990522</v>
      </c>
      <c r="BJ665" s="9">
        <f t="shared" si="562"/>
        <v>176.13181571986502</v>
      </c>
      <c r="BK665" s="9">
        <f t="shared" si="563"/>
        <v>340.16172337982812</v>
      </c>
      <c r="BL665" s="9">
        <f t="shared" si="564"/>
        <v>9039.7897042058266</v>
      </c>
      <c r="BM665" s="9" t="str">
        <f t="shared" si="565"/>
        <v>D</v>
      </c>
      <c r="BN665" s="9" t="str">
        <f t="shared" si="566"/>
        <v>M</v>
      </c>
      <c r="BO665" s="9">
        <v>1</v>
      </c>
    </row>
    <row r="666" spans="1:67" x14ac:dyDescent="0.3">
      <c r="A666" s="10">
        <v>660</v>
      </c>
      <c r="B666" s="10">
        <f t="shared" si="536"/>
        <v>17</v>
      </c>
      <c r="C666" s="9">
        <f>IF(G666&lt;=$A$3,$A$3,G666)</f>
        <v>2.5</v>
      </c>
      <c r="D666" s="9">
        <f t="shared" si="523"/>
        <v>3</v>
      </c>
      <c r="E666" s="9">
        <f t="shared" si="524"/>
        <v>2.7508200000000005</v>
      </c>
      <c r="F666" s="9">
        <f t="shared" si="525"/>
        <v>2.9000000000000004</v>
      </c>
      <c r="G666" s="9">
        <v>1.6121158374490578</v>
      </c>
      <c r="H666" s="9">
        <f t="shared" si="537"/>
        <v>1.7787730178510159</v>
      </c>
      <c r="I666" s="9">
        <v>65</v>
      </c>
      <c r="J666" s="9">
        <v>78</v>
      </c>
      <c r="K666" s="9">
        <v>0.2</v>
      </c>
      <c r="L666" s="9">
        <v>0.2</v>
      </c>
      <c r="M666" s="1">
        <f t="shared" si="526"/>
        <v>1.3989229744649958</v>
      </c>
      <c r="N666" s="9">
        <v>3</v>
      </c>
      <c r="O666" s="9">
        <v>2.6</v>
      </c>
      <c r="P666" s="9">
        <f t="shared" si="527"/>
        <v>0.59552097731945519</v>
      </c>
      <c r="Q666" s="1">
        <f t="shared" si="528"/>
        <v>0.27769599231601116</v>
      </c>
      <c r="R666" s="4">
        <f t="shared" si="529"/>
        <v>15.007922656809424</v>
      </c>
      <c r="S666" s="4">
        <f t="shared" si="530"/>
        <v>9.6409550612745978</v>
      </c>
      <c r="T666" s="9">
        <f t="shared" si="531"/>
        <v>0.68237028831977586</v>
      </c>
      <c r="U666" s="9">
        <f t="shared" si="532"/>
        <v>3.1776959923160115</v>
      </c>
      <c r="V666" s="9">
        <f t="shared" si="533"/>
        <v>42.160681700168588</v>
      </c>
      <c r="W666" s="9">
        <f t="shared" si="534"/>
        <v>67.804625804459903</v>
      </c>
      <c r="X666" s="28">
        <f t="shared" si="538"/>
        <v>109.9653075046285</v>
      </c>
      <c r="Y666" s="9">
        <f t="shared" si="535"/>
        <v>0.61660015638664922</v>
      </c>
      <c r="Z666" s="9">
        <f t="shared" si="567"/>
        <v>0.04</v>
      </c>
      <c r="AA666" s="29">
        <f t="shared" si="539"/>
        <v>0.65660015638664926</v>
      </c>
      <c r="AB666" s="30">
        <f t="shared" si="568"/>
        <v>0.98</v>
      </c>
      <c r="AC666" s="9">
        <v>0.5</v>
      </c>
      <c r="AD666" s="9">
        <v>0.5</v>
      </c>
      <c r="AE666" s="9">
        <f t="shared" si="540"/>
        <v>44.037759536684391</v>
      </c>
      <c r="AF666" s="9">
        <f>(AC666+AD666)*D666*E666*N666</f>
        <v>24.757380000000005</v>
      </c>
      <c r="AG666" s="28">
        <f t="shared" si="541"/>
        <v>68.795139536684388</v>
      </c>
      <c r="AH666" s="9">
        <f t="shared" si="542"/>
        <v>0.35987106308285566</v>
      </c>
      <c r="AI666" s="9">
        <f t="shared" si="569"/>
        <v>0.09</v>
      </c>
      <c r="AJ666" s="29">
        <f t="shared" si="543"/>
        <v>0.44987106308285563</v>
      </c>
      <c r="AK666" s="30">
        <f t="shared" si="570"/>
        <v>0.9</v>
      </c>
      <c r="AL666" s="9">
        <v>10.080950791339626</v>
      </c>
      <c r="AM666" s="9">
        <v>2.2015478477026731</v>
      </c>
      <c r="AN666" s="9">
        <v>5.0698394797748199</v>
      </c>
      <c r="AO666" s="36">
        <f t="shared" si="544"/>
        <v>112.25625141097493</v>
      </c>
      <c r="AP666" s="36">
        <f t="shared" si="545"/>
        <v>3.4617969252199119</v>
      </c>
      <c r="AQ666" s="36">
        <f t="shared" si="546"/>
        <v>0.75601118660840683</v>
      </c>
      <c r="AR666" s="36">
        <f t="shared" si="547"/>
        <v>1.7409820844994646</v>
      </c>
      <c r="AS666" s="36">
        <f t="shared" si="548"/>
        <v>82.320333833905408</v>
      </c>
      <c r="AT666" s="37">
        <f t="shared" si="549"/>
        <v>68.039148992325224</v>
      </c>
      <c r="AU666" s="37">
        <f t="shared" si="550"/>
        <v>5.5458227419537138</v>
      </c>
      <c r="AV666" s="37">
        <f t="shared" si="551"/>
        <v>1.2111351770288987</v>
      </c>
      <c r="AW666" s="37">
        <f t="shared" si="552"/>
        <v>2.78906540334909</v>
      </c>
      <c r="AX666" s="37">
        <f t="shared" si="553"/>
        <v>131.87774712472279</v>
      </c>
      <c r="AY666" s="9">
        <f t="shared" si="554"/>
        <v>0.85</v>
      </c>
      <c r="AZ666" s="9">
        <f t="shared" si="555"/>
        <v>0.6</v>
      </c>
      <c r="BA666" s="9">
        <f t="shared" si="556"/>
        <v>0.65</v>
      </c>
      <c r="BB666" s="9">
        <f t="shared" si="571"/>
        <v>21</v>
      </c>
      <c r="BC666" s="9">
        <f t="shared" si="572"/>
        <v>11.2</v>
      </c>
      <c r="BD666" s="9">
        <f t="shared" si="573"/>
        <v>13.65</v>
      </c>
      <c r="BE666" s="9">
        <f t="shared" si="557"/>
        <v>388.60834597122641</v>
      </c>
      <c r="BF666" s="9">
        <f t="shared" si="558"/>
        <v>84.866981833422798</v>
      </c>
      <c r="BG666" s="9">
        <f t="shared" si="559"/>
        <v>195.43612257957508</v>
      </c>
      <c r="BH666" s="9">
        <f t="shared" si="560"/>
        <v>9240.9720910942706</v>
      </c>
      <c r="BI666" s="9">
        <f t="shared" si="561"/>
        <v>377.33305982481431</v>
      </c>
      <c r="BJ666" s="9">
        <f t="shared" si="562"/>
        <v>82.404606759715421</v>
      </c>
      <c r="BK666" s="9">
        <f t="shared" si="563"/>
        <v>189.7656365278084</v>
      </c>
      <c r="BL666" s="9">
        <f t="shared" si="564"/>
        <v>8972.8496853912038</v>
      </c>
      <c r="BM666" s="9" t="str">
        <f t="shared" si="565"/>
        <v>M</v>
      </c>
      <c r="BN666" s="9" t="str">
        <f t="shared" si="566"/>
        <v>M</v>
      </c>
      <c r="BO666" s="9">
        <v>1</v>
      </c>
    </row>
    <row r="667" spans="1:67" x14ac:dyDescent="0.3">
      <c r="A667" s="10">
        <v>661</v>
      </c>
      <c r="B667" s="10">
        <f t="shared" si="536"/>
        <v>17</v>
      </c>
      <c r="C667" s="9">
        <f>IF(G667&lt;=$A$3,$A$3,G667)</f>
        <v>2.5</v>
      </c>
      <c r="D667" s="9">
        <f t="shared" si="523"/>
        <v>3</v>
      </c>
      <c r="E667" s="9">
        <f t="shared" si="524"/>
        <v>2.7508200000000005</v>
      </c>
      <c r="F667" s="9">
        <f t="shared" si="525"/>
        <v>2.9000000000000004</v>
      </c>
      <c r="G667" s="9">
        <v>2.1452741594236704</v>
      </c>
      <c r="H667" s="9">
        <f t="shared" si="537"/>
        <v>2.3670481376288981</v>
      </c>
      <c r="I667" s="9">
        <v>65</v>
      </c>
      <c r="J667" s="9">
        <v>78</v>
      </c>
      <c r="K667" s="9">
        <v>0.2</v>
      </c>
      <c r="L667" s="9">
        <v>0.2</v>
      </c>
      <c r="M667" s="1">
        <f t="shared" si="526"/>
        <v>1.3989229744649958</v>
      </c>
      <c r="N667" s="9">
        <v>3</v>
      </c>
      <c r="O667" s="9">
        <v>2.6</v>
      </c>
      <c r="P667" s="9">
        <f t="shared" si="527"/>
        <v>1.857081042846713</v>
      </c>
      <c r="Q667" s="1">
        <f t="shared" si="528"/>
        <v>0.86597111209389332</v>
      </c>
      <c r="R667" s="4">
        <f t="shared" si="529"/>
        <v>15.007922656809424</v>
      </c>
      <c r="S667" s="4">
        <f t="shared" si="530"/>
        <v>2.1782561354045247</v>
      </c>
      <c r="T667" s="9">
        <f t="shared" si="531"/>
        <v>6.6357145202793131</v>
      </c>
      <c r="U667" s="9">
        <f t="shared" si="532"/>
        <v>3.7659711120938937</v>
      </c>
      <c r="V667" s="9">
        <f t="shared" si="533"/>
        <v>40.348254004896198</v>
      </c>
      <c r="W667" s="9">
        <f t="shared" si="534"/>
        <v>47.27608434519798</v>
      </c>
      <c r="X667" s="28">
        <f t="shared" si="538"/>
        <v>87.624338350094177</v>
      </c>
      <c r="Y667" s="9">
        <f t="shared" si="535"/>
        <v>0.53953142740218096</v>
      </c>
      <c r="Z667" s="9">
        <f t="shared" si="567"/>
        <v>0.04</v>
      </c>
      <c r="AA667" s="29">
        <f t="shared" si="539"/>
        <v>0.579531427402181</v>
      </c>
      <c r="AB667" s="30">
        <f t="shared" si="568"/>
        <v>0.98</v>
      </c>
      <c r="AC667" s="9">
        <v>0.5</v>
      </c>
      <c r="AD667" s="9">
        <v>0.5</v>
      </c>
      <c r="AE667" s="9">
        <f t="shared" si="540"/>
        <v>58.601910221570947</v>
      </c>
      <c r="AF667" s="9">
        <f>(AC667+AD667)*D667*E667*N667</f>
        <v>24.757380000000005</v>
      </c>
      <c r="AG667" s="28">
        <f t="shared" si="541"/>
        <v>83.359290221570944</v>
      </c>
      <c r="AH667" s="9">
        <f t="shared" si="542"/>
        <v>0.29699605088040348</v>
      </c>
      <c r="AI667" s="9">
        <f t="shared" si="569"/>
        <v>0.09</v>
      </c>
      <c r="AJ667" s="29">
        <f t="shared" si="543"/>
        <v>0.38699605088040345</v>
      </c>
      <c r="AK667" s="30">
        <f t="shared" si="570"/>
        <v>0.9</v>
      </c>
      <c r="AL667" s="9">
        <v>8.2548010341763352</v>
      </c>
      <c r="AM667" s="9">
        <v>2.6644368019426405</v>
      </c>
      <c r="AN667" s="9">
        <v>5.6701000628634581</v>
      </c>
      <c r="AO667" s="36">
        <f t="shared" si="544"/>
        <v>89.449845399054482</v>
      </c>
      <c r="AP667" s="36">
        <f t="shared" si="545"/>
        <v>3.4708844079191237</v>
      </c>
      <c r="AQ667" s="36">
        <f t="shared" si="546"/>
        <v>1.1203119388899199</v>
      </c>
      <c r="AR667" s="36">
        <f t="shared" si="547"/>
        <v>2.3840988799190019</v>
      </c>
      <c r="AS667" s="36">
        <f t="shared" si="548"/>
        <v>90.636700222777961</v>
      </c>
      <c r="AT667" s="37">
        <f t="shared" si="549"/>
        <v>82.443254065289935</v>
      </c>
      <c r="AU667" s="37">
        <f t="shared" si="550"/>
        <v>5.0602256331466231</v>
      </c>
      <c r="AV667" s="37">
        <f t="shared" si="551"/>
        <v>1.633310281770427</v>
      </c>
      <c r="AW667" s="37">
        <f t="shared" si="552"/>
        <v>3.4757937304385726</v>
      </c>
      <c r="AX667" s="37">
        <f t="shared" si="553"/>
        <v>132.13985251848072</v>
      </c>
      <c r="AY667" s="9">
        <f t="shared" si="554"/>
        <v>0.85</v>
      </c>
      <c r="AZ667" s="9">
        <f t="shared" si="555"/>
        <v>0.6</v>
      </c>
      <c r="BA667" s="9">
        <f t="shared" si="556"/>
        <v>0.65</v>
      </c>
      <c r="BB667" s="9">
        <f t="shared" si="571"/>
        <v>21</v>
      </c>
      <c r="BC667" s="9">
        <f t="shared" si="572"/>
        <v>11.2</v>
      </c>
      <c r="BD667" s="9">
        <f t="shared" si="573"/>
        <v>13.65</v>
      </c>
      <c r="BE667" s="9">
        <f t="shared" si="557"/>
        <v>310.47007368635434</v>
      </c>
      <c r="BF667" s="9">
        <f t="shared" si="558"/>
        <v>100.21172973241831</v>
      </c>
      <c r="BG667" s="9">
        <f t="shared" si="559"/>
        <v>213.25727622481367</v>
      </c>
      <c r="BH667" s="9">
        <f t="shared" si="560"/>
        <v>8107.4388224079357</v>
      </c>
      <c r="BI667" s="9">
        <f t="shared" si="561"/>
        <v>417.18146750119968</v>
      </c>
      <c r="BJ667" s="9">
        <f t="shared" si="562"/>
        <v>134.65541452744961</v>
      </c>
      <c r="BK667" s="9">
        <f t="shared" si="563"/>
        <v>286.55574559708913</v>
      </c>
      <c r="BL667" s="9">
        <f t="shared" si="564"/>
        <v>10894.039433331049</v>
      </c>
      <c r="BM667" s="9" t="str">
        <f t="shared" si="565"/>
        <v>M</v>
      </c>
      <c r="BN667" s="9" t="str">
        <f t="shared" si="566"/>
        <v>M</v>
      </c>
      <c r="BO667" s="9">
        <v>1</v>
      </c>
    </row>
    <row r="668" spans="1:67" x14ac:dyDescent="0.3">
      <c r="A668" s="10">
        <v>662</v>
      </c>
      <c r="B668" s="10">
        <f t="shared" si="536"/>
        <v>17</v>
      </c>
      <c r="C668" s="9">
        <f>IF(G668&lt;=$A$3,$A$3,G668)</f>
        <v>3.2857248344526502</v>
      </c>
      <c r="D668" s="9">
        <f t="shared" si="523"/>
        <v>3</v>
      </c>
      <c r="E668" s="9">
        <f t="shared" si="524"/>
        <v>2.7508200000000005</v>
      </c>
      <c r="F668" s="9">
        <f t="shared" si="525"/>
        <v>3.6857248344526505</v>
      </c>
      <c r="G668" s="9">
        <v>3.2857248344526502</v>
      </c>
      <c r="H668" s="9">
        <f t="shared" si="537"/>
        <v>3.6253962301217428</v>
      </c>
      <c r="I668" s="9">
        <v>65</v>
      </c>
      <c r="J668" s="9">
        <v>78</v>
      </c>
      <c r="K668" s="9">
        <v>0.2</v>
      </c>
      <c r="L668" s="9">
        <v>0.2</v>
      </c>
      <c r="M668" s="1">
        <f t="shared" si="526"/>
        <v>1.3989229744649958</v>
      </c>
      <c r="N668" s="9">
        <v>3</v>
      </c>
      <c r="O668" s="9">
        <v>2.6</v>
      </c>
      <c r="P668" s="9">
        <f t="shared" si="527"/>
        <v>2.8706248905076861</v>
      </c>
      <c r="Q668" s="1">
        <f t="shared" si="528"/>
        <v>1.3385943701340883</v>
      </c>
      <c r="R668" s="4">
        <f t="shared" si="529"/>
        <v>15.007922656809424</v>
      </c>
      <c r="S668" s="4">
        <f t="shared" si="530"/>
        <v>2.7911265903313085E-2</v>
      </c>
      <c r="T668" s="9">
        <f t="shared" si="531"/>
        <v>15.855460959301697</v>
      </c>
      <c r="U668" s="9">
        <f t="shared" si="532"/>
        <v>5.0243192045867389</v>
      </c>
      <c r="V668" s="9">
        <f t="shared" si="533"/>
        <v>46.139793003625165</v>
      </c>
      <c r="W668" s="9">
        <f t="shared" si="534"/>
        <v>41.36087267127666</v>
      </c>
      <c r="X668" s="28">
        <f t="shared" si="538"/>
        <v>87.500665674901825</v>
      </c>
      <c r="Y668" s="9">
        <f t="shared" si="535"/>
        <v>0.47269209156588587</v>
      </c>
      <c r="Z668" s="9">
        <f t="shared" si="567"/>
        <v>0.04</v>
      </c>
      <c r="AA668" s="29">
        <f t="shared" si="539"/>
        <v>0.51269209156588591</v>
      </c>
      <c r="AB668" s="30">
        <f t="shared" si="568"/>
        <v>0.98</v>
      </c>
      <c r="AC668" s="9">
        <v>0.5</v>
      </c>
      <c r="AD668" s="9">
        <v>0.5</v>
      </c>
      <c r="AE668" s="9">
        <f t="shared" si="540"/>
        <v>89.755312119691453</v>
      </c>
      <c r="AF668" s="9">
        <f>(AC668+AD668)*D668*E668*N668</f>
        <v>24.757380000000005</v>
      </c>
      <c r="AG668" s="28">
        <f t="shared" si="541"/>
        <v>114.51269211969145</v>
      </c>
      <c r="AH668" s="9">
        <f t="shared" si="542"/>
        <v>0.21619769426189883</v>
      </c>
      <c r="AI668" s="9">
        <f t="shared" si="569"/>
        <v>0.09</v>
      </c>
      <c r="AJ668" s="29">
        <f t="shared" si="543"/>
        <v>0.3061976942618988</v>
      </c>
      <c r="AK668" s="30">
        <f t="shared" si="570"/>
        <v>0.9</v>
      </c>
      <c r="AL668" s="9">
        <v>7.3215798915147747</v>
      </c>
      <c r="AM668" s="9">
        <v>3.1305156497243716</v>
      </c>
      <c r="AN668" s="9">
        <v>5.1647913295254284</v>
      </c>
      <c r="AO668" s="36">
        <f t="shared" si="544"/>
        <v>89.323596209795625</v>
      </c>
      <c r="AP668" s="36">
        <f t="shared" si="545"/>
        <v>3.5678637833673328</v>
      </c>
      <c r="AQ668" s="36">
        <f t="shared" si="546"/>
        <v>1.5255250335874453</v>
      </c>
      <c r="AR668" s="36">
        <f t="shared" si="547"/>
        <v>2.516843660289684</v>
      </c>
      <c r="AS668" s="36">
        <f t="shared" si="548"/>
        <v>96.268592134734746</v>
      </c>
      <c r="AT668" s="37">
        <f t="shared" si="549"/>
        <v>113.25431088760693</v>
      </c>
      <c r="AU668" s="37">
        <f t="shared" si="550"/>
        <v>5.0797290103786672</v>
      </c>
      <c r="AV668" s="37">
        <f t="shared" si="551"/>
        <v>2.1719589759279789</v>
      </c>
      <c r="AW668" s="37">
        <f t="shared" si="552"/>
        <v>3.5833441330808955</v>
      </c>
      <c r="AX668" s="37">
        <f t="shared" si="553"/>
        <v>137.06194797425547</v>
      </c>
      <c r="AY668" s="9">
        <f t="shared" si="554"/>
        <v>0.85</v>
      </c>
      <c r="AZ668" s="9">
        <f t="shared" si="555"/>
        <v>0.6</v>
      </c>
      <c r="BA668" s="9">
        <f t="shared" si="556"/>
        <v>0.65</v>
      </c>
      <c r="BB668" s="9">
        <f t="shared" si="571"/>
        <v>21</v>
      </c>
      <c r="BC668" s="9">
        <f t="shared" si="572"/>
        <v>11.2</v>
      </c>
      <c r="BD668" s="9">
        <f t="shared" si="573"/>
        <v>13.65</v>
      </c>
      <c r="BE668" s="9">
        <f t="shared" si="557"/>
        <v>318.69442391705735</v>
      </c>
      <c r="BF668" s="9">
        <f t="shared" si="558"/>
        <v>136.26538210809986</v>
      </c>
      <c r="BG668" s="9">
        <f t="shared" si="559"/>
        <v>224.81352683489976</v>
      </c>
      <c r="BH668" s="9">
        <f t="shared" si="560"/>
        <v>8599.056851528554</v>
      </c>
      <c r="BI668" s="9">
        <f t="shared" si="561"/>
        <v>575.30120856622148</v>
      </c>
      <c r="BJ668" s="9">
        <f t="shared" si="562"/>
        <v>245.98371709487571</v>
      </c>
      <c r="BK668" s="9">
        <f t="shared" si="563"/>
        <v>405.82917046522607</v>
      </c>
      <c r="BL668" s="9">
        <f t="shared" si="564"/>
        <v>15522.856466737338</v>
      </c>
      <c r="BM668" s="9" t="str">
        <f t="shared" si="565"/>
        <v>M</v>
      </c>
      <c r="BN668" s="9" t="str">
        <f t="shared" si="566"/>
        <v>M</v>
      </c>
      <c r="BO668" s="9">
        <v>1</v>
      </c>
    </row>
    <row r="669" spans="1:67" x14ac:dyDescent="0.3">
      <c r="A669" s="10">
        <v>663</v>
      </c>
      <c r="B669" s="10">
        <f t="shared" si="536"/>
        <v>17</v>
      </c>
      <c r="C669" s="9">
        <f>IF(G669&lt;=$A$3,$A$3,G669)</f>
        <v>2.504056819332138</v>
      </c>
      <c r="D669" s="9">
        <f t="shared" si="523"/>
        <v>3</v>
      </c>
      <c r="E669" s="9">
        <f t="shared" si="524"/>
        <v>2.7508200000000005</v>
      </c>
      <c r="F669" s="9">
        <f t="shared" si="525"/>
        <v>2.9040568193321383</v>
      </c>
      <c r="G669" s="9">
        <v>2.504056819332138</v>
      </c>
      <c r="H669" s="9">
        <f t="shared" si="537"/>
        <v>2.7629210022785307</v>
      </c>
      <c r="I669" s="9">
        <v>65</v>
      </c>
      <c r="J669" s="9">
        <v>78</v>
      </c>
      <c r="K669" s="9">
        <v>0.2</v>
      </c>
      <c r="L669" s="9">
        <v>0.2</v>
      </c>
      <c r="M669" s="1">
        <f t="shared" si="526"/>
        <v>1.3989229744649958</v>
      </c>
      <c r="N669" s="9">
        <v>3</v>
      </c>
      <c r="O669" s="9">
        <v>2.6</v>
      </c>
      <c r="P669" s="9">
        <f t="shared" si="527"/>
        <v>2.6973332635967671</v>
      </c>
      <c r="Q669" s="1">
        <f t="shared" si="528"/>
        <v>1.2577871574113879</v>
      </c>
      <c r="R669" s="4">
        <f t="shared" si="529"/>
        <v>15.007922656809424</v>
      </c>
      <c r="S669" s="4">
        <f t="shared" si="530"/>
        <v>0.15275923021242688</v>
      </c>
      <c r="T669" s="9">
        <f t="shared" si="531"/>
        <v>13.99894143061856</v>
      </c>
      <c r="U669" s="9">
        <f t="shared" si="532"/>
        <v>4.1618439767435262</v>
      </c>
      <c r="V669" s="9">
        <f t="shared" si="533"/>
        <v>29.894117097216302</v>
      </c>
      <c r="W669" s="9">
        <f t="shared" si="534"/>
        <v>41.70430694845745</v>
      </c>
      <c r="X669" s="28">
        <f t="shared" si="538"/>
        <v>71.598424045673752</v>
      </c>
      <c r="Y669" s="9">
        <f t="shared" si="535"/>
        <v>0.58247520813940856</v>
      </c>
      <c r="Z669" s="9">
        <f t="shared" si="567"/>
        <v>0.04</v>
      </c>
      <c r="AA669" s="29">
        <f t="shared" si="539"/>
        <v>0.6224752081394086</v>
      </c>
      <c r="AB669" s="30">
        <f t="shared" si="568"/>
        <v>0.98</v>
      </c>
      <c r="AC669" s="9">
        <v>0.5</v>
      </c>
      <c r="AD669" s="9">
        <v>0.5</v>
      </c>
      <c r="AE669" s="9">
        <f t="shared" si="540"/>
        <v>68.402685163390458</v>
      </c>
      <c r="AF669" s="9">
        <f>(AC669+AD669)*D669*E669*N669</f>
        <v>24.757380000000005</v>
      </c>
      <c r="AG669" s="28">
        <f t="shared" si="541"/>
        <v>93.16006516339047</v>
      </c>
      <c r="AH669" s="9">
        <f t="shared" si="542"/>
        <v>0.26575099487724513</v>
      </c>
      <c r="AI669" s="9">
        <f t="shared" si="569"/>
        <v>0.09</v>
      </c>
      <c r="AJ669" s="29">
        <f t="shared" si="543"/>
        <v>0.35575099487724515</v>
      </c>
      <c r="AK669" s="30">
        <f t="shared" si="570"/>
        <v>0.9</v>
      </c>
      <c r="AL669" s="9">
        <v>5.5892547907339178</v>
      </c>
      <c r="AM669" s="9">
        <v>2.9846420148255333</v>
      </c>
      <c r="AN669" s="9">
        <v>6.2559133908082334</v>
      </c>
      <c r="AO669" s="36">
        <f t="shared" si="544"/>
        <v>73.090057879958621</v>
      </c>
      <c r="AP669" s="36">
        <f t="shared" si="545"/>
        <v>2.1100822515276358</v>
      </c>
      <c r="AQ669" s="36">
        <f t="shared" si="546"/>
        <v>1.1267763554253856</v>
      </c>
      <c r="AR669" s="36">
        <f t="shared" si="547"/>
        <v>2.3617624007627649</v>
      </c>
      <c r="AS669" s="36">
        <f t="shared" si="548"/>
        <v>66.191642198994515</v>
      </c>
      <c r="AT669" s="37">
        <f t="shared" si="549"/>
        <v>92.136328183572999</v>
      </c>
      <c r="AU669" s="37">
        <f t="shared" si="550"/>
        <v>3.6008718383079179</v>
      </c>
      <c r="AV669" s="37">
        <f t="shared" si="551"/>
        <v>1.9228526486989244</v>
      </c>
      <c r="AW669" s="37">
        <f t="shared" si="552"/>
        <v>4.0303659781623242</v>
      </c>
      <c r="AX669" s="37">
        <f t="shared" si="553"/>
        <v>112.95655425429833</v>
      </c>
      <c r="AY669" s="9">
        <f t="shared" si="554"/>
        <v>0.85</v>
      </c>
      <c r="AZ669" s="9">
        <f t="shared" si="555"/>
        <v>0.6</v>
      </c>
      <c r="BA669" s="9">
        <f t="shared" si="556"/>
        <v>0.65</v>
      </c>
      <c r="BB669" s="9">
        <f t="shared" si="571"/>
        <v>21</v>
      </c>
      <c r="BC669" s="9">
        <f t="shared" si="572"/>
        <v>11.2</v>
      </c>
      <c r="BD669" s="9">
        <f t="shared" si="573"/>
        <v>13.65</v>
      </c>
      <c r="BE669" s="9">
        <f t="shared" si="557"/>
        <v>154.22603389562832</v>
      </c>
      <c r="BF669" s="9">
        <f t="shared" si="558"/>
        <v>82.356149035810262</v>
      </c>
      <c r="BG669" s="9">
        <f t="shared" si="559"/>
        <v>172.62135057046052</v>
      </c>
      <c r="BH669" s="9">
        <f t="shared" si="560"/>
        <v>4837.9509594940209</v>
      </c>
      <c r="BI669" s="9">
        <f t="shared" si="561"/>
        <v>331.77110944132414</v>
      </c>
      <c r="BJ669" s="9">
        <f t="shared" si="562"/>
        <v>177.16458268917668</v>
      </c>
      <c r="BK669" s="9">
        <f t="shared" si="563"/>
        <v>371.34312246387111</v>
      </c>
      <c r="BL669" s="9">
        <f t="shared" si="564"/>
        <v>10407.4021532596</v>
      </c>
      <c r="BM669" s="9" t="str">
        <f t="shared" si="565"/>
        <v>D</v>
      </c>
      <c r="BN669" s="9" t="str">
        <f t="shared" si="566"/>
        <v>M</v>
      </c>
      <c r="BO669" s="9">
        <v>1</v>
      </c>
    </row>
    <row r="670" spans="1:67" x14ac:dyDescent="0.3">
      <c r="A670" s="10">
        <v>664</v>
      </c>
      <c r="B670" s="10">
        <f t="shared" si="536"/>
        <v>17</v>
      </c>
      <c r="C670" s="9">
        <f>IF(G670&lt;=$A$3,$A$3,G670)</f>
        <v>2.5</v>
      </c>
      <c r="D670" s="9">
        <f t="shared" si="523"/>
        <v>3</v>
      </c>
      <c r="E670" s="9">
        <f t="shared" si="524"/>
        <v>2.7508200000000005</v>
      </c>
      <c r="F670" s="9">
        <f t="shared" si="525"/>
        <v>2.9000000000000004</v>
      </c>
      <c r="G670" s="9">
        <v>2.4673846549216782</v>
      </c>
      <c r="H670" s="9">
        <f t="shared" si="537"/>
        <v>2.7224577458274672</v>
      </c>
      <c r="I670" s="9">
        <v>65</v>
      </c>
      <c r="J670" s="9">
        <v>78</v>
      </c>
      <c r="K670" s="9">
        <v>0.2</v>
      </c>
      <c r="L670" s="9">
        <v>0.2</v>
      </c>
      <c r="M670" s="1">
        <f t="shared" si="526"/>
        <v>1.3989229744649958</v>
      </c>
      <c r="N670" s="9">
        <v>3</v>
      </c>
      <c r="O670" s="9">
        <v>2.6</v>
      </c>
      <c r="P670" s="9">
        <f t="shared" si="527"/>
        <v>2.6192594072441362</v>
      </c>
      <c r="Q670" s="1">
        <f t="shared" si="528"/>
        <v>1.2213807202924629</v>
      </c>
      <c r="R670" s="4">
        <f t="shared" si="529"/>
        <v>15.007922656809424</v>
      </c>
      <c r="S670" s="4">
        <f t="shared" si="530"/>
        <v>0.24173327553792046</v>
      </c>
      <c r="T670" s="9">
        <f t="shared" si="531"/>
        <v>13.200275792410181</v>
      </c>
      <c r="U670" s="9">
        <f t="shared" si="532"/>
        <v>4.1213807202924633</v>
      </c>
      <c r="V670" s="9">
        <f t="shared" si="533"/>
        <v>31.089338292116249</v>
      </c>
      <c r="W670" s="9">
        <f t="shared" si="534"/>
        <v>41.94905853181973</v>
      </c>
      <c r="X670" s="28">
        <f t="shared" si="538"/>
        <v>73.038396823935983</v>
      </c>
      <c r="Y670" s="9">
        <f t="shared" si="535"/>
        <v>0.57434254249776029</v>
      </c>
      <c r="Z670" s="9">
        <f t="shared" si="567"/>
        <v>0.04</v>
      </c>
      <c r="AA670" s="29">
        <f t="shared" si="539"/>
        <v>0.61434254249776032</v>
      </c>
      <c r="AB670" s="30">
        <f t="shared" si="568"/>
        <v>0.98</v>
      </c>
      <c r="AC670" s="9">
        <v>0.5</v>
      </c>
      <c r="AD670" s="9">
        <v>0.5</v>
      </c>
      <c r="AE670" s="9">
        <f t="shared" si="540"/>
        <v>67.400920947394027</v>
      </c>
      <c r="AF670" s="9">
        <f>(AC670+AD670)*D670*E670*N670</f>
        <v>24.757380000000005</v>
      </c>
      <c r="AG670" s="28">
        <f t="shared" si="541"/>
        <v>92.158300947394025</v>
      </c>
      <c r="AH670" s="9">
        <f t="shared" si="542"/>
        <v>0.2686397182401622</v>
      </c>
      <c r="AI670" s="9">
        <f t="shared" si="569"/>
        <v>0.09</v>
      </c>
      <c r="AJ670" s="29">
        <f t="shared" si="543"/>
        <v>0.35863971824016216</v>
      </c>
      <c r="AK670" s="30">
        <f t="shared" si="570"/>
        <v>0.9</v>
      </c>
      <c r="AL670" s="9">
        <v>5.0582053655104007</v>
      </c>
      <c r="AM670" s="9">
        <v>3.0765456749558346</v>
      </c>
      <c r="AN670" s="9">
        <v>6.8003399262030246</v>
      </c>
      <c r="AO670" s="36">
        <f t="shared" si="544"/>
        <v>74.560030091101325</v>
      </c>
      <c r="AP670" s="36">
        <f t="shared" si="545"/>
        <v>1.9507346207869281</v>
      </c>
      <c r="AQ670" s="36">
        <f t="shared" si="546"/>
        <v>1.186492782892979</v>
      </c>
      <c r="AR670" s="36">
        <f t="shared" si="547"/>
        <v>2.6226018060904268</v>
      </c>
      <c r="AS670" s="36">
        <f t="shared" si="548"/>
        <v>66.062879006624797</v>
      </c>
      <c r="AT670" s="37">
        <f t="shared" si="549"/>
        <v>91.145572365554528</v>
      </c>
      <c r="AU670" s="37">
        <f t="shared" si="550"/>
        <v>3.2441320184228739</v>
      </c>
      <c r="AV670" s="37">
        <f t="shared" si="551"/>
        <v>1.9731742009366846</v>
      </c>
      <c r="AW670" s="37">
        <f t="shared" si="552"/>
        <v>4.3614679311322471</v>
      </c>
      <c r="AX670" s="37">
        <f t="shared" si="553"/>
        <v>109.86461137811369</v>
      </c>
      <c r="AY670" s="9">
        <f t="shared" si="554"/>
        <v>0.85</v>
      </c>
      <c r="AZ670" s="9">
        <f t="shared" si="555"/>
        <v>0.6</v>
      </c>
      <c r="BA670" s="9">
        <f t="shared" si="556"/>
        <v>0.65</v>
      </c>
      <c r="BB670" s="9">
        <f t="shared" si="571"/>
        <v>21</v>
      </c>
      <c r="BC670" s="9">
        <f t="shared" si="572"/>
        <v>11.2</v>
      </c>
      <c r="BD670" s="9">
        <f t="shared" si="573"/>
        <v>13.65</v>
      </c>
      <c r="BE670" s="9">
        <f t="shared" si="557"/>
        <v>145.44683202562649</v>
      </c>
      <c r="BF670" s="9">
        <f t="shared" si="558"/>
        <v>88.464937595375062</v>
      </c>
      <c r="BG670" s="9">
        <f t="shared" si="559"/>
        <v>195.54126957907891</v>
      </c>
      <c r="BH670" s="9">
        <f t="shared" si="560"/>
        <v>4925.650246638731</v>
      </c>
      <c r="BI670" s="9">
        <f t="shared" si="561"/>
        <v>295.68826964857453</v>
      </c>
      <c r="BJ670" s="9">
        <f t="shared" si="562"/>
        <v>179.84609192131981</v>
      </c>
      <c r="BK670" s="9">
        <f t="shared" si="563"/>
        <v>397.52849093705964</v>
      </c>
      <c r="BL670" s="9">
        <f t="shared" si="564"/>
        <v>10013.672886777387</v>
      </c>
      <c r="BM670" s="9" t="str">
        <f t="shared" si="565"/>
        <v>D</v>
      </c>
      <c r="BN670" s="9" t="str">
        <f t="shared" si="566"/>
        <v>M</v>
      </c>
      <c r="BO670" s="9">
        <v>1</v>
      </c>
    </row>
    <row r="671" spans="1:67" x14ac:dyDescent="0.3">
      <c r="A671" s="10">
        <v>665</v>
      </c>
      <c r="B671" s="10">
        <f t="shared" si="536"/>
        <v>17</v>
      </c>
      <c r="C671" s="9">
        <f>IF(G671&lt;=$A$3,$A$3,G671)</f>
        <v>2.7906201442409824</v>
      </c>
      <c r="D671" s="9">
        <f t="shared" si="523"/>
        <v>3</v>
      </c>
      <c r="E671" s="9">
        <f t="shared" si="524"/>
        <v>2.7508200000000005</v>
      </c>
      <c r="F671" s="9">
        <f t="shared" si="525"/>
        <v>3.1906201442409827</v>
      </c>
      <c r="G671" s="9">
        <v>2.7906201442409824</v>
      </c>
      <c r="H671" s="9">
        <f t="shared" si="537"/>
        <v>3.0791086473674234</v>
      </c>
      <c r="I671" s="9">
        <v>65</v>
      </c>
      <c r="J671" s="9">
        <v>78</v>
      </c>
      <c r="K671" s="9">
        <v>0.2</v>
      </c>
      <c r="L671" s="9">
        <v>0.2</v>
      </c>
      <c r="M671" s="1">
        <f t="shared" si="526"/>
        <v>1.3989229744649958</v>
      </c>
      <c r="N671" s="9">
        <v>3</v>
      </c>
      <c r="O671" s="9">
        <v>2.6</v>
      </c>
      <c r="P671" s="9">
        <f t="shared" si="527"/>
        <v>2.7608628232382717</v>
      </c>
      <c r="Q671" s="1">
        <f t="shared" si="528"/>
        <v>1.2874114775914363</v>
      </c>
      <c r="R671" s="4">
        <f t="shared" si="529"/>
        <v>15.007922656809424</v>
      </c>
      <c r="S671" s="4">
        <f t="shared" si="530"/>
        <v>9.5361323262750139E-2</v>
      </c>
      <c r="T671" s="9">
        <f t="shared" si="531"/>
        <v>14.66613362838498</v>
      </c>
      <c r="U671" s="9">
        <f t="shared" si="532"/>
        <v>4.478031621832419</v>
      </c>
      <c r="V671" s="9">
        <f t="shared" si="533"/>
        <v>35.886769136527334</v>
      </c>
      <c r="W671" s="9">
        <f t="shared" si="534"/>
        <v>41.546415638062143</v>
      </c>
      <c r="X671" s="28">
        <f t="shared" si="538"/>
        <v>77.433184774589478</v>
      </c>
      <c r="Y671" s="9">
        <f t="shared" si="535"/>
        <v>0.53654535531510306</v>
      </c>
      <c r="Z671" s="9">
        <f t="shared" si="567"/>
        <v>0.04</v>
      </c>
      <c r="AA671" s="29">
        <f t="shared" si="539"/>
        <v>0.57654535531510309</v>
      </c>
      <c r="AB671" s="30">
        <f t="shared" si="568"/>
        <v>0.98</v>
      </c>
      <c r="AC671" s="9">
        <v>0.5</v>
      </c>
      <c r="AD671" s="9">
        <v>0.5</v>
      </c>
      <c r="AE671" s="9">
        <f t="shared" si="540"/>
        <v>76.230662844161316</v>
      </c>
      <c r="AF671" s="9">
        <f>(AC671+AD671)*D671*E671*N671</f>
        <v>24.757380000000005</v>
      </c>
      <c r="AG671" s="28">
        <f t="shared" si="541"/>
        <v>100.98804284416133</v>
      </c>
      <c r="AH671" s="9">
        <f t="shared" si="542"/>
        <v>0.24515159718665014</v>
      </c>
      <c r="AI671" s="9">
        <f t="shared" si="569"/>
        <v>0.09</v>
      </c>
      <c r="AJ671" s="29">
        <f t="shared" si="543"/>
        <v>0.33515159718665011</v>
      </c>
      <c r="AK671" s="30">
        <f t="shared" si="570"/>
        <v>0.9</v>
      </c>
      <c r="AL671" s="9">
        <v>8.6229695062146803</v>
      </c>
      <c r="AM671" s="9">
        <v>2.2191727501528784</v>
      </c>
      <c r="AN671" s="9">
        <v>3.7954232830514321</v>
      </c>
      <c r="AO671" s="36">
        <f t="shared" si="544"/>
        <v>79.046376124060103</v>
      </c>
      <c r="AP671" s="36">
        <f t="shared" si="545"/>
        <v>3.6514364883828385</v>
      </c>
      <c r="AQ671" s="36">
        <f t="shared" si="546"/>
        <v>0.93971900841039258</v>
      </c>
      <c r="AR671" s="36">
        <f t="shared" si="547"/>
        <v>1.6071896177533291</v>
      </c>
      <c r="AS671" s="36">
        <f t="shared" si="548"/>
        <v>85.752842937667921</v>
      </c>
      <c r="AT671" s="37">
        <f t="shared" si="549"/>
        <v>99.878284131588131</v>
      </c>
      <c r="AU671" s="37">
        <f t="shared" si="550"/>
        <v>5.7329675037150505</v>
      </c>
      <c r="AV671" s="37">
        <f t="shared" si="551"/>
        <v>1.4754134585060503</v>
      </c>
      <c r="AW671" s="37">
        <f t="shared" si="552"/>
        <v>2.5233811077373454</v>
      </c>
      <c r="AX671" s="37">
        <f t="shared" si="553"/>
        <v>134.63694726087391</v>
      </c>
      <c r="AY671" s="9">
        <f t="shared" si="554"/>
        <v>0.85</v>
      </c>
      <c r="AZ671" s="9">
        <f t="shared" si="555"/>
        <v>0.6</v>
      </c>
      <c r="BA671" s="9">
        <f t="shared" si="556"/>
        <v>0.65</v>
      </c>
      <c r="BB671" s="9">
        <f t="shared" si="571"/>
        <v>21</v>
      </c>
      <c r="BC671" s="9">
        <f t="shared" si="572"/>
        <v>11.2</v>
      </c>
      <c r="BD671" s="9">
        <f t="shared" si="573"/>
        <v>13.65</v>
      </c>
      <c r="BE671" s="9">
        <f t="shared" si="557"/>
        <v>288.63282205382706</v>
      </c>
      <c r="BF671" s="9">
        <f t="shared" si="558"/>
        <v>74.281382189736689</v>
      </c>
      <c r="BG671" s="9">
        <f t="shared" si="559"/>
        <v>127.04251502761404</v>
      </c>
      <c r="BH671" s="9">
        <f t="shared" si="560"/>
        <v>6778.4514765583499</v>
      </c>
      <c r="BI671" s="9">
        <f t="shared" si="561"/>
        <v>572.59895725321337</v>
      </c>
      <c r="BJ671" s="9">
        <f t="shared" si="562"/>
        <v>147.36176462023641</v>
      </c>
      <c r="BK671" s="9">
        <f t="shared" si="563"/>
        <v>252.03097525087219</v>
      </c>
      <c r="BL671" s="9">
        <f t="shared" si="564"/>
        <v>13447.307273131211</v>
      </c>
      <c r="BM671" s="9" t="str">
        <f t="shared" si="565"/>
        <v>M</v>
      </c>
      <c r="BN671" s="9" t="str">
        <f t="shared" si="566"/>
        <v>M</v>
      </c>
      <c r="BO671" s="9">
        <v>1</v>
      </c>
    </row>
    <row r="672" spans="1:67" x14ac:dyDescent="0.3">
      <c r="A672" s="10">
        <v>666</v>
      </c>
      <c r="B672" s="10">
        <f t="shared" si="536"/>
        <v>17</v>
      </c>
      <c r="C672" s="9">
        <f>IF(G672&lt;=$A$3,$A$3,G672)</f>
        <v>3.0813124968499652</v>
      </c>
      <c r="D672" s="9">
        <f t="shared" si="523"/>
        <v>3</v>
      </c>
      <c r="E672" s="9">
        <f t="shared" si="524"/>
        <v>2.7508200000000005</v>
      </c>
      <c r="F672" s="9">
        <f t="shared" si="525"/>
        <v>3.4813124968499656</v>
      </c>
      <c r="G672" s="9">
        <v>3.0813124968499652</v>
      </c>
      <c r="H672" s="9">
        <f t="shared" si="537"/>
        <v>3.399852170447434</v>
      </c>
      <c r="I672" s="9">
        <v>65</v>
      </c>
      <c r="J672" s="9">
        <v>78</v>
      </c>
      <c r="K672" s="9">
        <v>0.2</v>
      </c>
      <c r="L672" s="9">
        <v>0.2</v>
      </c>
      <c r="M672" s="1">
        <f t="shared" si="526"/>
        <v>1.3989229744649958</v>
      </c>
      <c r="N672" s="9">
        <v>3</v>
      </c>
      <c r="O672" s="9">
        <v>2.6</v>
      </c>
      <c r="P672" s="9">
        <f t="shared" si="527"/>
        <v>2.825307766282803</v>
      </c>
      <c r="Q672" s="1">
        <f t="shared" si="528"/>
        <v>1.317462648062464</v>
      </c>
      <c r="R672" s="4">
        <f t="shared" si="529"/>
        <v>15.007922656809424</v>
      </c>
      <c r="S672" s="4">
        <f t="shared" si="530"/>
        <v>5.0889158501939528E-2</v>
      </c>
      <c r="T672" s="9">
        <f t="shared" si="531"/>
        <v>15.358807838918519</v>
      </c>
      <c r="U672" s="9">
        <f t="shared" si="532"/>
        <v>4.7987751449124296</v>
      </c>
      <c r="V672" s="9">
        <f t="shared" si="533"/>
        <v>41.922116348138054</v>
      </c>
      <c r="W672" s="9">
        <f t="shared" si="534"/>
        <v>41.424080717794816</v>
      </c>
      <c r="X672" s="28">
        <f t="shared" si="538"/>
        <v>83.34619706593287</v>
      </c>
      <c r="Y672" s="9">
        <f t="shared" si="535"/>
        <v>0.49701224742174344</v>
      </c>
      <c r="Z672" s="9">
        <f t="shared" si="567"/>
        <v>0.04</v>
      </c>
      <c r="AA672" s="29">
        <f t="shared" si="539"/>
        <v>0.53701224742174347</v>
      </c>
      <c r="AB672" s="30">
        <f t="shared" si="568"/>
        <v>0.98</v>
      </c>
      <c r="AC672" s="9">
        <v>0.5</v>
      </c>
      <c r="AD672" s="9">
        <v>0.5</v>
      </c>
      <c r="AE672" s="9">
        <f t="shared" si="540"/>
        <v>84.171432127591899</v>
      </c>
      <c r="AF672" s="9">
        <f>(AC672+AD672)*D672*E672*N672</f>
        <v>24.757380000000005</v>
      </c>
      <c r="AG672" s="28">
        <f t="shared" si="541"/>
        <v>108.9288121275919</v>
      </c>
      <c r="AH672" s="9">
        <f t="shared" si="542"/>
        <v>0.22728036335327767</v>
      </c>
      <c r="AI672" s="9">
        <f t="shared" si="569"/>
        <v>0.09</v>
      </c>
      <c r="AJ672" s="29">
        <f t="shared" si="543"/>
        <v>0.31728036335327769</v>
      </c>
      <c r="AK672" s="30">
        <f t="shared" si="570"/>
        <v>0.9</v>
      </c>
      <c r="AL672" s="9">
        <v>8.7650992990962138</v>
      </c>
      <c r="AM672" s="9">
        <v>3.2057582687949067</v>
      </c>
      <c r="AN672" s="9">
        <v>5.1131618081221912</v>
      </c>
      <c r="AO672" s="36">
        <f t="shared" si="544"/>
        <v>85.08257617147315</v>
      </c>
      <c r="AP672" s="36">
        <f t="shared" si="545"/>
        <v>4.0581336256138076</v>
      </c>
      <c r="AQ672" s="36">
        <f t="shared" si="546"/>
        <v>1.4842268161785162</v>
      </c>
      <c r="AR672" s="36">
        <f t="shared" si="547"/>
        <v>2.3673312941114677</v>
      </c>
      <c r="AS672" s="36">
        <f t="shared" si="548"/>
        <v>103.4158363289301</v>
      </c>
      <c r="AT672" s="37">
        <f t="shared" si="549"/>
        <v>107.73179221410187</v>
      </c>
      <c r="AU672" s="37">
        <f t="shared" si="550"/>
        <v>5.9841054086514074</v>
      </c>
      <c r="AV672" s="37">
        <f t="shared" si="551"/>
        <v>2.1886341204488842</v>
      </c>
      <c r="AW672" s="37">
        <f t="shared" si="552"/>
        <v>3.49085597175708</v>
      </c>
      <c r="AX672" s="37">
        <f t="shared" si="553"/>
        <v>152.49652244325881</v>
      </c>
      <c r="AY672" s="9">
        <f t="shared" si="554"/>
        <v>0.85</v>
      </c>
      <c r="AZ672" s="9">
        <f t="shared" si="555"/>
        <v>0.6</v>
      </c>
      <c r="BA672" s="9">
        <f t="shared" si="556"/>
        <v>0.65</v>
      </c>
      <c r="BB672" s="9">
        <f t="shared" si="571"/>
        <v>21</v>
      </c>
      <c r="BC672" s="9">
        <f t="shared" si="572"/>
        <v>11.2</v>
      </c>
      <c r="BD672" s="9">
        <f t="shared" si="573"/>
        <v>13.65</v>
      </c>
      <c r="BE672" s="9">
        <f t="shared" si="557"/>
        <v>345.27646331530332</v>
      </c>
      <c r="BF672" s="9">
        <f t="shared" si="558"/>
        <v>126.28184114325168</v>
      </c>
      <c r="BG672" s="9">
        <f t="shared" si="559"/>
        <v>201.41864515435105</v>
      </c>
      <c r="BH672" s="9">
        <f t="shared" si="560"/>
        <v>8798.8857717927949</v>
      </c>
      <c r="BI672" s="9">
        <f t="shared" si="561"/>
        <v>644.67840047211655</v>
      </c>
      <c r="BJ672" s="9">
        <f t="shared" si="562"/>
        <v>235.7854762968928</v>
      </c>
      <c r="BK672" s="9">
        <f t="shared" si="563"/>
        <v>376.07617019869042</v>
      </c>
      <c r="BL672" s="9">
        <f t="shared" si="564"/>
        <v>16428.723669230279</v>
      </c>
      <c r="BM672" s="9" t="str">
        <f t="shared" si="565"/>
        <v>M</v>
      </c>
      <c r="BN672" s="9" t="str">
        <f t="shared" si="566"/>
        <v>M</v>
      </c>
      <c r="BO672" s="9">
        <v>1</v>
      </c>
    </row>
    <row r="673" spans="1:67" x14ac:dyDescent="0.3">
      <c r="A673" s="10">
        <v>667</v>
      </c>
      <c r="B673" s="10">
        <f t="shared" si="536"/>
        <v>17</v>
      </c>
      <c r="C673" s="9">
        <f>IF(G673&lt;=$A$3,$A$3,G673)</f>
        <v>2.5</v>
      </c>
      <c r="D673" s="9">
        <f t="shared" si="523"/>
        <v>3</v>
      </c>
      <c r="E673" s="9">
        <f t="shared" si="524"/>
        <v>2.7508200000000005</v>
      </c>
      <c r="F673" s="9">
        <f t="shared" si="525"/>
        <v>2.9000000000000004</v>
      </c>
      <c r="G673" s="9">
        <v>1.5058313462618245</v>
      </c>
      <c r="H673" s="9">
        <f t="shared" si="537"/>
        <v>1.6615010571468591</v>
      </c>
      <c r="I673" s="9">
        <v>65</v>
      </c>
      <c r="J673" s="9">
        <v>78</v>
      </c>
      <c r="K673" s="9">
        <v>0.2</v>
      </c>
      <c r="L673" s="9">
        <v>0.2</v>
      </c>
      <c r="M673" s="1">
        <f t="shared" si="526"/>
        <v>1.3989229744649958</v>
      </c>
      <c r="N673" s="9">
        <v>3</v>
      </c>
      <c r="O673" s="9">
        <v>2.6</v>
      </c>
      <c r="P673" s="9">
        <f t="shared" si="527"/>
        <v>0.34403044600766591</v>
      </c>
      <c r="Q673" s="1">
        <f t="shared" si="528"/>
        <v>0.16042403161185437</v>
      </c>
      <c r="R673" s="4">
        <f t="shared" si="529"/>
        <v>15.007922656809424</v>
      </c>
      <c r="S673" s="4">
        <f t="shared" si="530"/>
        <v>11.763166875315818</v>
      </c>
      <c r="T673" s="9">
        <f t="shared" si="531"/>
        <v>0.22772973310022773</v>
      </c>
      <c r="U673" s="9">
        <f t="shared" si="532"/>
        <v>3.0604240316118547</v>
      </c>
      <c r="V673" s="9">
        <f t="shared" si="533"/>
        <v>40.507969537779744</v>
      </c>
      <c r="W673" s="9">
        <f t="shared" si="534"/>
        <v>73.642448506760772</v>
      </c>
      <c r="X673" s="28">
        <f t="shared" si="538"/>
        <v>114.15041804454052</v>
      </c>
      <c r="Y673" s="9">
        <f t="shared" si="535"/>
        <v>0.64513516260646653</v>
      </c>
      <c r="Z673" s="9">
        <f t="shared" si="567"/>
        <v>0.04</v>
      </c>
      <c r="AA673" s="29">
        <f t="shared" si="539"/>
        <v>0.68513516260646656</v>
      </c>
      <c r="AB673" s="30">
        <f t="shared" si="568"/>
        <v>0.98</v>
      </c>
      <c r="AC673" s="9">
        <v>0.5</v>
      </c>
      <c r="AD673" s="9">
        <v>0.5</v>
      </c>
      <c r="AE673" s="9">
        <f t="shared" si="540"/>
        <v>41.134413042186516</v>
      </c>
      <c r="AF673" s="9">
        <f>(AC673+AD673)*D673*E673*N673</f>
        <v>24.757380000000005</v>
      </c>
      <c r="AG673" s="28">
        <f t="shared" si="541"/>
        <v>65.891793042186521</v>
      </c>
      <c r="AH673" s="9">
        <f t="shared" si="542"/>
        <v>0.37572782370862717</v>
      </c>
      <c r="AI673" s="9">
        <f t="shared" si="569"/>
        <v>0.09</v>
      </c>
      <c r="AJ673" s="29">
        <f t="shared" si="543"/>
        <v>0.4657278237086272</v>
      </c>
      <c r="AK673" s="30">
        <f t="shared" si="570"/>
        <v>0.9</v>
      </c>
      <c r="AL673" s="9">
        <v>10.782853176964061</v>
      </c>
      <c r="AM673" s="9">
        <v>3.0573177437677326</v>
      </c>
      <c r="AN673" s="9">
        <v>6.6365202543177793</v>
      </c>
      <c r="AO673" s="36">
        <f t="shared" si="544"/>
        <v>116.52855175380178</v>
      </c>
      <c r="AP673" s="36">
        <f t="shared" si="545"/>
        <v>3.3951413122031342</v>
      </c>
      <c r="AQ673" s="36">
        <f t="shared" si="546"/>
        <v>0.96264185425179161</v>
      </c>
      <c r="AR673" s="36">
        <f t="shared" si="547"/>
        <v>2.0896068707346589</v>
      </c>
      <c r="AS673" s="36">
        <f t="shared" si="548"/>
        <v>85.612262643991244</v>
      </c>
      <c r="AT673" s="37">
        <f t="shared" si="549"/>
        <v>65.1677074043603</v>
      </c>
      <c r="AU673" s="37">
        <f t="shared" si="550"/>
        <v>5.7609784334869323</v>
      </c>
      <c r="AV673" s="37">
        <f t="shared" si="551"/>
        <v>1.6334398045770162</v>
      </c>
      <c r="AW673" s="37">
        <f t="shared" si="552"/>
        <v>3.5457081192761346</v>
      </c>
      <c r="AX673" s="37">
        <f t="shared" si="553"/>
        <v>145.26947581277679</v>
      </c>
      <c r="AY673" s="9">
        <f t="shared" si="554"/>
        <v>0.85</v>
      </c>
      <c r="AZ673" s="9">
        <f t="shared" si="555"/>
        <v>0.6</v>
      </c>
      <c r="BA673" s="9">
        <f t="shared" si="556"/>
        <v>0.65</v>
      </c>
      <c r="BB673" s="9">
        <f t="shared" si="571"/>
        <v>21</v>
      </c>
      <c r="BC673" s="9">
        <f t="shared" si="572"/>
        <v>11.2</v>
      </c>
      <c r="BD673" s="9">
        <f t="shared" si="573"/>
        <v>13.65</v>
      </c>
      <c r="BE673" s="9">
        <f t="shared" si="557"/>
        <v>395.63090011053339</v>
      </c>
      <c r="BF673" s="9">
        <f t="shared" si="558"/>
        <v>112.17526113355561</v>
      </c>
      <c r="BG673" s="9">
        <f t="shared" si="559"/>
        <v>243.49886238150347</v>
      </c>
      <c r="BH673" s="9">
        <f t="shared" si="560"/>
        <v>9976.2729782704046</v>
      </c>
      <c r="BI673" s="9">
        <f t="shared" si="561"/>
        <v>375.42975691630636</v>
      </c>
      <c r="BJ673" s="9">
        <f t="shared" si="562"/>
        <v>106.44752724731046</v>
      </c>
      <c r="BK673" s="9">
        <f t="shared" si="563"/>
        <v>231.0656692582518</v>
      </c>
      <c r="BL673" s="9">
        <f t="shared" si="564"/>
        <v>9466.8786945518332</v>
      </c>
      <c r="BM673" s="9" t="str">
        <f t="shared" si="565"/>
        <v>M</v>
      </c>
      <c r="BN673" s="9" t="str">
        <f t="shared" si="566"/>
        <v>M</v>
      </c>
      <c r="BO673" s="9">
        <v>1</v>
      </c>
    </row>
    <row r="674" spans="1:67" x14ac:dyDescent="0.3">
      <c r="A674" s="10">
        <v>668</v>
      </c>
      <c r="B674" s="10">
        <f t="shared" si="536"/>
        <v>17</v>
      </c>
      <c r="C674" s="9">
        <f>IF(G674&lt;=$A$3,$A$3,G674)</f>
        <v>2.5</v>
      </c>
      <c r="D674" s="9">
        <f t="shared" si="523"/>
        <v>3</v>
      </c>
      <c r="E674" s="9">
        <f t="shared" si="524"/>
        <v>2.7508200000000005</v>
      </c>
      <c r="F674" s="9">
        <f t="shared" si="525"/>
        <v>2.9000000000000004</v>
      </c>
      <c r="G674" s="9">
        <v>1.5848114295943829</v>
      </c>
      <c r="H674" s="9">
        <f t="shared" si="537"/>
        <v>1.7486459371338217</v>
      </c>
      <c r="I674" s="9">
        <v>65</v>
      </c>
      <c r="J674" s="9">
        <v>78</v>
      </c>
      <c r="K674" s="9">
        <v>0.2</v>
      </c>
      <c r="L674" s="9">
        <v>0.2</v>
      </c>
      <c r="M674" s="1">
        <f t="shared" si="526"/>
        <v>1.3989229744649958</v>
      </c>
      <c r="N674" s="9">
        <v>3</v>
      </c>
      <c r="O674" s="9">
        <v>2.6</v>
      </c>
      <c r="P674" s="9">
        <f t="shared" si="527"/>
        <v>0.5309132442266824</v>
      </c>
      <c r="Q674" s="1">
        <f t="shared" si="528"/>
        <v>0.24756891159881711</v>
      </c>
      <c r="R674" s="4">
        <f t="shared" si="529"/>
        <v>15.007922656809424</v>
      </c>
      <c r="S674" s="4">
        <f t="shared" si="530"/>
        <v>10.166015634897844</v>
      </c>
      <c r="T674" s="9">
        <f t="shared" si="531"/>
        <v>0.5423418261249644</v>
      </c>
      <c r="U674" s="9">
        <f t="shared" si="532"/>
        <v>3.1475689115988175</v>
      </c>
      <c r="V674" s="9">
        <f t="shared" si="533"/>
        <v>41.800007208937068</v>
      </c>
      <c r="W674" s="9">
        <f t="shared" si="534"/>
        <v>69.248972931594196</v>
      </c>
      <c r="X674" s="28">
        <f t="shared" si="538"/>
        <v>111.04898014053126</v>
      </c>
      <c r="Y674" s="9">
        <f t="shared" si="535"/>
        <v>0.62358945434672508</v>
      </c>
      <c r="Z674" s="9">
        <f t="shared" si="567"/>
        <v>0.04</v>
      </c>
      <c r="AA674" s="29">
        <f t="shared" si="539"/>
        <v>0.66358945434672512</v>
      </c>
      <c r="AB674" s="30">
        <f t="shared" si="568"/>
        <v>0.98</v>
      </c>
      <c r="AC674" s="9">
        <v>0.5</v>
      </c>
      <c r="AD674" s="9">
        <v>0.5</v>
      </c>
      <c r="AE674" s="9">
        <f t="shared" si="540"/>
        <v>43.291891951078142</v>
      </c>
      <c r="AF674" s="9">
        <f>(AC674+AD674)*D674*E674*N674</f>
        <v>24.757380000000005</v>
      </c>
      <c r="AG674" s="28">
        <f t="shared" si="541"/>
        <v>68.04927195107814</v>
      </c>
      <c r="AH674" s="9">
        <f t="shared" si="542"/>
        <v>0.3638155014766144</v>
      </c>
      <c r="AI674" s="9">
        <f t="shared" si="569"/>
        <v>0.09</v>
      </c>
      <c r="AJ674" s="29">
        <f t="shared" si="543"/>
        <v>0.45381550147661442</v>
      </c>
      <c r="AK674" s="30">
        <f t="shared" si="570"/>
        <v>0.9</v>
      </c>
      <c r="AL674" s="9">
        <v>6.7487296635795602</v>
      </c>
      <c r="AM674" s="9">
        <v>3.1110516112558182</v>
      </c>
      <c r="AN674" s="9">
        <v>3.8321021167555456</v>
      </c>
      <c r="AO674" s="36">
        <f t="shared" si="544"/>
        <v>113.36250056012567</v>
      </c>
      <c r="AP674" s="36">
        <f t="shared" si="545"/>
        <v>2.2703438285912423</v>
      </c>
      <c r="AQ674" s="36">
        <f t="shared" si="546"/>
        <v>1.0465905700980698</v>
      </c>
      <c r="AR674" s="36">
        <f t="shared" si="547"/>
        <v>1.2891595640968028</v>
      </c>
      <c r="AS674" s="36">
        <f t="shared" si="548"/>
        <v>58.99679420386159</v>
      </c>
      <c r="AT674" s="37">
        <f t="shared" si="549"/>
        <v>67.301477753813543</v>
      </c>
      <c r="AU674" s="37">
        <f t="shared" si="550"/>
        <v>3.6860515269720988</v>
      </c>
      <c r="AV674" s="37">
        <f t="shared" si="551"/>
        <v>1.6992081641741297</v>
      </c>
      <c r="AW674" s="37">
        <f t="shared" si="552"/>
        <v>2.0930347729305319</v>
      </c>
      <c r="AX674" s="37">
        <f t="shared" si="553"/>
        <v>95.785149642528253</v>
      </c>
      <c r="AY674" s="9">
        <f t="shared" si="554"/>
        <v>0.85</v>
      </c>
      <c r="AZ674" s="9">
        <f t="shared" si="555"/>
        <v>0.6</v>
      </c>
      <c r="BA674" s="9">
        <f t="shared" si="556"/>
        <v>0.65</v>
      </c>
      <c r="BB674" s="9">
        <f t="shared" si="571"/>
        <v>21</v>
      </c>
      <c r="BC674" s="9">
        <f t="shared" si="572"/>
        <v>11.2</v>
      </c>
      <c r="BD674" s="9">
        <f t="shared" si="573"/>
        <v>13.65</v>
      </c>
      <c r="BE674" s="9">
        <f t="shared" si="557"/>
        <v>257.37185354035256</v>
      </c>
      <c r="BF674" s="9">
        <f t="shared" si="558"/>
        <v>118.64412408896467</v>
      </c>
      <c r="BG674" s="9">
        <f t="shared" si="559"/>
        <v>146.14235180701516</v>
      </c>
      <c r="BH674" s="9">
        <f t="shared" si="560"/>
        <v>6688.0241159808784</v>
      </c>
      <c r="BI674" s="9">
        <f t="shared" si="561"/>
        <v>248.07671484192315</v>
      </c>
      <c r="BJ674" s="9">
        <f t="shared" si="562"/>
        <v>114.35922046026354</v>
      </c>
      <c r="BK674" s="9">
        <f t="shared" si="563"/>
        <v>140.86433320834237</v>
      </c>
      <c r="BL674" s="9">
        <f t="shared" si="564"/>
        <v>6446.4821178123166</v>
      </c>
      <c r="BM674" s="9" t="str">
        <f t="shared" si="565"/>
        <v>D</v>
      </c>
      <c r="BN674" s="9" t="str">
        <f t="shared" si="566"/>
        <v>M</v>
      </c>
      <c r="BO674" s="9">
        <v>1</v>
      </c>
    </row>
    <row r="675" spans="1:67" x14ac:dyDescent="0.3">
      <c r="A675" s="10">
        <v>669</v>
      </c>
      <c r="B675" s="10">
        <f t="shared" si="536"/>
        <v>17</v>
      </c>
      <c r="C675" s="9">
        <f>IF(G675&lt;=$A$3,$A$3,G675)</f>
        <v>2.5</v>
      </c>
      <c r="D675" s="9">
        <f t="shared" si="523"/>
        <v>3</v>
      </c>
      <c r="E675" s="9">
        <f t="shared" si="524"/>
        <v>2.7508200000000005</v>
      </c>
      <c r="F675" s="9">
        <f t="shared" si="525"/>
        <v>2.9000000000000004</v>
      </c>
      <c r="G675" s="9">
        <v>2.4434920675207792</v>
      </c>
      <c r="H675" s="9">
        <f t="shared" si="537"/>
        <v>2.6960951924624337</v>
      </c>
      <c r="I675" s="9">
        <v>65</v>
      </c>
      <c r="J675" s="9">
        <v>78</v>
      </c>
      <c r="K675" s="9">
        <v>0.2</v>
      </c>
      <c r="L675" s="9">
        <v>0.2</v>
      </c>
      <c r="M675" s="1">
        <f t="shared" si="526"/>
        <v>1.3989229744649958</v>
      </c>
      <c r="N675" s="9">
        <v>3</v>
      </c>
      <c r="O675" s="9">
        <v>2.6</v>
      </c>
      <c r="P675" s="9">
        <f t="shared" si="527"/>
        <v>2.5627247291105193</v>
      </c>
      <c r="Q675" s="1">
        <f t="shared" si="528"/>
        <v>1.1950181669274293</v>
      </c>
      <c r="R675" s="4">
        <f t="shared" si="529"/>
        <v>15.007922656809424</v>
      </c>
      <c r="S675" s="4">
        <f t="shared" si="530"/>
        <v>0.31885109183410193</v>
      </c>
      <c r="T675" s="9">
        <f t="shared" si="531"/>
        <v>12.636590136708129</v>
      </c>
      <c r="U675" s="9">
        <f t="shared" si="532"/>
        <v>4.0950181669274297</v>
      </c>
      <c r="V675" s="9">
        <f t="shared" si="533"/>
        <v>31.987268316106153</v>
      </c>
      <c r="W675" s="9">
        <f t="shared" si="534"/>
        <v>42.16119576324359</v>
      </c>
      <c r="X675" s="28">
        <f t="shared" si="538"/>
        <v>74.148464079349736</v>
      </c>
      <c r="Y675" s="9">
        <f t="shared" si="535"/>
        <v>0.56860511254993662</v>
      </c>
      <c r="Z675" s="9">
        <f t="shared" si="567"/>
        <v>0.04</v>
      </c>
      <c r="AA675" s="29">
        <f t="shared" si="539"/>
        <v>0.60860511254993666</v>
      </c>
      <c r="AB675" s="30">
        <f t="shared" si="568"/>
        <v>0.98</v>
      </c>
      <c r="AC675" s="9">
        <v>0.5</v>
      </c>
      <c r="AD675" s="9">
        <v>0.5</v>
      </c>
      <c r="AE675" s="9">
        <f t="shared" si="540"/>
        <v>66.748253195965617</v>
      </c>
      <c r="AF675" s="9">
        <f>(AC675+AD675)*D675*E675*N675</f>
        <v>24.757380000000005</v>
      </c>
      <c r="AG675" s="28">
        <f t="shared" si="541"/>
        <v>91.505633195965629</v>
      </c>
      <c r="AH675" s="9">
        <f t="shared" si="542"/>
        <v>0.27055580225296477</v>
      </c>
      <c r="AI675" s="9">
        <f t="shared" si="569"/>
        <v>0.09</v>
      </c>
      <c r="AJ675" s="29">
        <f t="shared" si="543"/>
        <v>0.3605558022529648</v>
      </c>
      <c r="AK675" s="30">
        <f t="shared" si="570"/>
        <v>0.9</v>
      </c>
      <c r="AL675" s="9">
        <v>6.5098566337828991</v>
      </c>
      <c r="AM675" s="9">
        <v>2.43335546280194</v>
      </c>
      <c r="AN675" s="9">
        <v>3.43153867452734</v>
      </c>
      <c r="AO675" s="36">
        <f t="shared" si="544"/>
        <v>75.693223747669521</v>
      </c>
      <c r="AP675" s="36">
        <f t="shared" si="545"/>
        <v>2.5479246044955062</v>
      </c>
      <c r="AQ675" s="36">
        <f t="shared" si="546"/>
        <v>0.95240288748936208</v>
      </c>
      <c r="AR675" s="36">
        <f t="shared" si="547"/>
        <v>1.3430866932971677</v>
      </c>
      <c r="AS675" s="36">
        <f t="shared" si="548"/>
        <v>61.963824944101788</v>
      </c>
      <c r="AT675" s="37">
        <f t="shared" si="549"/>
        <v>90.500076787218745</v>
      </c>
      <c r="AU675" s="37">
        <f t="shared" si="550"/>
        <v>4.1626900526375215</v>
      </c>
      <c r="AV675" s="37">
        <f t="shared" si="551"/>
        <v>1.5559950317447522</v>
      </c>
      <c r="AW675" s="37">
        <f t="shared" si="552"/>
        <v>2.1942774947710593</v>
      </c>
      <c r="AX675" s="37">
        <f t="shared" si="553"/>
        <v>101.23384234489822</v>
      </c>
      <c r="AY675" s="9">
        <f t="shared" si="554"/>
        <v>0.85</v>
      </c>
      <c r="AZ675" s="9">
        <f t="shared" si="555"/>
        <v>0.6</v>
      </c>
      <c r="BA675" s="9">
        <f t="shared" si="556"/>
        <v>0.55000000000000004</v>
      </c>
      <c r="BB675" s="9">
        <f t="shared" si="571"/>
        <v>21</v>
      </c>
      <c r="BC675" s="9">
        <f t="shared" si="572"/>
        <v>11.2</v>
      </c>
      <c r="BD675" s="9">
        <f t="shared" si="573"/>
        <v>13.65</v>
      </c>
      <c r="BE675" s="9">
        <f t="shared" si="557"/>
        <v>192.86062718027071</v>
      </c>
      <c r="BF675" s="9">
        <f t="shared" si="558"/>
        <v>72.090444860658806</v>
      </c>
      <c r="BG675" s="9">
        <f t="shared" si="559"/>
        <v>101.6625615882601</v>
      </c>
      <c r="BH675" s="9">
        <f t="shared" si="560"/>
        <v>4690.2416657553222</v>
      </c>
      <c r="BI675" s="9">
        <f t="shared" si="561"/>
        <v>376.72376940508735</v>
      </c>
      <c r="BJ675" s="9">
        <f t="shared" si="562"/>
        <v>140.81766985343094</v>
      </c>
      <c r="BK675" s="9">
        <f t="shared" si="563"/>
        <v>198.58228176924683</v>
      </c>
      <c r="BL675" s="9">
        <f t="shared" si="564"/>
        <v>9161.6705056784849</v>
      </c>
      <c r="BM675" s="9" t="str">
        <f t="shared" si="565"/>
        <v>D</v>
      </c>
      <c r="BN675" s="9" t="str">
        <f t="shared" si="566"/>
        <v>M</v>
      </c>
      <c r="BO675" s="9">
        <v>1</v>
      </c>
    </row>
    <row r="676" spans="1:67" x14ac:dyDescent="0.3">
      <c r="A676" s="10">
        <v>670</v>
      </c>
      <c r="B676" s="10">
        <f t="shared" si="536"/>
        <v>17</v>
      </c>
      <c r="C676" s="9">
        <f>IF(G676&lt;=$A$3,$A$3,G676)</f>
        <v>2.5</v>
      </c>
      <c r="D676" s="9">
        <f t="shared" si="523"/>
        <v>3</v>
      </c>
      <c r="E676" s="9">
        <f t="shared" si="524"/>
        <v>2.7508200000000005</v>
      </c>
      <c r="F676" s="9">
        <f t="shared" si="525"/>
        <v>2.9000000000000004</v>
      </c>
      <c r="G676" s="9">
        <v>1.0658045198265966</v>
      </c>
      <c r="H676" s="9">
        <f t="shared" si="537"/>
        <v>1.1759851731070878</v>
      </c>
      <c r="I676" s="9">
        <v>65</v>
      </c>
      <c r="J676" s="9">
        <v>78</v>
      </c>
      <c r="K676" s="9">
        <v>0.2</v>
      </c>
      <c r="L676" s="9">
        <v>0.2</v>
      </c>
      <c r="M676" s="1">
        <f t="shared" si="526"/>
        <v>1.3989229744649958</v>
      </c>
      <c r="N676" s="9">
        <v>3</v>
      </c>
      <c r="O676" s="9">
        <v>2.6</v>
      </c>
      <c r="P676" s="9">
        <f t="shared" si="527"/>
        <v>0</v>
      </c>
      <c r="Q676" s="1">
        <f t="shared" si="528"/>
        <v>0</v>
      </c>
      <c r="R676" s="4">
        <f t="shared" si="529"/>
        <v>15.007922656809424</v>
      </c>
      <c r="S676" s="4">
        <f t="shared" si="530"/>
        <v>18.495572417842894</v>
      </c>
      <c r="T676" s="9">
        <f t="shared" si="531"/>
        <v>0</v>
      </c>
      <c r="U676" s="9">
        <f t="shared" si="532"/>
        <v>2.5749081475720836</v>
      </c>
      <c r="V676" s="9">
        <f t="shared" si="533"/>
        <v>29.114311804977962</v>
      </c>
      <c r="W676" s="9">
        <f t="shared" si="534"/>
        <v>36.991144835685787</v>
      </c>
      <c r="X676" s="28">
        <f t="shared" si="538"/>
        <v>66.105456640663746</v>
      </c>
      <c r="Y676" s="9">
        <f t="shared" si="535"/>
        <v>0.55957778246298751</v>
      </c>
      <c r="Z676" s="9">
        <f t="shared" si="567"/>
        <v>0.04</v>
      </c>
      <c r="AA676" s="29">
        <f t="shared" si="539"/>
        <v>0.59957778246298754</v>
      </c>
      <c r="AB676" s="30">
        <f t="shared" si="568"/>
        <v>0.98</v>
      </c>
      <c r="AC676" s="9">
        <v>0.5</v>
      </c>
      <c r="AD676" s="9">
        <v>0.5</v>
      </c>
      <c r="AE676" s="9">
        <f t="shared" si="540"/>
        <v>29.114311804977959</v>
      </c>
      <c r="AF676" s="9">
        <f>(AC676+AD676)*D676*E676*N676</f>
        <v>24.757380000000005</v>
      </c>
      <c r="AG676" s="28">
        <f t="shared" si="541"/>
        <v>53.871691804977964</v>
      </c>
      <c r="AH676" s="9">
        <f t="shared" si="542"/>
        <v>0.45956195490620033</v>
      </c>
      <c r="AI676" s="9">
        <f t="shared" si="569"/>
        <v>0.09</v>
      </c>
      <c r="AJ676" s="29">
        <f t="shared" si="543"/>
        <v>0.5495619549062003</v>
      </c>
      <c r="AK676" s="30">
        <f t="shared" si="570"/>
        <v>0.9</v>
      </c>
      <c r="AL676" s="9">
        <v>6.6086951445602899</v>
      </c>
      <c r="AM676" s="9">
        <v>2.4038276607763462</v>
      </c>
      <c r="AN676" s="9">
        <v>5.2110135157252131</v>
      </c>
      <c r="AO676" s="36">
        <f t="shared" si="544"/>
        <v>67.482653654010917</v>
      </c>
      <c r="AP676" s="36">
        <f t="shared" si="545"/>
        <v>2.6462683648109184</v>
      </c>
      <c r="AQ676" s="36">
        <f t="shared" si="546"/>
        <v>0.96254600250487388</v>
      </c>
      <c r="AR676" s="36">
        <f t="shared" si="547"/>
        <v>2.0866055875820333</v>
      </c>
      <c r="AS676" s="36">
        <f t="shared" si="548"/>
        <v>72.217607524529228</v>
      </c>
      <c r="AT676" s="37">
        <f t="shared" si="549"/>
        <v>53.279695191736444</v>
      </c>
      <c r="AU676" s="37">
        <f t="shared" si="550"/>
        <v>2.9768077215366229</v>
      </c>
      <c r="AV676" s="37">
        <f t="shared" si="551"/>
        <v>1.0827754322624989</v>
      </c>
      <c r="AW676" s="37">
        <f t="shared" si="552"/>
        <v>2.3472387409806332</v>
      </c>
      <c r="AX676" s="37">
        <f t="shared" si="553"/>
        <v>81.238144463583382</v>
      </c>
      <c r="AY676" s="9">
        <f t="shared" si="554"/>
        <v>0.85</v>
      </c>
      <c r="AZ676" s="9">
        <f t="shared" si="555"/>
        <v>0.6</v>
      </c>
      <c r="BA676" s="9">
        <f t="shared" si="556"/>
        <v>0.65</v>
      </c>
      <c r="BB676" s="9">
        <f t="shared" si="571"/>
        <v>21</v>
      </c>
      <c r="BC676" s="9">
        <f t="shared" si="572"/>
        <v>11.2</v>
      </c>
      <c r="BD676" s="9">
        <f t="shared" si="573"/>
        <v>13.65</v>
      </c>
      <c r="BE676" s="9">
        <f t="shared" si="557"/>
        <v>178.57721153810101</v>
      </c>
      <c r="BF676" s="9">
        <f t="shared" si="558"/>
        <v>64.955158513089131</v>
      </c>
      <c r="BG676" s="9">
        <f t="shared" si="559"/>
        <v>140.80968217932229</v>
      </c>
      <c r="BH676" s="9">
        <f t="shared" si="560"/>
        <v>4873.4357962990989</v>
      </c>
      <c r="BI676" s="9">
        <f t="shared" si="561"/>
        <v>158.60340804787873</v>
      </c>
      <c r="BJ676" s="9">
        <f t="shared" si="562"/>
        <v>57.689944992046613</v>
      </c>
      <c r="BK676" s="9">
        <f t="shared" si="563"/>
        <v>125.06016466168334</v>
      </c>
      <c r="BL676" s="9">
        <f t="shared" si="564"/>
        <v>4328.3435749619739</v>
      </c>
      <c r="BM676" s="9" t="str">
        <f t="shared" si="565"/>
        <v>D</v>
      </c>
      <c r="BN676" s="9" t="str">
        <f t="shared" si="566"/>
        <v>M</v>
      </c>
      <c r="BO676" s="9">
        <v>1</v>
      </c>
    </row>
    <row r="677" spans="1:67" x14ac:dyDescent="0.3">
      <c r="A677" s="10">
        <v>671</v>
      </c>
      <c r="B677" s="10">
        <f t="shared" si="536"/>
        <v>17</v>
      </c>
      <c r="C677" s="9">
        <f>IF(G677&lt;=$A$3,$A$3,G677)</f>
        <v>2.5</v>
      </c>
      <c r="D677" s="9">
        <f t="shared" si="523"/>
        <v>3</v>
      </c>
      <c r="E677" s="9">
        <f t="shared" si="524"/>
        <v>2.7508200000000005</v>
      </c>
      <c r="F677" s="9">
        <f t="shared" si="525"/>
        <v>2.9000000000000004</v>
      </c>
      <c r="G677" s="9">
        <v>2.3177612448520271</v>
      </c>
      <c r="H677" s="9">
        <f t="shared" si="537"/>
        <v>2.5573665789967439</v>
      </c>
      <c r="I677" s="9">
        <v>65</v>
      </c>
      <c r="J677" s="9">
        <v>78</v>
      </c>
      <c r="K677" s="9">
        <v>0.2</v>
      </c>
      <c r="L677" s="9">
        <v>0.2</v>
      </c>
      <c r="M677" s="1">
        <f t="shared" si="526"/>
        <v>1.3989229744649958</v>
      </c>
      <c r="N677" s="9">
        <v>3</v>
      </c>
      <c r="O677" s="9">
        <v>2.6</v>
      </c>
      <c r="P677" s="9">
        <f t="shared" si="527"/>
        <v>2.2652202574606508</v>
      </c>
      <c r="Q677" s="1">
        <f t="shared" si="528"/>
        <v>1.0562895534617391</v>
      </c>
      <c r="R677" s="4">
        <f t="shared" si="529"/>
        <v>15.007922656809424</v>
      </c>
      <c r="S677" s="4">
        <f t="shared" si="530"/>
        <v>0.90031072257404721</v>
      </c>
      <c r="T677" s="9">
        <f t="shared" si="531"/>
        <v>9.8729480948110098</v>
      </c>
      <c r="U677" s="9">
        <f t="shared" si="532"/>
        <v>3.9562895534617395</v>
      </c>
      <c r="V677" s="9">
        <f t="shared" si="533"/>
        <v>36.154993117354387</v>
      </c>
      <c r="W677" s="9">
        <f t="shared" si="534"/>
        <v>43.76068654467565</v>
      </c>
      <c r="X677" s="28">
        <f t="shared" si="538"/>
        <v>79.915679662030044</v>
      </c>
      <c r="Y677" s="9">
        <f t="shared" si="535"/>
        <v>0.54758573949121347</v>
      </c>
      <c r="Z677" s="9">
        <f t="shared" si="567"/>
        <v>0.04</v>
      </c>
      <c r="AA677" s="29">
        <f t="shared" si="539"/>
        <v>0.58758573949121351</v>
      </c>
      <c r="AB677" s="30">
        <f t="shared" si="568"/>
        <v>0.98</v>
      </c>
      <c r="AC677" s="9">
        <v>0.5</v>
      </c>
      <c r="AD677" s="9">
        <v>0.5</v>
      </c>
      <c r="AE677" s="9">
        <f t="shared" si="540"/>
        <v>63.313696195522411</v>
      </c>
      <c r="AF677" s="9">
        <f>(AC677+AD677)*D677*E677*N677</f>
        <v>24.757380000000005</v>
      </c>
      <c r="AG677" s="28">
        <f t="shared" si="541"/>
        <v>88.071076195522409</v>
      </c>
      <c r="AH677" s="9">
        <f t="shared" si="542"/>
        <v>0.28110681814580446</v>
      </c>
      <c r="AI677" s="9">
        <f t="shared" si="569"/>
        <v>0.09</v>
      </c>
      <c r="AJ677" s="29">
        <f t="shared" si="543"/>
        <v>0.37110681814580448</v>
      </c>
      <c r="AK677" s="30">
        <f t="shared" si="570"/>
        <v>0.9</v>
      </c>
      <c r="AL677" s="9">
        <v>9.1022475834792509</v>
      </c>
      <c r="AM677" s="9">
        <v>3.0551181953492703</v>
      </c>
      <c r="AN677" s="9">
        <v>5.9876087235766082</v>
      </c>
      <c r="AO677" s="36">
        <f t="shared" si="544"/>
        <v>81.580589654989012</v>
      </c>
      <c r="AP677" s="36">
        <f t="shared" si="545"/>
        <v>3.7538967061084842</v>
      </c>
      <c r="AQ677" s="36">
        <f t="shared" si="546"/>
        <v>1.2599743113019075</v>
      </c>
      <c r="AR677" s="36">
        <f t="shared" si="547"/>
        <v>2.4693752239498057</v>
      </c>
      <c r="AS677" s="36">
        <f t="shared" si="548"/>
        <v>97.38361525047992</v>
      </c>
      <c r="AT677" s="37">
        <f t="shared" si="549"/>
        <v>87.103262171395798</v>
      </c>
      <c r="AU677" s="37">
        <f t="shared" si="550"/>
        <v>5.7243414447989283</v>
      </c>
      <c r="AV677" s="37">
        <f t="shared" si="551"/>
        <v>1.9213430028138503</v>
      </c>
      <c r="AW677" s="37">
        <f t="shared" si="552"/>
        <v>3.7655663018680312</v>
      </c>
      <c r="AX677" s="37">
        <f t="shared" si="553"/>
        <v>148.50090678189406</v>
      </c>
      <c r="AY677" s="9">
        <f t="shared" si="554"/>
        <v>0.85</v>
      </c>
      <c r="AZ677" s="9">
        <f t="shared" si="555"/>
        <v>0.6</v>
      </c>
      <c r="BA677" s="9">
        <f t="shared" si="556"/>
        <v>0.65</v>
      </c>
      <c r="BB677" s="9">
        <f t="shared" si="571"/>
        <v>21</v>
      </c>
      <c r="BC677" s="9">
        <f t="shared" si="572"/>
        <v>11.2</v>
      </c>
      <c r="BD677" s="9">
        <f t="shared" si="573"/>
        <v>13.65</v>
      </c>
      <c r="BE677" s="9">
        <f t="shared" si="557"/>
        <v>306.24510678825112</v>
      </c>
      <c r="BF677" s="9">
        <f t="shared" si="558"/>
        <v>102.7894472661483</v>
      </c>
      <c r="BG677" s="9">
        <f t="shared" si="559"/>
        <v>201.45308684924569</v>
      </c>
      <c r="BH677" s="9">
        <f t="shared" si="560"/>
        <v>7944.6127548687327</v>
      </c>
      <c r="BI677" s="9">
        <f t="shared" si="561"/>
        <v>498.60881362490767</v>
      </c>
      <c r="BJ677" s="9">
        <f t="shared" si="562"/>
        <v>167.35524329527166</v>
      </c>
      <c r="BK677" s="9">
        <f t="shared" si="563"/>
        <v>327.99310881538446</v>
      </c>
      <c r="BL677" s="9">
        <f t="shared" si="564"/>
        <v>12934.913416113326</v>
      </c>
      <c r="BM677" s="9" t="str">
        <f t="shared" si="565"/>
        <v>M</v>
      </c>
      <c r="BN677" s="9" t="str">
        <f t="shared" si="566"/>
        <v>M</v>
      </c>
      <c r="BO677" s="9">
        <v>1</v>
      </c>
    </row>
    <row r="678" spans="1:67" x14ac:dyDescent="0.3">
      <c r="A678" s="10">
        <v>672</v>
      </c>
      <c r="B678" s="10">
        <f t="shared" si="536"/>
        <v>17</v>
      </c>
      <c r="C678" s="9">
        <f>IF(G678&lt;=$A$3,$A$3,G678)</f>
        <v>2.8516465838356502</v>
      </c>
      <c r="D678" s="9">
        <f t="shared" si="523"/>
        <v>3</v>
      </c>
      <c r="E678" s="9">
        <f t="shared" si="524"/>
        <v>2.7508200000000005</v>
      </c>
      <c r="F678" s="9">
        <f t="shared" si="525"/>
        <v>3.2516465838356505</v>
      </c>
      <c r="G678" s="9">
        <v>2.8516465838356502</v>
      </c>
      <c r="H678" s="9">
        <f t="shared" si="537"/>
        <v>3.1464438732890785</v>
      </c>
      <c r="I678" s="9">
        <v>65</v>
      </c>
      <c r="J678" s="9">
        <v>78</v>
      </c>
      <c r="K678" s="9">
        <v>0.2</v>
      </c>
      <c r="L678" s="9">
        <v>0.2</v>
      </c>
      <c r="M678" s="1">
        <f t="shared" si="526"/>
        <v>1.3989229744649958</v>
      </c>
      <c r="N678" s="9">
        <v>3</v>
      </c>
      <c r="O678" s="9">
        <v>2.6</v>
      </c>
      <c r="P678" s="9">
        <f t="shared" si="527"/>
        <v>2.7743920591765128</v>
      </c>
      <c r="Q678" s="1">
        <f t="shared" si="528"/>
        <v>1.293720263918424</v>
      </c>
      <c r="R678" s="4">
        <f t="shared" si="529"/>
        <v>15.007922656809424</v>
      </c>
      <c r="S678" s="4">
        <f t="shared" si="530"/>
        <v>8.4876377699585379E-2</v>
      </c>
      <c r="T678" s="9">
        <f t="shared" si="531"/>
        <v>14.810224634709675</v>
      </c>
      <c r="U678" s="9">
        <f t="shared" si="532"/>
        <v>4.5453668477540745</v>
      </c>
      <c r="V678" s="9">
        <f t="shared" si="533"/>
        <v>37.157444490037506</v>
      </c>
      <c r="W678" s="9">
        <f t="shared" si="534"/>
        <v>41.51757344010808</v>
      </c>
      <c r="X678" s="28">
        <f t="shared" si="538"/>
        <v>78.675017930145586</v>
      </c>
      <c r="Y678" s="9">
        <f t="shared" si="535"/>
        <v>0.52770974233486589</v>
      </c>
      <c r="Z678" s="9">
        <f t="shared" si="567"/>
        <v>0.04</v>
      </c>
      <c r="AA678" s="29">
        <f t="shared" si="539"/>
        <v>0.56770974233486593</v>
      </c>
      <c r="AB678" s="30">
        <f t="shared" si="568"/>
        <v>0.98</v>
      </c>
      <c r="AC678" s="9">
        <v>0.5</v>
      </c>
      <c r="AD678" s="9">
        <v>0.5</v>
      </c>
      <c r="AE678" s="9">
        <f t="shared" si="540"/>
        <v>77.897706619689586</v>
      </c>
      <c r="AF678" s="9">
        <f>(AC678+AD678)*D678*E678*N678</f>
        <v>24.757380000000005</v>
      </c>
      <c r="AG678" s="28">
        <f t="shared" si="541"/>
        <v>102.6550866196896</v>
      </c>
      <c r="AH678" s="9">
        <f t="shared" si="542"/>
        <v>0.24117051395338704</v>
      </c>
      <c r="AI678" s="9">
        <f t="shared" si="569"/>
        <v>0.09</v>
      </c>
      <c r="AJ678" s="29">
        <f t="shared" si="543"/>
        <v>0.33117051395338704</v>
      </c>
      <c r="AK678" s="30">
        <f t="shared" si="570"/>
        <v>0.9</v>
      </c>
      <c r="AL678" s="9">
        <v>6.2411048441596479</v>
      </c>
      <c r="AM678" s="9">
        <v>2.7373709587181816</v>
      </c>
      <c r="AN678" s="9">
        <v>3.9030708484099335</v>
      </c>
      <c r="AO678" s="36">
        <f t="shared" si="544"/>
        <v>80.314080803690288</v>
      </c>
      <c r="AP678" s="36">
        <f t="shared" si="545"/>
        <v>2.6979688211968904</v>
      </c>
      <c r="AQ678" s="36">
        <f t="shared" si="546"/>
        <v>1.1833387970693379</v>
      </c>
      <c r="AR678" s="36">
        <f t="shared" si="547"/>
        <v>1.6872595027444035</v>
      </c>
      <c r="AS678" s="36">
        <f t="shared" si="548"/>
        <v>71.080990112770166</v>
      </c>
      <c r="AT678" s="37">
        <f t="shared" si="549"/>
        <v>101.52700874474795</v>
      </c>
      <c r="AU678" s="37">
        <f t="shared" si="550"/>
        <v>4.1742349452823237</v>
      </c>
      <c r="AV678" s="37">
        <f t="shared" si="551"/>
        <v>1.8308344114384056</v>
      </c>
      <c r="AW678" s="37">
        <f t="shared" si="552"/>
        <v>2.6104888695455335</v>
      </c>
      <c r="AX678" s="37">
        <f t="shared" si="553"/>
        <v>109.97486351319831</v>
      </c>
      <c r="AY678" s="9">
        <f t="shared" si="554"/>
        <v>0.85</v>
      </c>
      <c r="AZ678" s="9">
        <f t="shared" si="555"/>
        <v>0.6</v>
      </c>
      <c r="BA678" s="9">
        <f t="shared" si="556"/>
        <v>0.65</v>
      </c>
      <c r="BB678" s="9">
        <f t="shared" si="571"/>
        <v>21</v>
      </c>
      <c r="BC678" s="9">
        <f t="shared" si="572"/>
        <v>11.2</v>
      </c>
      <c r="BD678" s="9">
        <f t="shared" si="573"/>
        <v>13.65</v>
      </c>
      <c r="BE678" s="9">
        <f t="shared" si="557"/>
        <v>216.6848859114441</v>
      </c>
      <c r="BF678" s="9">
        <f t="shared" si="558"/>
        <v>95.038767765968473</v>
      </c>
      <c r="BG678" s="9">
        <f t="shared" si="559"/>
        <v>135.51069604020833</v>
      </c>
      <c r="BH678" s="9">
        <f t="shared" si="560"/>
        <v>5708.8043835233339</v>
      </c>
      <c r="BI678" s="9">
        <f t="shared" si="561"/>
        <v>423.79758779231094</v>
      </c>
      <c r="BJ678" s="9">
        <f t="shared" si="562"/>
        <v>185.87914130029247</v>
      </c>
      <c r="BK678" s="9">
        <f t="shared" si="563"/>
        <v>265.03512628641658</v>
      </c>
      <c r="BL678" s="9">
        <f t="shared" si="564"/>
        <v>11165.418929606947</v>
      </c>
      <c r="BM678" s="9" t="str">
        <f t="shared" si="565"/>
        <v>D</v>
      </c>
      <c r="BN678" s="9" t="str">
        <f t="shared" si="566"/>
        <v>M</v>
      </c>
      <c r="BO678" s="9">
        <v>1</v>
      </c>
    </row>
    <row r="679" spans="1:67" x14ac:dyDescent="0.3">
      <c r="A679" s="10">
        <v>673</v>
      </c>
      <c r="B679" s="10">
        <f t="shared" si="536"/>
        <v>17</v>
      </c>
      <c r="C679" s="9">
        <f>IF(G679&lt;=$A$3,$A$3,G679)</f>
        <v>2.6394599791830418</v>
      </c>
      <c r="D679" s="9">
        <f t="shared" si="523"/>
        <v>3</v>
      </c>
      <c r="E679" s="9">
        <f t="shared" si="524"/>
        <v>2.7508200000000005</v>
      </c>
      <c r="F679" s="9">
        <f t="shared" si="525"/>
        <v>3.0394599791830421</v>
      </c>
      <c r="G679" s="9">
        <v>2.6394599791830418</v>
      </c>
      <c r="H679" s="9">
        <f t="shared" si="537"/>
        <v>2.9123218590157665</v>
      </c>
      <c r="I679" s="9">
        <v>65</v>
      </c>
      <c r="J679" s="9">
        <v>78</v>
      </c>
      <c r="K679" s="9">
        <v>0.2</v>
      </c>
      <c r="L679" s="9">
        <v>0.2</v>
      </c>
      <c r="M679" s="1">
        <f t="shared" si="526"/>
        <v>1.3989229744649958</v>
      </c>
      <c r="N679" s="9">
        <v>3</v>
      </c>
      <c r="O679" s="9">
        <v>2.6</v>
      </c>
      <c r="P679" s="9">
        <f t="shared" si="527"/>
        <v>2.7273514214407011</v>
      </c>
      <c r="Q679" s="1">
        <f t="shared" si="528"/>
        <v>1.2717848542977199</v>
      </c>
      <c r="R679" s="4">
        <f t="shared" si="529"/>
        <v>15.007922656809424</v>
      </c>
      <c r="S679" s="4">
        <f t="shared" si="530"/>
        <v>0.12396085103948029</v>
      </c>
      <c r="T679" s="9">
        <f t="shared" si="531"/>
        <v>14.312258832512589</v>
      </c>
      <c r="U679" s="9">
        <f t="shared" si="532"/>
        <v>4.311244833480762</v>
      </c>
      <c r="V679" s="9">
        <f t="shared" si="533"/>
        <v>32.731011104307491</v>
      </c>
      <c r="W679" s="9">
        <f t="shared" si="534"/>
        <v>41.625087791060928</v>
      </c>
      <c r="X679" s="28">
        <f t="shared" si="538"/>
        <v>74.356098895368419</v>
      </c>
      <c r="Y679" s="9">
        <f t="shared" si="535"/>
        <v>0.55980731116131377</v>
      </c>
      <c r="Z679" s="9">
        <f t="shared" si="567"/>
        <v>0.04</v>
      </c>
      <c r="AA679" s="29">
        <f t="shared" si="539"/>
        <v>0.59980731116131381</v>
      </c>
      <c r="AB679" s="30">
        <f t="shared" si="568"/>
        <v>0.98</v>
      </c>
      <c r="AC679" s="9">
        <v>0.5</v>
      </c>
      <c r="AD679" s="9">
        <v>0.5</v>
      </c>
      <c r="AE679" s="9">
        <f t="shared" si="540"/>
        <v>72.101458945959777</v>
      </c>
      <c r="AF679" s="9">
        <f>(AC679+AD679)*D679*E679*N679</f>
        <v>24.757380000000005</v>
      </c>
      <c r="AG679" s="28">
        <f t="shared" si="541"/>
        <v>96.858838945959775</v>
      </c>
      <c r="AH679" s="9">
        <f t="shared" si="542"/>
        <v>0.25560269222112841</v>
      </c>
      <c r="AI679" s="9">
        <f t="shared" si="569"/>
        <v>0.09</v>
      </c>
      <c r="AJ679" s="29">
        <f t="shared" si="543"/>
        <v>0.34560269222112838</v>
      </c>
      <c r="AK679" s="30">
        <f t="shared" si="570"/>
        <v>0.9</v>
      </c>
      <c r="AL679" s="9">
        <v>4.8289763644003978</v>
      </c>
      <c r="AM679" s="9">
        <v>3.0487561157423428</v>
      </c>
      <c r="AN679" s="9">
        <v>6.2685323228862941</v>
      </c>
      <c r="AO679" s="36">
        <f t="shared" si="544"/>
        <v>75.905184289021932</v>
      </c>
      <c r="AP679" s="36">
        <f t="shared" si="545"/>
        <v>1.9325210356078586</v>
      </c>
      <c r="AQ679" s="36">
        <f t="shared" si="546"/>
        <v>1.2200899075723171</v>
      </c>
      <c r="AR679" s="36">
        <f t="shared" si="547"/>
        <v>2.5086208053680816</v>
      </c>
      <c r="AS679" s="36">
        <f t="shared" si="548"/>
        <v>64.952242760114558</v>
      </c>
      <c r="AT679" s="37">
        <f t="shared" si="549"/>
        <v>95.794456100399771</v>
      </c>
      <c r="AU679" s="37">
        <f t="shared" si="550"/>
        <v>3.1600691321914236</v>
      </c>
      <c r="AV679" s="37">
        <f t="shared" si="551"/>
        <v>1.995097794216159</v>
      </c>
      <c r="AW679" s="37">
        <f t="shared" si="552"/>
        <v>4.1021106758216277</v>
      </c>
      <c r="AX679" s="37">
        <f t="shared" si="553"/>
        <v>106.21026815797688</v>
      </c>
      <c r="AY679" s="9">
        <f t="shared" si="554"/>
        <v>0.85</v>
      </c>
      <c r="AZ679" s="9">
        <f t="shared" si="555"/>
        <v>0.6</v>
      </c>
      <c r="BA679" s="9">
        <f t="shared" si="556"/>
        <v>0.65</v>
      </c>
      <c r="BB679" s="9">
        <f t="shared" si="571"/>
        <v>21</v>
      </c>
      <c r="BC679" s="9">
        <f t="shared" si="572"/>
        <v>11.2</v>
      </c>
      <c r="BD679" s="9">
        <f t="shared" si="573"/>
        <v>13.65</v>
      </c>
      <c r="BE679" s="9">
        <f t="shared" si="557"/>
        <v>146.68836535022604</v>
      </c>
      <c r="BF679" s="9">
        <f t="shared" si="558"/>
        <v>92.611149283452463</v>
      </c>
      <c r="BG679" s="9">
        <f t="shared" si="559"/>
        <v>190.41732454273887</v>
      </c>
      <c r="BH679" s="9">
        <f t="shared" si="560"/>
        <v>4930.2119566917863</v>
      </c>
      <c r="BI679" s="9">
        <f t="shared" si="561"/>
        <v>302.71710375793975</v>
      </c>
      <c r="BJ679" s="9">
        <f t="shared" si="562"/>
        <v>191.11930806404425</v>
      </c>
      <c r="BK679" s="9">
        <f t="shared" si="563"/>
        <v>392.95946105397616</v>
      </c>
      <c r="BL679" s="9">
        <f t="shared" si="564"/>
        <v>10174.354870471005</v>
      </c>
      <c r="BM679" s="9" t="str">
        <f t="shared" si="565"/>
        <v>D</v>
      </c>
      <c r="BN679" s="9" t="str">
        <f t="shared" si="566"/>
        <v>M</v>
      </c>
      <c r="BO679" s="9">
        <v>1</v>
      </c>
    </row>
    <row r="680" spans="1:67" x14ac:dyDescent="0.3">
      <c r="A680" s="10">
        <v>674</v>
      </c>
      <c r="B680" s="10">
        <f t="shared" si="536"/>
        <v>17</v>
      </c>
      <c r="C680" s="9">
        <f>IF(G680&lt;=$A$3,$A$3,G680)</f>
        <v>2.5</v>
      </c>
      <c r="D680" s="9">
        <f t="shared" si="523"/>
        <v>3</v>
      </c>
      <c r="E680" s="9">
        <f t="shared" si="524"/>
        <v>2.7508200000000005</v>
      </c>
      <c r="F680" s="9">
        <f t="shared" si="525"/>
        <v>2.9000000000000004</v>
      </c>
      <c r="G680" s="9">
        <v>2.4456733112651801</v>
      </c>
      <c r="H680" s="9">
        <f t="shared" si="537"/>
        <v>2.6985019286458805</v>
      </c>
      <c r="I680" s="9">
        <v>65</v>
      </c>
      <c r="J680" s="9">
        <v>78</v>
      </c>
      <c r="K680" s="9">
        <v>0.2</v>
      </c>
      <c r="L680" s="9">
        <v>0.2</v>
      </c>
      <c r="M680" s="1">
        <f t="shared" si="526"/>
        <v>1.3989229744649958</v>
      </c>
      <c r="N680" s="9">
        <v>3</v>
      </c>
      <c r="O680" s="9">
        <v>2.6</v>
      </c>
      <c r="P680" s="9">
        <f t="shared" si="527"/>
        <v>2.5678859915117607</v>
      </c>
      <c r="Q680" s="1">
        <f t="shared" si="528"/>
        <v>1.1974249031108757</v>
      </c>
      <c r="R680" s="4">
        <f t="shared" si="529"/>
        <v>15.007922656809424</v>
      </c>
      <c r="S680" s="4">
        <f t="shared" si="530"/>
        <v>0.31136856482134428</v>
      </c>
      <c r="T680" s="9">
        <f t="shared" si="531"/>
        <v>12.687540933946741</v>
      </c>
      <c r="U680" s="9">
        <f t="shared" si="532"/>
        <v>4.097424903110876</v>
      </c>
      <c r="V680" s="9">
        <f t="shared" si="533"/>
        <v>31.906696326299585</v>
      </c>
      <c r="W680" s="9">
        <f t="shared" si="534"/>
        <v>42.140612678286359</v>
      </c>
      <c r="X680" s="28">
        <f t="shared" si="538"/>
        <v>74.047309004585941</v>
      </c>
      <c r="Y680" s="9">
        <f t="shared" si="535"/>
        <v>0.56910390458181925</v>
      </c>
      <c r="Z680" s="9">
        <f t="shared" si="567"/>
        <v>0.04</v>
      </c>
      <c r="AA680" s="29">
        <f t="shared" si="539"/>
        <v>0.60910390458181929</v>
      </c>
      <c r="AB680" s="30">
        <f t="shared" si="568"/>
        <v>0.98</v>
      </c>
      <c r="AC680" s="9">
        <v>0.5</v>
      </c>
      <c r="AD680" s="9">
        <v>0.5</v>
      </c>
      <c r="AE680" s="9">
        <f t="shared" si="540"/>
        <v>66.807837678218959</v>
      </c>
      <c r="AF680" s="9">
        <f>(AC680+AD680)*D680*E680*N680</f>
        <v>24.757380000000005</v>
      </c>
      <c r="AG680" s="28">
        <f t="shared" si="541"/>
        <v>91.565217678218971</v>
      </c>
      <c r="AH680" s="9">
        <f t="shared" si="542"/>
        <v>0.27037974274252347</v>
      </c>
      <c r="AI680" s="9">
        <f t="shared" si="569"/>
        <v>0.09</v>
      </c>
      <c r="AJ680" s="29">
        <f t="shared" si="543"/>
        <v>0.36037974274252349</v>
      </c>
      <c r="AK680" s="30">
        <f t="shared" si="570"/>
        <v>0.9</v>
      </c>
      <c r="AL680" s="9">
        <v>9.3108864083584493</v>
      </c>
      <c r="AM680" s="9">
        <v>3.3174714778330001</v>
      </c>
      <c r="AN680" s="9">
        <v>3.8355512541750976</v>
      </c>
      <c r="AO680" s="36">
        <f t="shared" si="544"/>
        <v>75.589961275514824</v>
      </c>
      <c r="AP680" s="36">
        <f t="shared" si="545"/>
        <v>3.6395891419095263</v>
      </c>
      <c r="AQ680" s="36">
        <f t="shared" si="546"/>
        <v>1.2967866473461014</v>
      </c>
      <c r="AR680" s="36">
        <f t="shared" si="547"/>
        <v>1.4993020090333515</v>
      </c>
      <c r="AS680" s="36">
        <f t="shared" si="548"/>
        <v>86.983629528399248</v>
      </c>
      <c r="AT680" s="37">
        <f t="shared" si="549"/>
        <v>90.559006494941841</v>
      </c>
      <c r="AU680" s="37">
        <f t="shared" si="550"/>
        <v>5.955431559809373</v>
      </c>
      <c r="AV680" s="37">
        <f t="shared" si="551"/>
        <v>2.1219219600958845</v>
      </c>
      <c r="AW680" s="37">
        <f t="shared" si="552"/>
        <v>2.4532962799197127</v>
      </c>
      <c r="AX680" s="37">
        <f t="shared" si="553"/>
        <v>142.3306401580293</v>
      </c>
      <c r="AY680" s="9">
        <f t="shared" si="554"/>
        <v>0.85</v>
      </c>
      <c r="AZ680" s="9">
        <f t="shared" si="555"/>
        <v>0.6</v>
      </c>
      <c r="BA680" s="9">
        <f t="shared" si="556"/>
        <v>0.65</v>
      </c>
      <c r="BB680" s="9">
        <f t="shared" si="571"/>
        <v>21</v>
      </c>
      <c r="BC680" s="9">
        <f t="shared" si="572"/>
        <v>11.2</v>
      </c>
      <c r="BD680" s="9">
        <f t="shared" si="573"/>
        <v>13.65</v>
      </c>
      <c r="BE680" s="9">
        <f t="shared" si="557"/>
        <v>275.11640229572532</v>
      </c>
      <c r="BF680" s="9">
        <f t="shared" si="558"/>
        <v>98.024052455496502</v>
      </c>
      <c r="BG680" s="9">
        <f t="shared" si="559"/>
        <v>113.33218080313262</v>
      </c>
      <c r="BH680" s="9">
        <f t="shared" si="560"/>
        <v>6575.0891876554269</v>
      </c>
      <c r="BI680" s="9">
        <f t="shared" si="561"/>
        <v>539.31796530495865</v>
      </c>
      <c r="BJ680" s="9">
        <f t="shared" si="562"/>
        <v>192.15914456608292</v>
      </c>
      <c r="BK680" s="9">
        <f t="shared" si="563"/>
        <v>222.16807374726591</v>
      </c>
      <c r="BL680" s="9">
        <f t="shared" si="564"/>
        <v>12889.321366500206</v>
      </c>
      <c r="BM680" s="9" t="str">
        <f t="shared" si="565"/>
        <v>M</v>
      </c>
      <c r="BN680" s="9" t="str">
        <f t="shared" si="566"/>
        <v>M</v>
      </c>
      <c r="BO680" s="9">
        <v>1</v>
      </c>
    </row>
    <row r="681" spans="1:67" x14ac:dyDescent="0.3">
      <c r="A681" s="10">
        <v>675</v>
      </c>
      <c r="B681" s="10">
        <f t="shared" si="536"/>
        <v>17</v>
      </c>
      <c r="C681" s="9">
        <f>IF(G681&lt;=$A$3,$A$3,G681)</f>
        <v>2.5</v>
      </c>
      <c r="D681" s="9">
        <f t="shared" si="523"/>
        <v>3</v>
      </c>
      <c r="E681" s="9">
        <f t="shared" si="524"/>
        <v>2.7508200000000005</v>
      </c>
      <c r="F681" s="9">
        <f t="shared" si="525"/>
        <v>2.9000000000000004</v>
      </c>
      <c r="G681" s="9">
        <v>1.3308654061880527</v>
      </c>
      <c r="H681" s="9">
        <f t="shared" si="537"/>
        <v>1.4684475022989449</v>
      </c>
      <c r="I681" s="9">
        <v>65</v>
      </c>
      <c r="J681" s="9">
        <v>78</v>
      </c>
      <c r="K681" s="9">
        <v>0.2</v>
      </c>
      <c r="L681" s="9">
        <v>0.2</v>
      </c>
      <c r="M681" s="1">
        <f t="shared" si="526"/>
        <v>1.3989229744649958</v>
      </c>
      <c r="N681" s="9">
        <v>3</v>
      </c>
      <c r="O681" s="9">
        <v>2.6</v>
      </c>
      <c r="P681" s="9">
        <f t="shared" si="527"/>
        <v>0</v>
      </c>
      <c r="Q681" s="1">
        <f t="shared" si="528"/>
        <v>0</v>
      </c>
      <c r="R681" s="4">
        <f t="shared" si="529"/>
        <v>15.007922656809424</v>
      </c>
      <c r="S681" s="4">
        <f t="shared" si="530"/>
        <v>15.357978642731471</v>
      </c>
      <c r="T681" s="9">
        <f t="shared" si="531"/>
        <v>0</v>
      </c>
      <c r="U681" s="9">
        <f t="shared" si="532"/>
        <v>2.8673704767639405</v>
      </c>
      <c r="V681" s="9">
        <f t="shared" si="533"/>
        <v>36.354912824465863</v>
      </c>
      <c r="W681" s="9">
        <f t="shared" si="534"/>
        <v>30.715957285462942</v>
      </c>
      <c r="X681" s="28">
        <f t="shared" si="538"/>
        <v>67.070870109928805</v>
      </c>
      <c r="Y681" s="9">
        <f t="shared" si="535"/>
        <v>0.45796270773168213</v>
      </c>
      <c r="Z681" s="9">
        <f t="shared" si="567"/>
        <v>0.04</v>
      </c>
      <c r="AA681" s="29">
        <f t="shared" si="539"/>
        <v>0.49796270773168211</v>
      </c>
      <c r="AB681" s="30">
        <f t="shared" si="568"/>
        <v>0.98</v>
      </c>
      <c r="AC681" s="9">
        <v>0.5</v>
      </c>
      <c r="AD681" s="9">
        <v>0.5</v>
      </c>
      <c r="AE681" s="9">
        <f t="shared" si="540"/>
        <v>36.354912824465863</v>
      </c>
      <c r="AF681" s="9">
        <f>(AC681+AD681)*D681*E681*N681</f>
        <v>24.757380000000005</v>
      </c>
      <c r="AG681" s="28">
        <f t="shared" si="541"/>
        <v>61.112292824465868</v>
      </c>
      <c r="AH681" s="9">
        <f t="shared" si="542"/>
        <v>0.40511292991593606</v>
      </c>
      <c r="AI681" s="9">
        <f t="shared" si="569"/>
        <v>0.09</v>
      </c>
      <c r="AJ681" s="29">
        <f t="shared" si="543"/>
        <v>0.49511292991593603</v>
      </c>
      <c r="AK681" s="30">
        <f t="shared" si="570"/>
        <v>0.9</v>
      </c>
      <c r="AL681" s="9">
        <v>5.3377986091482246</v>
      </c>
      <c r="AM681" s="9">
        <v>3.4631805127386746</v>
      </c>
      <c r="AN681" s="9">
        <v>3.9118799283501837</v>
      </c>
      <c r="AO681" s="36">
        <f t="shared" si="544"/>
        <v>68.468179903885655</v>
      </c>
      <c r="AP681" s="36">
        <f t="shared" si="545"/>
        <v>2.6797739604103676</v>
      </c>
      <c r="AQ681" s="36">
        <f t="shared" si="546"/>
        <v>1.7386457672517288</v>
      </c>
      <c r="AR681" s="36">
        <f t="shared" si="547"/>
        <v>1.9639096069077073</v>
      </c>
      <c r="AS681" s="36">
        <f t="shared" si="548"/>
        <v>76.942452736545306</v>
      </c>
      <c r="AT681" s="37">
        <f t="shared" si="549"/>
        <v>60.440729167054158</v>
      </c>
      <c r="AU681" s="37">
        <f t="shared" si="550"/>
        <v>2.6949855004716388</v>
      </c>
      <c r="AV681" s="37">
        <f t="shared" si="551"/>
        <v>1.7485150622488559</v>
      </c>
      <c r="AW681" s="37">
        <f t="shared" si="552"/>
        <v>1.9750575955453824</v>
      </c>
      <c r="AX681" s="37">
        <f t="shared" si="553"/>
        <v>77.379210918207477</v>
      </c>
      <c r="AY681" s="9">
        <f t="shared" si="554"/>
        <v>0.85</v>
      </c>
      <c r="AZ681" s="9">
        <f t="shared" si="555"/>
        <v>0.6</v>
      </c>
      <c r="BA681" s="9">
        <f t="shared" si="556"/>
        <v>0.65</v>
      </c>
      <c r="BB681" s="9">
        <f t="shared" si="571"/>
        <v>21</v>
      </c>
      <c r="BC681" s="9">
        <f t="shared" si="572"/>
        <v>11.2</v>
      </c>
      <c r="BD681" s="9">
        <f t="shared" si="573"/>
        <v>13.65</v>
      </c>
      <c r="BE681" s="9">
        <f t="shared" si="557"/>
        <v>183.47924562312519</v>
      </c>
      <c r="BF681" s="9">
        <f t="shared" si="558"/>
        <v>119.04191118132067</v>
      </c>
      <c r="BG681" s="9">
        <f t="shared" si="559"/>
        <v>134.46531628072626</v>
      </c>
      <c r="BH681" s="9">
        <f t="shared" si="560"/>
        <v>5268.1096962120027</v>
      </c>
      <c r="BI681" s="9">
        <f t="shared" si="561"/>
        <v>162.88688874314423</v>
      </c>
      <c r="BJ681" s="9">
        <f t="shared" si="562"/>
        <v>105.68152532189794</v>
      </c>
      <c r="BK681" s="9">
        <f t="shared" si="563"/>
        <v>119.37392122169165</v>
      </c>
      <c r="BL681" s="9">
        <f t="shared" si="564"/>
        <v>4676.8559302677386</v>
      </c>
      <c r="BM681" s="9" t="str">
        <f t="shared" si="565"/>
        <v>D</v>
      </c>
      <c r="BN681" s="9" t="str">
        <f t="shared" si="566"/>
        <v>M</v>
      </c>
      <c r="BO681" s="9">
        <v>1</v>
      </c>
    </row>
    <row r="682" spans="1:67" x14ac:dyDescent="0.3">
      <c r="A682" s="10">
        <v>676</v>
      </c>
      <c r="B682" s="10">
        <f t="shared" si="536"/>
        <v>17</v>
      </c>
      <c r="C682" s="9">
        <f>IF(G682&lt;=$A$3,$A$3,G682)</f>
        <v>2.5</v>
      </c>
      <c r="D682" s="9">
        <f t="shared" si="523"/>
        <v>3</v>
      </c>
      <c r="E682" s="9">
        <f t="shared" si="524"/>
        <v>2.7508200000000005</v>
      </c>
      <c r="F682" s="9">
        <f t="shared" si="525"/>
        <v>2.9000000000000004</v>
      </c>
      <c r="G682" s="9">
        <v>1.6062899052665858</v>
      </c>
      <c r="H682" s="9">
        <f t="shared" si="537"/>
        <v>1.7723448129235033</v>
      </c>
      <c r="I682" s="9">
        <v>65</v>
      </c>
      <c r="J682" s="9">
        <v>78</v>
      </c>
      <c r="K682" s="9">
        <v>0.2</v>
      </c>
      <c r="L682" s="9">
        <v>0.2</v>
      </c>
      <c r="M682" s="1">
        <f t="shared" si="526"/>
        <v>1.3989229744649958</v>
      </c>
      <c r="N682" s="9">
        <v>3</v>
      </c>
      <c r="O682" s="9">
        <v>2.6</v>
      </c>
      <c r="P682" s="9">
        <f t="shared" si="527"/>
        <v>0.58173564736595118</v>
      </c>
      <c r="Q682" s="1">
        <f t="shared" si="528"/>
        <v>0.27126778738849877</v>
      </c>
      <c r="R682" s="4">
        <f t="shared" si="529"/>
        <v>15.007922656809424</v>
      </c>
      <c r="S682" s="4">
        <f t="shared" si="530"/>
        <v>9.7518187672191257</v>
      </c>
      <c r="T682" s="9">
        <f t="shared" si="531"/>
        <v>0.65114443691670187</v>
      </c>
      <c r="U682" s="9">
        <f t="shared" si="532"/>
        <v>3.1712677873884991</v>
      </c>
      <c r="V682" s="9">
        <f t="shared" si="533"/>
        <v>42.087432884616888</v>
      </c>
      <c r="W682" s="9">
        <f t="shared" si="534"/>
        <v>68.109591904046226</v>
      </c>
      <c r="X682" s="28">
        <f t="shared" si="538"/>
        <v>110.19702478866311</v>
      </c>
      <c r="Y682" s="9">
        <f t="shared" si="535"/>
        <v>0.6180710598554493</v>
      </c>
      <c r="Z682" s="9">
        <f t="shared" si="567"/>
        <v>0.04</v>
      </c>
      <c r="AA682" s="29">
        <f t="shared" si="539"/>
        <v>0.65807105985544934</v>
      </c>
      <c r="AB682" s="30">
        <f t="shared" si="568"/>
        <v>0.98</v>
      </c>
      <c r="AC682" s="9">
        <v>0.5</v>
      </c>
      <c r="AD682" s="9">
        <v>0.5</v>
      </c>
      <c r="AE682" s="9">
        <f t="shared" si="540"/>
        <v>43.878614024576095</v>
      </c>
      <c r="AF682" s="9">
        <f>(AC682+AD682)*D682*E682*N682</f>
        <v>24.757380000000005</v>
      </c>
      <c r="AG682" s="28">
        <f t="shared" si="541"/>
        <v>68.635994024576092</v>
      </c>
      <c r="AH682" s="9">
        <f t="shared" si="542"/>
        <v>0.36070549209406472</v>
      </c>
      <c r="AI682" s="9">
        <f t="shared" si="569"/>
        <v>0.09</v>
      </c>
      <c r="AJ682" s="29">
        <f t="shared" si="543"/>
        <v>0.45070549209406474</v>
      </c>
      <c r="AK682" s="30">
        <f t="shared" si="570"/>
        <v>0.9</v>
      </c>
      <c r="AL682" s="9">
        <v>5.4528190671230217</v>
      </c>
      <c r="AM682" s="9">
        <v>3.2192365358468908</v>
      </c>
      <c r="AN682" s="9">
        <v>4.9943299206417695</v>
      </c>
      <c r="AO682" s="36">
        <f t="shared" si="544"/>
        <v>112.49279613842694</v>
      </c>
      <c r="AP682" s="36">
        <f t="shared" si="545"/>
        <v>1.8644766444213723</v>
      </c>
      <c r="AQ682" s="36">
        <f t="shared" si="546"/>
        <v>1.1007501367767423</v>
      </c>
      <c r="AR682" s="36">
        <f t="shared" si="547"/>
        <v>1.707705936497258</v>
      </c>
      <c r="AS682" s="36">
        <f t="shared" si="548"/>
        <v>55.829569943633118</v>
      </c>
      <c r="AT682" s="37">
        <f t="shared" si="549"/>
        <v>67.881752331998342</v>
      </c>
      <c r="AU682" s="37">
        <f t="shared" si="550"/>
        <v>2.9952035661754413</v>
      </c>
      <c r="AV682" s="37">
        <f t="shared" si="551"/>
        <v>1.7683089487908257</v>
      </c>
      <c r="AW682" s="37">
        <f t="shared" si="552"/>
        <v>2.7433579960788093</v>
      </c>
      <c r="AX682" s="37">
        <f t="shared" si="553"/>
        <v>89.687863612315226</v>
      </c>
      <c r="AY682" s="9">
        <f t="shared" si="554"/>
        <v>0.85</v>
      </c>
      <c r="AZ682" s="9">
        <f t="shared" si="555"/>
        <v>0.6</v>
      </c>
      <c r="BA682" s="9">
        <f t="shared" si="556"/>
        <v>0.65</v>
      </c>
      <c r="BB682" s="9">
        <f t="shared" si="571"/>
        <v>21</v>
      </c>
      <c r="BC682" s="9">
        <f t="shared" si="572"/>
        <v>11.2</v>
      </c>
      <c r="BD682" s="9">
        <f t="shared" si="573"/>
        <v>13.65</v>
      </c>
      <c r="BE682" s="9">
        <f t="shared" si="557"/>
        <v>209.74019106575176</v>
      </c>
      <c r="BF682" s="9">
        <f t="shared" si="558"/>
        <v>123.82646073577163</v>
      </c>
      <c r="BG682" s="9">
        <f t="shared" si="559"/>
        <v>192.10461577876751</v>
      </c>
      <c r="BH682" s="9">
        <f t="shared" si="560"/>
        <v>6280.4244301651679</v>
      </c>
      <c r="BI682" s="9">
        <f t="shared" si="561"/>
        <v>203.3196666630395</v>
      </c>
      <c r="BJ682" s="9">
        <f t="shared" si="562"/>
        <v>120.03591010827517</v>
      </c>
      <c r="BK682" s="9">
        <f t="shared" si="563"/>
        <v>186.223948047829</v>
      </c>
      <c r="BL682" s="9">
        <f t="shared" si="564"/>
        <v>6088.169344917228</v>
      </c>
      <c r="BM682" s="9" t="str">
        <f t="shared" si="565"/>
        <v>D</v>
      </c>
      <c r="BN682" s="9" t="str">
        <f t="shared" si="566"/>
        <v>M</v>
      </c>
      <c r="BO682" s="9">
        <v>1</v>
      </c>
    </row>
    <row r="683" spans="1:67" x14ac:dyDescent="0.3">
      <c r="A683" s="10">
        <v>677</v>
      </c>
      <c r="B683" s="10">
        <f t="shared" si="536"/>
        <v>17</v>
      </c>
      <c r="C683" s="9">
        <f>IF(G683&lt;=$A$3,$A$3,G683)</f>
        <v>2.5</v>
      </c>
      <c r="D683" s="9">
        <f t="shared" si="523"/>
        <v>3</v>
      </c>
      <c r="E683" s="9">
        <f t="shared" si="524"/>
        <v>2.7508200000000005</v>
      </c>
      <c r="F683" s="9">
        <f t="shared" si="525"/>
        <v>2.9000000000000004</v>
      </c>
      <c r="G683" s="9">
        <v>1.6576050417275037</v>
      </c>
      <c r="H683" s="9">
        <f t="shared" si="537"/>
        <v>1.8289648014030273</v>
      </c>
      <c r="I683" s="9">
        <v>65</v>
      </c>
      <c r="J683" s="9">
        <v>78</v>
      </c>
      <c r="K683" s="9">
        <v>0.2</v>
      </c>
      <c r="L683" s="9">
        <v>0.2</v>
      </c>
      <c r="M683" s="1">
        <f t="shared" si="526"/>
        <v>1.3989229744649958</v>
      </c>
      <c r="N683" s="9">
        <v>3</v>
      </c>
      <c r="O683" s="9">
        <v>2.6</v>
      </c>
      <c r="P683" s="9">
        <f t="shared" si="527"/>
        <v>0.70315760449946185</v>
      </c>
      <c r="Q683" s="1">
        <f t="shared" si="528"/>
        <v>0.32788777586802276</v>
      </c>
      <c r="R683" s="4">
        <f t="shared" si="529"/>
        <v>15.007922656809424</v>
      </c>
      <c r="S683" s="4">
        <f t="shared" si="530"/>
        <v>8.7971189670674388</v>
      </c>
      <c r="T683" s="9">
        <f t="shared" si="531"/>
        <v>0.95133031481718289</v>
      </c>
      <c r="U683" s="9">
        <f t="shared" si="532"/>
        <v>3.2278877758680231</v>
      </c>
      <c r="V683" s="9">
        <f t="shared" si="533"/>
        <v>42.663438138353882</v>
      </c>
      <c r="W683" s="9">
        <f t="shared" si="534"/>
        <v>65.483384599792956</v>
      </c>
      <c r="X683" s="28">
        <f t="shared" si="538"/>
        <v>108.14682273814684</v>
      </c>
      <c r="Y683" s="9">
        <f t="shared" si="535"/>
        <v>0.60550447014376207</v>
      </c>
      <c r="Z683" s="9">
        <f t="shared" si="567"/>
        <v>0.04</v>
      </c>
      <c r="AA683" s="29">
        <f t="shared" si="539"/>
        <v>0.64550447014376211</v>
      </c>
      <c r="AB683" s="30">
        <f t="shared" si="568"/>
        <v>0.98</v>
      </c>
      <c r="AC683" s="9">
        <v>0.5</v>
      </c>
      <c r="AD683" s="9">
        <v>0.5</v>
      </c>
      <c r="AE683" s="9">
        <f t="shared" si="540"/>
        <v>45.280376594959286</v>
      </c>
      <c r="AF683" s="9">
        <f>(AC683+AD683)*D683*E683*N683</f>
        <v>24.757380000000005</v>
      </c>
      <c r="AG683" s="28">
        <f t="shared" si="541"/>
        <v>70.037756594959291</v>
      </c>
      <c r="AH683" s="9">
        <f t="shared" si="542"/>
        <v>0.35348619378510798</v>
      </c>
      <c r="AI683" s="9">
        <f t="shared" si="569"/>
        <v>0.09</v>
      </c>
      <c r="AJ683" s="29">
        <f t="shared" si="543"/>
        <v>0.44348619378510801</v>
      </c>
      <c r="AK683" s="30">
        <f t="shared" si="570"/>
        <v>0.9</v>
      </c>
      <c r="AL683" s="9">
        <v>5.793129944287406</v>
      </c>
      <c r="AM683" s="9">
        <v>3.2944033673495365</v>
      </c>
      <c r="AN683" s="9">
        <v>5.8161894069809819</v>
      </c>
      <c r="AO683" s="36">
        <f t="shared" si="544"/>
        <v>110.39988154519158</v>
      </c>
      <c r="AP683" s="36">
        <f t="shared" si="545"/>
        <v>2.0536386691262019</v>
      </c>
      <c r="AQ683" s="36">
        <f t="shared" si="546"/>
        <v>1.1678512672687482</v>
      </c>
      <c r="AR683" s="36">
        <f t="shared" si="547"/>
        <v>2.061813145571961</v>
      </c>
      <c r="AS683" s="36">
        <f t="shared" si="548"/>
        <v>62.798847894035916</v>
      </c>
      <c r="AT683" s="37">
        <f t="shared" si="549"/>
        <v>69.268110918091608</v>
      </c>
      <c r="AU683" s="37">
        <f t="shared" si="550"/>
        <v>3.2239567951928496</v>
      </c>
      <c r="AV683" s="37">
        <f t="shared" si="551"/>
        <v>1.8333809571708477</v>
      </c>
      <c r="AW683" s="37">
        <f t="shared" si="552"/>
        <v>3.2367897045457217</v>
      </c>
      <c r="AX683" s="37">
        <f t="shared" si="553"/>
        <v>98.586365479962382</v>
      </c>
      <c r="AY683" s="9">
        <f t="shared" si="554"/>
        <v>0.85</v>
      </c>
      <c r="AZ683" s="9">
        <f t="shared" si="555"/>
        <v>0.6</v>
      </c>
      <c r="BA683" s="9">
        <f t="shared" si="556"/>
        <v>0.65</v>
      </c>
      <c r="BB683" s="9">
        <f t="shared" si="571"/>
        <v>21</v>
      </c>
      <c r="BC683" s="9">
        <f t="shared" si="572"/>
        <v>11.2</v>
      </c>
      <c r="BD683" s="9">
        <f t="shared" si="573"/>
        <v>13.65</v>
      </c>
      <c r="BE683" s="9">
        <f t="shared" si="557"/>
        <v>226.72146580815757</v>
      </c>
      <c r="BF683" s="9">
        <f t="shared" si="558"/>
        <v>128.93064156887166</v>
      </c>
      <c r="BG683" s="9">
        <f t="shared" si="559"/>
        <v>227.62392703946333</v>
      </c>
      <c r="BH683" s="9">
        <f t="shared" si="560"/>
        <v>6932.9853686760689</v>
      </c>
      <c r="BI683" s="9">
        <f t="shared" si="561"/>
        <v>223.31739688455346</v>
      </c>
      <c r="BJ683" s="9">
        <f t="shared" si="562"/>
        <v>126.99483549642724</v>
      </c>
      <c r="BK683" s="9">
        <f t="shared" si="563"/>
        <v>224.20630827301002</v>
      </c>
      <c r="BL683" s="9">
        <f t="shared" si="564"/>
        <v>6828.8912990775516</v>
      </c>
      <c r="BM683" s="9" t="str">
        <f t="shared" si="565"/>
        <v>D</v>
      </c>
      <c r="BN683" s="9" t="str">
        <f t="shared" si="566"/>
        <v>M</v>
      </c>
      <c r="BO683" s="9">
        <v>1</v>
      </c>
    </row>
    <row r="684" spans="1:67" x14ac:dyDescent="0.3">
      <c r="A684" s="10">
        <v>678</v>
      </c>
      <c r="B684" s="10">
        <f t="shared" si="536"/>
        <v>17</v>
      </c>
      <c r="C684" s="9">
        <f>IF(G684&lt;=$A$3,$A$3,G684)</f>
        <v>2.8405049365507899</v>
      </c>
      <c r="D684" s="9">
        <f t="shared" si="523"/>
        <v>3</v>
      </c>
      <c r="E684" s="9">
        <f t="shared" si="524"/>
        <v>2.7508200000000005</v>
      </c>
      <c r="F684" s="9">
        <f t="shared" si="525"/>
        <v>3.2405049365507903</v>
      </c>
      <c r="G684" s="9">
        <v>2.8405049365507899</v>
      </c>
      <c r="H684" s="9">
        <f t="shared" si="537"/>
        <v>3.1341504256940951</v>
      </c>
      <c r="I684" s="9">
        <v>65</v>
      </c>
      <c r="J684" s="9">
        <v>78</v>
      </c>
      <c r="K684" s="9">
        <v>0.2</v>
      </c>
      <c r="L684" s="9">
        <v>0.2</v>
      </c>
      <c r="M684" s="1">
        <f t="shared" si="526"/>
        <v>1.3989229744649958</v>
      </c>
      <c r="N684" s="9">
        <v>3</v>
      </c>
      <c r="O684" s="9">
        <v>2.6</v>
      </c>
      <c r="P684" s="9">
        <f t="shared" si="527"/>
        <v>2.7719220154404076</v>
      </c>
      <c r="Q684" s="1">
        <f t="shared" si="528"/>
        <v>1.2925684636083004</v>
      </c>
      <c r="R684" s="4">
        <f t="shared" si="529"/>
        <v>15.007922656809424</v>
      </c>
      <c r="S684" s="4">
        <f t="shared" si="530"/>
        <v>8.6745070976502442E-2</v>
      </c>
      <c r="T684" s="9">
        <f t="shared" si="531"/>
        <v>14.783865261298118</v>
      </c>
      <c r="U684" s="9">
        <f t="shared" si="532"/>
        <v>4.5330734001590907</v>
      </c>
      <c r="V684" s="9">
        <f t="shared" si="533"/>
        <v>36.925600827986393</v>
      </c>
      <c r="W684" s="9">
        <f t="shared" si="534"/>
        <v>41.522713878948089</v>
      </c>
      <c r="X684" s="28">
        <f t="shared" si="538"/>
        <v>78.448314706934482</v>
      </c>
      <c r="Y684" s="9">
        <f t="shared" si="535"/>
        <v>0.52930026647567563</v>
      </c>
      <c r="Z684" s="9">
        <f t="shared" si="567"/>
        <v>0.04</v>
      </c>
      <c r="AA684" s="29">
        <f t="shared" si="539"/>
        <v>0.56930026647567566</v>
      </c>
      <c r="AB684" s="30">
        <f t="shared" si="568"/>
        <v>0.98</v>
      </c>
      <c r="AC684" s="9">
        <v>0.5</v>
      </c>
      <c r="AD684" s="9">
        <v>0.5</v>
      </c>
      <c r="AE684" s="9">
        <f t="shared" si="540"/>
        <v>77.593353066070478</v>
      </c>
      <c r="AF684" s="9">
        <f>(AC684+AD684)*D684*E684*N684</f>
        <v>24.757380000000005</v>
      </c>
      <c r="AG684" s="28">
        <f t="shared" si="541"/>
        <v>102.35073306607049</v>
      </c>
      <c r="AH684" s="9">
        <f t="shared" si="542"/>
        <v>0.24188766663760355</v>
      </c>
      <c r="AI684" s="9">
        <f t="shared" si="569"/>
        <v>0.09</v>
      </c>
      <c r="AJ684" s="29">
        <f t="shared" si="543"/>
        <v>0.33188766663760355</v>
      </c>
      <c r="AK684" s="30">
        <f t="shared" si="570"/>
        <v>0.9</v>
      </c>
      <c r="AL684" s="9">
        <v>6.0401188852321948</v>
      </c>
      <c r="AM684" s="9">
        <v>2.1182161659057526</v>
      </c>
      <c r="AN684" s="9">
        <v>5.1956779349270441</v>
      </c>
      <c r="AO684" s="36">
        <f t="shared" si="544"/>
        <v>80.082654596662294</v>
      </c>
      <c r="AP684" s="36">
        <f t="shared" si="545"/>
        <v>2.6014775943247455</v>
      </c>
      <c r="AQ684" s="36">
        <f t="shared" si="546"/>
        <v>0.91231513820252363</v>
      </c>
      <c r="AR684" s="36">
        <f t="shared" si="547"/>
        <v>2.2377771020512895</v>
      </c>
      <c r="AS684" s="36">
        <f t="shared" si="548"/>
        <v>72.421810125367742</v>
      </c>
      <c r="AT684" s="37">
        <f t="shared" si="549"/>
        <v>101.22599973567411</v>
      </c>
      <c r="AU684" s="37">
        <f t="shared" si="550"/>
        <v>4.0354779221987584</v>
      </c>
      <c r="AV684" s="37">
        <f t="shared" si="551"/>
        <v>1.4152063451692414</v>
      </c>
      <c r="AW684" s="37">
        <f t="shared" si="552"/>
        <v>3.4712965085036247</v>
      </c>
      <c r="AX684" s="37">
        <f t="shared" si="553"/>
        <v>112.34254582248353</v>
      </c>
      <c r="AY684" s="9">
        <f t="shared" si="554"/>
        <v>0.85</v>
      </c>
      <c r="AZ684" s="9">
        <f t="shared" si="555"/>
        <v>0.6</v>
      </c>
      <c r="BA684" s="9">
        <f t="shared" si="556"/>
        <v>0.65</v>
      </c>
      <c r="BB684" s="9">
        <f t="shared" si="571"/>
        <v>21</v>
      </c>
      <c r="BC684" s="9">
        <f t="shared" si="572"/>
        <v>11.2</v>
      </c>
      <c r="BD684" s="9">
        <f t="shared" si="573"/>
        <v>13.65</v>
      </c>
      <c r="BE684" s="9">
        <f t="shared" si="557"/>
        <v>208.33323162726455</v>
      </c>
      <c r="BF684" s="9">
        <f t="shared" si="558"/>
        <v>73.060618095978924</v>
      </c>
      <c r="BG684" s="9">
        <f t="shared" si="559"/>
        <v>179.20713072789334</v>
      </c>
      <c r="BH684" s="9">
        <f t="shared" si="560"/>
        <v>5799.7308055348849</v>
      </c>
      <c r="BI684" s="9">
        <f t="shared" si="561"/>
        <v>408.49528708581022</v>
      </c>
      <c r="BJ684" s="9">
        <f t="shared" si="562"/>
        <v>143.25567712202596</v>
      </c>
      <c r="BK684" s="9">
        <f t="shared" si="563"/>
        <v>351.38545945223439</v>
      </c>
      <c r="BL684" s="9">
        <f t="shared" si="564"/>
        <v>11371.986513731674</v>
      </c>
      <c r="BM684" s="9" t="str">
        <f t="shared" si="565"/>
        <v>D</v>
      </c>
      <c r="BN684" s="9" t="str">
        <f t="shared" si="566"/>
        <v>M</v>
      </c>
      <c r="BO684" s="9">
        <v>1</v>
      </c>
    </row>
    <row r="685" spans="1:67" x14ac:dyDescent="0.3">
      <c r="A685" s="10">
        <v>679</v>
      </c>
      <c r="B685" s="10">
        <f t="shared" si="536"/>
        <v>17</v>
      </c>
      <c r="C685" s="9">
        <f>IF(G685&lt;=$A$3,$A$3,G685)</f>
        <v>2.6256265637057266</v>
      </c>
      <c r="D685" s="9">
        <f t="shared" si="523"/>
        <v>3</v>
      </c>
      <c r="E685" s="9">
        <f t="shared" si="524"/>
        <v>2.7508200000000005</v>
      </c>
      <c r="F685" s="9">
        <f t="shared" si="525"/>
        <v>3.0256265637057269</v>
      </c>
      <c r="G685" s="9">
        <v>2.6256265637057266</v>
      </c>
      <c r="H685" s="9">
        <f t="shared" si="537"/>
        <v>2.8970583738342626</v>
      </c>
      <c r="I685" s="9">
        <v>65</v>
      </c>
      <c r="J685" s="9">
        <v>78</v>
      </c>
      <c r="K685" s="9">
        <v>0.2</v>
      </c>
      <c r="L685" s="9">
        <v>0.2</v>
      </c>
      <c r="M685" s="1">
        <f t="shared" si="526"/>
        <v>1.3989229744649958</v>
      </c>
      <c r="N685" s="9">
        <v>3</v>
      </c>
      <c r="O685" s="9">
        <v>2.6</v>
      </c>
      <c r="P685" s="9">
        <f t="shared" si="527"/>
        <v>2.7242846270632572</v>
      </c>
      <c r="Q685" s="1">
        <f t="shared" si="528"/>
        <v>1.2703547845935312</v>
      </c>
      <c r="R685" s="4">
        <f t="shared" si="529"/>
        <v>15.007922656809424</v>
      </c>
      <c r="S685" s="4">
        <f t="shared" si="530"/>
        <v>0.12676519725447238</v>
      </c>
      <c r="T685" s="9">
        <f t="shared" si="531"/>
        <v>14.280089837513724</v>
      </c>
      <c r="U685" s="9">
        <f t="shared" si="532"/>
        <v>4.2959813482992582</v>
      </c>
      <c r="V685" s="9">
        <f t="shared" si="533"/>
        <v>32.441618316367396</v>
      </c>
      <c r="W685" s="9">
        <f t="shared" si="534"/>
        <v>41.632802042716058</v>
      </c>
      <c r="X685" s="28">
        <f t="shared" si="538"/>
        <v>74.074420359083462</v>
      </c>
      <c r="Y685" s="9">
        <f t="shared" si="535"/>
        <v>0.56204020012437106</v>
      </c>
      <c r="Z685" s="9">
        <f t="shared" si="567"/>
        <v>0.04</v>
      </c>
      <c r="AA685" s="29">
        <f t="shared" si="539"/>
        <v>0.60204020012437109</v>
      </c>
      <c r="AB685" s="30">
        <f t="shared" si="568"/>
        <v>0.98</v>
      </c>
      <c r="AC685" s="9">
        <v>0.5</v>
      </c>
      <c r="AD685" s="9">
        <v>0.5</v>
      </c>
      <c r="AE685" s="9">
        <f t="shared" si="540"/>
        <v>71.723575043196917</v>
      </c>
      <c r="AF685" s="9">
        <f>(AC685+AD685)*D685*E685*N685</f>
        <v>24.757380000000005</v>
      </c>
      <c r="AG685" s="28">
        <f t="shared" si="541"/>
        <v>96.480955043196929</v>
      </c>
      <c r="AH685" s="9">
        <f t="shared" si="542"/>
        <v>0.25660380319530945</v>
      </c>
      <c r="AI685" s="9">
        <f t="shared" si="569"/>
        <v>0.09</v>
      </c>
      <c r="AJ685" s="29">
        <f t="shared" si="543"/>
        <v>0.34660380319530948</v>
      </c>
      <c r="AK685" s="30">
        <f t="shared" si="570"/>
        <v>0.9</v>
      </c>
      <c r="AL685" s="9">
        <v>8.3282037054154685</v>
      </c>
      <c r="AM685" s="9">
        <v>2.198452012391094</v>
      </c>
      <c r="AN685" s="9">
        <v>6.6064955579060864</v>
      </c>
      <c r="AO685" s="36">
        <f t="shared" si="544"/>
        <v>75.6176374498977</v>
      </c>
      <c r="AP685" s="36">
        <f t="shared" si="545"/>
        <v>3.3142902799306109</v>
      </c>
      <c r="AQ685" s="36">
        <f t="shared" si="546"/>
        <v>0.87489552288733341</v>
      </c>
      <c r="AR685" s="36">
        <f t="shared" si="547"/>
        <v>2.6291196501035374</v>
      </c>
      <c r="AS685" s="36">
        <f t="shared" si="548"/>
        <v>88.366243506107921</v>
      </c>
      <c r="AT685" s="37">
        <f t="shared" si="549"/>
        <v>95.420724767996958</v>
      </c>
      <c r="AU685" s="37">
        <f t="shared" si="550"/>
        <v>5.4416166273331985</v>
      </c>
      <c r="AV685" s="37">
        <f t="shared" si="551"/>
        <v>1.4364601837539592</v>
      </c>
      <c r="AW685" s="37">
        <f t="shared" si="552"/>
        <v>4.3166590717429187</v>
      </c>
      <c r="AX685" s="37">
        <f t="shared" si="553"/>
        <v>145.08542684676326</v>
      </c>
      <c r="AY685" s="9">
        <f t="shared" si="554"/>
        <v>0.85</v>
      </c>
      <c r="AZ685" s="9">
        <f t="shared" si="555"/>
        <v>0.6</v>
      </c>
      <c r="BA685" s="9">
        <f t="shared" si="556"/>
        <v>0.65</v>
      </c>
      <c r="BB685" s="9">
        <f t="shared" si="571"/>
        <v>21</v>
      </c>
      <c r="BC685" s="9">
        <f t="shared" si="572"/>
        <v>11.2</v>
      </c>
      <c r="BD685" s="9">
        <f t="shared" si="573"/>
        <v>13.65</v>
      </c>
      <c r="BE685" s="9">
        <f t="shared" si="557"/>
        <v>250.61880079151288</v>
      </c>
      <c r="BF685" s="9">
        <f t="shared" si="558"/>
        <v>66.157532456233056</v>
      </c>
      <c r="BG685" s="9">
        <f t="shared" si="559"/>
        <v>198.80781651393119</v>
      </c>
      <c r="BH685" s="9">
        <f t="shared" si="560"/>
        <v>6682.0465642542458</v>
      </c>
      <c r="BI685" s="9">
        <f t="shared" si="561"/>
        <v>519.24300248971701</v>
      </c>
      <c r="BJ685" s="9">
        <f t="shared" si="562"/>
        <v>137.06807183417288</v>
      </c>
      <c r="BK685" s="9">
        <f t="shared" si="563"/>
        <v>411.89873720205827</v>
      </c>
      <c r="BL685" s="9">
        <f t="shared" si="564"/>
        <v>13844.156582992353</v>
      </c>
      <c r="BM685" s="9" t="str">
        <f t="shared" si="565"/>
        <v>M</v>
      </c>
      <c r="BN685" s="9" t="str">
        <f t="shared" si="566"/>
        <v>M</v>
      </c>
      <c r="BO685" s="9">
        <v>1</v>
      </c>
    </row>
    <row r="686" spans="1:67" x14ac:dyDescent="0.3">
      <c r="A686" s="10">
        <v>680</v>
      </c>
      <c r="B686" s="10">
        <f t="shared" si="536"/>
        <v>18</v>
      </c>
      <c r="C686" s="9">
        <f>IF(G686&lt;=$A$3,$A$3,G686)</f>
        <v>2.5</v>
      </c>
      <c r="D686" s="9">
        <f t="shared" si="523"/>
        <v>3</v>
      </c>
      <c r="E686" s="9">
        <f t="shared" si="524"/>
        <v>2.7508200000000005</v>
      </c>
      <c r="F686" s="9">
        <f t="shared" si="525"/>
        <v>2.9000000000000004</v>
      </c>
      <c r="G686" s="9">
        <v>2.3187690999149737</v>
      </c>
      <c r="H686" s="9">
        <f t="shared" si="537"/>
        <v>2.5584786240187136</v>
      </c>
      <c r="I686" s="9">
        <v>65</v>
      </c>
      <c r="J686" s="9">
        <v>78</v>
      </c>
      <c r="K686" s="9">
        <v>0.2</v>
      </c>
      <c r="L686" s="9">
        <v>0.2</v>
      </c>
      <c r="M686" s="1">
        <f t="shared" si="526"/>
        <v>1.3989229744649958</v>
      </c>
      <c r="N686" s="9">
        <v>3</v>
      </c>
      <c r="O686" s="9">
        <v>2.6</v>
      </c>
      <c r="P686" s="9">
        <f t="shared" si="527"/>
        <v>2.2676050457061843</v>
      </c>
      <c r="Q686" s="1">
        <f t="shared" si="528"/>
        <v>1.0574015984837093</v>
      </c>
      <c r="R686" s="4">
        <f t="shared" si="529"/>
        <v>15.007922656809424</v>
      </c>
      <c r="S686" s="4">
        <f t="shared" si="530"/>
        <v>0.89447614088972838</v>
      </c>
      <c r="T686" s="9">
        <f t="shared" si="531"/>
        <v>9.8937472063612812</v>
      </c>
      <c r="U686" s="9">
        <f t="shared" si="532"/>
        <v>3.9574015984837096</v>
      </c>
      <c r="V686" s="9">
        <f t="shared" si="533"/>
        <v>36.125309826505692</v>
      </c>
      <c r="W686" s="9">
        <f t="shared" si="534"/>
        <v>43.744636660686794</v>
      </c>
      <c r="X686" s="28">
        <f t="shared" si="538"/>
        <v>79.869946487192493</v>
      </c>
      <c r="Y686" s="9">
        <f t="shared" si="535"/>
        <v>0.54769833441295024</v>
      </c>
      <c r="Z686" s="9">
        <f t="shared" si="567"/>
        <v>0.04</v>
      </c>
      <c r="AA686" s="29">
        <f t="shared" si="539"/>
        <v>0.58769833441295027</v>
      </c>
      <c r="AB686" s="30">
        <f t="shared" si="568"/>
        <v>0.98</v>
      </c>
      <c r="AC686" s="9">
        <v>0.5</v>
      </c>
      <c r="AD686" s="9">
        <v>0.5</v>
      </c>
      <c r="AE686" s="9">
        <f t="shared" si="540"/>
        <v>63.341227516708443</v>
      </c>
      <c r="AF686" s="9">
        <f>(AC686+AD686)*D686*E686*N686</f>
        <v>24.757380000000005</v>
      </c>
      <c r="AG686" s="28">
        <f t="shared" si="541"/>
        <v>88.098607516708455</v>
      </c>
      <c r="AH686" s="9">
        <f t="shared" si="542"/>
        <v>0.28101897064950332</v>
      </c>
      <c r="AI686" s="9">
        <f t="shared" si="569"/>
        <v>0.09</v>
      </c>
      <c r="AJ686" s="29">
        <f t="shared" si="543"/>
        <v>0.37101897064950329</v>
      </c>
      <c r="AK686" s="30">
        <f t="shared" si="570"/>
        <v>0.9</v>
      </c>
      <c r="AL686" s="9">
        <v>7.8040057234890003</v>
      </c>
      <c r="AM686" s="9">
        <v>2.4997104226973934</v>
      </c>
      <c r="AN686" s="9">
        <v>6.9647959515119116</v>
      </c>
      <c r="AO686" s="36">
        <f t="shared" si="544"/>
        <v>81.533903705675669</v>
      </c>
      <c r="AP686" s="36">
        <f t="shared" si="545"/>
        <v>3.2176045580453838</v>
      </c>
      <c r="AQ686" s="36">
        <f t="shared" si="546"/>
        <v>1.0306347707634433</v>
      </c>
      <c r="AR686" s="36">
        <f t="shared" si="547"/>
        <v>2.871596971282302</v>
      </c>
      <c r="AS686" s="36">
        <f t="shared" si="548"/>
        <v>89.838351148342667</v>
      </c>
      <c r="AT686" s="37">
        <f t="shared" si="549"/>
        <v>87.130490950590783</v>
      </c>
      <c r="AU686" s="37">
        <f t="shared" si="550"/>
        <v>4.9085715530172793</v>
      </c>
      <c r="AV686" s="37">
        <f t="shared" si="551"/>
        <v>1.5722704347463718</v>
      </c>
      <c r="AW686" s="37">
        <f t="shared" si="552"/>
        <v>4.3807245267981347</v>
      </c>
      <c r="AX686" s="37">
        <f t="shared" si="553"/>
        <v>137.0516379068705</v>
      </c>
      <c r="AY686" s="9">
        <f t="shared" si="554"/>
        <v>0.85</v>
      </c>
      <c r="AZ686" s="9">
        <f t="shared" si="555"/>
        <v>0.6</v>
      </c>
      <c r="BA686" s="9">
        <f t="shared" si="556"/>
        <v>0.65</v>
      </c>
      <c r="BB686" s="9">
        <f t="shared" si="571"/>
        <v>21</v>
      </c>
      <c r="BC686" s="9">
        <f t="shared" si="572"/>
        <v>11.2</v>
      </c>
      <c r="BD686" s="9">
        <f t="shared" si="573"/>
        <v>13.65</v>
      </c>
      <c r="BE686" s="9">
        <f t="shared" si="557"/>
        <v>262.34386019861546</v>
      </c>
      <c r="BF686" s="9">
        <f t="shared" si="558"/>
        <v>84.031676155147707</v>
      </c>
      <c r="BG686" s="9">
        <f t="shared" si="559"/>
        <v>234.13251093804112</v>
      </c>
      <c r="BH686" s="9">
        <f t="shared" si="560"/>
        <v>7324.8714716056484</v>
      </c>
      <c r="BI686" s="9">
        <f t="shared" si="561"/>
        <v>427.6862492804994</v>
      </c>
      <c r="BJ686" s="9">
        <f t="shared" si="562"/>
        <v>136.9926948865502</v>
      </c>
      <c r="BK686" s="9">
        <f t="shared" si="563"/>
        <v>381.69467873921599</v>
      </c>
      <c r="BL686" s="9">
        <f t="shared" si="564"/>
        <v>11941.376496408224</v>
      </c>
      <c r="BM686" s="9" t="str">
        <f t="shared" si="565"/>
        <v>M</v>
      </c>
      <c r="BN686" s="9" t="str">
        <f t="shared" si="566"/>
        <v>M</v>
      </c>
      <c r="BO686" s="9">
        <v>1</v>
      </c>
    </row>
    <row r="687" spans="1:67" x14ac:dyDescent="0.3">
      <c r="A687" s="10">
        <v>681</v>
      </c>
      <c r="B687" s="10">
        <f t="shared" si="536"/>
        <v>18</v>
      </c>
      <c r="C687" s="9">
        <f>IF(G687&lt;=$A$3,$A$3,G687)</f>
        <v>3.1620924032270059</v>
      </c>
      <c r="D687" s="9">
        <f t="shared" si="523"/>
        <v>3</v>
      </c>
      <c r="E687" s="9">
        <f t="shared" si="524"/>
        <v>2.7508200000000005</v>
      </c>
      <c r="F687" s="9">
        <f t="shared" si="525"/>
        <v>3.5620924032270063</v>
      </c>
      <c r="G687" s="9">
        <v>3.1620924032270059</v>
      </c>
      <c r="H687" s="9">
        <f t="shared" si="537"/>
        <v>3.4889829354397182</v>
      </c>
      <c r="I687" s="9">
        <v>65</v>
      </c>
      <c r="J687" s="9">
        <v>78</v>
      </c>
      <c r="K687" s="9">
        <v>0.2</v>
      </c>
      <c r="L687" s="9">
        <v>0.2</v>
      </c>
      <c r="M687" s="1">
        <f t="shared" si="526"/>
        <v>1.3989229744649958</v>
      </c>
      <c r="N687" s="9">
        <v>3</v>
      </c>
      <c r="O687" s="9">
        <v>2.6</v>
      </c>
      <c r="P687" s="9">
        <f t="shared" si="527"/>
        <v>2.8432162403753907</v>
      </c>
      <c r="Q687" s="1">
        <f t="shared" si="528"/>
        <v>1.3258135066777079</v>
      </c>
      <c r="R687" s="4">
        <f t="shared" si="529"/>
        <v>15.007922656809424</v>
      </c>
      <c r="S687" s="4">
        <f t="shared" si="530"/>
        <v>4.0990217469367561E-2</v>
      </c>
      <c r="T687" s="9">
        <f t="shared" si="531"/>
        <v>15.554131363944803</v>
      </c>
      <c r="U687" s="9">
        <f t="shared" si="532"/>
        <v>4.8879059099047142</v>
      </c>
      <c r="V687" s="9">
        <f t="shared" si="533"/>
        <v>43.591460707629935</v>
      </c>
      <c r="W687" s="9">
        <f t="shared" si="534"/>
        <v>41.39685051282359</v>
      </c>
      <c r="X687" s="28">
        <f t="shared" si="538"/>
        <v>84.988311220453525</v>
      </c>
      <c r="Y687" s="9">
        <f t="shared" si="535"/>
        <v>0.48708875277499231</v>
      </c>
      <c r="Z687" s="9">
        <f t="shared" si="567"/>
        <v>0.04</v>
      </c>
      <c r="AA687" s="29">
        <f t="shared" si="539"/>
        <v>0.52708875277499234</v>
      </c>
      <c r="AB687" s="30">
        <f t="shared" si="568"/>
        <v>0.98</v>
      </c>
      <c r="AC687" s="9">
        <v>0.5</v>
      </c>
      <c r="AD687" s="9">
        <v>0.5</v>
      </c>
      <c r="AE687" s="9">
        <f t="shared" si="540"/>
        <v>86.378076346196579</v>
      </c>
      <c r="AF687" s="9">
        <f>(AC687+AD687)*D687*E687*N687</f>
        <v>24.757380000000005</v>
      </c>
      <c r="AG687" s="28">
        <f t="shared" si="541"/>
        <v>111.13545634619658</v>
      </c>
      <c r="AH687" s="9">
        <f t="shared" si="542"/>
        <v>0.22276761003147924</v>
      </c>
      <c r="AI687" s="9">
        <f t="shared" si="569"/>
        <v>0.09</v>
      </c>
      <c r="AJ687" s="29">
        <f t="shared" si="543"/>
        <v>0.31276761003147924</v>
      </c>
      <c r="AK687" s="30">
        <f t="shared" si="570"/>
        <v>0.9</v>
      </c>
      <c r="AL687" s="9">
        <v>5.38202535337442</v>
      </c>
      <c r="AM687" s="9">
        <v>2.8447249619600985</v>
      </c>
      <c r="AN687" s="9">
        <v>6.4098619090982218</v>
      </c>
      <c r="AO687" s="36">
        <f t="shared" si="544"/>
        <v>86.758901037546309</v>
      </c>
      <c r="AP687" s="36">
        <f t="shared" si="545"/>
        <v>2.5452203224609096</v>
      </c>
      <c r="AQ687" s="36">
        <f t="shared" si="546"/>
        <v>1.3453024297726626</v>
      </c>
      <c r="AR687" s="36">
        <f t="shared" si="547"/>
        <v>3.0312957899717086</v>
      </c>
      <c r="AS687" s="36">
        <f t="shared" si="548"/>
        <v>81.367786980523505</v>
      </c>
      <c r="AT687" s="37">
        <f t="shared" si="549"/>
        <v>109.91418759513948</v>
      </c>
      <c r="AU687" s="37">
        <f t="shared" si="550"/>
        <v>3.6987021464706751</v>
      </c>
      <c r="AV687" s="37">
        <f t="shared" si="551"/>
        <v>1.9549871344109477</v>
      </c>
      <c r="AW687" s="37">
        <f t="shared" si="552"/>
        <v>4.4050647191577559</v>
      </c>
      <c r="AX687" s="37">
        <f t="shared" si="553"/>
        <v>118.24328357847031</v>
      </c>
      <c r="AY687" s="9">
        <f t="shared" si="554"/>
        <v>0.85</v>
      </c>
      <c r="AZ687" s="9">
        <f t="shared" si="555"/>
        <v>0.6</v>
      </c>
      <c r="BA687" s="9">
        <f t="shared" si="556"/>
        <v>0.65</v>
      </c>
      <c r="BB687" s="9">
        <f t="shared" si="571"/>
        <v>21</v>
      </c>
      <c r="BC687" s="9">
        <f t="shared" si="572"/>
        <v>11.2</v>
      </c>
      <c r="BD687" s="9">
        <f t="shared" si="573"/>
        <v>13.65</v>
      </c>
      <c r="BE687" s="9">
        <f t="shared" si="557"/>
        <v>220.82051807513776</v>
      </c>
      <c r="BF687" s="9">
        <f t="shared" si="558"/>
        <v>116.71696037021702</v>
      </c>
      <c r="BG687" s="9">
        <f t="shared" si="559"/>
        <v>262.99189145768622</v>
      </c>
      <c r="BH687" s="9">
        <f t="shared" si="560"/>
        <v>7059.379778287388</v>
      </c>
      <c r="BI687" s="9">
        <f t="shared" si="561"/>
        <v>406.53984158572285</v>
      </c>
      <c r="BJ687" s="9">
        <f t="shared" si="562"/>
        <v>214.88082263772907</v>
      </c>
      <c r="BK687" s="9">
        <f t="shared" si="563"/>
        <v>484.17910991023598</v>
      </c>
      <c r="BL687" s="9">
        <f t="shared" si="564"/>
        <v>12996.614453109261</v>
      </c>
      <c r="BM687" s="9" t="str">
        <f t="shared" si="565"/>
        <v>M</v>
      </c>
      <c r="BN687" s="9" t="str">
        <f t="shared" si="566"/>
        <v>M</v>
      </c>
      <c r="BO687" s="9">
        <v>1</v>
      </c>
    </row>
    <row r="688" spans="1:67" x14ac:dyDescent="0.3">
      <c r="A688" s="10">
        <v>682</v>
      </c>
      <c r="B688" s="10">
        <f t="shared" si="536"/>
        <v>18</v>
      </c>
      <c r="C688" s="9">
        <f>IF(G688&lt;=$A$3,$A$3,G688)</f>
        <v>3.192874458084547</v>
      </c>
      <c r="D688" s="9">
        <f t="shared" si="523"/>
        <v>3</v>
      </c>
      <c r="E688" s="9">
        <f t="shared" si="524"/>
        <v>2.7508200000000005</v>
      </c>
      <c r="F688" s="9">
        <f t="shared" si="525"/>
        <v>3.5928744580845473</v>
      </c>
      <c r="G688" s="9">
        <v>3.192874458084547</v>
      </c>
      <c r="H688" s="9">
        <f t="shared" si="537"/>
        <v>3.5229471750698207</v>
      </c>
      <c r="I688" s="9">
        <v>65</v>
      </c>
      <c r="J688" s="9">
        <v>78</v>
      </c>
      <c r="K688" s="9">
        <v>0.2</v>
      </c>
      <c r="L688" s="9">
        <v>0.2</v>
      </c>
      <c r="M688" s="1">
        <f t="shared" si="526"/>
        <v>1.3989229744649958</v>
      </c>
      <c r="N688" s="9">
        <v>3</v>
      </c>
      <c r="O688" s="9">
        <v>2.6</v>
      </c>
      <c r="P688" s="9">
        <f t="shared" si="527"/>
        <v>2.8500404576424887</v>
      </c>
      <c r="Q688" s="1">
        <f t="shared" si="528"/>
        <v>1.3289956914502694</v>
      </c>
      <c r="R688" s="4">
        <f t="shared" si="529"/>
        <v>15.007922656809424</v>
      </c>
      <c r="S688" s="4">
        <f t="shared" si="530"/>
        <v>3.7499569865854364E-2</v>
      </c>
      <c r="T688" s="9">
        <f t="shared" si="531"/>
        <v>15.628886251277576</v>
      </c>
      <c r="U688" s="9">
        <f t="shared" si="532"/>
        <v>4.9218701495348167</v>
      </c>
      <c r="V688" s="9">
        <f t="shared" si="533"/>
        <v>44.2266890553907</v>
      </c>
      <c r="W688" s="9">
        <f t="shared" si="534"/>
        <v>41.387248369582892</v>
      </c>
      <c r="X688" s="28">
        <f t="shared" si="538"/>
        <v>85.613937424973585</v>
      </c>
      <c r="Y688" s="9">
        <f t="shared" si="535"/>
        <v>0.4834171819962369</v>
      </c>
      <c r="Z688" s="9">
        <f t="shared" si="567"/>
        <v>0.04</v>
      </c>
      <c r="AA688" s="29">
        <f t="shared" si="539"/>
        <v>0.52341718199623688</v>
      </c>
      <c r="AB688" s="30">
        <f t="shared" si="568"/>
        <v>0.98</v>
      </c>
      <c r="AC688" s="9">
        <v>0.5</v>
      </c>
      <c r="AD688" s="9">
        <v>0.5</v>
      </c>
      <c r="AE688" s="9">
        <f t="shared" si="540"/>
        <v>87.218941933130097</v>
      </c>
      <c r="AF688" s="9">
        <f>(AC688+AD688)*D688*E688*N688</f>
        <v>24.757380000000005</v>
      </c>
      <c r="AG688" s="28">
        <f t="shared" si="541"/>
        <v>111.97632193313009</v>
      </c>
      <c r="AH688" s="9">
        <f t="shared" si="542"/>
        <v>0.22109477765115906</v>
      </c>
      <c r="AI688" s="9">
        <f t="shared" si="569"/>
        <v>0.09</v>
      </c>
      <c r="AJ688" s="29">
        <f t="shared" si="543"/>
        <v>0.31109477765115906</v>
      </c>
      <c r="AK688" s="30">
        <f t="shared" si="570"/>
        <v>0.9</v>
      </c>
      <c r="AL688" s="9">
        <v>10.023710519731813</v>
      </c>
      <c r="AM688" s="9">
        <v>2.5295472274016406</v>
      </c>
      <c r="AN688" s="9">
        <v>6.7988675018921159</v>
      </c>
      <c r="AO688" s="36">
        <f t="shared" si="544"/>
        <v>87.3975611213272</v>
      </c>
      <c r="AP688" s="36">
        <f t="shared" si="545"/>
        <v>4.7771282063477525</v>
      </c>
      <c r="AQ688" s="36">
        <f t="shared" si="546"/>
        <v>1.2055387459086797</v>
      </c>
      <c r="AR688" s="36">
        <f t="shared" si="547"/>
        <v>3.2402234332859501</v>
      </c>
      <c r="AS688" s="36">
        <f t="shared" si="548"/>
        <v>122.1218412676433</v>
      </c>
      <c r="AT688" s="37">
        <f t="shared" si="549"/>
        <v>110.74581290089789</v>
      </c>
      <c r="AU688" s="37">
        <f t="shared" si="550"/>
        <v>6.9053865243562607</v>
      </c>
      <c r="AV688" s="37">
        <f t="shared" si="551"/>
        <v>1.7426182951350215</v>
      </c>
      <c r="AW688" s="37">
        <f t="shared" si="552"/>
        <v>4.683775328111297</v>
      </c>
      <c r="AX688" s="37">
        <f t="shared" si="553"/>
        <v>176.52834100173408</v>
      </c>
      <c r="AY688" s="9">
        <f t="shared" si="554"/>
        <v>0.85</v>
      </c>
      <c r="AZ688" s="9">
        <f t="shared" si="555"/>
        <v>0.6</v>
      </c>
      <c r="BA688" s="9">
        <f t="shared" si="556"/>
        <v>0.65</v>
      </c>
      <c r="BB688" s="9">
        <f t="shared" si="571"/>
        <v>21</v>
      </c>
      <c r="BC688" s="9">
        <f t="shared" si="572"/>
        <v>11.2</v>
      </c>
      <c r="BD688" s="9">
        <f t="shared" si="573"/>
        <v>13.65</v>
      </c>
      <c r="BE688" s="9">
        <f t="shared" si="557"/>
        <v>417.50935439869386</v>
      </c>
      <c r="BF688" s="9">
        <f t="shared" si="558"/>
        <v>105.36114622968198</v>
      </c>
      <c r="BG688" s="9">
        <f t="shared" si="559"/>
        <v>283.18762555736549</v>
      </c>
      <c r="BH688" s="9">
        <f t="shared" si="560"/>
        <v>10673.151086437874</v>
      </c>
      <c r="BI688" s="9">
        <f t="shared" si="561"/>
        <v>764.74264403474001</v>
      </c>
      <c r="BJ688" s="9">
        <f t="shared" si="562"/>
        <v>192.98767967070475</v>
      </c>
      <c r="BK688" s="9">
        <f t="shared" si="563"/>
        <v>518.70850615685526</v>
      </c>
      <c r="BL688" s="9">
        <f t="shared" si="564"/>
        <v>19549.774624283942</v>
      </c>
      <c r="BM688" s="9" t="str">
        <f t="shared" si="565"/>
        <v>M</v>
      </c>
      <c r="BN688" s="9" t="str">
        <f t="shared" si="566"/>
        <v>M</v>
      </c>
      <c r="BO688" s="9">
        <v>1</v>
      </c>
    </row>
    <row r="689" spans="1:67" x14ac:dyDescent="0.3">
      <c r="A689" s="10">
        <v>683</v>
      </c>
      <c r="B689" s="10">
        <f t="shared" si="536"/>
        <v>18</v>
      </c>
      <c r="C689" s="9">
        <f>IF(G689&lt;=$A$3,$A$3,G689)</f>
        <v>2.5137212448274946</v>
      </c>
      <c r="D689" s="9">
        <f t="shared" si="523"/>
        <v>3</v>
      </c>
      <c r="E689" s="9">
        <f t="shared" si="524"/>
        <v>2.7508200000000005</v>
      </c>
      <c r="F689" s="9">
        <f t="shared" si="525"/>
        <v>2.9137212448274949</v>
      </c>
      <c r="G689" s="9">
        <v>2.5137212448274946</v>
      </c>
      <c r="H689" s="9">
        <f t="shared" si="537"/>
        <v>2.7735845159695649</v>
      </c>
      <c r="I689" s="9">
        <v>65</v>
      </c>
      <c r="J689" s="9">
        <v>78</v>
      </c>
      <c r="K689" s="9">
        <v>0.2</v>
      </c>
      <c r="L689" s="9">
        <v>0.2</v>
      </c>
      <c r="M689" s="1">
        <f t="shared" si="526"/>
        <v>1.3989229744649958</v>
      </c>
      <c r="N689" s="9">
        <v>3</v>
      </c>
      <c r="O689" s="9">
        <v>2.6</v>
      </c>
      <c r="P689" s="9">
        <f t="shared" si="527"/>
        <v>2.6994758151465978</v>
      </c>
      <c r="Q689" s="1">
        <f t="shared" si="528"/>
        <v>1.258786245607066</v>
      </c>
      <c r="R689" s="4">
        <f t="shared" si="529"/>
        <v>15.007922656809424</v>
      </c>
      <c r="S689" s="4">
        <f t="shared" si="530"/>
        <v>0.1506041464754225</v>
      </c>
      <c r="T689" s="9">
        <f t="shared" si="531"/>
        <v>14.021189601651315</v>
      </c>
      <c r="U689" s="9">
        <f t="shared" si="532"/>
        <v>4.1725074904345609</v>
      </c>
      <c r="V689" s="9">
        <f t="shared" si="533"/>
        <v>30.096917043960119</v>
      </c>
      <c r="W689" s="9">
        <f t="shared" si="534"/>
        <v>41.698378701012032</v>
      </c>
      <c r="X689" s="28">
        <f t="shared" si="538"/>
        <v>71.795295744972151</v>
      </c>
      <c r="Y689" s="9">
        <f t="shared" si="535"/>
        <v>0.58079541658454947</v>
      </c>
      <c r="Z689" s="9">
        <f t="shared" si="567"/>
        <v>0.04</v>
      </c>
      <c r="AA689" s="29">
        <f t="shared" si="539"/>
        <v>0.62079541658454951</v>
      </c>
      <c r="AB689" s="30">
        <f t="shared" si="568"/>
        <v>0.98</v>
      </c>
      <c r="AC689" s="9">
        <v>0.5</v>
      </c>
      <c r="AD689" s="9">
        <v>0.5</v>
      </c>
      <c r="AE689" s="9">
        <f t="shared" si="540"/>
        <v>68.666685823974603</v>
      </c>
      <c r="AF689" s="9">
        <f>(AC689+AD689)*D689*E689*N689</f>
        <v>24.757380000000005</v>
      </c>
      <c r="AG689" s="28">
        <f t="shared" si="541"/>
        <v>93.424065823974615</v>
      </c>
      <c r="AH689" s="9">
        <f t="shared" si="542"/>
        <v>0.26500002736604011</v>
      </c>
      <c r="AI689" s="9">
        <f t="shared" si="569"/>
        <v>0.09</v>
      </c>
      <c r="AJ689" s="29">
        <f t="shared" si="543"/>
        <v>0.35500002736604008</v>
      </c>
      <c r="AK689" s="30">
        <f t="shared" si="570"/>
        <v>0.9</v>
      </c>
      <c r="AL689" s="9">
        <v>4.6757828455752621</v>
      </c>
      <c r="AM689" s="9">
        <v>2.2664608319894106</v>
      </c>
      <c r="AN689" s="9">
        <v>4.3303117393260706</v>
      </c>
      <c r="AO689" s="36">
        <f t="shared" si="544"/>
        <v>73.291031072992396</v>
      </c>
      <c r="AP689" s="36">
        <f t="shared" si="545"/>
        <v>1.773078286097477</v>
      </c>
      <c r="AQ689" s="36">
        <f t="shared" si="546"/>
        <v>0.85945233562197976</v>
      </c>
      <c r="AR689" s="36">
        <f t="shared" si="547"/>
        <v>1.6420740591701775</v>
      </c>
      <c r="AS689" s="36">
        <f t="shared" si="548"/>
        <v>51.994269192207071</v>
      </c>
      <c r="AT689" s="37">
        <f t="shared" si="549"/>
        <v>92.397427737996878</v>
      </c>
      <c r="AU689" s="37">
        <f t="shared" si="550"/>
        <v>3.0158798074383832</v>
      </c>
      <c r="AV689" s="37">
        <f t="shared" si="551"/>
        <v>1.4618671746091119</v>
      </c>
      <c r="AW689" s="37">
        <f t="shared" si="552"/>
        <v>2.7930509533618308</v>
      </c>
      <c r="AX689" s="37">
        <f t="shared" si="553"/>
        <v>88.438546559851218</v>
      </c>
      <c r="AY689" s="9">
        <f t="shared" si="554"/>
        <v>0.85</v>
      </c>
      <c r="AZ689" s="9">
        <f t="shared" si="555"/>
        <v>0.6</v>
      </c>
      <c r="BA689" s="9">
        <f t="shared" si="556"/>
        <v>0.65</v>
      </c>
      <c r="BB689" s="9">
        <f t="shared" si="571"/>
        <v>21</v>
      </c>
      <c r="BC689" s="9">
        <f t="shared" si="572"/>
        <v>11.2</v>
      </c>
      <c r="BD689" s="9">
        <f t="shared" si="573"/>
        <v>13.65</v>
      </c>
      <c r="BE689" s="9">
        <f t="shared" si="557"/>
        <v>129.95073576121828</v>
      </c>
      <c r="BF689" s="9">
        <f t="shared" si="558"/>
        <v>62.990147835826406</v>
      </c>
      <c r="BG689" s="9">
        <f t="shared" si="559"/>
        <v>120.34930089479623</v>
      </c>
      <c r="BH689" s="9">
        <f t="shared" si="560"/>
        <v>3810.7135989835797</v>
      </c>
      <c r="BI689" s="9">
        <f t="shared" si="561"/>
        <v>278.65953657427195</v>
      </c>
      <c r="BJ689" s="9">
        <f t="shared" si="562"/>
        <v>135.07276662849509</v>
      </c>
      <c r="BK689" s="9">
        <f t="shared" si="563"/>
        <v>258.07072363179304</v>
      </c>
      <c r="BL689" s="9">
        <f t="shared" si="564"/>
        <v>8171.4942150173256</v>
      </c>
      <c r="BM689" s="9" t="str">
        <f t="shared" si="565"/>
        <v>D</v>
      </c>
      <c r="BN689" s="9" t="str">
        <f t="shared" si="566"/>
        <v>M</v>
      </c>
      <c r="BO689" s="9">
        <v>1</v>
      </c>
    </row>
    <row r="690" spans="1:67" x14ac:dyDescent="0.3">
      <c r="A690" s="10">
        <v>684</v>
      </c>
      <c r="B690" s="10">
        <f t="shared" si="536"/>
        <v>18</v>
      </c>
      <c r="C690" s="9">
        <f>IF(G690&lt;=$A$3,$A$3,G690)</f>
        <v>2.5</v>
      </c>
      <c r="D690" s="9">
        <f t="shared" si="523"/>
        <v>3</v>
      </c>
      <c r="E690" s="9">
        <f t="shared" si="524"/>
        <v>2.7508200000000005</v>
      </c>
      <c r="F690" s="9">
        <f t="shared" si="525"/>
        <v>2.9000000000000004</v>
      </c>
      <c r="G690" s="9">
        <v>1.20372628082557</v>
      </c>
      <c r="H690" s="9">
        <f t="shared" si="537"/>
        <v>1.3281649987377773</v>
      </c>
      <c r="I690" s="9">
        <v>65</v>
      </c>
      <c r="J690" s="9">
        <v>78</v>
      </c>
      <c r="K690" s="9">
        <v>0.2</v>
      </c>
      <c r="L690" s="9">
        <v>0.2</v>
      </c>
      <c r="M690" s="1">
        <f t="shared" si="526"/>
        <v>1.3989229744649958</v>
      </c>
      <c r="N690" s="9">
        <v>3</v>
      </c>
      <c r="O690" s="9">
        <v>2.6</v>
      </c>
      <c r="P690" s="9">
        <f t="shared" si="527"/>
        <v>0</v>
      </c>
      <c r="Q690" s="1">
        <f t="shared" si="528"/>
        <v>0</v>
      </c>
      <c r="R690" s="4">
        <f t="shared" si="529"/>
        <v>15.007922656809424</v>
      </c>
      <c r="S690" s="4">
        <f t="shared" si="530"/>
        <v>16.862957116871382</v>
      </c>
      <c r="T690" s="9">
        <f t="shared" si="531"/>
        <v>0</v>
      </c>
      <c r="U690" s="9">
        <f t="shared" si="532"/>
        <v>2.7270879732027731</v>
      </c>
      <c r="V690" s="9">
        <f t="shared" si="533"/>
        <v>32.881885576450678</v>
      </c>
      <c r="W690" s="9">
        <f t="shared" si="534"/>
        <v>33.725914233742763</v>
      </c>
      <c r="X690" s="28">
        <f t="shared" si="538"/>
        <v>66.607799810193441</v>
      </c>
      <c r="Y690" s="9">
        <f t="shared" si="535"/>
        <v>0.50633580946748913</v>
      </c>
      <c r="Z690" s="9">
        <f t="shared" si="567"/>
        <v>0.04</v>
      </c>
      <c r="AA690" s="29">
        <f t="shared" si="539"/>
        <v>0.54633580946748916</v>
      </c>
      <c r="AB690" s="30">
        <f t="shared" si="568"/>
        <v>0.98</v>
      </c>
      <c r="AC690" s="9">
        <v>0.5</v>
      </c>
      <c r="AD690" s="9">
        <v>0.5</v>
      </c>
      <c r="AE690" s="9">
        <f t="shared" si="540"/>
        <v>32.881885576450685</v>
      </c>
      <c r="AF690" s="9">
        <f>(AC690+AD690)*D690*E690*N690</f>
        <v>24.757380000000005</v>
      </c>
      <c r="AG690" s="28">
        <f t="shared" si="541"/>
        <v>57.63926557645069</v>
      </c>
      <c r="AH690" s="9">
        <f t="shared" si="542"/>
        <v>0.42952282185418705</v>
      </c>
      <c r="AI690" s="9">
        <f t="shared" si="569"/>
        <v>0.09</v>
      </c>
      <c r="AJ690" s="29">
        <f t="shared" si="543"/>
        <v>0.51952282185418708</v>
      </c>
      <c r="AK690" s="30">
        <f t="shared" si="570"/>
        <v>0.9</v>
      </c>
      <c r="AL690" s="9">
        <v>6.3748676820865899</v>
      </c>
      <c r="AM690" s="9">
        <v>2.8887063722250081</v>
      </c>
      <c r="AN690" s="9">
        <v>4.0889592791178995</v>
      </c>
      <c r="AO690" s="36">
        <f t="shared" si="544"/>
        <v>67.995462306239148</v>
      </c>
      <c r="AP690" s="36">
        <f t="shared" si="545"/>
        <v>2.8920491867456763</v>
      </c>
      <c r="AQ690" s="36">
        <f t="shared" si="546"/>
        <v>1.3105026380415643</v>
      </c>
      <c r="AR690" s="36">
        <f t="shared" si="547"/>
        <v>1.8550144014814209</v>
      </c>
      <c r="AS690" s="36">
        <f t="shared" si="548"/>
        <v>76.88827098819354</v>
      </c>
      <c r="AT690" s="37">
        <f t="shared" si="549"/>
        <v>57.005867053632549</v>
      </c>
      <c r="AU690" s="37">
        <f t="shared" si="550"/>
        <v>3.062978434941904</v>
      </c>
      <c r="AV690" s="37">
        <f t="shared" si="551"/>
        <v>1.3879574862185002</v>
      </c>
      <c r="AW690" s="37">
        <f t="shared" si="552"/>
        <v>1.9646516159837057</v>
      </c>
      <c r="AX690" s="37">
        <f t="shared" si="553"/>
        <v>81.43261083391674</v>
      </c>
      <c r="AY690" s="9">
        <f t="shared" si="554"/>
        <v>0.85</v>
      </c>
      <c r="AZ690" s="9">
        <f t="shared" si="555"/>
        <v>0.6</v>
      </c>
      <c r="BA690" s="9">
        <f t="shared" si="556"/>
        <v>0.65</v>
      </c>
      <c r="BB690" s="9">
        <f t="shared" si="571"/>
        <v>21</v>
      </c>
      <c r="BC690" s="9">
        <f t="shared" si="572"/>
        <v>11.2</v>
      </c>
      <c r="BD690" s="9">
        <f t="shared" si="573"/>
        <v>13.65</v>
      </c>
      <c r="BE690" s="9">
        <f t="shared" si="557"/>
        <v>196.64622146515521</v>
      </c>
      <c r="BF690" s="9">
        <f t="shared" si="558"/>
        <v>89.108232727182155</v>
      </c>
      <c r="BG690" s="9">
        <f t="shared" si="559"/>
        <v>126.13256181346073</v>
      </c>
      <c r="BH690" s="9">
        <f t="shared" si="560"/>
        <v>5228.0535317696149</v>
      </c>
      <c r="BI690" s="9">
        <f t="shared" si="561"/>
        <v>174.60774145044167</v>
      </c>
      <c r="BJ690" s="9">
        <f t="shared" si="562"/>
        <v>79.121719935465862</v>
      </c>
      <c r="BK690" s="9">
        <f t="shared" si="563"/>
        <v>111.99666882747148</v>
      </c>
      <c r="BL690" s="9">
        <f t="shared" si="564"/>
        <v>4642.1365870284553</v>
      </c>
      <c r="BM690" s="9" t="str">
        <f t="shared" si="565"/>
        <v>D</v>
      </c>
      <c r="BN690" s="9" t="str">
        <f t="shared" si="566"/>
        <v>M</v>
      </c>
      <c r="BO690" s="9">
        <v>1</v>
      </c>
    </row>
    <row r="691" spans="1:67" x14ac:dyDescent="0.3">
      <c r="A691" s="10">
        <v>685</v>
      </c>
      <c r="B691" s="10">
        <f t="shared" si="536"/>
        <v>18</v>
      </c>
      <c r="C691" s="9">
        <f>IF(G691&lt;=$A$3,$A$3,G691)</f>
        <v>3.2645441288033115</v>
      </c>
      <c r="D691" s="9">
        <f t="shared" si="523"/>
        <v>3</v>
      </c>
      <c r="E691" s="9">
        <f t="shared" si="524"/>
        <v>2.7508200000000005</v>
      </c>
      <c r="F691" s="9">
        <f t="shared" si="525"/>
        <v>3.6645441288033118</v>
      </c>
      <c r="G691" s="9">
        <v>3.2645441288033115</v>
      </c>
      <c r="H691" s="9">
        <f t="shared" si="537"/>
        <v>3.6020259072002183</v>
      </c>
      <c r="I691" s="9">
        <v>65</v>
      </c>
      <c r="J691" s="9">
        <v>78</v>
      </c>
      <c r="K691" s="9">
        <v>0.2</v>
      </c>
      <c r="L691" s="9">
        <v>0.2</v>
      </c>
      <c r="M691" s="1">
        <f t="shared" si="526"/>
        <v>1.3989229744649958</v>
      </c>
      <c r="N691" s="9">
        <v>3</v>
      </c>
      <c r="O691" s="9">
        <v>2.6</v>
      </c>
      <c r="P691" s="9">
        <f t="shared" si="527"/>
        <v>2.8659292411142152</v>
      </c>
      <c r="Q691" s="1">
        <f t="shared" si="528"/>
        <v>1.3364047528619021</v>
      </c>
      <c r="R691" s="4">
        <f t="shared" si="529"/>
        <v>15.007922656809424</v>
      </c>
      <c r="S691" s="4">
        <f t="shared" si="530"/>
        <v>2.9974103925428049E-2</v>
      </c>
      <c r="T691" s="9">
        <f t="shared" si="531"/>
        <v>15.803631970157442</v>
      </c>
      <c r="U691" s="9">
        <f t="shared" si="532"/>
        <v>5.0009488816652139</v>
      </c>
      <c r="V691" s="9">
        <f t="shared" si="533"/>
        <v>45.703777258252053</v>
      </c>
      <c r="W691" s="9">
        <f t="shared" si="534"/>
        <v>41.366547167364651</v>
      </c>
      <c r="X691" s="28">
        <f t="shared" si="538"/>
        <v>87.070324425616704</v>
      </c>
      <c r="Y691" s="9">
        <f t="shared" si="535"/>
        <v>0.47509352285351447</v>
      </c>
      <c r="Z691" s="9">
        <f t="shared" si="567"/>
        <v>0.04</v>
      </c>
      <c r="AA691" s="29">
        <f t="shared" si="539"/>
        <v>0.51509352285351451</v>
      </c>
      <c r="AB691" s="30">
        <f t="shared" si="568"/>
        <v>0.98</v>
      </c>
      <c r="AC691" s="9">
        <v>0.5</v>
      </c>
      <c r="AD691" s="9">
        <v>0.5</v>
      </c>
      <c r="AE691" s="9">
        <f t="shared" si="540"/>
        <v>89.17672415440056</v>
      </c>
      <c r="AF691" s="9">
        <f>(AC691+AD691)*D691*E691*N691</f>
        <v>24.757380000000005</v>
      </c>
      <c r="AG691" s="28">
        <f t="shared" si="541"/>
        <v>113.93410415440056</v>
      </c>
      <c r="AH691" s="9">
        <f t="shared" si="542"/>
        <v>0.21729560418932545</v>
      </c>
      <c r="AI691" s="9">
        <f t="shared" si="569"/>
        <v>0.09</v>
      </c>
      <c r="AJ691" s="29">
        <f t="shared" si="543"/>
        <v>0.30729560418932544</v>
      </c>
      <c r="AK691" s="30">
        <f t="shared" si="570"/>
        <v>0.9</v>
      </c>
      <c r="AL691" s="9">
        <v>6.9974473736775993</v>
      </c>
      <c r="AM691" s="9">
        <v>2.7688775567157018</v>
      </c>
      <c r="AN691" s="9">
        <v>5.0642968950748024</v>
      </c>
      <c r="AO691" s="36">
        <f t="shared" si="544"/>
        <v>88.884289517817052</v>
      </c>
      <c r="AP691" s="36">
        <f t="shared" si="545"/>
        <v>3.3931075549879317</v>
      </c>
      <c r="AQ691" s="36">
        <f t="shared" si="546"/>
        <v>1.342646661676979</v>
      </c>
      <c r="AR691" s="36">
        <f t="shared" si="547"/>
        <v>2.455710366614607</v>
      </c>
      <c r="AS691" s="36">
        <f t="shared" si="548"/>
        <v>91.377845650791969</v>
      </c>
      <c r="AT691" s="37">
        <f t="shared" si="549"/>
        <v>112.68208103182474</v>
      </c>
      <c r="AU691" s="37">
        <f t="shared" si="550"/>
        <v>4.8471625552003328</v>
      </c>
      <c r="AV691" s="37">
        <f t="shared" si="551"/>
        <v>1.918013654998487</v>
      </c>
      <c r="AW691" s="37">
        <f t="shared" si="552"/>
        <v>3.5080607209086661</v>
      </c>
      <c r="AX691" s="37">
        <f t="shared" si="553"/>
        <v>130.53617211817789</v>
      </c>
      <c r="AY691" s="9">
        <f t="shared" si="554"/>
        <v>0.85</v>
      </c>
      <c r="AZ691" s="9">
        <f t="shared" si="555"/>
        <v>0.6</v>
      </c>
      <c r="BA691" s="9">
        <f t="shared" si="556"/>
        <v>0.65</v>
      </c>
      <c r="BB691" s="9">
        <f t="shared" si="571"/>
        <v>21</v>
      </c>
      <c r="BC691" s="9">
        <f t="shared" si="572"/>
        <v>11.2</v>
      </c>
      <c r="BD691" s="9">
        <f t="shared" si="573"/>
        <v>13.65</v>
      </c>
      <c r="BE691" s="9">
        <f t="shared" si="557"/>
        <v>301.59395428263969</v>
      </c>
      <c r="BF691" s="9">
        <f t="shared" si="558"/>
        <v>119.34019459662716</v>
      </c>
      <c r="BG691" s="9">
        <f t="shared" si="559"/>
        <v>218.27407119807737</v>
      </c>
      <c r="BH691" s="9">
        <f t="shared" si="560"/>
        <v>8122.0548883393931</v>
      </c>
      <c r="BI691" s="9">
        <f t="shared" si="561"/>
        <v>546.18836381951053</v>
      </c>
      <c r="BJ691" s="9">
        <f t="shared" si="562"/>
        <v>216.12577009268585</v>
      </c>
      <c r="BK691" s="9">
        <f t="shared" si="563"/>
        <v>395.2955824179918</v>
      </c>
      <c r="BL691" s="9">
        <f t="shared" si="564"/>
        <v>14709.087524204742</v>
      </c>
      <c r="BM691" s="9" t="str">
        <f t="shared" si="565"/>
        <v>M</v>
      </c>
      <c r="BN691" s="9" t="str">
        <f t="shared" si="566"/>
        <v>M</v>
      </c>
      <c r="BO691" s="9">
        <v>1</v>
      </c>
    </row>
    <row r="692" spans="1:67" x14ac:dyDescent="0.3">
      <c r="A692" s="10">
        <v>686</v>
      </c>
      <c r="B692" s="10">
        <f t="shared" si="536"/>
        <v>18</v>
      </c>
      <c r="C692" s="9">
        <f>IF(G692&lt;=$A$3,$A$3,G692)</f>
        <v>2.5</v>
      </c>
      <c r="D692" s="9">
        <f t="shared" ref="D692:D755" si="574">D691</f>
        <v>3</v>
      </c>
      <c r="E692" s="9">
        <f t="shared" ref="E692:E755" si="575">E691</f>
        <v>2.7508200000000005</v>
      </c>
      <c r="F692" s="9">
        <f t="shared" ref="F692:F755" si="576">C692+K692+L692</f>
        <v>2.9000000000000004</v>
      </c>
      <c r="G692" s="9">
        <v>1.2608529028932081</v>
      </c>
      <c r="H692" s="9">
        <f t="shared" si="537"/>
        <v>1.3911972521121245</v>
      </c>
      <c r="I692" s="9">
        <v>65</v>
      </c>
      <c r="J692" s="9">
        <v>78</v>
      </c>
      <c r="K692" s="9">
        <v>0.2</v>
      </c>
      <c r="L692" s="9">
        <v>0.2</v>
      </c>
      <c r="M692" s="1">
        <f t="shared" ref="M692:M755" si="577">D692*_xlfn.COT(I692*PI()/180)</f>
        <v>1.3989229744649958</v>
      </c>
      <c r="N692" s="9">
        <v>3</v>
      </c>
      <c r="O692" s="9">
        <v>2.6</v>
      </c>
      <c r="P692" s="9">
        <f t="shared" ref="P692:P755" si="578">Q692*TAN(I692*PI()/180)</f>
        <v>0</v>
      </c>
      <c r="Q692" s="1">
        <f t="shared" ref="Q692:Q755" si="579">IF(U692&lt;=F692,0,U692-F692)</f>
        <v>0</v>
      </c>
      <c r="R692" s="4">
        <f t="shared" ref="R692:R755" si="580">0.5*D692*D692*_xlfn.COT(I692*PI()/180)*O692*E692</f>
        <v>15.007922656809424</v>
      </c>
      <c r="S692" s="4">
        <f t="shared" ref="S692:S755" si="581">0.5*(F692-H692)*(D692-P692)*O692*E692</f>
        <v>16.186734622285218</v>
      </c>
      <c r="T692" s="9">
        <f t="shared" ref="T692:T755" si="582">P692*Q692*0.5*N692*E692</f>
        <v>0</v>
      </c>
      <c r="U692" s="9">
        <f t="shared" ref="U692:U755" si="583">M692+H692</f>
        <v>2.7901202265771206</v>
      </c>
      <c r="V692" s="9">
        <f t="shared" ref="V692:V755" si="584">IF(U692&lt;=F692,H692*D692*N692,H692*D692*N692-T692)*E692</f>
        <v>34.442399025495675</v>
      </c>
      <c r="W692" s="9">
        <f t="shared" ref="W692:W755" si="585">IF(U692&lt;=F692,D692*(F692-H692)*O692,R692+S692)*E692</f>
        <v>32.373469244570437</v>
      </c>
      <c r="X692" s="28">
        <f t="shared" si="538"/>
        <v>66.815868270066119</v>
      </c>
      <c r="Y692" s="9">
        <f t="shared" ref="Y692:Y755" si="586">W692/(W692+V692)</f>
        <v>0.48451767645551846</v>
      </c>
      <c r="Z692" s="9">
        <f t="shared" si="567"/>
        <v>0.04</v>
      </c>
      <c r="AA692" s="29">
        <f t="shared" si="539"/>
        <v>0.5245176764555185</v>
      </c>
      <c r="AB692" s="30">
        <f t="shared" si="568"/>
        <v>0.98</v>
      </c>
      <c r="AC692" s="9">
        <v>0.5</v>
      </c>
      <c r="AD692" s="9">
        <v>0.5</v>
      </c>
      <c r="AE692" s="9">
        <f t="shared" si="540"/>
        <v>34.442399025495675</v>
      </c>
      <c r="AF692" s="9">
        <f>(AC692+AD692)*D692*E692*N692</f>
        <v>24.757380000000005</v>
      </c>
      <c r="AG692" s="28">
        <f t="shared" si="541"/>
        <v>59.19977902549568</v>
      </c>
      <c r="AH692" s="9">
        <f t="shared" si="542"/>
        <v>0.41820054749423469</v>
      </c>
      <c r="AI692" s="9">
        <f t="shared" si="569"/>
        <v>0.09</v>
      </c>
      <c r="AJ692" s="29">
        <f t="shared" si="543"/>
        <v>0.50820054749423471</v>
      </c>
      <c r="AK692" s="30">
        <f t="shared" si="570"/>
        <v>0.9</v>
      </c>
      <c r="AL692" s="9">
        <v>7.4605995421974542</v>
      </c>
      <c r="AM692" s="9">
        <v>2.3032168568187199</v>
      </c>
      <c r="AN692" s="9">
        <v>3.0388177261160156</v>
      </c>
      <c r="AO692" s="36">
        <f t="shared" si="544"/>
        <v>68.207865525692497</v>
      </c>
      <c r="AP692" s="36">
        <f t="shared" si="545"/>
        <v>3.5473832053589405</v>
      </c>
      <c r="AQ692" s="36">
        <f t="shared" si="546"/>
        <v>1.0951389027069822</v>
      </c>
      <c r="AR692" s="36">
        <f t="shared" si="547"/>
        <v>1.444904113241801</v>
      </c>
      <c r="AS692" s="36">
        <f t="shared" si="548"/>
        <v>81.527741272010815</v>
      </c>
      <c r="AT692" s="37">
        <f t="shared" si="549"/>
        <v>58.549232003237485</v>
      </c>
      <c r="AU692" s="37">
        <f t="shared" si="550"/>
        <v>3.6691187702174712</v>
      </c>
      <c r="AV692" s="37">
        <f t="shared" si="551"/>
        <v>1.132720789185496</v>
      </c>
      <c r="AW692" s="37">
        <f t="shared" si="552"/>
        <v>1.4944888939686711</v>
      </c>
      <c r="AX692" s="37">
        <f t="shared" si="553"/>
        <v>84.325529123178185</v>
      </c>
      <c r="AY692" s="9">
        <f t="shared" si="554"/>
        <v>0.85</v>
      </c>
      <c r="AZ692" s="9">
        <f t="shared" si="555"/>
        <v>0.6</v>
      </c>
      <c r="BA692" s="9">
        <f t="shared" si="556"/>
        <v>0.55000000000000004</v>
      </c>
      <c r="BB692" s="9">
        <f t="shared" si="571"/>
        <v>21</v>
      </c>
      <c r="BC692" s="9">
        <f t="shared" si="572"/>
        <v>11.2</v>
      </c>
      <c r="BD692" s="9">
        <f t="shared" si="573"/>
        <v>13.65</v>
      </c>
      <c r="BE692" s="9">
        <f t="shared" si="557"/>
        <v>241.95943663922262</v>
      </c>
      <c r="BF692" s="9">
        <f t="shared" si="558"/>
        <v>74.697087007792277</v>
      </c>
      <c r="BG692" s="9">
        <f t="shared" si="559"/>
        <v>98.553825453516723</v>
      </c>
      <c r="BH692" s="9">
        <f t="shared" si="560"/>
        <v>5560.8332132947635</v>
      </c>
      <c r="BI692" s="9">
        <f t="shared" si="561"/>
        <v>214.82408612489613</v>
      </c>
      <c r="BJ692" s="9">
        <f t="shared" si="562"/>
        <v>66.319932280911857</v>
      </c>
      <c r="BK692" s="9">
        <f t="shared" si="563"/>
        <v>87.501176979233506</v>
      </c>
      <c r="BL692" s="9">
        <f t="shared" si="564"/>
        <v>4937.1949684287192</v>
      </c>
      <c r="BM692" s="9" t="str">
        <f t="shared" si="565"/>
        <v>M</v>
      </c>
      <c r="BN692" s="9" t="str">
        <f t="shared" si="566"/>
        <v>M</v>
      </c>
      <c r="BO692" s="9">
        <v>1</v>
      </c>
    </row>
    <row r="693" spans="1:67" x14ac:dyDescent="0.3">
      <c r="A693" s="10">
        <v>687</v>
      </c>
      <c r="B693" s="10">
        <f t="shared" si="536"/>
        <v>18</v>
      </c>
      <c r="C693" s="9">
        <f>IF(G693&lt;=$A$3,$A$3,G693)</f>
        <v>2.6739610600282746</v>
      </c>
      <c r="D693" s="9">
        <f t="shared" si="574"/>
        <v>3</v>
      </c>
      <c r="E693" s="9">
        <f t="shared" si="575"/>
        <v>2.7508200000000005</v>
      </c>
      <c r="F693" s="9">
        <f t="shared" si="576"/>
        <v>3.073961060028275</v>
      </c>
      <c r="G693" s="9">
        <v>2.6739610600282746</v>
      </c>
      <c r="H693" s="9">
        <f t="shared" si="537"/>
        <v>2.9503895898007362</v>
      </c>
      <c r="I693" s="9">
        <v>65</v>
      </c>
      <c r="J693" s="9">
        <v>78</v>
      </c>
      <c r="K693" s="9">
        <v>0.2</v>
      </c>
      <c r="L693" s="9">
        <v>0.2</v>
      </c>
      <c r="M693" s="1">
        <f t="shared" si="577"/>
        <v>1.3989229744649958</v>
      </c>
      <c r="N693" s="9">
        <v>3</v>
      </c>
      <c r="O693" s="9">
        <v>2.6</v>
      </c>
      <c r="P693" s="9">
        <f t="shared" si="578"/>
        <v>2.7350001269195028</v>
      </c>
      <c r="Q693" s="1">
        <f t="shared" si="579"/>
        <v>1.2753515042374572</v>
      </c>
      <c r="R693" s="4">
        <f t="shared" si="580"/>
        <v>15.007922656809424</v>
      </c>
      <c r="S693" s="4">
        <f t="shared" si="581"/>
        <v>0.11710337322574473</v>
      </c>
      <c r="T693" s="9">
        <f t="shared" si="582"/>
        <v>14.392647265997178</v>
      </c>
      <c r="U693" s="9">
        <f t="shared" si="583"/>
        <v>4.3493125642657322</v>
      </c>
      <c r="V693" s="9">
        <f t="shared" si="584"/>
        <v>33.45233427049061</v>
      </c>
      <c r="W693" s="9">
        <f t="shared" si="585"/>
        <v>41.606224103941351</v>
      </c>
      <c r="X693" s="28">
        <f t="shared" si="538"/>
        <v>75.058558374431954</v>
      </c>
      <c r="Y693" s="9">
        <f t="shared" si="586"/>
        <v>0.55431685613234682</v>
      </c>
      <c r="Z693" s="9">
        <f t="shared" si="567"/>
        <v>0.04</v>
      </c>
      <c r="AA693" s="29">
        <f t="shared" si="539"/>
        <v>0.59431685613234686</v>
      </c>
      <c r="AB693" s="30">
        <f t="shared" si="568"/>
        <v>0.98</v>
      </c>
      <c r="AC693" s="9">
        <v>0.5</v>
      </c>
      <c r="AD693" s="9">
        <v>0.5</v>
      </c>
      <c r="AE693" s="9">
        <f t="shared" si="540"/>
        <v>73.043916222740961</v>
      </c>
      <c r="AF693" s="9">
        <f>(AC693+AD693)*D693*E693*N693</f>
        <v>24.757380000000005</v>
      </c>
      <c r="AG693" s="28">
        <f t="shared" si="541"/>
        <v>97.801296222740973</v>
      </c>
      <c r="AH693" s="9">
        <f t="shared" si="542"/>
        <v>0.2531395897209322</v>
      </c>
      <c r="AI693" s="9">
        <f t="shared" si="569"/>
        <v>0.09</v>
      </c>
      <c r="AJ693" s="29">
        <f t="shared" si="543"/>
        <v>0.34313958972093217</v>
      </c>
      <c r="AK693" s="30">
        <f t="shared" si="570"/>
        <v>0.9</v>
      </c>
      <c r="AL693" s="9">
        <v>10.090332209665544</v>
      </c>
      <c r="AM693" s="9">
        <v>2.1568223429383528</v>
      </c>
      <c r="AN693" s="9">
        <v>3.1730570648651129</v>
      </c>
      <c r="AO693" s="36">
        <f t="shared" si="544"/>
        <v>76.622278340565956</v>
      </c>
      <c r="AP693" s="36">
        <f t="shared" si="545"/>
        <v>4.093477693486161</v>
      </c>
      <c r="AQ693" s="36">
        <f t="shared" si="546"/>
        <v>0.87498646884722853</v>
      </c>
      <c r="AR693" s="36">
        <f t="shared" si="547"/>
        <v>1.2872557657459467</v>
      </c>
      <c r="AS693" s="36">
        <f t="shared" si="548"/>
        <v>88.612558560719037</v>
      </c>
      <c r="AT693" s="37">
        <f t="shared" si="549"/>
        <v>96.726556703809763</v>
      </c>
      <c r="AU693" s="37">
        <f t="shared" si="550"/>
        <v>6.6279397550930019</v>
      </c>
      <c r="AV693" s="37">
        <f t="shared" si="551"/>
        <v>1.4167312090815467</v>
      </c>
      <c r="AW693" s="37">
        <f t="shared" si="552"/>
        <v>2.0842555654661927</v>
      </c>
      <c r="AX693" s="37">
        <f t="shared" si="553"/>
        <v>143.47670701117553</v>
      </c>
      <c r="AY693" s="9">
        <f t="shared" si="554"/>
        <v>0.85</v>
      </c>
      <c r="AZ693" s="9">
        <f t="shared" si="555"/>
        <v>0.6</v>
      </c>
      <c r="BA693" s="9">
        <f t="shared" si="556"/>
        <v>0.55000000000000004</v>
      </c>
      <c r="BB693" s="9">
        <f t="shared" si="571"/>
        <v>21</v>
      </c>
      <c r="BC693" s="9">
        <f t="shared" si="572"/>
        <v>11.2</v>
      </c>
      <c r="BD693" s="9">
        <f t="shared" si="573"/>
        <v>13.65</v>
      </c>
      <c r="BE693" s="9">
        <f t="shared" si="557"/>
        <v>313.65158721119457</v>
      </c>
      <c r="BF693" s="9">
        <f t="shared" si="558"/>
        <v>67.043456760241284</v>
      </c>
      <c r="BG693" s="9">
        <f t="shared" si="559"/>
        <v>98.63246957848429</v>
      </c>
      <c r="BH693" s="9">
        <f t="shared" si="560"/>
        <v>6789.6961265091149</v>
      </c>
      <c r="BI693" s="9">
        <f t="shared" si="561"/>
        <v>641.09779055043828</v>
      </c>
      <c r="BJ693" s="9">
        <f t="shared" si="562"/>
        <v>137.03553162928318</v>
      </c>
      <c r="BK693" s="9">
        <f t="shared" si="563"/>
        <v>201.60286413829678</v>
      </c>
      <c r="BL693" s="9">
        <f t="shared" si="564"/>
        <v>13878.007836392369</v>
      </c>
      <c r="BM693" s="9" t="str">
        <f t="shared" si="565"/>
        <v>M</v>
      </c>
      <c r="BN693" s="9" t="str">
        <f t="shared" si="566"/>
        <v>M</v>
      </c>
      <c r="BO693" s="9">
        <v>1</v>
      </c>
    </row>
    <row r="694" spans="1:67" x14ac:dyDescent="0.3">
      <c r="A694" s="10">
        <v>688</v>
      </c>
      <c r="B694" s="10">
        <f t="shared" si="536"/>
        <v>18</v>
      </c>
      <c r="C694" s="9">
        <f>IF(G694&lt;=$A$3,$A$3,G694)</f>
        <v>2.5</v>
      </c>
      <c r="D694" s="9">
        <f t="shared" si="574"/>
        <v>3</v>
      </c>
      <c r="E694" s="9">
        <f t="shared" si="575"/>
        <v>2.7508200000000005</v>
      </c>
      <c r="F694" s="9">
        <f t="shared" si="576"/>
        <v>2.9000000000000004</v>
      </c>
      <c r="G694" s="9">
        <v>1.6975386727979598</v>
      </c>
      <c r="H694" s="9">
        <f t="shared" si="537"/>
        <v>1.8730266881501629</v>
      </c>
      <c r="I694" s="9">
        <v>65</v>
      </c>
      <c r="J694" s="9">
        <v>78</v>
      </c>
      <c r="K694" s="9">
        <v>0.2</v>
      </c>
      <c r="L694" s="9">
        <v>0.2</v>
      </c>
      <c r="M694" s="1">
        <f t="shared" si="577"/>
        <v>1.3989229744649958</v>
      </c>
      <c r="N694" s="9">
        <v>3</v>
      </c>
      <c r="O694" s="9">
        <v>2.6</v>
      </c>
      <c r="P694" s="9">
        <f t="shared" si="578"/>
        <v>0.79764862555940208</v>
      </c>
      <c r="Q694" s="1">
        <f t="shared" si="579"/>
        <v>0.37194966261515816</v>
      </c>
      <c r="R694" s="4">
        <f t="shared" si="580"/>
        <v>15.007922656809424</v>
      </c>
      <c r="S694" s="4">
        <f t="shared" si="581"/>
        <v>8.0881890353834986</v>
      </c>
      <c r="T694" s="9">
        <f t="shared" si="582"/>
        <v>1.2241911135130497</v>
      </c>
      <c r="U694" s="9">
        <f t="shared" si="583"/>
        <v>3.2719496626151585</v>
      </c>
      <c r="V694" s="9">
        <f t="shared" si="584"/>
        <v>43.003704069801124</v>
      </c>
      <c r="W694" s="9">
        <f t="shared" si="585"/>
        <v>63.533245965118141</v>
      </c>
      <c r="X694" s="28">
        <f t="shared" si="538"/>
        <v>106.53695003491927</v>
      </c>
      <c r="Y694" s="9">
        <f t="shared" si="586"/>
        <v>0.5963493975028763</v>
      </c>
      <c r="Z694" s="9">
        <f t="shared" si="567"/>
        <v>0.04</v>
      </c>
      <c r="AA694" s="29">
        <f t="shared" si="539"/>
        <v>0.63634939750287633</v>
      </c>
      <c r="AB694" s="30">
        <f t="shared" si="568"/>
        <v>0.98</v>
      </c>
      <c r="AC694" s="9">
        <v>0.5</v>
      </c>
      <c r="AD694" s="9">
        <v>0.5</v>
      </c>
      <c r="AE694" s="9">
        <f t="shared" si="540"/>
        <v>46.371233468675086</v>
      </c>
      <c r="AF694" s="9">
        <f>(AC694+AD694)*D694*E694*N694</f>
        <v>24.757380000000005</v>
      </c>
      <c r="AG694" s="28">
        <f t="shared" si="541"/>
        <v>71.128613468675098</v>
      </c>
      <c r="AH694" s="9">
        <f t="shared" si="542"/>
        <v>0.34806498809235337</v>
      </c>
      <c r="AI694" s="9">
        <f t="shared" si="569"/>
        <v>0.09</v>
      </c>
      <c r="AJ694" s="29">
        <f t="shared" si="543"/>
        <v>0.43806498809235339</v>
      </c>
      <c r="AK694" s="30">
        <f t="shared" si="570"/>
        <v>0.9</v>
      </c>
      <c r="AL694" s="9">
        <v>6.606467548215309</v>
      </c>
      <c r="AM694" s="9">
        <v>2.9354852370405351</v>
      </c>
      <c r="AN694" s="9">
        <v>4.6076626381683541</v>
      </c>
      <c r="AO694" s="36">
        <f t="shared" si="544"/>
        <v>108.75646982731342</v>
      </c>
      <c r="AP694" s="36">
        <f t="shared" si="545"/>
        <v>2.4024459042861923</v>
      </c>
      <c r="AQ694" s="36">
        <f t="shared" si="546"/>
        <v>1.0674909750712025</v>
      </c>
      <c r="AR694" s="36">
        <f t="shared" si="547"/>
        <v>1.6755792944734083</v>
      </c>
      <c r="AS694" s="36">
        <f t="shared" si="548"/>
        <v>64.923776034202334</v>
      </c>
      <c r="AT694" s="37">
        <f t="shared" si="549"/>
        <v>70.346980353634706</v>
      </c>
      <c r="AU694" s="37">
        <f t="shared" si="550"/>
        <v>3.7124054203738504</v>
      </c>
      <c r="AV694" s="37">
        <f t="shared" si="551"/>
        <v>1.6495519316310938</v>
      </c>
      <c r="AW694" s="37">
        <f t="shared" si="552"/>
        <v>2.5892069594455522</v>
      </c>
      <c r="AX694" s="37">
        <f t="shared" si="553"/>
        <v>100.32416448191485</v>
      </c>
      <c r="AY694" s="9">
        <f t="shared" si="554"/>
        <v>0.85</v>
      </c>
      <c r="AZ694" s="9">
        <f t="shared" si="555"/>
        <v>0.6</v>
      </c>
      <c r="BA694" s="9">
        <f t="shared" si="556"/>
        <v>0.65</v>
      </c>
      <c r="BB694" s="9">
        <f t="shared" si="571"/>
        <v>21</v>
      </c>
      <c r="BC694" s="9">
        <f t="shared" si="572"/>
        <v>11.2</v>
      </c>
      <c r="BD694" s="9">
        <f t="shared" si="573"/>
        <v>13.65</v>
      </c>
      <c r="BE694" s="9">
        <f t="shared" si="557"/>
        <v>261.28153550125398</v>
      </c>
      <c r="BF694" s="9">
        <f t="shared" si="558"/>
        <v>116.09655002126063</v>
      </c>
      <c r="BG694" s="9">
        <f t="shared" si="559"/>
        <v>182.23008898266835</v>
      </c>
      <c r="BH694" s="9">
        <f t="shared" si="560"/>
        <v>7060.8806893389801</v>
      </c>
      <c r="BI694" s="9">
        <f t="shared" si="561"/>
        <v>261.15651117176623</v>
      </c>
      <c r="BJ694" s="9">
        <f t="shared" si="562"/>
        <v>116.04099732675273</v>
      </c>
      <c r="BK694" s="9">
        <f t="shared" si="563"/>
        <v>182.14289110761052</v>
      </c>
      <c r="BL694" s="9">
        <f t="shared" si="564"/>
        <v>7057.5020278040811</v>
      </c>
      <c r="BM694" s="9" t="str">
        <f t="shared" si="565"/>
        <v>D</v>
      </c>
      <c r="BN694" s="9" t="str">
        <f t="shared" si="566"/>
        <v>M</v>
      </c>
      <c r="BO694" s="9">
        <v>1</v>
      </c>
    </row>
    <row r="695" spans="1:67" x14ac:dyDescent="0.3">
      <c r="A695" s="10">
        <v>689</v>
      </c>
      <c r="B695" s="10">
        <f t="shared" si="536"/>
        <v>18</v>
      </c>
      <c r="C695" s="9">
        <f>IF(G695&lt;=$A$3,$A$3,G695)</f>
        <v>2.5499831156792805</v>
      </c>
      <c r="D695" s="9">
        <f t="shared" si="574"/>
        <v>3</v>
      </c>
      <c r="E695" s="9">
        <f t="shared" si="575"/>
        <v>2.7508200000000005</v>
      </c>
      <c r="F695" s="9">
        <f t="shared" si="576"/>
        <v>2.9499831156792808</v>
      </c>
      <c r="G695" s="9">
        <v>2.5499831156792805</v>
      </c>
      <c r="H695" s="9">
        <f t="shared" si="537"/>
        <v>2.8135950635676954</v>
      </c>
      <c r="I695" s="9">
        <v>65</v>
      </c>
      <c r="J695" s="9">
        <v>78</v>
      </c>
      <c r="K695" s="9">
        <v>0.2</v>
      </c>
      <c r="L695" s="9">
        <v>0.2</v>
      </c>
      <c r="M695" s="1">
        <f t="shared" si="577"/>
        <v>1.3989229744649958</v>
      </c>
      <c r="N695" s="9">
        <v>3</v>
      </c>
      <c r="O695" s="9">
        <v>2.6</v>
      </c>
      <c r="P695" s="9">
        <f t="shared" si="578"/>
        <v>2.7075148783718861</v>
      </c>
      <c r="Q695" s="1">
        <f t="shared" si="579"/>
        <v>1.2625349223534101</v>
      </c>
      <c r="R695" s="4">
        <f t="shared" si="580"/>
        <v>15.007922656809424</v>
      </c>
      <c r="S695" s="4">
        <f t="shared" si="581"/>
        <v>0.1426545510508882</v>
      </c>
      <c r="T695" s="9">
        <f t="shared" si="582"/>
        <v>14.104824406252488</v>
      </c>
      <c r="U695" s="9">
        <f t="shared" si="583"/>
        <v>4.212518038032691</v>
      </c>
      <c r="V695" s="9">
        <f t="shared" si="584"/>
        <v>30.857409081662119</v>
      </c>
      <c r="W695" s="9">
        <f t="shared" si="585"/>
        <v>41.676510794926308</v>
      </c>
      <c r="X695" s="28">
        <f t="shared" si="538"/>
        <v>72.533919876588428</v>
      </c>
      <c r="Y695" s="9">
        <f t="shared" si="586"/>
        <v>0.57457960173441724</v>
      </c>
      <c r="Z695" s="9">
        <f t="shared" si="567"/>
        <v>0.04</v>
      </c>
      <c r="AA695" s="29">
        <f t="shared" si="539"/>
        <v>0.61457960173441728</v>
      </c>
      <c r="AB695" s="30">
        <f t="shared" si="568"/>
        <v>0.98</v>
      </c>
      <c r="AC695" s="9">
        <v>0.5</v>
      </c>
      <c r="AD695" s="9">
        <v>0.5</v>
      </c>
      <c r="AE695" s="9">
        <f t="shared" si="540"/>
        <v>69.657242154869607</v>
      </c>
      <c r="AF695" s="9">
        <f>(AC695+AD695)*D695*E695*N695</f>
        <v>24.757380000000005</v>
      </c>
      <c r="AG695" s="28">
        <f t="shared" si="541"/>
        <v>94.414622154869619</v>
      </c>
      <c r="AH695" s="9">
        <f t="shared" si="542"/>
        <v>0.26221976463974117</v>
      </c>
      <c r="AI695" s="9">
        <f t="shared" si="569"/>
        <v>0.09</v>
      </c>
      <c r="AJ695" s="29">
        <f t="shared" si="543"/>
        <v>0.35221976463974114</v>
      </c>
      <c r="AK695" s="30">
        <f t="shared" si="570"/>
        <v>0.9</v>
      </c>
      <c r="AL695" s="9">
        <v>7.1193864695394682</v>
      </c>
      <c r="AM695" s="9">
        <v>2.3619657947648958</v>
      </c>
      <c r="AN695" s="9">
        <v>4.1040063666385844</v>
      </c>
      <c r="AO695" s="36">
        <f t="shared" si="544"/>
        <v>74.045043207350687</v>
      </c>
      <c r="AP695" s="36">
        <f t="shared" si="545"/>
        <v>2.7439567684965027</v>
      </c>
      <c r="AQ695" s="36">
        <f t="shared" si="546"/>
        <v>0.91034979730796972</v>
      </c>
      <c r="AR695" s="36">
        <f t="shared" si="547"/>
        <v>1.5817677683143303</v>
      </c>
      <c r="AS695" s="36">
        <f t="shared" si="548"/>
        <v>69.131413479941031</v>
      </c>
      <c r="AT695" s="37">
        <f t="shared" si="549"/>
        <v>93.377098834486432</v>
      </c>
      <c r="AU695" s="37">
        <f t="shared" si="550"/>
        <v>4.6117978428589188</v>
      </c>
      <c r="AV695" s="37">
        <f t="shared" si="551"/>
        <v>1.530034758445685</v>
      </c>
      <c r="AW695" s="37">
        <f t="shared" si="552"/>
        <v>2.6584942101011428</v>
      </c>
      <c r="AX695" s="37">
        <f t="shared" si="553"/>
        <v>116.18991495090908</v>
      </c>
      <c r="AY695" s="9">
        <f t="shared" si="554"/>
        <v>0.85</v>
      </c>
      <c r="AZ695" s="9">
        <f t="shared" si="555"/>
        <v>0.6</v>
      </c>
      <c r="BA695" s="9">
        <f t="shared" si="556"/>
        <v>0.65</v>
      </c>
      <c r="BB695" s="9">
        <f t="shared" si="571"/>
        <v>21</v>
      </c>
      <c r="BC695" s="9">
        <f t="shared" si="572"/>
        <v>11.2</v>
      </c>
      <c r="BD695" s="9">
        <f t="shared" si="573"/>
        <v>13.65</v>
      </c>
      <c r="BE695" s="9">
        <f t="shared" si="557"/>
        <v>203.1763974824259</v>
      </c>
      <c r="BF695" s="9">
        <f t="shared" si="558"/>
        <v>67.406890075471566</v>
      </c>
      <c r="BG695" s="9">
        <f t="shared" si="559"/>
        <v>117.12206274882926</v>
      </c>
      <c r="BH695" s="9">
        <f t="shared" si="560"/>
        <v>5118.8384981074596</v>
      </c>
      <c r="BI695" s="9">
        <f t="shared" si="561"/>
        <v>430.63630297730862</v>
      </c>
      <c r="BJ695" s="9">
        <f t="shared" si="562"/>
        <v>142.87020685958231</v>
      </c>
      <c r="BK695" s="9">
        <f t="shared" si="563"/>
        <v>248.24247660752437</v>
      </c>
      <c r="BL695" s="9">
        <f t="shared" si="564"/>
        <v>10849.477171941611</v>
      </c>
      <c r="BM695" s="9" t="str">
        <f t="shared" si="565"/>
        <v>D</v>
      </c>
      <c r="BN695" s="9" t="str">
        <f t="shared" si="566"/>
        <v>M</v>
      </c>
      <c r="BO695" s="9">
        <v>1</v>
      </c>
    </row>
    <row r="696" spans="1:67" x14ac:dyDescent="0.3">
      <c r="A696" s="10">
        <v>690</v>
      </c>
      <c r="B696" s="10">
        <f t="shared" si="536"/>
        <v>18</v>
      </c>
      <c r="C696" s="9">
        <f>IF(G696&lt;=$A$3,$A$3,G696)</f>
        <v>3.0590966008056553</v>
      </c>
      <c r="D696" s="9">
        <f t="shared" si="574"/>
        <v>3</v>
      </c>
      <c r="E696" s="9">
        <f t="shared" si="575"/>
        <v>2.7508200000000005</v>
      </c>
      <c r="F696" s="9">
        <f t="shared" si="576"/>
        <v>3.4590966008056556</v>
      </c>
      <c r="G696" s="9">
        <v>3.0590966008056553</v>
      </c>
      <c r="H696" s="9">
        <f t="shared" si="537"/>
        <v>3.3753396413021761</v>
      </c>
      <c r="I696" s="9">
        <v>65</v>
      </c>
      <c r="J696" s="9">
        <v>78</v>
      </c>
      <c r="K696" s="9">
        <v>0.2</v>
      </c>
      <c r="L696" s="9">
        <v>0.2</v>
      </c>
      <c r="M696" s="1">
        <f t="shared" si="577"/>
        <v>1.3989229744649958</v>
      </c>
      <c r="N696" s="9">
        <v>3</v>
      </c>
      <c r="O696" s="9">
        <v>2.6</v>
      </c>
      <c r="P696" s="9">
        <f t="shared" si="578"/>
        <v>2.8203826207039491</v>
      </c>
      <c r="Q696" s="1">
        <f t="shared" si="579"/>
        <v>1.3151660149615161</v>
      </c>
      <c r="R696" s="4">
        <f t="shared" si="580"/>
        <v>15.007922656809424</v>
      </c>
      <c r="S696" s="4">
        <f t="shared" si="581"/>
        <v>5.3799072013789175E-2</v>
      </c>
      <c r="T696" s="9">
        <f t="shared" si="582"/>
        <v>15.305306813031446</v>
      </c>
      <c r="U696" s="9">
        <f t="shared" si="583"/>
        <v>4.7742626157671717</v>
      </c>
      <c r="V696" s="9">
        <f t="shared" si="584"/>
        <v>41.462422041358515</v>
      </c>
      <c r="W696" s="9">
        <f t="shared" si="585"/>
        <v>41.432085366081473</v>
      </c>
      <c r="X696" s="28">
        <f t="shared" si="538"/>
        <v>82.894507407439988</v>
      </c>
      <c r="Y696" s="9">
        <f t="shared" si="586"/>
        <v>0.49981701637282233</v>
      </c>
      <c r="Z696" s="9">
        <f t="shared" si="567"/>
        <v>0.04</v>
      </c>
      <c r="AA696" s="29">
        <f t="shared" si="539"/>
        <v>0.53981701637282231</v>
      </c>
      <c r="AB696" s="30">
        <f t="shared" si="568"/>
        <v>0.98</v>
      </c>
      <c r="AC696" s="9">
        <v>0.5</v>
      </c>
      <c r="AD696" s="9">
        <v>0.5</v>
      </c>
      <c r="AE696" s="9">
        <f t="shared" si="540"/>
        <v>83.564566128781692</v>
      </c>
      <c r="AF696" s="9">
        <f>(AC696+AD696)*D696*E696*N696</f>
        <v>24.757380000000005</v>
      </c>
      <c r="AG696" s="28">
        <f t="shared" si="541"/>
        <v>108.32194612878169</v>
      </c>
      <c r="AH696" s="9">
        <f t="shared" si="542"/>
        <v>0.22855368542369497</v>
      </c>
      <c r="AI696" s="9">
        <f t="shared" si="569"/>
        <v>0.09</v>
      </c>
      <c r="AJ696" s="29">
        <f t="shared" si="543"/>
        <v>0.318553685423695</v>
      </c>
      <c r="AK696" s="30">
        <f t="shared" si="570"/>
        <v>0.9</v>
      </c>
      <c r="AL696" s="9">
        <v>9.9820829187880289</v>
      </c>
      <c r="AM696" s="9">
        <v>2.3294441992519861</v>
      </c>
      <c r="AN696" s="9">
        <v>3.6103339367989058</v>
      </c>
      <c r="AO696" s="36">
        <f t="shared" si="544"/>
        <v>84.621476311761654</v>
      </c>
      <c r="AP696" s="36">
        <f t="shared" si="545"/>
        <v>4.5935847003817614</v>
      </c>
      <c r="AQ696" s="36">
        <f t="shared" si="546"/>
        <v>1.0719705818048006</v>
      </c>
      <c r="AR696" s="36">
        <f t="shared" si="547"/>
        <v>1.6614142429265748</v>
      </c>
      <c r="AS696" s="36">
        <f t="shared" si="548"/>
        <v>103.94002708190874</v>
      </c>
      <c r="AT696" s="37">
        <f t="shared" si="549"/>
        <v>107.13159507242145</v>
      </c>
      <c r="AU696" s="37">
        <f t="shared" si="550"/>
        <v>6.8022536168031875</v>
      </c>
      <c r="AV696" s="37">
        <f t="shared" si="551"/>
        <v>1.5873911645914178</v>
      </c>
      <c r="AW696" s="37">
        <f t="shared" si="552"/>
        <v>2.460248755621377</v>
      </c>
      <c r="AX696" s="37">
        <f t="shared" si="553"/>
        <v>153.91605277024189</v>
      </c>
      <c r="AY696" s="9">
        <f t="shared" si="554"/>
        <v>0.85</v>
      </c>
      <c r="AZ696" s="9">
        <f t="shared" si="555"/>
        <v>0.6</v>
      </c>
      <c r="BA696" s="9">
        <f t="shared" si="556"/>
        <v>0.65</v>
      </c>
      <c r="BB696" s="9">
        <f t="shared" si="571"/>
        <v>21</v>
      </c>
      <c r="BC696" s="9">
        <f t="shared" si="572"/>
        <v>11.2</v>
      </c>
      <c r="BD696" s="9">
        <f t="shared" si="573"/>
        <v>13.65</v>
      </c>
      <c r="BE696" s="9">
        <f t="shared" si="557"/>
        <v>388.71591890942597</v>
      </c>
      <c r="BF696" s="9">
        <f t="shared" si="558"/>
        <v>90.711733195100294</v>
      </c>
      <c r="BG696" s="9">
        <f t="shared" si="559"/>
        <v>140.59132600183457</v>
      </c>
      <c r="BH696" s="9">
        <f t="shared" si="560"/>
        <v>8795.5585395556045</v>
      </c>
      <c r="BI696" s="9">
        <f t="shared" si="561"/>
        <v>728.73628005527337</v>
      </c>
      <c r="BJ696" s="9">
        <f t="shared" si="562"/>
        <v>170.05974746654729</v>
      </c>
      <c r="BK696" s="9">
        <f t="shared" si="563"/>
        <v>263.57037346465813</v>
      </c>
      <c r="BL696" s="9">
        <f t="shared" si="564"/>
        <v>16489.272240527007</v>
      </c>
      <c r="BM696" s="9" t="str">
        <f t="shared" si="565"/>
        <v>M</v>
      </c>
      <c r="BN696" s="9" t="str">
        <f t="shared" si="566"/>
        <v>M</v>
      </c>
      <c r="BO696" s="9">
        <v>1</v>
      </c>
    </row>
    <row r="697" spans="1:67" x14ac:dyDescent="0.3">
      <c r="A697" s="10">
        <v>691</v>
      </c>
      <c r="B697" s="10">
        <f t="shared" si="536"/>
        <v>18</v>
      </c>
      <c r="C697" s="9">
        <f>IF(G697&lt;=$A$3,$A$3,G697)</f>
        <v>2.5</v>
      </c>
      <c r="D697" s="9">
        <f t="shared" si="574"/>
        <v>3</v>
      </c>
      <c r="E697" s="9">
        <f t="shared" si="575"/>
        <v>2.7508200000000005</v>
      </c>
      <c r="F697" s="9">
        <f t="shared" si="576"/>
        <v>2.9000000000000004</v>
      </c>
      <c r="G697" s="9">
        <v>1.755823366566142</v>
      </c>
      <c r="H697" s="9">
        <f t="shared" si="537"/>
        <v>1.9373367322674659</v>
      </c>
      <c r="I697" s="9">
        <v>65</v>
      </c>
      <c r="J697" s="9">
        <v>78</v>
      </c>
      <c r="K697" s="9">
        <v>0.2</v>
      </c>
      <c r="L697" s="9">
        <v>0.2</v>
      </c>
      <c r="M697" s="1">
        <f t="shared" si="577"/>
        <v>1.3989229744649958</v>
      </c>
      <c r="N697" s="9">
        <v>3</v>
      </c>
      <c r="O697" s="9">
        <v>2.6</v>
      </c>
      <c r="P697" s="9">
        <f t="shared" si="578"/>
        <v>0.93556196022723437</v>
      </c>
      <c r="Q697" s="1">
        <f t="shared" si="579"/>
        <v>0.43625970673246162</v>
      </c>
      <c r="R697" s="4">
        <f t="shared" si="580"/>
        <v>15.007922656809424</v>
      </c>
      <c r="S697" s="4">
        <f t="shared" si="581"/>
        <v>7.1069257674430002</v>
      </c>
      <c r="T697" s="9">
        <f t="shared" si="582"/>
        <v>1.6841124659182389</v>
      </c>
      <c r="U697" s="9">
        <f t="shared" si="583"/>
        <v>3.336259706732462</v>
      </c>
      <c r="V697" s="9">
        <f t="shared" si="584"/>
        <v>43.330691415206708</v>
      </c>
      <c r="W697" s="9">
        <f t="shared" si="585"/>
        <v>60.833967342402055</v>
      </c>
      <c r="X697" s="28">
        <f t="shared" si="538"/>
        <v>104.16465875760876</v>
      </c>
      <c r="Y697" s="9">
        <f t="shared" si="586"/>
        <v>0.58401734396272287</v>
      </c>
      <c r="Z697" s="9">
        <f t="shared" si="567"/>
        <v>0.04</v>
      </c>
      <c r="AA697" s="29">
        <f t="shared" si="539"/>
        <v>0.6240173439627229</v>
      </c>
      <c r="AB697" s="30">
        <f t="shared" si="568"/>
        <v>0.98</v>
      </c>
      <c r="AC697" s="9">
        <v>0.5</v>
      </c>
      <c r="AD697" s="9">
        <v>0.5</v>
      </c>
      <c r="AE697" s="9">
        <f t="shared" si="540"/>
        <v>47.963381668703917</v>
      </c>
      <c r="AF697" s="9">
        <f>(AC697+AD697)*D697*E697*N697</f>
        <v>24.757380000000005</v>
      </c>
      <c r="AG697" s="28">
        <f t="shared" si="541"/>
        <v>72.720761668703915</v>
      </c>
      <c r="AH697" s="9">
        <f t="shared" si="542"/>
        <v>0.34044445398946616</v>
      </c>
      <c r="AI697" s="9">
        <f t="shared" si="569"/>
        <v>0.09</v>
      </c>
      <c r="AJ697" s="29">
        <f t="shared" si="543"/>
        <v>0.43044445398946618</v>
      </c>
      <c r="AK697" s="30">
        <f t="shared" si="570"/>
        <v>0.9</v>
      </c>
      <c r="AL697" s="9">
        <v>4.712712607996103</v>
      </c>
      <c r="AM697" s="9">
        <v>2.7522706813395166</v>
      </c>
      <c r="AN697" s="9">
        <v>6.0215013506570525</v>
      </c>
      <c r="AO697" s="36">
        <f t="shared" si="544"/>
        <v>106.33475581505895</v>
      </c>
      <c r="AP697" s="36">
        <f t="shared" si="545"/>
        <v>1.7718982034947379</v>
      </c>
      <c r="AQ697" s="36">
        <f t="shared" si="546"/>
        <v>1.0348060409035578</v>
      </c>
      <c r="AR697" s="36">
        <f t="shared" si="547"/>
        <v>2.2639800711520901</v>
      </c>
      <c r="AS697" s="36">
        <f t="shared" si="548"/>
        <v>58.669442708549902</v>
      </c>
      <c r="AT697" s="37">
        <f t="shared" si="549"/>
        <v>71.921632419597273</v>
      </c>
      <c r="AU697" s="37">
        <f t="shared" si="550"/>
        <v>2.6841516026379475</v>
      </c>
      <c r="AV697" s="37">
        <f t="shared" si="551"/>
        <v>1.5675710306791124</v>
      </c>
      <c r="AW697" s="37">
        <f t="shared" si="552"/>
        <v>3.4295794895766445</v>
      </c>
      <c r="AX697" s="37">
        <f t="shared" si="553"/>
        <v>88.87512745451977</v>
      </c>
      <c r="AY697" s="9">
        <f t="shared" si="554"/>
        <v>0.85</v>
      </c>
      <c r="AZ697" s="9">
        <f t="shared" si="555"/>
        <v>0.6</v>
      </c>
      <c r="BA697" s="9">
        <f t="shared" si="556"/>
        <v>0.65</v>
      </c>
      <c r="BB697" s="9">
        <f t="shared" si="571"/>
        <v>21</v>
      </c>
      <c r="BC697" s="9">
        <f t="shared" si="572"/>
        <v>11.2</v>
      </c>
      <c r="BD697" s="9">
        <f t="shared" si="573"/>
        <v>13.65</v>
      </c>
      <c r="BE697" s="9">
        <f t="shared" si="557"/>
        <v>188.41436279775459</v>
      </c>
      <c r="BF697" s="9">
        <f t="shared" si="558"/>
        <v>110.03584767542772</v>
      </c>
      <c r="BG697" s="9">
        <f t="shared" si="559"/>
        <v>240.73976803611731</v>
      </c>
      <c r="BH697" s="9">
        <f t="shared" si="560"/>
        <v>6238.6008642192446</v>
      </c>
      <c r="BI697" s="9">
        <f t="shared" si="561"/>
        <v>193.04856492339937</v>
      </c>
      <c r="BJ697" s="9">
        <f t="shared" si="562"/>
        <v>112.74226746011236</v>
      </c>
      <c r="BK697" s="9">
        <f t="shared" si="563"/>
        <v>246.66095540312145</v>
      </c>
      <c r="BL697" s="9">
        <f t="shared" si="564"/>
        <v>6392.0442480288284</v>
      </c>
      <c r="BM697" s="9" t="str">
        <f t="shared" si="565"/>
        <v>D</v>
      </c>
      <c r="BN697" s="9" t="str">
        <f t="shared" si="566"/>
        <v>M</v>
      </c>
      <c r="BO697" s="9">
        <v>1</v>
      </c>
    </row>
    <row r="698" spans="1:67" x14ac:dyDescent="0.3">
      <c r="A698" s="10">
        <v>692</v>
      </c>
      <c r="B698" s="10">
        <f t="shared" si="536"/>
        <v>18</v>
      </c>
      <c r="C698" s="9">
        <f>IF(G698&lt;=$A$3,$A$3,G698)</f>
        <v>3.1146507456044388</v>
      </c>
      <c r="D698" s="9">
        <f t="shared" si="574"/>
        <v>3</v>
      </c>
      <c r="E698" s="9">
        <f t="shared" si="575"/>
        <v>2.7508200000000005</v>
      </c>
      <c r="F698" s="9">
        <f t="shared" si="576"/>
        <v>3.5146507456044391</v>
      </c>
      <c r="G698" s="9">
        <v>3.1146507456044388</v>
      </c>
      <c r="H698" s="9">
        <f t="shared" si="537"/>
        <v>3.4366368579799986</v>
      </c>
      <c r="I698" s="9">
        <v>65</v>
      </c>
      <c r="J698" s="9">
        <v>78</v>
      </c>
      <c r="K698" s="9">
        <v>0.2</v>
      </c>
      <c r="L698" s="9">
        <v>0.2</v>
      </c>
      <c r="M698" s="1">
        <f t="shared" si="577"/>
        <v>1.3989229744649958</v>
      </c>
      <c r="N698" s="9">
        <v>3</v>
      </c>
      <c r="O698" s="9">
        <v>2.6</v>
      </c>
      <c r="P698" s="9">
        <f t="shared" si="578"/>
        <v>2.832698678093533</v>
      </c>
      <c r="Q698" s="1">
        <f t="shared" si="579"/>
        <v>1.3209090868405555</v>
      </c>
      <c r="R698" s="4">
        <f t="shared" si="580"/>
        <v>15.007922656809424</v>
      </c>
      <c r="S698" s="4">
        <f t="shared" si="581"/>
        <v>4.6674193079784869E-2</v>
      </c>
      <c r="T698" s="9">
        <f t="shared" si="582"/>
        <v>15.439269211753519</v>
      </c>
      <c r="U698" s="9">
        <f t="shared" si="583"/>
        <v>4.8355598324449947</v>
      </c>
      <c r="V698" s="9">
        <f t="shared" si="584"/>
        <v>42.611474081941061</v>
      </c>
      <c r="W698" s="9">
        <f t="shared" si="585"/>
        <v>41.412486106612235</v>
      </c>
      <c r="X698" s="28">
        <f t="shared" si="538"/>
        <v>84.023960188553303</v>
      </c>
      <c r="Y698" s="9">
        <f t="shared" si="586"/>
        <v>0.49286520194574113</v>
      </c>
      <c r="Z698" s="9">
        <f t="shared" si="567"/>
        <v>0.04</v>
      </c>
      <c r="AA698" s="29">
        <f t="shared" si="539"/>
        <v>0.53286520194574116</v>
      </c>
      <c r="AB698" s="30">
        <f t="shared" si="568"/>
        <v>0.98</v>
      </c>
      <c r="AC698" s="9">
        <v>0.5</v>
      </c>
      <c r="AD698" s="9">
        <v>0.5</v>
      </c>
      <c r="AE698" s="9">
        <f t="shared" si="540"/>
        <v>85.08212461501688</v>
      </c>
      <c r="AF698" s="9">
        <f>(AC698+AD698)*D698*E698*N698</f>
        <v>24.757380000000005</v>
      </c>
      <c r="AG698" s="28">
        <f t="shared" si="541"/>
        <v>109.83950461501689</v>
      </c>
      <c r="AH698" s="9">
        <f t="shared" si="542"/>
        <v>0.22539595464103412</v>
      </c>
      <c r="AI698" s="9">
        <f t="shared" si="569"/>
        <v>0.09</v>
      </c>
      <c r="AJ698" s="29">
        <f t="shared" si="543"/>
        <v>0.31539595464103409</v>
      </c>
      <c r="AK698" s="30">
        <f t="shared" si="570"/>
        <v>0.9</v>
      </c>
      <c r="AL698" s="9">
        <v>10.300540371951485</v>
      </c>
      <c r="AM698" s="9">
        <v>3.2646687808916233</v>
      </c>
      <c r="AN698" s="9">
        <v>4.8020230913254434</v>
      </c>
      <c r="AO698" s="36">
        <f t="shared" si="544"/>
        <v>85.774459359148167</v>
      </c>
      <c r="AP698" s="36">
        <f t="shared" si="545"/>
        <v>4.811740846501297</v>
      </c>
      <c r="AQ698" s="36">
        <f t="shared" si="546"/>
        <v>1.5250403916758519</v>
      </c>
      <c r="AR698" s="36">
        <f t="shared" si="547"/>
        <v>2.2431920870181989</v>
      </c>
      <c r="AS698" s="36">
        <f t="shared" si="548"/>
        <v>116.04056733417885</v>
      </c>
      <c r="AT698" s="37">
        <f t="shared" si="549"/>
        <v>108.63247709177494</v>
      </c>
      <c r="AU698" s="37">
        <f t="shared" si="550"/>
        <v>7.0517916080213334</v>
      </c>
      <c r="AV698" s="37">
        <f t="shared" si="551"/>
        <v>2.2350054541555289</v>
      </c>
      <c r="AW698" s="37">
        <f t="shared" si="552"/>
        <v>3.2874844342285656</v>
      </c>
      <c r="AX698" s="37">
        <f t="shared" si="553"/>
        <v>170.06192249779889</v>
      </c>
      <c r="AY698" s="9">
        <f t="shared" si="554"/>
        <v>0.85</v>
      </c>
      <c r="AZ698" s="9">
        <f t="shared" si="555"/>
        <v>0.6</v>
      </c>
      <c r="BA698" s="9">
        <f t="shared" si="556"/>
        <v>0.65</v>
      </c>
      <c r="BB698" s="9">
        <f t="shared" si="571"/>
        <v>21</v>
      </c>
      <c r="BC698" s="9">
        <f t="shared" si="572"/>
        <v>11.2</v>
      </c>
      <c r="BD698" s="9">
        <f t="shared" si="573"/>
        <v>13.65</v>
      </c>
      <c r="BE698" s="9">
        <f t="shared" si="557"/>
        <v>412.72446968497871</v>
      </c>
      <c r="BF698" s="9">
        <f t="shared" si="558"/>
        <v>130.80951509685977</v>
      </c>
      <c r="BG698" s="9">
        <f t="shared" si="559"/>
        <v>192.40858850270527</v>
      </c>
      <c r="BH698" s="9">
        <f t="shared" si="560"/>
        <v>9953.3169268180191</v>
      </c>
      <c r="BI698" s="9">
        <f t="shared" si="561"/>
        <v>766.0535903143483</v>
      </c>
      <c r="BJ698" s="9">
        <f t="shared" si="562"/>
        <v>242.79417879854256</v>
      </c>
      <c r="BK698" s="9">
        <f t="shared" si="563"/>
        <v>357.12757749090139</v>
      </c>
      <c r="BL698" s="9">
        <f t="shared" si="564"/>
        <v>18474.247899925344</v>
      </c>
      <c r="BM698" s="9" t="str">
        <f t="shared" si="565"/>
        <v>M</v>
      </c>
      <c r="BN698" s="9" t="str">
        <f t="shared" si="566"/>
        <v>M</v>
      </c>
      <c r="BO698" s="9">
        <v>1</v>
      </c>
    </row>
    <row r="699" spans="1:67" x14ac:dyDescent="0.3">
      <c r="A699" s="10">
        <v>693</v>
      </c>
      <c r="B699" s="10">
        <f t="shared" si="536"/>
        <v>18</v>
      </c>
      <c r="C699" s="9">
        <f>IF(G699&lt;=$A$3,$A$3,G699)</f>
        <v>2.5</v>
      </c>
      <c r="D699" s="9">
        <f t="shared" si="574"/>
        <v>3</v>
      </c>
      <c r="E699" s="9">
        <f t="shared" si="575"/>
        <v>2.7508200000000005</v>
      </c>
      <c r="F699" s="9">
        <f t="shared" si="576"/>
        <v>2.9000000000000004</v>
      </c>
      <c r="G699" s="9">
        <v>1.1192479152128207</v>
      </c>
      <c r="H699" s="9">
        <f t="shared" si="537"/>
        <v>1.2349534354906295</v>
      </c>
      <c r="I699" s="9">
        <v>65</v>
      </c>
      <c r="J699" s="9">
        <v>78</v>
      </c>
      <c r="K699" s="9">
        <v>0.2</v>
      </c>
      <c r="L699" s="9">
        <v>0.2</v>
      </c>
      <c r="M699" s="1">
        <f t="shared" si="577"/>
        <v>1.3989229744649958</v>
      </c>
      <c r="N699" s="9">
        <v>3</v>
      </c>
      <c r="O699" s="9">
        <v>2.6</v>
      </c>
      <c r="P699" s="9">
        <f t="shared" si="578"/>
        <v>0</v>
      </c>
      <c r="Q699" s="1">
        <f t="shared" si="579"/>
        <v>0</v>
      </c>
      <c r="R699" s="4">
        <f t="shared" si="580"/>
        <v>15.007922656809424</v>
      </c>
      <c r="S699" s="4">
        <f t="shared" si="581"/>
        <v>17.862949223276306</v>
      </c>
      <c r="T699" s="9">
        <f t="shared" si="582"/>
        <v>0</v>
      </c>
      <c r="U699" s="9">
        <f t="shared" si="583"/>
        <v>2.6338764099556253</v>
      </c>
      <c r="V699" s="9">
        <f t="shared" si="584"/>
        <v>30.574211484747007</v>
      </c>
      <c r="W699" s="9">
        <f t="shared" si="585"/>
        <v>35.725898446552613</v>
      </c>
      <c r="X699" s="28">
        <f t="shared" si="538"/>
        <v>66.300109931299616</v>
      </c>
      <c r="Y699" s="9">
        <f t="shared" si="586"/>
        <v>0.53885127013472378</v>
      </c>
      <c r="Z699" s="9">
        <f t="shared" si="567"/>
        <v>0.04</v>
      </c>
      <c r="AA699" s="29">
        <f t="shared" si="539"/>
        <v>0.57885127013472382</v>
      </c>
      <c r="AB699" s="30">
        <f t="shared" si="568"/>
        <v>0.98</v>
      </c>
      <c r="AC699" s="9">
        <v>0.5</v>
      </c>
      <c r="AD699" s="9">
        <v>0.5</v>
      </c>
      <c r="AE699" s="9">
        <f t="shared" si="540"/>
        <v>30.574211484747011</v>
      </c>
      <c r="AF699" s="9">
        <f>(AC699+AD699)*D699*E699*N699</f>
        <v>24.757380000000005</v>
      </c>
      <c r="AG699" s="28">
        <f t="shared" si="541"/>
        <v>55.331591484747015</v>
      </c>
      <c r="AH699" s="9">
        <f t="shared" si="542"/>
        <v>0.44743661506329074</v>
      </c>
      <c r="AI699" s="9">
        <f t="shared" si="569"/>
        <v>0.09</v>
      </c>
      <c r="AJ699" s="29">
        <f t="shared" si="543"/>
        <v>0.53743661506329077</v>
      </c>
      <c r="AK699" s="30">
        <f t="shared" si="570"/>
        <v>0.9</v>
      </c>
      <c r="AL699" s="9">
        <v>7.4892654917590775</v>
      </c>
      <c r="AM699" s="9">
        <v>2.733829205266165</v>
      </c>
      <c r="AN699" s="9">
        <v>5.3377768883061201</v>
      </c>
      <c r="AO699" s="36">
        <f t="shared" si="544"/>
        <v>67.681362221535025</v>
      </c>
      <c r="AP699" s="36">
        <f t="shared" si="545"/>
        <v>3.1540946494781785</v>
      </c>
      <c r="AQ699" s="36">
        <f t="shared" si="546"/>
        <v>1.1513486974664429</v>
      </c>
      <c r="AR699" s="36">
        <f t="shared" si="547"/>
        <v>2.2479979568143484</v>
      </c>
      <c r="AS699" s="36">
        <f t="shared" si="548"/>
        <v>83.983014611995287</v>
      </c>
      <c r="AT699" s="37">
        <f t="shared" si="549"/>
        <v>54.723552017881659</v>
      </c>
      <c r="AU699" s="37">
        <f t="shared" si="550"/>
        <v>3.4642599965577672</v>
      </c>
      <c r="AV699" s="37">
        <f t="shared" si="551"/>
        <v>1.264569291026751</v>
      </c>
      <c r="AW699" s="37">
        <f t="shared" si="552"/>
        <v>2.469060145491814</v>
      </c>
      <c r="AX699" s="37">
        <f t="shared" si="553"/>
        <v>92.241682715132029</v>
      </c>
      <c r="AY699" s="9">
        <f t="shared" si="554"/>
        <v>0.85</v>
      </c>
      <c r="AZ699" s="9">
        <f t="shared" si="555"/>
        <v>0.6</v>
      </c>
      <c r="BA699" s="9">
        <f t="shared" si="556"/>
        <v>0.65</v>
      </c>
      <c r="BB699" s="9">
        <f t="shared" si="571"/>
        <v>21</v>
      </c>
      <c r="BC699" s="9">
        <f t="shared" si="572"/>
        <v>11.2</v>
      </c>
      <c r="BD699" s="9">
        <f t="shared" si="573"/>
        <v>13.65</v>
      </c>
      <c r="BE699" s="9">
        <f t="shared" si="557"/>
        <v>213.47342245233816</v>
      </c>
      <c r="BF699" s="9">
        <f t="shared" si="558"/>
        <v>77.924848236518869</v>
      </c>
      <c r="BG699" s="9">
        <f t="shared" si="559"/>
        <v>152.14756398842258</v>
      </c>
      <c r="BH699" s="9">
        <f t="shared" si="560"/>
        <v>5684.084832410922</v>
      </c>
      <c r="BI699" s="9">
        <f t="shared" si="561"/>
        <v>189.57661212509549</v>
      </c>
      <c r="BJ699" s="9">
        <f t="shared" si="562"/>
        <v>69.201723377718139</v>
      </c>
      <c r="BK699" s="9">
        <f t="shared" si="563"/>
        <v>135.11574130709974</v>
      </c>
      <c r="BL699" s="9">
        <f t="shared" si="564"/>
        <v>5047.7925222784634</v>
      </c>
      <c r="BM699" s="9" t="str">
        <f t="shared" si="565"/>
        <v>M</v>
      </c>
      <c r="BN699" s="9" t="str">
        <f t="shared" si="566"/>
        <v>M</v>
      </c>
      <c r="BO699" s="9">
        <v>1</v>
      </c>
    </row>
    <row r="700" spans="1:67" x14ac:dyDescent="0.3">
      <c r="A700" s="10">
        <v>694</v>
      </c>
      <c r="B700" s="10">
        <f t="shared" si="536"/>
        <v>18</v>
      </c>
      <c r="C700" s="9">
        <f>IF(G700&lt;=$A$3,$A$3,G700)</f>
        <v>2.5</v>
      </c>
      <c r="D700" s="9">
        <f t="shared" si="574"/>
        <v>3</v>
      </c>
      <c r="E700" s="9">
        <f t="shared" si="575"/>
        <v>2.7508200000000005</v>
      </c>
      <c r="F700" s="9">
        <f t="shared" si="576"/>
        <v>2.9000000000000004</v>
      </c>
      <c r="G700" s="9">
        <v>1.0798393705790432</v>
      </c>
      <c r="H700" s="9">
        <f t="shared" si="537"/>
        <v>1.1914709175232716</v>
      </c>
      <c r="I700" s="9">
        <v>65</v>
      </c>
      <c r="J700" s="9">
        <v>78</v>
      </c>
      <c r="K700" s="9">
        <v>0.2</v>
      </c>
      <c r="L700" s="9">
        <v>0.2</v>
      </c>
      <c r="M700" s="1">
        <f t="shared" si="577"/>
        <v>1.3989229744649958</v>
      </c>
      <c r="N700" s="9">
        <v>3</v>
      </c>
      <c r="O700" s="9">
        <v>2.6</v>
      </c>
      <c r="P700" s="9">
        <f t="shared" si="578"/>
        <v>0</v>
      </c>
      <c r="Q700" s="1">
        <f t="shared" si="579"/>
        <v>0</v>
      </c>
      <c r="R700" s="4">
        <f t="shared" si="580"/>
        <v>15.007922656809424</v>
      </c>
      <c r="S700" s="4">
        <f t="shared" si="581"/>
        <v>18.329438285568681</v>
      </c>
      <c r="T700" s="9">
        <f t="shared" si="582"/>
        <v>0</v>
      </c>
      <c r="U700" s="9">
        <f t="shared" si="583"/>
        <v>2.5903938919882674</v>
      </c>
      <c r="V700" s="9">
        <f t="shared" si="584"/>
        <v>29.497698264072302</v>
      </c>
      <c r="W700" s="9">
        <f t="shared" si="585"/>
        <v>36.658876571137363</v>
      </c>
      <c r="X700" s="28">
        <f t="shared" si="538"/>
        <v>66.156574835209668</v>
      </c>
      <c r="Y700" s="9">
        <f t="shared" si="586"/>
        <v>0.55412295244201304</v>
      </c>
      <c r="Z700" s="9">
        <f t="shared" si="567"/>
        <v>0.04</v>
      </c>
      <c r="AA700" s="29">
        <f t="shared" si="539"/>
        <v>0.59412295244201307</v>
      </c>
      <c r="AB700" s="30">
        <f t="shared" si="568"/>
        <v>0.98</v>
      </c>
      <c r="AC700" s="9">
        <v>0.5</v>
      </c>
      <c r="AD700" s="9">
        <v>0.5</v>
      </c>
      <c r="AE700" s="9">
        <f t="shared" si="540"/>
        <v>29.497698264072298</v>
      </c>
      <c r="AF700" s="9">
        <f>(AC700+AD700)*D700*E700*N700</f>
        <v>24.757380000000005</v>
      </c>
      <c r="AG700" s="28">
        <f t="shared" si="541"/>
        <v>54.255078264072303</v>
      </c>
      <c r="AH700" s="9">
        <f t="shared" si="542"/>
        <v>0.45631452008049789</v>
      </c>
      <c r="AI700" s="9">
        <f t="shared" si="569"/>
        <v>0.09</v>
      </c>
      <c r="AJ700" s="29">
        <f t="shared" si="543"/>
        <v>0.54631452008049786</v>
      </c>
      <c r="AK700" s="30">
        <f t="shared" si="570"/>
        <v>0.9</v>
      </c>
      <c r="AL700" s="9">
        <v>8.7688670613659738</v>
      </c>
      <c r="AM700" s="9">
        <v>2.691574944178901</v>
      </c>
      <c r="AN700" s="9">
        <v>5.6070557746496261</v>
      </c>
      <c r="AO700" s="36">
        <f t="shared" si="544"/>
        <v>67.534836810943204</v>
      </c>
      <c r="AP700" s="36">
        <f t="shared" si="545"/>
        <v>3.5590818732957024</v>
      </c>
      <c r="AQ700" s="36">
        <f t="shared" si="546"/>
        <v>1.0924484916243857</v>
      </c>
      <c r="AR700" s="36">
        <f t="shared" si="547"/>
        <v>2.2757752433077516</v>
      </c>
      <c r="AS700" s="36">
        <f t="shared" si="548"/>
        <v>91.062681148292199</v>
      </c>
      <c r="AT700" s="37">
        <f t="shared" si="549"/>
        <v>53.658868612818758</v>
      </c>
      <c r="AU700" s="37">
        <f t="shared" si="550"/>
        <v>3.9783076610861361</v>
      </c>
      <c r="AV700" s="37">
        <f t="shared" si="551"/>
        <v>1.2211284702891119</v>
      </c>
      <c r="AW700" s="37">
        <f t="shared" si="552"/>
        <v>2.5438397900573313</v>
      </c>
      <c r="AX700" s="37">
        <f t="shared" si="553"/>
        <v>101.78899360801401</v>
      </c>
      <c r="AY700" s="9">
        <f t="shared" si="554"/>
        <v>0.85</v>
      </c>
      <c r="AZ700" s="9">
        <f t="shared" si="555"/>
        <v>0.6</v>
      </c>
      <c r="BA700" s="9">
        <f t="shared" si="556"/>
        <v>0.65</v>
      </c>
      <c r="BB700" s="9">
        <f t="shared" si="571"/>
        <v>21</v>
      </c>
      <c r="BC700" s="9">
        <f t="shared" si="572"/>
        <v>11.2</v>
      </c>
      <c r="BD700" s="9">
        <f t="shared" si="573"/>
        <v>13.65</v>
      </c>
      <c r="BE700" s="9">
        <f t="shared" si="557"/>
        <v>240.36201350981131</v>
      </c>
      <c r="BF700" s="9">
        <f t="shared" si="558"/>
        <v>73.778330606213942</v>
      </c>
      <c r="BG700" s="9">
        <f t="shared" si="559"/>
        <v>153.69410967517356</v>
      </c>
      <c r="BH700" s="9">
        <f t="shared" si="560"/>
        <v>6149.9033109168677</v>
      </c>
      <c r="BI700" s="9">
        <f t="shared" si="561"/>
        <v>213.47148808759127</v>
      </c>
      <c r="BJ700" s="9">
        <f t="shared" si="562"/>
        <v>65.524372146615804</v>
      </c>
      <c r="BK700" s="9">
        <f t="shared" si="563"/>
        <v>136.49956506674678</v>
      </c>
      <c r="BL700" s="9">
        <f t="shared" si="564"/>
        <v>5461.8822342434723</v>
      </c>
      <c r="BM700" s="9" t="str">
        <f t="shared" si="565"/>
        <v>M</v>
      </c>
      <c r="BN700" s="9" t="str">
        <f t="shared" si="566"/>
        <v>M</v>
      </c>
      <c r="BO700" s="9">
        <v>1</v>
      </c>
    </row>
    <row r="701" spans="1:67" x14ac:dyDescent="0.3">
      <c r="A701" s="10">
        <v>695</v>
      </c>
      <c r="B701" s="10">
        <f t="shared" si="536"/>
        <v>18</v>
      </c>
      <c r="C701" s="9">
        <f>IF(G701&lt;=$A$3,$A$3,G701)</f>
        <v>2.5</v>
      </c>
      <c r="D701" s="9">
        <f t="shared" si="574"/>
        <v>3</v>
      </c>
      <c r="E701" s="9">
        <f t="shared" si="575"/>
        <v>2.7508200000000005</v>
      </c>
      <c r="F701" s="9">
        <f t="shared" si="576"/>
        <v>2.9000000000000004</v>
      </c>
      <c r="G701" s="9">
        <v>1.7679835041948404</v>
      </c>
      <c r="H701" s="9">
        <f t="shared" si="537"/>
        <v>1.9507539596185168</v>
      </c>
      <c r="I701" s="9">
        <v>65</v>
      </c>
      <c r="J701" s="9">
        <v>78</v>
      </c>
      <c r="K701" s="9">
        <v>0.2</v>
      </c>
      <c r="L701" s="9">
        <v>0.2</v>
      </c>
      <c r="M701" s="1">
        <f t="shared" si="577"/>
        <v>1.3989229744649958</v>
      </c>
      <c r="N701" s="9">
        <v>3</v>
      </c>
      <c r="O701" s="9">
        <v>2.6</v>
      </c>
      <c r="P701" s="9">
        <f t="shared" si="578"/>
        <v>0.96433529713561217</v>
      </c>
      <c r="Q701" s="1">
        <f t="shared" si="579"/>
        <v>0.44967693408351206</v>
      </c>
      <c r="R701" s="4">
        <f t="shared" si="580"/>
        <v>15.007922656809424</v>
      </c>
      <c r="S701" s="4">
        <f t="shared" si="581"/>
        <v>6.9101991865278869</v>
      </c>
      <c r="T701" s="9">
        <f t="shared" si="582"/>
        <v>1.7892956532463846</v>
      </c>
      <c r="U701" s="9">
        <f t="shared" si="583"/>
        <v>3.3496769340835124</v>
      </c>
      <c r="V701" s="9">
        <f t="shared" si="584"/>
        <v>43.373526795917066</v>
      </c>
      <c r="W701" s="9">
        <f t="shared" si="585"/>
        <v>60.29280792908915</v>
      </c>
      <c r="X701" s="28">
        <f t="shared" si="538"/>
        <v>103.66633472500621</v>
      </c>
      <c r="Y701" s="9">
        <f t="shared" si="586"/>
        <v>0.58160451113687761</v>
      </c>
      <c r="Z701" s="9">
        <f t="shared" si="567"/>
        <v>0.04</v>
      </c>
      <c r="AA701" s="29">
        <f t="shared" si="539"/>
        <v>0.62160451113687765</v>
      </c>
      <c r="AB701" s="30">
        <f t="shared" si="568"/>
        <v>0.98</v>
      </c>
      <c r="AC701" s="9">
        <v>0.5</v>
      </c>
      <c r="AD701" s="9">
        <v>0.5</v>
      </c>
      <c r="AE701" s="9">
        <f t="shared" si="540"/>
        <v>48.295557064780283</v>
      </c>
      <c r="AF701" s="9">
        <f>(AC701+AD701)*D701*E701*N701</f>
        <v>24.757380000000005</v>
      </c>
      <c r="AG701" s="28">
        <f t="shared" si="541"/>
        <v>73.052937064780281</v>
      </c>
      <c r="AH701" s="9">
        <f t="shared" si="542"/>
        <v>0.33889643585508683</v>
      </c>
      <c r="AI701" s="9">
        <f t="shared" si="569"/>
        <v>0.09</v>
      </c>
      <c r="AJ701" s="29">
        <f t="shared" si="543"/>
        <v>0.42889643585508685</v>
      </c>
      <c r="AK701" s="30">
        <f t="shared" si="570"/>
        <v>0.9</v>
      </c>
      <c r="AL701" s="9">
        <v>10.649274395572604</v>
      </c>
      <c r="AM701" s="9">
        <v>2.3020664475441484</v>
      </c>
      <c r="AN701" s="9">
        <v>5.2839701592985815</v>
      </c>
      <c r="AO701" s="36">
        <f t="shared" si="544"/>
        <v>105.82605003177717</v>
      </c>
      <c r="AP701" s="36">
        <f t="shared" si="545"/>
        <v>4.029637390950227</v>
      </c>
      <c r="AQ701" s="36">
        <f t="shared" si="546"/>
        <v>0.87109155881385947</v>
      </c>
      <c r="AR701" s="36">
        <f t="shared" si="547"/>
        <v>1.9994304715659372</v>
      </c>
      <c r="AS701" s="36">
        <f t="shared" si="548"/>
        <v>95.522709562659472</v>
      </c>
      <c r="AT701" s="37">
        <f t="shared" si="549"/>
        <v>72.250157536595893</v>
      </c>
      <c r="AU701" s="37">
        <f t="shared" si="550"/>
        <v>6.08183856286868</v>
      </c>
      <c r="AV701" s="37">
        <f t="shared" si="551"/>
        <v>1.3147183530908819</v>
      </c>
      <c r="AW701" s="37">
        <f t="shared" si="552"/>
        <v>3.0176941908107842</v>
      </c>
      <c r="AX701" s="37">
        <f t="shared" si="553"/>
        <v>144.17021738794534</v>
      </c>
      <c r="AY701" s="9">
        <f t="shared" si="554"/>
        <v>0.85</v>
      </c>
      <c r="AZ701" s="9">
        <f t="shared" si="555"/>
        <v>0.6</v>
      </c>
      <c r="BA701" s="9">
        <f t="shared" si="556"/>
        <v>0.65</v>
      </c>
      <c r="BB701" s="9">
        <f t="shared" si="571"/>
        <v>21</v>
      </c>
      <c r="BC701" s="9">
        <f t="shared" si="572"/>
        <v>11.2</v>
      </c>
      <c r="BD701" s="9">
        <f t="shared" si="573"/>
        <v>13.65</v>
      </c>
      <c r="BE701" s="9">
        <f t="shared" si="557"/>
        <v>426.44060814461875</v>
      </c>
      <c r="BF701" s="9">
        <f t="shared" si="558"/>
        <v>92.184178885294259</v>
      </c>
      <c r="BG701" s="9">
        <f t="shared" si="559"/>
        <v>211.59182911899669</v>
      </c>
      <c r="BH701" s="9">
        <f t="shared" si="560"/>
        <v>10108.791041348921</v>
      </c>
      <c r="BI701" s="9">
        <f t="shared" si="561"/>
        <v>439.41379427940609</v>
      </c>
      <c r="BJ701" s="9">
        <f t="shared" si="562"/>
        <v>94.988608127070123</v>
      </c>
      <c r="BK701" s="9">
        <f t="shared" si="563"/>
        <v>218.02888068334943</v>
      </c>
      <c r="BL701" s="9">
        <f t="shared" si="564"/>
        <v>10416.320918364327</v>
      </c>
      <c r="BM701" s="9" t="str">
        <f t="shared" si="565"/>
        <v>M</v>
      </c>
      <c r="BN701" s="9" t="str">
        <f t="shared" si="566"/>
        <v>M</v>
      </c>
      <c r="BO701" s="9">
        <v>1</v>
      </c>
    </row>
    <row r="702" spans="1:67" x14ac:dyDescent="0.3">
      <c r="A702" s="10">
        <v>696</v>
      </c>
      <c r="B702" s="10">
        <f t="shared" si="536"/>
        <v>18</v>
      </c>
      <c r="C702" s="9">
        <f>IF(G702&lt;=$A$3,$A$3,G702)</f>
        <v>3.130509291303043</v>
      </c>
      <c r="D702" s="9">
        <f t="shared" si="574"/>
        <v>3</v>
      </c>
      <c r="E702" s="9">
        <f t="shared" si="575"/>
        <v>2.7508200000000005</v>
      </c>
      <c r="F702" s="9">
        <f t="shared" si="576"/>
        <v>3.5305092913030434</v>
      </c>
      <c r="G702" s="9">
        <v>3.130509291303043</v>
      </c>
      <c r="H702" s="9">
        <f t="shared" si="537"/>
        <v>3.4541348271306962</v>
      </c>
      <c r="I702" s="9">
        <v>65</v>
      </c>
      <c r="J702" s="9">
        <v>78</v>
      </c>
      <c r="K702" s="9">
        <v>0.2</v>
      </c>
      <c r="L702" s="9">
        <v>0.2</v>
      </c>
      <c r="M702" s="1">
        <f t="shared" si="577"/>
        <v>1.3989229744649958</v>
      </c>
      <c r="N702" s="9">
        <v>3</v>
      </c>
      <c r="O702" s="9">
        <v>2.6</v>
      </c>
      <c r="P702" s="9">
        <f t="shared" si="578"/>
        <v>2.8362144330321919</v>
      </c>
      <c r="Q702" s="1">
        <f t="shared" si="579"/>
        <v>1.3225485102926484</v>
      </c>
      <c r="R702" s="4">
        <f t="shared" si="580"/>
        <v>15.007922656809424</v>
      </c>
      <c r="S702" s="4">
        <f t="shared" si="581"/>
        <v>4.47331344571021E-2</v>
      </c>
      <c r="T702" s="9">
        <f t="shared" si="582"/>
        <v>15.477617358111722</v>
      </c>
      <c r="U702" s="9">
        <f t="shared" si="583"/>
        <v>4.8530578015956918</v>
      </c>
      <c r="V702" s="9">
        <f t="shared" si="584"/>
        <v>42.939189105468074</v>
      </c>
      <c r="W702" s="9">
        <f t="shared" si="585"/>
        <v>41.407146603731789</v>
      </c>
      <c r="X702" s="28">
        <f t="shared" si="538"/>
        <v>84.346335709199863</v>
      </c>
      <c r="Y702" s="9">
        <f t="shared" si="586"/>
        <v>0.49091814428656216</v>
      </c>
      <c r="Z702" s="9">
        <f t="shared" si="567"/>
        <v>0.04</v>
      </c>
      <c r="AA702" s="29">
        <f t="shared" si="539"/>
        <v>0.53091814428656214</v>
      </c>
      <c r="AB702" s="30">
        <f t="shared" si="568"/>
        <v>0.98</v>
      </c>
      <c r="AC702" s="9">
        <v>0.5</v>
      </c>
      <c r="AD702" s="9">
        <v>0.5</v>
      </c>
      <c r="AE702" s="9">
        <f t="shared" si="540"/>
        <v>85.515328486508963</v>
      </c>
      <c r="AF702" s="9">
        <f>(AC702+AD702)*D702*E702*N702</f>
        <v>24.757380000000005</v>
      </c>
      <c r="AG702" s="28">
        <f t="shared" si="541"/>
        <v>110.27270848650898</v>
      </c>
      <c r="AH702" s="9">
        <f t="shared" si="542"/>
        <v>0.22451049166919557</v>
      </c>
      <c r="AI702" s="9">
        <f t="shared" si="569"/>
        <v>0.09</v>
      </c>
      <c r="AJ702" s="29">
        <f t="shared" si="543"/>
        <v>0.31451049166919554</v>
      </c>
      <c r="AK702" s="30">
        <f t="shared" si="570"/>
        <v>0.9</v>
      </c>
      <c r="AL702" s="9">
        <v>11.153127650626274</v>
      </c>
      <c r="AM702" s="9">
        <v>3.0398695322651106</v>
      </c>
      <c r="AN702" s="9">
        <v>4.0733768923866585</v>
      </c>
      <c r="AO702" s="36">
        <f t="shared" si="544"/>
        <v>86.103551036474855</v>
      </c>
      <c r="AP702" s="36">
        <f t="shared" si="545"/>
        <v>5.2317298153646279</v>
      </c>
      <c r="AQ702" s="36">
        <f t="shared" si="546"/>
        <v>1.4259476413216585</v>
      </c>
      <c r="AR702" s="36">
        <f t="shared" si="547"/>
        <v>1.9107471917009704</v>
      </c>
      <c r="AS702" s="36">
        <f t="shared" si="548"/>
        <v>119.92184981230702</v>
      </c>
      <c r="AT702" s="37">
        <f t="shared" si="549"/>
        <v>109.06092048116271</v>
      </c>
      <c r="AU702" s="37">
        <f t="shared" si="550"/>
        <v>7.6453519895785051</v>
      </c>
      <c r="AV702" s="37">
        <f t="shared" si="551"/>
        <v>2.0837986710622034</v>
      </c>
      <c r="AW702" s="37">
        <f t="shared" si="552"/>
        <v>2.7922571232081905</v>
      </c>
      <c r="AX702" s="37">
        <f t="shared" si="553"/>
        <v>175.24696140917899</v>
      </c>
      <c r="AY702" s="9">
        <f t="shared" si="554"/>
        <v>0.85</v>
      </c>
      <c r="AZ702" s="9">
        <f t="shared" si="555"/>
        <v>0.6</v>
      </c>
      <c r="BA702" s="9">
        <f t="shared" si="556"/>
        <v>0.65</v>
      </c>
      <c r="BB702" s="9">
        <f t="shared" si="571"/>
        <v>21</v>
      </c>
      <c r="BC702" s="9">
        <f t="shared" si="572"/>
        <v>11.2</v>
      </c>
      <c r="BD702" s="9">
        <f t="shared" si="573"/>
        <v>13.65</v>
      </c>
      <c r="BE702" s="9">
        <f t="shared" si="557"/>
        <v>450.4705151662954</v>
      </c>
      <c r="BF702" s="9">
        <f t="shared" si="558"/>
        <v>122.77915550988037</v>
      </c>
      <c r="BG702" s="9">
        <f t="shared" si="559"/>
        <v>164.52211833842551</v>
      </c>
      <c r="BH702" s="9">
        <f t="shared" si="560"/>
        <v>10325.697115702449</v>
      </c>
      <c r="BI702" s="9">
        <f t="shared" si="561"/>
        <v>833.80912538592042</v>
      </c>
      <c r="BJ702" s="9">
        <f t="shared" si="562"/>
        <v>227.26100116346748</v>
      </c>
      <c r="BK702" s="9">
        <f t="shared" si="563"/>
        <v>304.5261320771686</v>
      </c>
      <c r="BL702" s="9">
        <f t="shared" si="564"/>
        <v>19112.594922811859</v>
      </c>
      <c r="BM702" s="9" t="str">
        <f t="shared" si="565"/>
        <v>M</v>
      </c>
      <c r="BN702" s="9" t="str">
        <f t="shared" si="566"/>
        <v>M</v>
      </c>
      <c r="BO702" s="9">
        <v>1</v>
      </c>
    </row>
    <row r="703" spans="1:67" x14ac:dyDescent="0.3">
      <c r="A703" s="10">
        <v>697</v>
      </c>
      <c r="B703" s="10">
        <f t="shared" si="536"/>
        <v>18</v>
      </c>
      <c r="C703" s="9">
        <f>IF(G703&lt;=$A$3,$A$3,G703)</f>
        <v>3.1778847306253626</v>
      </c>
      <c r="D703" s="9">
        <f t="shared" si="574"/>
        <v>3</v>
      </c>
      <c r="E703" s="9">
        <f t="shared" si="575"/>
        <v>2.7508200000000005</v>
      </c>
      <c r="F703" s="9">
        <f t="shared" si="576"/>
        <v>3.5778847306253629</v>
      </c>
      <c r="G703" s="9">
        <v>3.1778847306253626</v>
      </c>
      <c r="H703" s="9">
        <f t="shared" si="537"/>
        <v>3.5064078407800912</v>
      </c>
      <c r="I703" s="9">
        <v>65</v>
      </c>
      <c r="J703" s="9">
        <v>78</v>
      </c>
      <c r="K703" s="9">
        <v>0.2</v>
      </c>
      <c r="L703" s="9">
        <v>0.2</v>
      </c>
      <c r="M703" s="1">
        <f t="shared" si="577"/>
        <v>1.3989229744649958</v>
      </c>
      <c r="N703" s="9">
        <v>3</v>
      </c>
      <c r="O703" s="9">
        <v>2.6</v>
      </c>
      <c r="P703" s="9">
        <f t="shared" si="578"/>
        <v>2.8467173150703147</v>
      </c>
      <c r="Q703" s="1">
        <f t="shared" si="579"/>
        <v>1.3274460846197238</v>
      </c>
      <c r="R703" s="4">
        <f t="shared" si="580"/>
        <v>15.007922656809424</v>
      </c>
      <c r="S703" s="4">
        <f t="shared" si="581"/>
        <v>3.9179985546394756E-2</v>
      </c>
      <c r="T703" s="9">
        <f t="shared" si="582"/>
        <v>15.592460987293018</v>
      </c>
      <c r="U703" s="9">
        <f t="shared" si="583"/>
        <v>4.9053308152450867</v>
      </c>
      <c r="V703" s="9">
        <f t="shared" si="584"/>
        <v>43.917417816106834</v>
      </c>
      <c r="W703" s="9">
        <f t="shared" si="585"/>
        <v>41.391870890645244</v>
      </c>
      <c r="X703" s="28">
        <f t="shared" si="538"/>
        <v>85.309288706752085</v>
      </c>
      <c r="Y703" s="9">
        <f t="shared" si="586"/>
        <v>0.48519770259635453</v>
      </c>
      <c r="Z703" s="9">
        <f t="shared" si="567"/>
        <v>0.04</v>
      </c>
      <c r="AA703" s="29">
        <f t="shared" si="539"/>
        <v>0.52519770259635457</v>
      </c>
      <c r="AB703" s="30">
        <f t="shared" si="568"/>
        <v>0.98</v>
      </c>
      <c r="AC703" s="9">
        <v>0.5</v>
      </c>
      <c r="AD703" s="9">
        <v>0.5</v>
      </c>
      <c r="AE703" s="9">
        <f t="shared" si="540"/>
        <v>86.809471349172213</v>
      </c>
      <c r="AF703" s="9">
        <f>(AC703+AD703)*D703*E703*N703</f>
        <v>24.757380000000005</v>
      </c>
      <c r="AG703" s="28">
        <f t="shared" si="541"/>
        <v>111.56685134917223</v>
      </c>
      <c r="AH703" s="9">
        <f t="shared" si="542"/>
        <v>0.22190623559426725</v>
      </c>
      <c r="AI703" s="9">
        <f t="shared" si="569"/>
        <v>0.09</v>
      </c>
      <c r="AJ703" s="29">
        <f t="shared" si="543"/>
        <v>0.31190623559426722</v>
      </c>
      <c r="AK703" s="30">
        <f t="shared" si="570"/>
        <v>0.9</v>
      </c>
      <c r="AL703" s="9">
        <v>11.443310433016025</v>
      </c>
      <c r="AM703" s="9">
        <v>3.0271501741234079</v>
      </c>
      <c r="AN703" s="9">
        <v>6.7030690901969123</v>
      </c>
      <c r="AO703" s="36">
        <f t="shared" si="544"/>
        <v>87.086565554809411</v>
      </c>
      <c r="AP703" s="36">
        <f t="shared" si="545"/>
        <v>5.433310083499113</v>
      </c>
      <c r="AQ703" s="36">
        <f t="shared" si="546"/>
        <v>1.4372978572596393</v>
      </c>
      <c r="AR703" s="36">
        <f t="shared" si="547"/>
        <v>3.1826326036808572</v>
      </c>
      <c r="AS703" s="36">
        <f t="shared" si="548"/>
        <v>134.88113436740235</v>
      </c>
      <c r="AT703" s="37">
        <f t="shared" si="549"/>
        <v>110.34084199368681</v>
      </c>
      <c r="AU703" s="37">
        <f t="shared" si="550"/>
        <v>7.8740705531173925</v>
      </c>
      <c r="AV703" s="37">
        <f t="shared" si="551"/>
        <v>2.0829631587340454</v>
      </c>
      <c r="AW703" s="37">
        <f t="shared" si="552"/>
        <v>4.6123400433453039</v>
      </c>
      <c r="AX703" s="37">
        <f t="shared" si="553"/>
        <v>195.47265883441946</v>
      </c>
      <c r="AY703" s="9">
        <f t="shared" si="554"/>
        <v>0.85</v>
      </c>
      <c r="AZ703" s="9">
        <f t="shared" si="555"/>
        <v>0.6</v>
      </c>
      <c r="BA703" s="9">
        <f t="shared" si="556"/>
        <v>0.65</v>
      </c>
      <c r="BB703" s="9">
        <f t="shared" si="571"/>
        <v>21</v>
      </c>
      <c r="BC703" s="9">
        <f t="shared" si="572"/>
        <v>11.2</v>
      </c>
      <c r="BD703" s="9">
        <f t="shared" si="573"/>
        <v>13.65</v>
      </c>
      <c r="BE703" s="9">
        <f t="shared" si="557"/>
        <v>473.16831476625248</v>
      </c>
      <c r="BF703" s="9">
        <f t="shared" si="558"/>
        <v>125.16933406802868</v>
      </c>
      <c r="BG703" s="9">
        <f t="shared" si="559"/>
        <v>277.16454287732671</v>
      </c>
      <c r="BH703" s="9">
        <f t="shared" si="560"/>
        <v>11746.334750193842</v>
      </c>
      <c r="BI703" s="9">
        <f t="shared" si="561"/>
        <v>868.83157474866834</v>
      </c>
      <c r="BJ703" s="9">
        <f t="shared" si="562"/>
        <v>229.83590877654407</v>
      </c>
      <c r="BK703" s="9">
        <f t="shared" si="563"/>
        <v>508.92948394391874</v>
      </c>
      <c r="BL703" s="9">
        <f t="shared" si="564"/>
        <v>21568.617762534526</v>
      </c>
      <c r="BM703" s="9" t="str">
        <f t="shared" si="565"/>
        <v>M</v>
      </c>
      <c r="BN703" s="9" t="str">
        <f t="shared" si="566"/>
        <v>M</v>
      </c>
      <c r="BO703" s="9">
        <v>1</v>
      </c>
    </row>
    <row r="704" spans="1:67" x14ac:dyDescent="0.3">
      <c r="A704" s="10">
        <v>698</v>
      </c>
      <c r="B704" s="10">
        <f t="shared" si="536"/>
        <v>18</v>
      </c>
      <c r="C704" s="9">
        <f>IF(G704&lt;=$A$3,$A$3,G704)</f>
        <v>2.724980094861726</v>
      </c>
      <c r="D704" s="9">
        <f t="shared" si="574"/>
        <v>3</v>
      </c>
      <c r="E704" s="9">
        <f t="shared" si="575"/>
        <v>2.7508200000000005</v>
      </c>
      <c r="F704" s="9">
        <f t="shared" si="576"/>
        <v>3.1249800948617263</v>
      </c>
      <c r="G704" s="9">
        <v>2.724980094861726</v>
      </c>
      <c r="H704" s="9">
        <f t="shared" si="537"/>
        <v>3.0066828662827443</v>
      </c>
      <c r="I704" s="9">
        <v>65</v>
      </c>
      <c r="J704" s="9">
        <v>78</v>
      </c>
      <c r="K704" s="9">
        <v>0.2</v>
      </c>
      <c r="L704" s="9">
        <v>0.2</v>
      </c>
      <c r="M704" s="1">
        <f t="shared" si="577"/>
        <v>1.3989229744649958</v>
      </c>
      <c r="N704" s="9">
        <v>3</v>
      </c>
      <c r="O704" s="9">
        <v>2.6</v>
      </c>
      <c r="P704" s="9">
        <f t="shared" si="578"/>
        <v>2.7463107746352722</v>
      </c>
      <c r="Q704" s="1">
        <f t="shared" si="579"/>
        <v>1.280625745886014</v>
      </c>
      <c r="R704" s="4">
        <f t="shared" si="580"/>
        <v>15.007922656809424</v>
      </c>
      <c r="S704" s="4">
        <f t="shared" si="581"/>
        <v>0.10732035934517263</v>
      </c>
      <c r="T704" s="9">
        <f t="shared" si="582"/>
        <v>14.511935577763202</v>
      </c>
      <c r="U704" s="9">
        <f t="shared" si="583"/>
        <v>4.4056058407477403</v>
      </c>
      <c r="V704" s="9">
        <f t="shared" si="584"/>
        <v>34.517867634028512</v>
      </c>
      <c r="W704" s="9">
        <f t="shared" si="585"/>
        <v>41.579312793698392</v>
      </c>
      <c r="X704" s="28">
        <f t="shared" si="538"/>
        <v>76.097180427726897</v>
      </c>
      <c r="Y704" s="9">
        <f t="shared" si="586"/>
        <v>0.54639754797732931</v>
      </c>
      <c r="Z704" s="9">
        <f t="shared" si="567"/>
        <v>0.04</v>
      </c>
      <c r="AA704" s="29">
        <f t="shared" si="539"/>
        <v>0.58639754797732935</v>
      </c>
      <c r="AB704" s="30">
        <f t="shared" si="568"/>
        <v>0.98</v>
      </c>
      <c r="AC704" s="9">
        <v>0.5</v>
      </c>
      <c r="AD704" s="9">
        <v>0.5</v>
      </c>
      <c r="AE704" s="9">
        <f t="shared" si="540"/>
        <v>74.437590260051095</v>
      </c>
      <c r="AF704" s="9">
        <f>(AC704+AD704)*D704*E704*N704</f>
        <v>24.757380000000005</v>
      </c>
      <c r="AG704" s="28">
        <f t="shared" si="541"/>
        <v>99.194970260051093</v>
      </c>
      <c r="AH704" s="9">
        <f t="shared" si="542"/>
        <v>0.24958301751687276</v>
      </c>
      <c r="AI704" s="9">
        <f t="shared" si="569"/>
        <v>0.09</v>
      </c>
      <c r="AJ704" s="29">
        <f t="shared" si="543"/>
        <v>0.33958301751687275</v>
      </c>
      <c r="AK704" s="30">
        <f t="shared" si="570"/>
        <v>0.9</v>
      </c>
      <c r="AL704" s="9">
        <v>5.902328181260593</v>
      </c>
      <c r="AM704" s="9">
        <v>3.4808357002340409</v>
      </c>
      <c r="AN704" s="9">
        <v>6.6520798604467881</v>
      </c>
      <c r="AO704" s="36">
        <f t="shared" si="544"/>
        <v>77.682538353304551</v>
      </c>
      <c r="AP704" s="36">
        <f t="shared" si="545"/>
        <v>2.4412174084118914</v>
      </c>
      <c r="AQ704" s="36">
        <f t="shared" si="546"/>
        <v>1.439682180704849</v>
      </c>
      <c r="AR704" s="36">
        <f t="shared" si="547"/>
        <v>2.7513165413314162</v>
      </c>
      <c r="AS704" s="36">
        <f t="shared" si="548"/>
        <v>77.661451007451831</v>
      </c>
      <c r="AT704" s="37">
        <f t="shared" si="549"/>
        <v>98.104915641808773</v>
      </c>
      <c r="AU704" s="37">
        <f t="shared" si="550"/>
        <v>3.8979977670932451</v>
      </c>
      <c r="AV704" s="37">
        <f t="shared" si="551"/>
        <v>2.2988030096681085</v>
      </c>
      <c r="AW704" s="37">
        <f t="shared" si="552"/>
        <v>4.3931465086730492</v>
      </c>
      <c r="AX704" s="37">
        <f t="shared" si="553"/>
        <v>124.00540876578575</v>
      </c>
      <c r="AY704" s="9">
        <f t="shared" si="554"/>
        <v>0.85</v>
      </c>
      <c r="AZ704" s="9">
        <f t="shared" si="555"/>
        <v>0.6</v>
      </c>
      <c r="BA704" s="9">
        <f t="shared" si="556"/>
        <v>0.65</v>
      </c>
      <c r="BB704" s="9">
        <f t="shared" si="571"/>
        <v>21</v>
      </c>
      <c r="BC704" s="9">
        <f t="shared" si="572"/>
        <v>11.2</v>
      </c>
      <c r="BD704" s="9">
        <f t="shared" si="573"/>
        <v>13.65</v>
      </c>
      <c r="BE704" s="9">
        <f t="shared" si="557"/>
        <v>189.6399649577115</v>
      </c>
      <c r="BF704" s="9">
        <f t="shared" si="558"/>
        <v>111.83816621917356</v>
      </c>
      <c r="BG704" s="9">
        <f t="shared" si="559"/>
        <v>213.72925274405895</v>
      </c>
      <c r="BH704" s="9">
        <f t="shared" si="560"/>
        <v>6032.9386464596591</v>
      </c>
      <c r="BI704" s="9">
        <f t="shared" si="561"/>
        <v>382.41274211264175</v>
      </c>
      <c r="BJ704" s="9">
        <f t="shared" si="562"/>
        <v>225.52387534062589</v>
      </c>
      <c r="BK704" s="9">
        <f t="shared" si="563"/>
        <v>430.98926763547621</v>
      </c>
      <c r="BL704" s="9">
        <f t="shared" si="564"/>
        <v>12165.540166095425</v>
      </c>
      <c r="BM704" s="9" t="str">
        <f t="shared" si="565"/>
        <v>D</v>
      </c>
      <c r="BN704" s="9" t="str">
        <f t="shared" si="566"/>
        <v>M</v>
      </c>
      <c r="BO704" s="9">
        <v>1</v>
      </c>
    </row>
    <row r="705" spans="1:67" x14ac:dyDescent="0.3">
      <c r="A705" s="10">
        <v>699</v>
      </c>
      <c r="B705" s="10">
        <f t="shared" si="536"/>
        <v>18</v>
      </c>
      <c r="C705" s="9">
        <f>IF(G705&lt;=$A$3,$A$3,G705)</f>
        <v>2.5</v>
      </c>
      <c r="D705" s="9">
        <f t="shared" si="574"/>
        <v>3</v>
      </c>
      <c r="E705" s="9">
        <f t="shared" si="575"/>
        <v>2.7508200000000005</v>
      </c>
      <c r="F705" s="9">
        <f t="shared" si="576"/>
        <v>2.9000000000000004</v>
      </c>
      <c r="G705" s="9">
        <v>1.215859195501408</v>
      </c>
      <c r="H705" s="9">
        <f t="shared" si="537"/>
        <v>1.3415521888837529</v>
      </c>
      <c r="I705" s="9">
        <v>65</v>
      </c>
      <c r="J705" s="9">
        <v>78</v>
      </c>
      <c r="K705" s="9">
        <v>0.2</v>
      </c>
      <c r="L705" s="9">
        <v>0.2</v>
      </c>
      <c r="M705" s="1">
        <f t="shared" si="577"/>
        <v>1.3989229744649958</v>
      </c>
      <c r="N705" s="9">
        <v>3</v>
      </c>
      <c r="O705" s="9">
        <v>2.6</v>
      </c>
      <c r="P705" s="9">
        <f t="shared" si="578"/>
        <v>0</v>
      </c>
      <c r="Q705" s="1">
        <f t="shared" si="579"/>
        <v>0</v>
      </c>
      <c r="R705" s="4">
        <f t="shared" si="580"/>
        <v>15.007922656809424</v>
      </c>
      <c r="S705" s="4">
        <f t="shared" si="581"/>
        <v>16.719336690321708</v>
      </c>
      <c r="T705" s="9">
        <f t="shared" si="582"/>
        <v>0</v>
      </c>
      <c r="U705" s="9">
        <f t="shared" si="583"/>
        <v>2.7404751633487487</v>
      </c>
      <c r="V705" s="9">
        <f t="shared" si="584"/>
        <v>33.213317330026847</v>
      </c>
      <c r="W705" s="9">
        <f t="shared" si="585"/>
        <v>33.438673380643415</v>
      </c>
      <c r="X705" s="28">
        <f t="shared" si="538"/>
        <v>66.651990710670262</v>
      </c>
      <c r="Y705" s="9">
        <f t="shared" si="586"/>
        <v>0.50169054253454193</v>
      </c>
      <c r="Z705" s="9">
        <f t="shared" si="567"/>
        <v>0.04</v>
      </c>
      <c r="AA705" s="29">
        <f t="shared" si="539"/>
        <v>0.54169054253454196</v>
      </c>
      <c r="AB705" s="30">
        <f t="shared" si="568"/>
        <v>0.98</v>
      </c>
      <c r="AC705" s="9">
        <v>0.5</v>
      </c>
      <c r="AD705" s="9">
        <v>0.5</v>
      </c>
      <c r="AE705" s="9">
        <f t="shared" si="540"/>
        <v>33.213317330026854</v>
      </c>
      <c r="AF705" s="9">
        <f>(AC705+AD705)*D705*E705*N705</f>
        <v>24.757380000000005</v>
      </c>
      <c r="AG705" s="28">
        <f t="shared" si="541"/>
        <v>57.970697330026859</v>
      </c>
      <c r="AH705" s="9">
        <f t="shared" si="542"/>
        <v>0.4270671415086898</v>
      </c>
      <c r="AI705" s="9">
        <f t="shared" si="569"/>
        <v>0.09</v>
      </c>
      <c r="AJ705" s="29">
        <f t="shared" si="543"/>
        <v>0.51706714150868982</v>
      </c>
      <c r="AK705" s="30">
        <f t="shared" si="570"/>
        <v>0.9</v>
      </c>
      <c r="AL705" s="9">
        <v>5.5778602009288214</v>
      </c>
      <c r="AM705" s="9">
        <v>3.3311531727506836</v>
      </c>
      <c r="AN705" s="9">
        <v>4.4716019949631995</v>
      </c>
      <c r="AO705" s="36">
        <f t="shared" si="544"/>
        <v>68.040573850475894</v>
      </c>
      <c r="AP705" s="36">
        <f t="shared" si="545"/>
        <v>2.5563860825058589</v>
      </c>
      <c r="AQ705" s="36">
        <f t="shared" si="546"/>
        <v>1.526699003337705</v>
      </c>
      <c r="AR705" s="36">
        <f t="shared" si="547"/>
        <v>2.0493774843130437</v>
      </c>
      <c r="AS705" s="36">
        <f t="shared" si="548"/>
        <v>74.074010604726439</v>
      </c>
      <c r="AT705" s="37">
        <f t="shared" si="549"/>
        <v>57.333656700026566</v>
      </c>
      <c r="AU705" s="37">
        <f t="shared" si="550"/>
        <v>2.6937319710994694</v>
      </c>
      <c r="AV705" s="37">
        <f t="shared" si="551"/>
        <v>1.6087233237888847</v>
      </c>
      <c r="AW705" s="37">
        <f t="shared" si="552"/>
        <v>2.1594835334630234</v>
      </c>
      <c r="AX705" s="37">
        <f t="shared" si="553"/>
        <v>78.05375407063751</v>
      </c>
      <c r="AY705" s="9">
        <f t="shared" si="554"/>
        <v>0.85</v>
      </c>
      <c r="AZ705" s="9">
        <f t="shared" si="555"/>
        <v>0.6</v>
      </c>
      <c r="BA705" s="9">
        <f t="shared" si="556"/>
        <v>0.65</v>
      </c>
      <c r="BB705" s="9">
        <f t="shared" si="571"/>
        <v>21</v>
      </c>
      <c r="BC705" s="9">
        <f t="shared" si="572"/>
        <v>11.2</v>
      </c>
      <c r="BD705" s="9">
        <f t="shared" si="573"/>
        <v>13.65</v>
      </c>
      <c r="BE705" s="9">
        <f t="shared" si="557"/>
        <v>173.93797603706867</v>
      </c>
      <c r="BF705" s="9">
        <f t="shared" si="558"/>
        <v>103.87747628404706</v>
      </c>
      <c r="BG705" s="9">
        <f t="shared" si="559"/>
        <v>139.44082006890415</v>
      </c>
      <c r="BH705" s="9">
        <f t="shared" si="560"/>
        <v>5040.0381889518239</v>
      </c>
      <c r="BI705" s="9">
        <f t="shared" si="561"/>
        <v>154.44150407290286</v>
      </c>
      <c r="BJ705" s="9">
        <f t="shared" si="562"/>
        <v>92.233990771437604</v>
      </c>
      <c r="BK705" s="9">
        <f t="shared" si="563"/>
        <v>123.81108755692931</v>
      </c>
      <c r="BL705" s="9">
        <f t="shared" si="564"/>
        <v>4475.1071400342325</v>
      </c>
      <c r="BM705" s="9" t="str">
        <f t="shared" si="565"/>
        <v>D</v>
      </c>
      <c r="BN705" s="9" t="str">
        <f t="shared" si="566"/>
        <v>M</v>
      </c>
      <c r="BO705" s="9">
        <v>1</v>
      </c>
    </row>
    <row r="706" spans="1:67" x14ac:dyDescent="0.3">
      <c r="A706" s="10">
        <v>700</v>
      </c>
      <c r="B706" s="10">
        <f t="shared" si="536"/>
        <v>18</v>
      </c>
      <c r="C706" s="9">
        <f>IF(G706&lt;=$A$3,$A$3,G706)</f>
        <v>2.5</v>
      </c>
      <c r="D706" s="9">
        <f t="shared" si="574"/>
        <v>3</v>
      </c>
      <c r="E706" s="9">
        <f t="shared" si="575"/>
        <v>2.7508200000000005</v>
      </c>
      <c r="F706" s="9">
        <f t="shared" si="576"/>
        <v>2.9000000000000004</v>
      </c>
      <c r="G706" s="9">
        <v>2.4806458846364174</v>
      </c>
      <c r="H706" s="9">
        <f t="shared" si="537"/>
        <v>2.7370898938729997</v>
      </c>
      <c r="I706" s="9">
        <v>65</v>
      </c>
      <c r="J706" s="9">
        <v>78</v>
      </c>
      <c r="K706" s="9">
        <v>0.2</v>
      </c>
      <c r="L706" s="9">
        <v>0.2</v>
      </c>
      <c r="M706" s="1">
        <f t="shared" si="577"/>
        <v>1.3989229744649958</v>
      </c>
      <c r="N706" s="9">
        <v>3</v>
      </c>
      <c r="O706" s="9">
        <v>2.6</v>
      </c>
      <c r="P706" s="9">
        <f t="shared" si="578"/>
        <v>2.6506381499897</v>
      </c>
      <c r="Q706" s="1">
        <f t="shared" si="579"/>
        <v>1.236012868337995</v>
      </c>
      <c r="R706" s="4">
        <f t="shared" si="580"/>
        <v>15.007922656809424</v>
      </c>
      <c r="S706" s="4">
        <f t="shared" si="581"/>
        <v>0.20353028035938614</v>
      </c>
      <c r="T706" s="9">
        <f t="shared" si="582"/>
        <v>13.51844906273752</v>
      </c>
      <c r="U706" s="9">
        <f t="shared" si="583"/>
        <v>4.1360128683379953</v>
      </c>
      <c r="V706" s="9">
        <f t="shared" si="584"/>
        <v>30.576354546013899</v>
      </c>
      <c r="W706" s="9">
        <f t="shared" si="585"/>
        <v>41.843968968622711</v>
      </c>
      <c r="X706" s="28">
        <f t="shared" si="538"/>
        <v>72.420323514636607</v>
      </c>
      <c r="Y706" s="9">
        <f t="shared" si="586"/>
        <v>0.57779317928848772</v>
      </c>
      <c r="Z706" s="9">
        <f t="shared" si="567"/>
        <v>0.04</v>
      </c>
      <c r="AA706" s="29">
        <f t="shared" si="539"/>
        <v>0.61779317928848776</v>
      </c>
      <c r="AB706" s="30">
        <f t="shared" si="568"/>
        <v>0.98</v>
      </c>
      <c r="AC706" s="9">
        <v>0.5</v>
      </c>
      <c r="AD706" s="9">
        <v>0.5</v>
      </c>
      <c r="AE706" s="9">
        <f t="shared" si="540"/>
        <v>67.763174596773538</v>
      </c>
      <c r="AF706" s="9">
        <f>(AC706+AD706)*D706*E706*N706</f>
        <v>24.757380000000005</v>
      </c>
      <c r="AG706" s="28">
        <f t="shared" si="541"/>
        <v>92.520554596773536</v>
      </c>
      <c r="AH706" s="9">
        <f t="shared" si="542"/>
        <v>0.26758789014936762</v>
      </c>
      <c r="AI706" s="9">
        <f t="shared" si="569"/>
        <v>0.09</v>
      </c>
      <c r="AJ706" s="29">
        <f t="shared" si="543"/>
        <v>0.35758789014936765</v>
      </c>
      <c r="AK706" s="30">
        <f t="shared" si="570"/>
        <v>0.9</v>
      </c>
      <c r="AL706" s="9">
        <v>7.0970142227801984</v>
      </c>
      <c r="AM706" s="9">
        <v>2.3139365498202236</v>
      </c>
      <c r="AN706" s="9">
        <v>3.4414266257944401</v>
      </c>
      <c r="AO706" s="36">
        <f t="shared" si="544"/>
        <v>73.929080254524862</v>
      </c>
      <c r="AP706" s="36">
        <f t="shared" si="545"/>
        <v>2.7125272426332039</v>
      </c>
      <c r="AQ706" s="36">
        <f t="shared" si="546"/>
        <v>0.88440233203495344</v>
      </c>
      <c r="AR706" s="36">
        <f t="shared" si="547"/>
        <v>1.3153367293568401</v>
      </c>
      <c r="AS706" s="36">
        <f t="shared" si="548"/>
        <v>64.23668544792406</v>
      </c>
      <c r="AT706" s="37">
        <f t="shared" si="549"/>
        <v>91.5038452056002</v>
      </c>
      <c r="AU706" s="37">
        <f t="shared" si="550"/>
        <v>4.5592078804961726</v>
      </c>
      <c r="AV706" s="37">
        <f t="shared" si="551"/>
        <v>1.4865008610305026</v>
      </c>
      <c r="AW706" s="37">
        <f t="shared" si="552"/>
        <v>2.210814139572749</v>
      </c>
      <c r="AX706" s="37">
        <f t="shared" si="553"/>
        <v>107.96883360582407</v>
      </c>
      <c r="AY706" s="9">
        <f t="shared" si="554"/>
        <v>0.85</v>
      </c>
      <c r="AZ706" s="9">
        <f t="shared" si="555"/>
        <v>0.6</v>
      </c>
      <c r="BA706" s="9">
        <f t="shared" si="556"/>
        <v>0.55000000000000004</v>
      </c>
      <c r="BB706" s="9">
        <f t="shared" si="571"/>
        <v>21</v>
      </c>
      <c r="BC706" s="9">
        <f t="shared" si="572"/>
        <v>11.2</v>
      </c>
      <c r="BD706" s="9">
        <f t="shared" si="573"/>
        <v>13.65</v>
      </c>
      <c r="BE706" s="9">
        <f t="shared" si="557"/>
        <v>200.53464421321516</v>
      </c>
      <c r="BF706" s="9">
        <f t="shared" si="558"/>
        <v>65.383050982301015</v>
      </c>
      <c r="BG706" s="9">
        <f t="shared" si="559"/>
        <v>97.241634626346084</v>
      </c>
      <c r="BH706" s="9">
        <f t="shared" si="560"/>
        <v>4748.9590737642475</v>
      </c>
      <c r="BI706" s="9">
        <f t="shared" si="561"/>
        <v>417.18505215707438</v>
      </c>
      <c r="BJ706" s="9">
        <f t="shared" si="562"/>
        <v>136.02054468572652</v>
      </c>
      <c r="BK706" s="9">
        <f t="shared" si="563"/>
        <v>202.29799480581701</v>
      </c>
      <c r="BL706" s="9">
        <f t="shared" si="564"/>
        <v>9879.5634372965305</v>
      </c>
      <c r="BM706" s="9" t="str">
        <f t="shared" si="565"/>
        <v>D</v>
      </c>
      <c r="BN706" s="9" t="str">
        <f t="shared" si="566"/>
        <v>M</v>
      </c>
      <c r="BO706" s="9">
        <v>1</v>
      </c>
    </row>
    <row r="707" spans="1:67" x14ac:dyDescent="0.3">
      <c r="A707" s="10">
        <v>701</v>
      </c>
      <c r="B707" s="10">
        <f t="shared" si="536"/>
        <v>18</v>
      </c>
      <c r="C707" s="9">
        <f>IF(G707&lt;=$A$3,$A$3,G707)</f>
        <v>2.5</v>
      </c>
      <c r="D707" s="9">
        <f t="shared" si="574"/>
        <v>3</v>
      </c>
      <c r="E707" s="9">
        <f t="shared" si="575"/>
        <v>2.7508200000000005</v>
      </c>
      <c r="F707" s="9">
        <f t="shared" si="576"/>
        <v>2.9000000000000004</v>
      </c>
      <c r="G707" s="9">
        <v>2.3710024444182789</v>
      </c>
      <c r="H707" s="9">
        <f t="shared" si="537"/>
        <v>2.6161117429772216</v>
      </c>
      <c r="I707" s="9">
        <v>65</v>
      </c>
      <c r="J707" s="9">
        <v>78</v>
      </c>
      <c r="K707" s="9">
        <v>0.2</v>
      </c>
      <c r="L707" s="9">
        <v>0.2</v>
      </c>
      <c r="M707" s="1">
        <f t="shared" si="577"/>
        <v>1.3989229744649958</v>
      </c>
      <c r="N707" s="9">
        <v>3</v>
      </c>
      <c r="O707" s="9">
        <v>2.6</v>
      </c>
      <c r="P707" s="9">
        <f t="shared" si="578"/>
        <v>2.3911996681632552</v>
      </c>
      <c r="Q707" s="1">
        <f t="shared" si="579"/>
        <v>1.1150347174422173</v>
      </c>
      <c r="R707" s="4">
        <f t="shared" si="580"/>
        <v>15.007922656809424</v>
      </c>
      <c r="S707" s="4">
        <f t="shared" si="581"/>
        <v>0.61805601078965688</v>
      </c>
      <c r="T707" s="9">
        <f t="shared" si="582"/>
        <v>11.001645929040647</v>
      </c>
      <c r="U707" s="9">
        <f t="shared" si="583"/>
        <v>4.0150347174422176</v>
      </c>
      <c r="V707" s="9">
        <f t="shared" si="584"/>
        <v>34.50452488882582</v>
      </c>
      <c r="W707" s="9">
        <f t="shared" si="585"/>
        <v>42.984254638404906</v>
      </c>
      <c r="X707" s="28">
        <f t="shared" si="538"/>
        <v>77.488779527230719</v>
      </c>
      <c r="Y707" s="9">
        <f t="shared" si="586"/>
        <v>0.55471585564590797</v>
      </c>
      <c r="Z707" s="9">
        <f t="shared" si="567"/>
        <v>0.04</v>
      </c>
      <c r="AA707" s="29">
        <f t="shared" si="539"/>
        <v>0.59471585564590801</v>
      </c>
      <c r="AB707" s="30">
        <f t="shared" si="568"/>
        <v>0.98</v>
      </c>
      <c r="AC707" s="9">
        <v>0.5</v>
      </c>
      <c r="AD707" s="9">
        <v>0.5</v>
      </c>
      <c r="AE707" s="9">
        <f t="shared" si="540"/>
        <v>64.768072543349433</v>
      </c>
      <c r="AF707" s="9">
        <f>(AC707+AD707)*D707*E707*N707</f>
        <v>24.757380000000005</v>
      </c>
      <c r="AG707" s="28">
        <f t="shared" si="541"/>
        <v>89.525452543349445</v>
      </c>
      <c r="AH707" s="9">
        <f t="shared" si="542"/>
        <v>0.27654012682049434</v>
      </c>
      <c r="AI707" s="9">
        <f t="shared" si="569"/>
        <v>0.09</v>
      </c>
      <c r="AJ707" s="29">
        <f t="shared" si="543"/>
        <v>0.36654012682049431</v>
      </c>
      <c r="AK707" s="30">
        <f t="shared" si="570"/>
        <v>0.9</v>
      </c>
      <c r="AL707" s="9">
        <v>6.9182097855072646</v>
      </c>
      <c r="AM707" s="9">
        <v>3.1269774670196639</v>
      </c>
      <c r="AN707" s="9">
        <v>6.0553554152667921</v>
      </c>
      <c r="AO707" s="36">
        <f t="shared" si="544"/>
        <v>79.103129100714696</v>
      </c>
      <c r="AP707" s="36">
        <f t="shared" si="545"/>
        <v>2.8038407333814179</v>
      </c>
      <c r="AQ707" s="36">
        <f t="shared" si="546"/>
        <v>1.2673143871355903</v>
      </c>
      <c r="AR707" s="36">
        <f t="shared" si="547"/>
        <v>2.4541395382363191</v>
      </c>
      <c r="AS707" s="36">
        <f t="shared" si="548"/>
        <v>80.339262825411225</v>
      </c>
      <c r="AT707" s="37">
        <f t="shared" si="549"/>
        <v>88.541656361554402</v>
      </c>
      <c r="AU707" s="37">
        <f t="shared" si="550"/>
        <v>4.3824082933566473</v>
      </c>
      <c r="AV707" s="37">
        <f t="shared" si="551"/>
        <v>1.9808147496934483</v>
      </c>
      <c r="AW707" s="37">
        <f t="shared" si="552"/>
        <v>3.8358246734117354</v>
      </c>
      <c r="AX707" s="37">
        <f t="shared" si="553"/>
        <v>125.57041756920174</v>
      </c>
      <c r="AY707" s="9">
        <f t="shared" si="554"/>
        <v>0.85</v>
      </c>
      <c r="AZ707" s="9">
        <f t="shared" si="555"/>
        <v>0.6</v>
      </c>
      <c r="BA707" s="9">
        <f t="shared" si="556"/>
        <v>0.65</v>
      </c>
      <c r="BB707" s="9">
        <f t="shared" si="571"/>
        <v>21</v>
      </c>
      <c r="BC707" s="9">
        <f t="shared" si="572"/>
        <v>11.2</v>
      </c>
      <c r="BD707" s="9">
        <f t="shared" si="573"/>
        <v>13.65</v>
      </c>
      <c r="BE707" s="9">
        <f t="shared" si="557"/>
        <v>221.79257551051288</v>
      </c>
      <c r="BF707" s="9">
        <f t="shared" si="558"/>
        <v>100.24853357677972</v>
      </c>
      <c r="BG707" s="9">
        <f t="shared" si="559"/>
        <v>194.13011672427589</v>
      </c>
      <c r="BH707" s="9">
        <f t="shared" si="560"/>
        <v>6355.0870791347534</v>
      </c>
      <c r="BI707" s="9">
        <f t="shared" si="561"/>
        <v>388.02568914641034</v>
      </c>
      <c r="BJ707" s="9">
        <f t="shared" si="562"/>
        <v>175.38461888325568</v>
      </c>
      <c r="BK707" s="9">
        <f t="shared" si="563"/>
        <v>339.63027009639353</v>
      </c>
      <c r="BL707" s="9">
        <f t="shared" si="564"/>
        <v>11118.212761589153</v>
      </c>
      <c r="BM707" s="9" t="str">
        <f t="shared" si="565"/>
        <v>M</v>
      </c>
      <c r="BN707" s="9" t="str">
        <f t="shared" si="566"/>
        <v>M</v>
      </c>
      <c r="BO707" s="9">
        <v>1</v>
      </c>
    </row>
    <row r="708" spans="1:67" x14ac:dyDescent="0.3">
      <c r="A708" s="10">
        <v>702</v>
      </c>
      <c r="B708" s="10">
        <f t="shared" si="536"/>
        <v>18</v>
      </c>
      <c r="C708" s="9">
        <f>IF(G708&lt;=$A$3,$A$3,G708)</f>
        <v>3.476494287084694</v>
      </c>
      <c r="D708" s="9">
        <f t="shared" si="574"/>
        <v>3</v>
      </c>
      <c r="E708" s="9">
        <f t="shared" si="575"/>
        <v>2.7508200000000005</v>
      </c>
      <c r="F708" s="9">
        <f t="shared" si="576"/>
        <v>3.8764942870846943</v>
      </c>
      <c r="G708" s="9">
        <v>3.476494287084694</v>
      </c>
      <c r="H708" s="9">
        <f t="shared" si="537"/>
        <v>3.8358870317685008</v>
      </c>
      <c r="I708" s="9">
        <v>65</v>
      </c>
      <c r="J708" s="9">
        <v>78</v>
      </c>
      <c r="K708" s="9">
        <v>0.2</v>
      </c>
      <c r="L708" s="9">
        <v>0.2</v>
      </c>
      <c r="M708" s="1">
        <f t="shared" si="577"/>
        <v>1.3989229744649958</v>
      </c>
      <c r="N708" s="9">
        <v>3</v>
      </c>
      <c r="O708" s="9">
        <v>2.6</v>
      </c>
      <c r="P708" s="9">
        <f t="shared" si="578"/>
        <v>2.9129174599515246</v>
      </c>
      <c r="Q708" s="1">
        <f t="shared" si="579"/>
        <v>1.3583157191488024</v>
      </c>
      <c r="R708" s="4">
        <f t="shared" si="580"/>
        <v>15.007922656809424</v>
      </c>
      <c r="S708" s="4">
        <f t="shared" si="581"/>
        <v>1.2645623571969852E-2</v>
      </c>
      <c r="T708" s="9">
        <f t="shared" si="582"/>
        <v>16.326095688281587</v>
      </c>
      <c r="U708" s="9">
        <f t="shared" si="583"/>
        <v>5.2348100062334968</v>
      </c>
      <c r="V708" s="9">
        <f t="shared" si="584"/>
        <v>50.056362341326107</v>
      </c>
      <c r="W708" s="9">
        <f t="shared" si="585"/>
        <v>41.318879637038755</v>
      </c>
      <c r="X708" s="28">
        <f t="shared" si="538"/>
        <v>91.375241978364869</v>
      </c>
      <c r="Y708" s="9">
        <f t="shared" si="586"/>
        <v>0.45218900374372661</v>
      </c>
      <c r="Z708" s="9">
        <f t="shared" si="567"/>
        <v>0.04</v>
      </c>
      <c r="AA708" s="29">
        <f t="shared" si="539"/>
        <v>0.49218900374372659</v>
      </c>
      <c r="AB708" s="30">
        <f t="shared" si="568"/>
        <v>0.98</v>
      </c>
      <c r="AC708" s="9">
        <v>0.5</v>
      </c>
      <c r="AD708" s="9">
        <v>0.5</v>
      </c>
      <c r="AE708" s="9">
        <f t="shared" si="540"/>
        <v>94.966512882564871</v>
      </c>
      <c r="AF708" s="9">
        <f>(AC708+AD708)*D708*E708*N708</f>
        <v>24.757380000000005</v>
      </c>
      <c r="AG708" s="28">
        <f t="shared" si="541"/>
        <v>119.72389288256488</v>
      </c>
      <c r="AH708" s="9">
        <f t="shared" si="542"/>
        <v>0.20678729536705004</v>
      </c>
      <c r="AI708" s="9">
        <f t="shared" si="569"/>
        <v>0.09</v>
      </c>
      <c r="AJ708" s="29">
        <f t="shared" si="543"/>
        <v>0.29678729536705006</v>
      </c>
      <c r="AK708" s="30">
        <f t="shared" si="570"/>
        <v>0.9</v>
      </c>
      <c r="AL708" s="9">
        <v>5.7316076387687502</v>
      </c>
      <c r="AM708" s="9">
        <v>3.058099822939524</v>
      </c>
      <c r="AN708" s="9">
        <v>4.9033687738732672</v>
      </c>
      <c r="AO708" s="36">
        <f t="shared" si="544"/>
        <v>93.27889285291414</v>
      </c>
      <c r="AP708" s="36">
        <f t="shared" si="545"/>
        <v>2.9105733851932256</v>
      </c>
      <c r="AQ708" s="36">
        <f t="shared" si="546"/>
        <v>1.5529367177380529</v>
      </c>
      <c r="AR708" s="36">
        <f t="shared" si="547"/>
        <v>2.4899845820724855</v>
      </c>
      <c r="AS708" s="36">
        <f t="shared" si="548"/>
        <v>84.481857873336935</v>
      </c>
      <c r="AT708" s="37">
        <f t="shared" si="549"/>
        <v>118.40824570803119</v>
      </c>
      <c r="AU708" s="37">
        <f t="shared" si="550"/>
        <v>4.0305393095534487</v>
      </c>
      <c r="AV708" s="37">
        <f t="shared" si="551"/>
        <v>2.1504946475268478</v>
      </c>
      <c r="AW708" s="37">
        <f t="shared" si="552"/>
        <v>3.4481112172881718</v>
      </c>
      <c r="AX708" s="37">
        <f t="shared" si="553"/>
        <v>116.98981748229878</v>
      </c>
      <c r="AY708" s="9">
        <f t="shared" si="554"/>
        <v>0.85</v>
      </c>
      <c r="AZ708" s="9">
        <f t="shared" si="555"/>
        <v>0.6</v>
      </c>
      <c r="BA708" s="9">
        <f t="shared" si="556"/>
        <v>0.65</v>
      </c>
      <c r="BB708" s="9">
        <f t="shared" si="571"/>
        <v>21</v>
      </c>
      <c r="BC708" s="9">
        <f t="shared" si="572"/>
        <v>11.2</v>
      </c>
      <c r="BD708" s="9">
        <f t="shared" si="573"/>
        <v>13.65</v>
      </c>
      <c r="BE708" s="9">
        <f t="shared" si="557"/>
        <v>271.49506293798248</v>
      </c>
      <c r="BF708" s="9">
        <f t="shared" si="558"/>
        <v>144.85621770124399</v>
      </c>
      <c r="BG708" s="9">
        <f t="shared" si="559"/>
        <v>232.26300503654758</v>
      </c>
      <c r="BH708" s="9">
        <f t="shared" si="560"/>
        <v>7880.3741685821169</v>
      </c>
      <c r="BI708" s="9">
        <f t="shared" si="561"/>
        <v>477.24908890148316</v>
      </c>
      <c r="BJ708" s="9">
        <f t="shared" si="562"/>
        <v>254.63629861816491</v>
      </c>
      <c r="BK708" s="9">
        <f t="shared" si="563"/>
        <v>408.28480024527636</v>
      </c>
      <c r="BL708" s="9">
        <f t="shared" si="564"/>
        <v>13852.559053781755</v>
      </c>
      <c r="BM708" s="9" t="str">
        <f t="shared" si="565"/>
        <v>M</v>
      </c>
      <c r="BN708" s="9" t="str">
        <f t="shared" si="566"/>
        <v>M</v>
      </c>
      <c r="BO708" s="9">
        <v>1</v>
      </c>
    </row>
    <row r="709" spans="1:67" x14ac:dyDescent="0.3">
      <c r="A709" s="10">
        <v>703</v>
      </c>
      <c r="B709" s="10">
        <f t="shared" si="536"/>
        <v>18</v>
      </c>
      <c r="C709" s="9">
        <f>IF(G709&lt;=$A$3,$A$3,G709)</f>
        <v>2.5</v>
      </c>
      <c r="D709" s="9">
        <f t="shared" si="574"/>
        <v>3</v>
      </c>
      <c r="E709" s="9">
        <f t="shared" si="575"/>
        <v>2.7508200000000005</v>
      </c>
      <c r="F709" s="9">
        <f t="shared" si="576"/>
        <v>2.9000000000000004</v>
      </c>
      <c r="G709" s="9">
        <v>2.2546244785559884</v>
      </c>
      <c r="H709" s="9">
        <f t="shared" si="537"/>
        <v>2.4877028651909994</v>
      </c>
      <c r="I709" s="9">
        <v>65</v>
      </c>
      <c r="J709" s="9">
        <v>78</v>
      </c>
      <c r="K709" s="9">
        <v>0.2</v>
      </c>
      <c r="L709" s="9">
        <v>0.2</v>
      </c>
      <c r="M709" s="1">
        <f t="shared" si="577"/>
        <v>1.3989229744649958</v>
      </c>
      <c r="N709" s="9">
        <v>3</v>
      </c>
      <c r="O709" s="9">
        <v>2.6</v>
      </c>
      <c r="P709" s="9">
        <f t="shared" si="578"/>
        <v>2.1158259410958347</v>
      </c>
      <c r="Q709" s="1">
        <f t="shared" si="579"/>
        <v>0.9866258396559946</v>
      </c>
      <c r="R709" s="4">
        <f t="shared" si="580"/>
        <v>15.007922656809424</v>
      </c>
      <c r="S709" s="4">
        <f t="shared" si="581"/>
        <v>1.3036277936237255</v>
      </c>
      <c r="T709" s="9">
        <f t="shared" si="582"/>
        <v>8.6136229111221159</v>
      </c>
      <c r="U709" s="9">
        <f t="shared" si="583"/>
        <v>3.886625839655995</v>
      </c>
      <c r="V709" s="9">
        <f t="shared" si="584"/>
        <v>37.894478984249417</v>
      </c>
      <c r="W709" s="9">
        <f t="shared" si="585"/>
        <v>44.870139210060522</v>
      </c>
      <c r="X709" s="28">
        <f t="shared" si="538"/>
        <v>82.764618194309946</v>
      </c>
      <c r="Y709" s="9">
        <f t="shared" si="586"/>
        <v>0.54214155987184065</v>
      </c>
      <c r="Z709" s="9">
        <f t="shared" si="567"/>
        <v>0.04</v>
      </c>
      <c r="AA709" s="29">
        <f t="shared" si="539"/>
        <v>0.58214155987184069</v>
      </c>
      <c r="AB709" s="30">
        <f t="shared" si="568"/>
        <v>0.98</v>
      </c>
      <c r="AC709" s="9">
        <v>0.5</v>
      </c>
      <c r="AD709" s="9">
        <v>0.5</v>
      </c>
      <c r="AE709" s="9">
        <f t="shared" si="540"/>
        <v>61.589005160622349</v>
      </c>
      <c r="AF709" s="9">
        <f>(AC709+AD709)*D709*E709*N709</f>
        <v>24.757380000000005</v>
      </c>
      <c r="AG709" s="28">
        <f t="shared" si="541"/>
        <v>86.346385160622361</v>
      </c>
      <c r="AH709" s="9">
        <f t="shared" si="542"/>
        <v>0.28672167287543182</v>
      </c>
      <c r="AI709" s="9">
        <f t="shared" si="569"/>
        <v>0.09</v>
      </c>
      <c r="AJ709" s="29">
        <f t="shared" si="543"/>
        <v>0.37672167287543179</v>
      </c>
      <c r="AK709" s="30">
        <f t="shared" si="570"/>
        <v>0.9</v>
      </c>
      <c r="AL709" s="9">
        <v>8.6465668785222611</v>
      </c>
      <c r="AM709" s="9">
        <v>2.0078410904010848</v>
      </c>
      <c r="AN709" s="9">
        <v>3.4083121446260654</v>
      </c>
      <c r="AO709" s="36">
        <f t="shared" si="544"/>
        <v>84.488881073358073</v>
      </c>
      <c r="AP709" s="36">
        <f t="shared" si="545"/>
        <v>3.6130409483231198</v>
      </c>
      <c r="AQ709" s="36">
        <f t="shared" si="546"/>
        <v>0.8389933460602198</v>
      </c>
      <c r="AR709" s="36">
        <f t="shared" si="547"/>
        <v>1.4241919962233089</v>
      </c>
      <c r="AS709" s="36">
        <f t="shared" si="548"/>
        <v>80.82293762473887</v>
      </c>
      <c r="AT709" s="37">
        <f t="shared" si="549"/>
        <v>85.397523785230902</v>
      </c>
      <c r="AU709" s="37">
        <f t="shared" si="550"/>
        <v>5.3892177394160541</v>
      </c>
      <c r="AV709" s="37">
        <f t="shared" si="551"/>
        <v>1.2514438359571571</v>
      </c>
      <c r="AW709" s="37">
        <f t="shared" si="552"/>
        <v>2.1243270918208834</v>
      </c>
      <c r="AX709" s="37">
        <f t="shared" si="553"/>
        <v>120.55562486805393</v>
      </c>
      <c r="AY709" s="9">
        <f t="shared" si="554"/>
        <v>0.85</v>
      </c>
      <c r="AZ709" s="9">
        <f t="shared" si="555"/>
        <v>0.6</v>
      </c>
      <c r="BA709" s="9">
        <f t="shared" si="556"/>
        <v>0.55000000000000004</v>
      </c>
      <c r="BB709" s="9">
        <f t="shared" si="571"/>
        <v>21</v>
      </c>
      <c r="BC709" s="9">
        <f t="shared" si="572"/>
        <v>11.2</v>
      </c>
      <c r="BD709" s="9">
        <f t="shared" si="573"/>
        <v>13.65</v>
      </c>
      <c r="BE709" s="9">
        <f t="shared" si="557"/>
        <v>305.26178699604492</v>
      </c>
      <c r="BF709" s="9">
        <f t="shared" si="558"/>
        <v>70.885609036620664</v>
      </c>
      <c r="BG709" s="9">
        <f t="shared" si="559"/>
        <v>120.32838819453958</v>
      </c>
      <c r="BH709" s="9">
        <f t="shared" si="560"/>
        <v>6828.6395649759997</v>
      </c>
      <c r="BI709" s="9">
        <f t="shared" si="561"/>
        <v>460.22585008557081</v>
      </c>
      <c r="BJ709" s="9">
        <f t="shared" si="562"/>
        <v>106.87020474703192</v>
      </c>
      <c r="BK709" s="9">
        <f t="shared" si="563"/>
        <v>181.41227335138427</v>
      </c>
      <c r="BL709" s="9">
        <f t="shared" si="564"/>
        <v>10295.151842113009</v>
      </c>
      <c r="BM709" s="9" t="str">
        <f t="shared" si="565"/>
        <v>M</v>
      </c>
      <c r="BN709" s="9" t="str">
        <f t="shared" si="566"/>
        <v>M</v>
      </c>
      <c r="BO709" s="9">
        <v>1</v>
      </c>
    </row>
    <row r="710" spans="1:67" x14ac:dyDescent="0.3">
      <c r="A710" s="10">
        <v>704</v>
      </c>
      <c r="B710" s="10">
        <f t="shared" si="536"/>
        <v>18</v>
      </c>
      <c r="C710" s="9">
        <f>IF(G710&lt;=$A$3,$A$3,G710)</f>
        <v>2.5</v>
      </c>
      <c r="D710" s="9">
        <f t="shared" si="574"/>
        <v>3</v>
      </c>
      <c r="E710" s="9">
        <f t="shared" si="575"/>
        <v>2.7508200000000005</v>
      </c>
      <c r="F710" s="9">
        <f t="shared" si="576"/>
        <v>2.9000000000000004</v>
      </c>
      <c r="G710" s="9">
        <v>1.8838457882608088</v>
      </c>
      <c r="H710" s="9">
        <f t="shared" si="537"/>
        <v>2.078593845497466</v>
      </c>
      <c r="I710" s="9">
        <v>65</v>
      </c>
      <c r="J710" s="9">
        <v>78</v>
      </c>
      <c r="K710" s="9">
        <v>0.2</v>
      </c>
      <c r="L710" s="9">
        <v>0.2</v>
      </c>
      <c r="M710" s="1">
        <f t="shared" si="577"/>
        <v>1.3989229744649958</v>
      </c>
      <c r="N710" s="9">
        <v>3</v>
      </c>
      <c r="O710" s="9">
        <v>2.6</v>
      </c>
      <c r="P710" s="9">
        <f t="shared" si="578"/>
        <v>1.2384888171201718</v>
      </c>
      <c r="Q710" s="1">
        <f t="shared" si="579"/>
        <v>0.57751681996246162</v>
      </c>
      <c r="R710" s="4">
        <f t="shared" si="580"/>
        <v>15.007922656809424</v>
      </c>
      <c r="S710" s="4">
        <f t="shared" si="581"/>
        <v>5.1742675660532615</v>
      </c>
      <c r="T710" s="9">
        <f t="shared" si="582"/>
        <v>2.9512782634836023</v>
      </c>
      <c r="U710" s="9">
        <f t="shared" si="583"/>
        <v>3.477516819962462</v>
      </c>
      <c r="V710" s="9">
        <f t="shared" si="584"/>
        <v>43.342102425886111</v>
      </c>
      <c r="W710" s="9">
        <f t="shared" si="585"/>
        <v>55.517572508855146</v>
      </c>
      <c r="X710" s="28">
        <f t="shared" si="538"/>
        <v>98.859674934741264</v>
      </c>
      <c r="Y710" s="9">
        <f t="shared" si="586"/>
        <v>0.56157955754460165</v>
      </c>
      <c r="Z710" s="9">
        <f t="shared" si="567"/>
        <v>0.04</v>
      </c>
      <c r="AA710" s="29">
        <f t="shared" si="539"/>
        <v>0.60157955754460168</v>
      </c>
      <c r="AB710" s="30">
        <f t="shared" si="568"/>
        <v>0.98</v>
      </c>
      <c r="AC710" s="9">
        <v>0.5</v>
      </c>
      <c r="AD710" s="9">
        <v>0.5</v>
      </c>
      <c r="AE710" s="9">
        <f t="shared" si="540"/>
        <v>51.460537698642071</v>
      </c>
      <c r="AF710" s="9">
        <f>(AC710+AD710)*D710*E710*N710</f>
        <v>24.757380000000005</v>
      </c>
      <c r="AG710" s="28">
        <f t="shared" si="541"/>
        <v>76.217917698642083</v>
      </c>
      <c r="AH710" s="9">
        <f t="shared" si="542"/>
        <v>0.32482362084317462</v>
      </c>
      <c r="AI710" s="9">
        <f t="shared" si="569"/>
        <v>0.09</v>
      </c>
      <c r="AJ710" s="29">
        <f t="shared" si="543"/>
        <v>0.41482362084317459</v>
      </c>
      <c r="AK710" s="30">
        <f t="shared" si="570"/>
        <v>0.9</v>
      </c>
      <c r="AL710" s="9">
        <v>10.004032030875084</v>
      </c>
      <c r="AM710" s="9">
        <v>2.6283578385008322</v>
      </c>
      <c r="AN710" s="9">
        <v>3.111989185847944</v>
      </c>
      <c r="AO710" s="36">
        <f t="shared" si="544"/>
        <v>100.91925149588171</v>
      </c>
      <c r="AP710" s="36">
        <f t="shared" si="545"/>
        <v>3.9858108680792279</v>
      </c>
      <c r="AQ710" s="36">
        <f t="shared" si="546"/>
        <v>1.047191492946616</v>
      </c>
      <c r="AR710" s="36">
        <f t="shared" si="547"/>
        <v>1.2398801083419526</v>
      </c>
      <c r="AS710" s="36">
        <f t="shared" si="548"/>
        <v>87.492250741192692</v>
      </c>
      <c r="AT710" s="37">
        <f t="shared" si="549"/>
        <v>75.380358163492161</v>
      </c>
      <c r="AU710" s="37">
        <f t="shared" si="550"/>
        <v>5.8541232407963841</v>
      </c>
      <c r="AV710" s="37">
        <f t="shared" si="551"/>
        <v>1.538052923062377</v>
      </c>
      <c r="AW710" s="37">
        <f t="shared" si="552"/>
        <v>1.8210625637496969</v>
      </c>
      <c r="AX710" s="37">
        <f t="shared" si="553"/>
        <v>128.50344268854548</v>
      </c>
      <c r="AY710" s="9">
        <f t="shared" si="554"/>
        <v>0.85</v>
      </c>
      <c r="AZ710" s="9">
        <f t="shared" si="555"/>
        <v>0.6</v>
      </c>
      <c r="BA710" s="9">
        <f t="shared" si="556"/>
        <v>0.55000000000000004</v>
      </c>
      <c r="BB710" s="9">
        <f t="shared" si="571"/>
        <v>21</v>
      </c>
      <c r="BC710" s="9">
        <f t="shared" si="572"/>
        <v>11.2</v>
      </c>
      <c r="BD710" s="9">
        <f t="shared" si="573"/>
        <v>13.65</v>
      </c>
      <c r="BE710" s="9">
        <f t="shared" si="557"/>
        <v>402.2450494107062</v>
      </c>
      <c r="BF710" s="9">
        <f t="shared" si="558"/>
        <v>105.68178164102737</v>
      </c>
      <c r="BG710" s="9">
        <f t="shared" si="559"/>
        <v>125.12777247850258</v>
      </c>
      <c r="BH710" s="9">
        <f t="shared" si="560"/>
        <v>8829.6524564911688</v>
      </c>
      <c r="BI710" s="9">
        <f t="shared" si="561"/>
        <v>441.28590662445492</v>
      </c>
      <c r="BJ710" s="9">
        <f t="shared" si="562"/>
        <v>115.93898021484803</v>
      </c>
      <c r="BK710" s="9">
        <f t="shared" si="563"/>
        <v>137.27234829357943</v>
      </c>
      <c r="BL710" s="9">
        <f t="shared" si="564"/>
        <v>9686.6355351043458</v>
      </c>
      <c r="BM710" s="9" t="str">
        <f t="shared" si="565"/>
        <v>M</v>
      </c>
      <c r="BN710" s="9" t="str">
        <f t="shared" si="566"/>
        <v>M</v>
      </c>
      <c r="BO710" s="9">
        <v>1</v>
      </c>
    </row>
    <row r="711" spans="1:67" x14ac:dyDescent="0.3">
      <c r="A711" s="10">
        <v>705</v>
      </c>
      <c r="B711" s="10">
        <f t="shared" si="536"/>
        <v>18</v>
      </c>
      <c r="C711" s="9">
        <f>IF(G711&lt;=$A$3,$A$3,G711)</f>
        <v>2.8817861852297462</v>
      </c>
      <c r="D711" s="9">
        <f t="shared" si="574"/>
        <v>3</v>
      </c>
      <c r="E711" s="9">
        <f t="shared" si="575"/>
        <v>2.7508200000000005</v>
      </c>
      <c r="F711" s="9">
        <f t="shared" si="576"/>
        <v>3.2817861852297465</v>
      </c>
      <c r="G711" s="9">
        <v>2.8817861852297462</v>
      </c>
      <c r="H711" s="9">
        <f t="shared" si="537"/>
        <v>3.1796992439536549</v>
      </c>
      <c r="I711" s="9">
        <v>65</v>
      </c>
      <c r="J711" s="9">
        <v>78</v>
      </c>
      <c r="K711" s="9">
        <v>0.2</v>
      </c>
      <c r="L711" s="9">
        <v>0.2</v>
      </c>
      <c r="M711" s="1">
        <f t="shared" si="577"/>
        <v>1.3989229744649958</v>
      </c>
      <c r="N711" s="9">
        <v>3</v>
      </c>
      <c r="O711" s="9">
        <v>2.6</v>
      </c>
      <c r="P711" s="9">
        <f t="shared" si="578"/>
        <v>2.7810738479397683</v>
      </c>
      <c r="Q711" s="1">
        <f t="shared" si="579"/>
        <v>1.2968360331889039</v>
      </c>
      <c r="R711" s="4">
        <f t="shared" si="580"/>
        <v>15.007922656809424</v>
      </c>
      <c r="S711" s="4">
        <f t="shared" si="581"/>
        <v>7.9923291462605864E-2</v>
      </c>
      <c r="T711" s="9">
        <f t="shared" si="582"/>
        <v>14.881647819027066</v>
      </c>
      <c r="U711" s="9">
        <f t="shared" si="583"/>
        <v>4.5786222184186505</v>
      </c>
      <c r="V711" s="9">
        <f t="shared" si="584"/>
        <v>37.784288014737314</v>
      </c>
      <c r="W711" s="9">
        <f t="shared" si="585"/>
        <v>41.503948391425673</v>
      </c>
      <c r="X711" s="28">
        <f t="shared" si="538"/>
        <v>79.28823640616298</v>
      </c>
      <c r="Y711" s="9">
        <f t="shared" si="586"/>
        <v>0.523456571524898</v>
      </c>
      <c r="Z711" s="9">
        <f t="shared" si="567"/>
        <v>0.04</v>
      </c>
      <c r="AA711" s="29">
        <f t="shared" si="539"/>
        <v>0.56345657152489803</v>
      </c>
      <c r="AB711" s="30">
        <f t="shared" si="568"/>
        <v>0.98</v>
      </c>
      <c r="AC711" s="9">
        <v>0.5</v>
      </c>
      <c r="AD711" s="9">
        <v>0.5</v>
      </c>
      <c r="AE711" s="9">
        <f t="shared" si="540"/>
        <v>78.721022468273347</v>
      </c>
      <c r="AF711" s="9">
        <f>(AC711+AD711)*D711*E711*N711</f>
        <v>24.757380000000005</v>
      </c>
      <c r="AG711" s="28">
        <f t="shared" si="541"/>
        <v>103.47840246827334</v>
      </c>
      <c r="AH711" s="9">
        <f t="shared" si="542"/>
        <v>0.23925166420684413</v>
      </c>
      <c r="AI711" s="9">
        <f t="shared" si="569"/>
        <v>0.09</v>
      </c>
      <c r="AJ711" s="29">
        <f t="shared" si="543"/>
        <v>0.32925166420684415</v>
      </c>
      <c r="AK711" s="30">
        <f t="shared" si="570"/>
        <v>0.9</v>
      </c>
      <c r="AL711" s="9">
        <v>9.1460786405804573</v>
      </c>
      <c r="AM711" s="9">
        <v>2.2034638556049346</v>
      </c>
      <c r="AN711" s="9">
        <v>3.8024857940825751</v>
      </c>
      <c r="AO711" s="36">
        <f t="shared" si="544"/>
        <v>80.940074664624703</v>
      </c>
      <c r="AP711" s="36">
        <f t="shared" si="545"/>
        <v>3.9926605268618927</v>
      </c>
      <c r="AQ711" s="36">
        <f t="shared" si="546"/>
        <v>0.96190766604674516</v>
      </c>
      <c r="AR711" s="36">
        <f t="shared" si="547"/>
        <v>1.659950185276678</v>
      </c>
      <c r="AS711" s="36">
        <f t="shared" si="548"/>
        <v>92.460917939186231</v>
      </c>
      <c r="AT711" s="37">
        <f t="shared" si="549"/>
        <v>102.34127716642419</v>
      </c>
      <c r="AU711" s="37">
        <f t="shared" si="550"/>
        <v>6.1347170272026705</v>
      </c>
      <c r="AV711" s="37">
        <f t="shared" si="551"/>
        <v>1.4779697141273807</v>
      </c>
      <c r="AW711" s="37">
        <f t="shared" si="552"/>
        <v>2.5505110182580042</v>
      </c>
      <c r="AX711" s="37">
        <f t="shared" si="553"/>
        <v>142.0660644239978</v>
      </c>
      <c r="AY711" s="9">
        <f t="shared" si="554"/>
        <v>0.85</v>
      </c>
      <c r="AZ711" s="9">
        <f t="shared" si="555"/>
        <v>0.6</v>
      </c>
      <c r="BA711" s="9">
        <f t="shared" si="556"/>
        <v>0.65</v>
      </c>
      <c r="BB711" s="9">
        <f t="shared" si="571"/>
        <v>21</v>
      </c>
      <c r="BC711" s="9">
        <f t="shared" si="572"/>
        <v>11.2</v>
      </c>
      <c r="BD711" s="9">
        <f t="shared" si="573"/>
        <v>13.65</v>
      </c>
      <c r="BE711" s="9">
        <f t="shared" si="557"/>
        <v>323.16624115470137</v>
      </c>
      <c r="BF711" s="9">
        <f t="shared" si="558"/>
        <v>77.856878310298441</v>
      </c>
      <c r="BG711" s="9">
        <f t="shared" si="559"/>
        <v>134.35649193585192</v>
      </c>
      <c r="BH711" s="9">
        <f t="shared" si="560"/>
        <v>7483.7936015574714</v>
      </c>
      <c r="BI711" s="9">
        <f t="shared" si="561"/>
        <v>627.83477561853033</v>
      </c>
      <c r="BJ711" s="9">
        <f t="shared" si="562"/>
        <v>151.25730815709099</v>
      </c>
      <c r="BK711" s="9">
        <f t="shared" si="563"/>
        <v>261.0225550355612</v>
      </c>
      <c r="BL711" s="9">
        <f t="shared" si="564"/>
        <v>14539.222475159435</v>
      </c>
      <c r="BM711" s="9" t="str">
        <f t="shared" si="565"/>
        <v>M</v>
      </c>
      <c r="BN711" s="9" t="str">
        <f t="shared" si="566"/>
        <v>M</v>
      </c>
      <c r="BO711" s="9">
        <v>1</v>
      </c>
    </row>
    <row r="712" spans="1:67" x14ac:dyDescent="0.3">
      <c r="A712" s="10">
        <v>706</v>
      </c>
      <c r="B712" s="10">
        <f t="shared" ref="B712:B775" si="587">IF(A712&lt;40,1,IF(A712&lt;80,2,IF(A712&lt;120,3,IF(A712&lt;160,4,IF(A712&lt;200,5,IF(A712&lt;240,6,IF(A712&lt;280,7,IF(A712&lt;320,8,IF(A712&lt;360,9,IF(A712&lt;400,10,IF(A712&lt;440,11,IF(A712&lt;480,12,IF(A712&lt;520,13,IF(A712&lt;560,14,IF(A712&lt;600,15,IF(A712&lt;640,16,IF(A712&lt;680,17,IF(A712&lt;720,18,IF(A712&lt;760,19,IF(A712&lt;800,20,IF(A712&lt;840,21,IF(A712&lt;880,22,IF(A712&lt;920,23,IF(A712&lt;960,24,25))))))))))))))))))))))))</f>
        <v>18</v>
      </c>
      <c r="C712" s="9">
        <f>IF(G712&lt;=$A$3,$A$3,G712)</f>
        <v>2.5799754193721909</v>
      </c>
      <c r="D712" s="9">
        <f t="shared" si="574"/>
        <v>3</v>
      </c>
      <c r="E712" s="9">
        <f t="shared" si="575"/>
        <v>2.7508200000000005</v>
      </c>
      <c r="F712" s="9">
        <f t="shared" si="576"/>
        <v>2.9799754193721912</v>
      </c>
      <c r="G712" s="9">
        <v>2.5799754193721909</v>
      </c>
      <c r="H712" s="9">
        <f t="shared" ref="H712:H775" si="588">G712*_xlfn.CSC(I712*PI()/180)</f>
        <v>2.84668790920127</v>
      </c>
      <c r="I712" s="9">
        <v>65</v>
      </c>
      <c r="J712" s="9">
        <v>78</v>
      </c>
      <c r="K712" s="9">
        <v>0.2</v>
      </c>
      <c r="L712" s="9">
        <v>0.2</v>
      </c>
      <c r="M712" s="1">
        <f t="shared" si="577"/>
        <v>1.3989229744649958</v>
      </c>
      <c r="N712" s="9">
        <v>3</v>
      </c>
      <c r="O712" s="9">
        <v>2.6</v>
      </c>
      <c r="P712" s="9">
        <f t="shared" si="578"/>
        <v>2.7141640120209707</v>
      </c>
      <c r="Q712" s="1">
        <f t="shared" si="579"/>
        <v>1.2656354642940744</v>
      </c>
      <c r="R712" s="4">
        <f t="shared" si="580"/>
        <v>15.007922656809424</v>
      </c>
      <c r="S712" s="4">
        <f t="shared" si="581"/>
        <v>0.13624227543840564</v>
      </c>
      <c r="T712" s="9">
        <f t="shared" si="582"/>
        <v>14.174186921730586</v>
      </c>
      <c r="U712" s="9">
        <f t="shared" si="583"/>
        <v>4.2456108836662656</v>
      </c>
      <c r="V712" s="9">
        <f t="shared" si="584"/>
        <v>31.48589744146642</v>
      </c>
      <c r="W712" s="9">
        <f t="shared" si="585"/>
        <v>41.658871778925977</v>
      </c>
      <c r="X712" s="28">
        <f t="shared" ref="X712:X775" si="589">V712+W712</f>
        <v>73.144769220392391</v>
      </c>
      <c r="Y712" s="9">
        <f t="shared" si="586"/>
        <v>0.56953999886722861</v>
      </c>
      <c r="Z712" s="9">
        <f t="shared" si="567"/>
        <v>0.04</v>
      </c>
      <c r="AA712" s="29">
        <f t="shared" ref="AA712:AA775" si="590">Y712+Z712</f>
        <v>0.60953999886722865</v>
      </c>
      <c r="AB712" s="30">
        <f t="shared" si="568"/>
        <v>0.98</v>
      </c>
      <c r="AC712" s="9">
        <v>0.5</v>
      </c>
      <c r="AD712" s="9">
        <v>0.5</v>
      </c>
      <c r="AE712" s="9">
        <f t="shared" ref="AE712:AE775" si="591">H712*D712*E712*N712</f>
        <v>70.476534309501346</v>
      </c>
      <c r="AF712" s="9">
        <f>(AC712+AD712)*D712*E712*N712</f>
        <v>24.757380000000005</v>
      </c>
      <c r="AG712" s="28">
        <f t="shared" ref="AG712:AG775" si="592">AE712+AF712</f>
        <v>95.233914309501358</v>
      </c>
      <c r="AH712" s="9">
        <f t="shared" ref="AH712:AH775" si="593">AF712/(AF712+AE712)</f>
        <v>0.25996390235038352</v>
      </c>
      <c r="AI712" s="9">
        <f t="shared" si="569"/>
        <v>0.09</v>
      </c>
      <c r="AJ712" s="29">
        <f t="shared" ref="AJ712:AJ775" si="594">AH712+AI712</f>
        <v>0.34996390235038355</v>
      </c>
      <c r="AK712" s="30">
        <f t="shared" si="570"/>
        <v>0.9</v>
      </c>
      <c r="AL712" s="9">
        <v>7.2229635555015088</v>
      </c>
      <c r="AM712" s="9">
        <v>3.0740425201055968</v>
      </c>
      <c r="AN712" s="9">
        <v>4.1364007789603203</v>
      </c>
      <c r="AO712" s="36">
        <f t="shared" ref="AO712:AO775" si="595">X712/(1-Z712)*AB712</f>
        <v>74.668618579150575</v>
      </c>
      <c r="AP712" s="36">
        <f t="shared" ref="AP712:AP775" si="596">AL712*(1-AA712)</f>
        <v>2.8202783580630855</v>
      </c>
      <c r="AQ712" s="36">
        <f t="shared" ref="AQ712:AQ775" si="597">AM712*(1-AA712)</f>
        <v>1.2002906458826186</v>
      </c>
      <c r="AR712" s="36">
        <f t="shared" ref="AR712:AR775" si="598">AN712*(1-AA712)</f>
        <v>1.615099052838443</v>
      </c>
      <c r="AS712" s="36">
        <f t="shared" ref="AS712:AS775" si="599">AP712*AY712*BB712+AQ712*AZ712*BC712+AR712*BA712*BD712</f>
        <v>72.737888178066356</v>
      </c>
      <c r="AT712" s="37">
        <f t="shared" ref="AT712:AT775" si="600">AG712/(1-AI712)*AK712</f>
        <v>94.187387778627723</v>
      </c>
      <c r="AU712" s="37">
        <f t="shared" ref="AU712:AU775" si="601">AL712*(1-AJ712)</f>
        <v>4.6951870430835996</v>
      </c>
      <c r="AV712" s="37">
        <f t="shared" ref="AV712:AV775" si="602">AM712*(1-AJ712)</f>
        <v>1.9982386037784348</v>
      </c>
      <c r="AW712" s="37">
        <f t="shared" ref="AW712:AW775" si="603">AN712*(1-AJ712)</f>
        <v>2.6888098206702002</v>
      </c>
      <c r="AX712" s="37">
        <f t="shared" ref="AX712:AX775" si="604">AU712*AY712*BB712+AV712*AZ712*BC712+AW712*BA712*BD712</f>
        <v>121.09371727032968</v>
      </c>
      <c r="AY712" s="9">
        <f t="shared" ref="AY712:AY775" si="605">IF(AL712&lt;3,0.7,0.85)</f>
        <v>0.85</v>
      </c>
      <c r="AZ712" s="9">
        <f t="shared" ref="AZ712:AZ775" si="606">IF(AM712&lt;1.5,0.4,0.6)</f>
        <v>0.6</v>
      </c>
      <c r="BA712" s="9">
        <f t="shared" ref="BA712:BA775" si="607">IF(AN712&lt;2.5,0.45,IF(AN712&lt;3.5,0.55,0.65))</f>
        <v>0.65</v>
      </c>
      <c r="BB712" s="9">
        <f t="shared" si="571"/>
        <v>21</v>
      </c>
      <c r="BC712" s="9">
        <f t="shared" si="572"/>
        <v>11.2</v>
      </c>
      <c r="BD712" s="9">
        <f t="shared" si="573"/>
        <v>13.65</v>
      </c>
      <c r="BE712" s="9">
        <f t="shared" ref="BE712:BE775" si="608">AO712*AP712</f>
        <v>210.58628900524559</v>
      </c>
      <c r="BF712" s="9">
        <f t="shared" ref="BF712:BF775" si="609">AO712*AQ712</f>
        <v>89.624044421531536</v>
      </c>
      <c r="BG712" s="9">
        <f t="shared" ref="BG712:BG775" si="610">AO712*AR712</f>
        <v>120.59721514394106</v>
      </c>
      <c r="BH712" s="9">
        <f t="shared" ref="BH712:BH775" si="611">AO712*AS712</f>
        <v>5431.2376286209428</v>
      </c>
      <c r="BI712" s="9">
        <f t="shared" ref="BI712:BI775" si="612">AT712*AU712</f>
        <v>442.22740272010344</v>
      </c>
      <c r="BJ712" s="9">
        <f t="shared" ref="BJ712:BJ775" si="613">AT712*AV712</f>
        <v>188.20887424830306</v>
      </c>
      <c r="BK712" s="9">
        <f t="shared" ref="BK712:BK775" si="614">AT712*AW712</f>
        <v>253.25197324244661</v>
      </c>
      <c r="BL712" s="9">
        <f t="shared" ref="BL712:BL775" si="615">AT712*AX712</f>
        <v>11405.500906096051</v>
      </c>
      <c r="BM712" s="9" t="str">
        <f t="shared" ref="BM712:BM775" si="616">IF(AS712&gt;=78,"M","D")</f>
        <v>D</v>
      </c>
      <c r="BN712" s="9" t="str">
        <f t="shared" ref="BN712:BN775" si="617">IF(AX712&gt;=70,"M","D")</f>
        <v>M</v>
      </c>
      <c r="BO712" s="9">
        <v>1</v>
      </c>
    </row>
    <row r="713" spans="1:67" x14ac:dyDescent="0.3">
      <c r="A713" s="10">
        <v>707</v>
      </c>
      <c r="B713" s="10">
        <f t="shared" si="587"/>
        <v>18</v>
      </c>
      <c r="C713" s="9">
        <f>IF(G713&lt;=$A$3,$A$3,G713)</f>
        <v>2.5</v>
      </c>
      <c r="D713" s="9">
        <f t="shared" si="574"/>
        <v>3</v>
      </c>
      <c r="E713" s="9">
        <f t="shared" si="575"/>
        <v>2.7508200000000005</v>
      </c>
      <c r="F713" s="9">
        <f t="shared" si="576"/>
        <v>2.9000000000000004</v>
      </c>
      <c r="G713" s="9">
        <v>1.2548811414174743</v>
      </c>
      <c r="H713" s="9">
        <f t="shared" si="588"/>
        <v>1.384608142362489</v>
      </c>
      <c r="I713" s="9">
        <v>65</v>
      </c>
      <c r="J713" s="9">
        <v>78</v>
      </c>
      <c r="K713" s="9">
        <v>0.2</v>
      </c>
      <c r="L713" s="9">
        <v>0.2</v>
      </c>
      <c r="M713" s="1">
        <f t="shared" si="577"/>
        <v>1.3989229744649958</v>
      </c>
      <c r="N713" s="9">
        <v>3</v>
      </c>
      <c r="O713" s="9">
        <v>2.6</v>
      </c>
      <c r="P713" s="9">
        <f t="shared" si="578"/>
        <v>0</v>
      </c>
      <c r="Q713" s="1">
        <f t="shared" si="579"/>
        <v>0</v>
      </c>
      <c r="R713" s="4">
        <f t="shared" si="580"/>
        <v>15.007922656809424</v>
      </c>
      <c r="S713" s="4">
        <f t="shared" si="581"/>
        <v>16.25742389632304</v>
      </c>
      <c r="T713" s="9">
        <f t="shared" si="582"/>
        <v>0</v>
      </c>
      <c r="U713" s="9">
        <f t="shared" si="583"/>
        <v>2.7835311168274846</v>
      </c>
      <c r="V713" s="9">
        <f t="shared" si="584"/>
        <v>34.27926993156224</v>
      </c>
      <c r="W713" s="9">
        <f t="shared" si="585"/>
        <v>32.51484779264608</v>
      </c>
      <c r="X713" s="28">
        <f t="shared" si="589"/>
        <v>66.79411772420832</v>
      </c>
      <c r="Y713" s="9">
        <f t="shared" si="586"/>
        <v>0.48679208440029537</v>
      </c>
      <c r="Z713" s="9">
        <f t="shared" ref="Z713:Z776" si="618">Z712</f>
        <v>0.04</v>
      </c>
      <c r="AA713" s="29">
        <f t="shared" si="590"/>
        <v>0.52679208440029535</v>
      </c>
      <c r="AB713" s="30">
        <f t="shared" ref="AB713:AB776" si="619">AB712</f>
        <v>0.98</v>
      </c>
      <c r="AC713" s="9">
        <v>0.5</v>
      </c>
      <c r="AD713" s="9">
        <v>0.5</v>
      </c>
      <c r="AE713" s="9">
        <f t="shared" si="591"/>
        <v>34.279269931562247</v>
      </c>
      <c r="AF713" s="9">
        <f>(AC713+AD713)*D713*E713*N713</f>
        <v>24.757380000000005</v>
      </c>
      <c r="AG713" s="28">
        <f t="shared" si="592"/>
        <v>59.036649931562252</v>
      </c>
      <c r="AH713" s="9">
        <f t="shared" si="593"/>
        <v>0.41935611232513686</v>
      </c>
      <c r="AI713" s="9">
        <f t="shared" ref="AI713:AI776" si="620">AI712</f>
        <v>0.09</v>
      </c>
      <c r="AJ713" s="29">
        <f t="shared" si="594"/>
        <v>0.50935611232513689</v>
      </c>
      <c r="AK713" s="30">
        <f t="shared" ref="AK713:AK776" si="621">AK712</f>
        <v>0.9</v>
      </c>
      <c r="AL713" s="9">
        <v>8.7823220087659344</v>
      </c>
      <c r="AM713" s="9">
        <v>3.009326876980384</v>
      </c>
      <c r="AN713" s="9">
        <v>4.2985277064356477</v>
      </c>
      <c r="AO713" s="36">
        <f t="shared" si="595"/>
        <v>68.185661843462654</v>
      </c>
      <c r="AP713" s="36">
        <f t="shared" si="596"/>
        <v>4.1558642918935389</v>
      </c>
      <c r="AQ713" s="36">
        <f t="shared" si="597"/>
        <v>1.4240372988140564</v>
      </c>
      <c r="AR713" s="36">
        <f t="shared" si="598"/>
        <v>2.0340973361099919</v>
      </c>
      <c r="AS713" s="36">
        <f t="shared" si="599"/>
        <v>101.79923687296603</v>
      </c>
      <c r="AT713" s="37">
        <f t="shared" si="600"/>
        <v>58.387895536709919</v>
      </c>
      <c r="AU713" s="37">
        <f t="shared" si="601"/>
        <v>4.3089926131934311</v>
      </c>
      <c r="AV713" s="37">
        <f t="shared" si="602"/>
        <v>1.4765078382061101</v>
      </c>
      <c r="AW713" s="37">
        <f t="shared" si="603"/>
        <v>2.1090463451636987</v>
      </c>
      <c r="AX713" s="37">
        <f t="shared" si="604"/>
        <v>105.55016451571272</v>
      </c>
      <c r="AY713" s="9">
        <f t="shared" si="605"/>
        <v>0.85</v>
      </c>
      <c r="AZ713" s="9">
        <f t="shared" si="606"/>
        <v>0.6</v>
      </c>
      <c r="BA713" s="9">
        <f t="shared" si="607"/>
        <v>0.65</v>
      </c>
      <c r="BB713" s="9">
        <f t="shared" ref="BB713:BB776" si="622">BB712</f>
        <v>21</v>
      </c>
      <c r="BC713" s="9">
        <f t="shared" ref="BC713:BC776" si="623">BC712</f>
        <v>11.2</v>
      </c>
      <c r="BD713" s="9">
        <f t="shared" ref="BD713:BD776" si="624">BD712</f>
        <v>13.65</v>
      </c>
      <c r="BE713" s="9">
        <f t="shared" si="608"/>
        <v>283.37035727437421</v>
      </c>
      <c r="BF713" s="9">
        <f t="shared" si="609"/>
        <v>97.098925709413237</v>
      </c>
      <c r="BG713" s="9">
        <f t="shared" si="610"/>
        <v>138.6962731166841</v>
      </c>
      <c r="BH713" s="9">
        <f t="shared" si="611"/>
        <v>6941.2483413426162</v>
      </c>
      <c r="BI713" s="9">
        <f t="shared" si="612"/>
        <v>251.59301056759276</v>
      </c>
      <c r="BJ713" s="9">
        <f t="shared" si="613"/>
        <v>86.210185416311745</v>
      </c>
      <c r="BK713" s="9">
        <f t="shared" si="614"/>
        <v>123.1427776834979</v>
      </c>
      <c r="BL713" s="9">
        <f t="shared" si="615"/>
        <v>6162.8519796259807</v>
      </c>
      <c r="BM713" s="9" t="str">
        <f t="shared" si="616"/>
        <v>M</v>
      </c>
      <c r="BN713" s="9" t="str">
        <f t="shared" si="617"/>
        <v>M</v>
      </c>
      <c r="BO713" s="9">
        <v>1</v>
      </c>
    </row>
    <row r="714" spans="1:67" x14ac:dyDescent="0.3">
      <c r="A714" s="10">
        <v>708</v>
      </c>
      <c r="B714" s="10">
        <f t="shared" si="587"/>
        <v>18</v>
      </c>
      <c r="C714" s="9">
        <f>IF(G714&lt;=$A$3,$A$3,G714)</f>
        <v>2.5</v>
      </c>
      <c r="D714" s="9">
        <f t="shared" si="574"/>
        <v>3</v>
      </c>
      <c r="E714" s="9">
        <f t="shared" si="575"/>
        <v>2.7508200000000005</v>
      </c>
      <c r="F714" s="9">
        <f t="shared" si="576"/>
        <v>2.9000000000000004</v>
      </c>
      <c r="G714" s="9">
        <v>1.8945721417027139</v>
      </c>
      <c r="H714" s="9">
        <f t="shared" si="588"/>
        <v>2.0904290670362515</v>
      </c>
      <c r="I714" s="9">
        <v>65</v>
      </c>
      <c r="J714" s="9">
        <v>78</v>
      </c>
      <c r="K714" s="9">
        <v>0.2</v>
      </c>
      <c r="L714" s="9">
        <v>0.2</v>
      </c>
      <c r="M714" s="1">
        <f t="shared" si="577"/>
        <v>1.3989229744649958</v>
      </c>
      <c r="N714" s="9">
        <v>3</v>
      </c>
      <c r="O714" s="9">
        <v>2.6</v>
      </c>
      <c r="P714" s="9">
        <f t="shared" si="578"/>
        <v>1.2638695316158604</v>
      </c>
      <c r="Q714" s="1">
        <f t="shared" si="579"/>
        <v>0.58935204150124676</v>
      </c>
      <c r="R714" s="4">
        <f t="shared" si="580"/>
        <v>15.007922656809424</v>
      </c>
      <c r="S714" s="4">
        <f t="shared" si="581"/>
        <v>5.0262350129890221</v>
      </c>
      <c r="T714" s="9">
        <f t="shared" si="582"/>
        <v>3.0734805485062955</v>
      </c>
      <c r="U714" s="9">
        <f t="shared" si="583"/>
        <v>3.4893520415012471</v>
      </c>
      <c r="V714" s="9">
        <f t="shared" si="584"/>
        <v>43.298955013219867</v>
      </c>
      <c r="W714" s="9">
        <f t="shared" si="585"/>
        <v>55.11036160123497</v>
      </c>
      <c r="X714" s="28">
        <f t="shared" si="589"/>
        <v>98.409316614454838</v>
      </c>
      <c r="Y714" s="9">
        <f t="shared" si="586"/>
        <v>0.56001162793503323</v>
      </c>
      <c r="Z714" s="9">
        <f t="shared" si="618"/>
        <v>0.04</v>
      </c>
      <c r="AA714" s="29">
        <f t="shared" si="590"/>
        <v>0.60001162793503326</v>
      </c>
      <c r="AB714" s="30">
        <f t="shared" si="619"/>
        <v>0.98</v>
      </c>
      <c r="AC714" s="9">
        <v>0.5</v>
      </c>
      <c r="AD714" s="9">
        <v>0.5</v>
      </c>
      <c r="AE714" s="9">
        <f t="shared" si="591"/>
        <v>51.753546775661967</v>
      </c>
      <c r="AF714" s="9">
        <f>(AC714+AD714)*D714*E714*N714</f>
        <v>24.757380000000005</v>
      </c>
      <c r="AG714" s="28">
        <f t="shared" si="592"/>
        <v>76.510926775661972</v>
      </c>
      <c r="AH714" s="9">
        <f t="shared" si="593"/>
        <v>0.32357966428234791</v>
      </c>
      <c r="AI714" s="9">
        <f t="shared" si="620"/>
        <v>0.09</v>
      </c>
      <c r="AJ714" s="29">
        <f t="shared" si="594"/>
        <v>0.41357966428234794</v>
      </c>
      <c r="AK714" s="30">
        <f t="shared" si="621"/>
        <v>0.9</v>
      </c>
      <c r="AL714" s="9">
        <v>7.8497100614896222</v>
      </c>
      <c r="AM714" s="9">
        <v>2.0191854450186923</v>
      </c>
      <c r="AN714" s="9">
        <v>4.7899683054604401</v>
      </c>
      <c r="AO714" s="36">
        <f t="shared" si="595"/>
        <v>100.45951071058931</v>
      </c>
      <c r="AP714" s="36">
        <f t="shared" si="596"/>
        <v>3.1397927486772241</v>
      </c>
      <c r="AQ714" s="36">
        <f t="shared" si="597"/>
        <v>0.80765069905030218</v>
      </c>
      <c r="AR714" s="36">
        <f t="shared" si="598"/>
        <v>1.9159316247439087</v>
      </c>
      <c r="AS714" s="36">
        <f t="shared" si="599"/>
        <v>78.471816602046815</v>
      </c>
      <c r="AT714" s="37">
        <f t="shared" si="600"/>
        <v>75.670147360544803</v>
      </c>
      <c r="AU714" s="37">
        <f t="shared" si="601"/>
        <v>4.6032296095449752</v>
      </c>
      <c r="AV714" s="37">
        <f t="shared" si="602"/>
        <v>1.1840914065440582</v>
      </c>
      <c r="AW714" s="37">
        <f t="shared" si="603"/>
        <v>2.8089348217650243</v>
      </c>
      <c r="AX714" s="37">
        <f t="shared" si="604"/>
        <v>115.04701698846405</v>
      </c>
      <c r="AY714" s="9">
        <f t="shared" si="605"/>
        <v>0.85</v>
      </c>
      <c r="AZ714" s="9">
        <f t="shared" si="606"/>
        <v>0.6</v>
      </c>
      <c r="BA714" s="9">
        <f t="shared" si="607"/>
        <v>0.65</v>
      </c>
      <c r="BB714" s="9">
        <f t="shared" si="622"/>
        <v>21</v>
      </c>
      <c r="BC714" s="9">
        <f t="shared" si="623"/>
        <v>11.2</v>
      </c>
      <c r="BD714" s="9">
        <f t="shared" si="624"/>
        <v>13.65</v>
      </c>
      <c r="BE714" s="9">
        <f t="shared" si="608"/>
        <v>315.42204326477025</v>
      </c>
      <c r="BF714" s="9">
        <f t="shared" si="609"/>
        <v>81.136194051658777</v>
      </c>
      <c r="BG714" s="9">
        <f t="shared" si="610"/>
        <v>192.47355357671748</v>
      </c>
      <c r="BH714" s="9">
        <f t="shared" si="611"/>
        <v>7883.2403004127227</v>
      </c>
      <c r="BI714" s="9">
        <f t="shared" si="612"/>
        <v>348.32706288869139</v>
      </c>
      <c r="BJ714" s="9">
        <f t="shared" si="613"/>
        <v>89.600371221543654</v>
      </c>
      <c r="BK714" s="9">
        <f t="shared" si="614"/>
        <v>212.55251188912504</v>
      </c>
      <c r="BL714" s="9">
        <f t="shared" si="615"/>
        <v>8705.6247289081766</v>
      </c>
      <c r="BM714" s="9" t="str">
        <f t="shared" si="616"/>
        <v>M</v>
      </c>
      <c r="BN714" s="9" t="str">
        <f t="shared" si="617"/>
        <v>M</v>
      </c>
      <c r="BO714" s="9">
        <v>1</v>
      </c>
    </row>
    <row r="715" spans="1:67" x14ac:dyDescent="0.3">
      <c r="A715" s="10">
        <v>709</v>
      </c>
      <c r="B715" s="10">
        <f t="shared" si="587"/>
        <v>18</v>
      </c>
      <c r="C715" s="9">
        <f>IF(G715&lt;=$A$3,$A$3,G715)</f>
        <v>2.5</v>
      </c>
      <c r="D715" s="9">
        <f t="shared" si="574"/>
        <v>3</v>
      </c>
      <c r="E715" s="9">
        <f t="shared" si="575"/>
        <v>2.7508200000000005</v>
      </c>
      <c r="F715" s="9">
        <f t="shared" si="576"/>
        <v>2.9000000000000004</v>
      </c>
      <c r="G715" s="9">
        <v>1.0639241511645383</v>
      </c>
      <c r="H715" s="9">
        <f t="shared" si="588"/>
        <v>1.1739104158458638</v>
      </c>
      <c r="I715" s="9">
        <v>65</v>
      </c>
      <c r="J715" s="9">
        <v>78</v>
      </c>
      <c r="K715" s="9">
        <v>0.2</v>
      </c>
      <c r="L715" s="9">
        <v>0.2</v>
      </c>
      <c r="M715" s="1">
        <f t="shared" si="577"/>
        <v>1.3989229744649958</v>
      </c>
      <c r="N715" s="9">
        <v>3</v>
      </c>
      <c r="O715" s="9">
        <v>2.6</v>
      </c>
      <c r="P715" s="9">
        <f t="shared" si="578"/>
        <v>0</v>
      </c>
      <c r="Q715" s="1">
        <f t="shared" si="579"/>
        <v>0</v>
      </c>
      <c r="R715" s="4">
        <f t="shared" si="580"/>
        <v>15.007922656809424</v>
      </c>
      <c r="S715" s="4">
        <f t="shared" si="581"/>
        <v>18.517830824543246</v>
      </c>
      <c r="T715" s="9">
        <f t="shared" si="582"/>
        <v>0</v>
      </c>
      <c r="U715" s="9">
        <f t="shared" si="583"/>
        <v>2.5728333903108593</v>
      </c>
      <c r="V715" s="9">
        <f t="shared" si="584"/>
        <v>29.062946251054075</v>
      </c>
      <c r="W715" s="9">
        <f t="shared" si="585"/>
        <v>37.035661649086492</v>
      </c>
      <c r="X715" s="28">
        <f t="shared" si="589"/>
        <v>66.098607900140564</v>
      </c>
      <c r="Y715" s="9">
        <f t="shared" si="586"/>
        <v>0.56030925348743588</v>
      </c>
      <c r="Z715" s="9">
        <f t="shared" si="618"/>
        <v>0.04</v>
      </c>
      <c r="AA715" s="29">
        <f t="shared" si="590"/>
        <v>0.60030925348743591</v>
      </c>
      <c r="AB715" s="30">
        <f t="shared" si="619"/>
        <v>0.98</v>
      </c>
      <c r="AC715" s="9">
        <v>0.5</v>
      </c>
      <c r="AD715" s="9">
        <v>0.5</v>
      </c>
      <c r="AE715" s="9">
        <f t="shared" si="591"/>
        <v>29.062946251054079</v>
      </c>
      <c r="AF715" s="9">
        <f>(AC715+AD715)*D715*E715*N715</f>
        <v>24.757380000000005</v>
      </c>
      <c r="AG715" s="28">
        <f t="shared" si="592"/>
        <v>53.820326251054084</v>
      </c>
      <c r="AH715" s="9">
        <f t="shared" si="593"/>
        <v>0.46000055600768724</v>
      </c>
      <c r="AI715" s="9">
        <f t="shared" si="620"/>
        <v>0.09</v>
      </c>
      <c r="AJ715" s="29">
        <f t="shared" si="594"/>
        <v>0.55000055600768727</v>
      </c>
      <c r="AK715" s="30">
        <f t="shared" si="621"/>
        <v>0.9</v>
      </c>
      <c r="AL715" s="9">
        <v>6.3491231350288695</v>
      </c>
      <c r="AM715" s="9">
        <v>2.7960848999043475</v>
      </c>
      <c r="AN715" s="9">
        <v>6.7656222855271704</v>
      </c>
      <c r="AO715" s="36">
        <f t="shared" si="595"/>
        <v>67.475662231393486</v>
      </c>
      <c r="AP715" s="36">
        <f t="shared" si="596"/>
        <v>2.5376857655398801</v>
      </c>
      <c r="AQ715" s="36">
        <f t="shared" si="597"/>
        <v>1.1175692609552768</v>
      </c>
      <c r="AR715" s="36">
        <f t="shared" si="598"/>
        <v>2.7041566219243949</v>
      </c>
      <c r="AS715" s="36">
        <f t="shared" si="599"/>
        <v>76.800385976530521</v>
      </c>
      <c r="AT715" s="37">
        <f t="shared" si="600"/>
        <v>53.228894094449089</v>
      </c>
      <c r="AU715" s="37">
        <f t="shared" si="601"/>
        <v>2.857101880601721</v>
      </c>
      <c r="AV715" s="37">
        <f t="shared" si="602"/>
        <v>1.2582366503122577</v>
      </c>
      <c r="AW715" s="37">
        <f t="shared" si="603"/>
        <v>3.0445262667492266</v>
      </c>
      <c r="AX715" s="37">
        <f t="shared" si="604"/>
        <v>86.467178160571606</v>
      </c>
      <c r="AY715" s="9">
        <f t="shared" si="605"/>
        <v>0.85</v>
      </c>
      <c r="AZ715" s="9">
        <f t="shared" si="606"/>
        <v>0.6</v>
      </c>
      <c r="BA715" s="9">
        <f t="shared" si="607"/>
        <v>0.65</v>
      </c>
      <c r="BB715" s="9">
        <f t="shared" si="622"/>
        <v>21</v>
      </c>
      <c r="BC715" s="9">
        <f t="shared" si="623"/>
        <v>11.2</v>
      </c>
      <c r="BD715" s="9">
        <f t="shared" si="624"/>
        <v>13.65</v>
      </c>
      <c r="BE715" s="9">
        <f t="shared" si="608"/>
        <v>171.23202756498415</v>
      </c>
      <c r="BF715" s="9">
        <f t="shared" si="609"/>
        <v>75.408725972406302</v>
      </c>
      <c r="BG715" s="9">
        <f t="shared" si="610"/>
        <v>182.46475884175649</v>
      </c>
      <c r="BH715" s="9">
        <f t="shared" si="611"/>
        <v>5182.1569033930227</v>
      </c>
      <c r="BI715" s="9">
        <f t="shared" si="612"/>
        <v>152.08037341960033</v>
      </c>
      <c r="BJ715" s="9">
        <f t="shared" si="613"/>
        <v>66.974545405225541</v>
      </c>
      <c r="BK715" s="9">
        <f t="shared" si="614"/>
        <v>162.05676622056305</v>
      </c>
      <c r="BL715" s="9">
        <f t="shared" si="615"/>
        <v>4602.5522689549271</v>
      </c>
      <c r="BM715" s="9" t="str">
        <f t="shared" si="616"/>
        <v>D</v>
      </c>
      <c r="BN715" s="9" t="str">
        <f t="shared" si="617"/>
        <v>M</v>
      </c>
      <c r="BO715" s="9">
        <v>1</v>
      </c>
    </row>
    <row r="716" spans="1:67" x14ac:dyDescent="0.3">
      <c r="A716" s="10">
        <v>710</v>
      </c>
      <c r="B716" s="10">
        <f t="shared" si="587"/>
        <v>18</v>
      </c>
      <c r="C716" s="9">
        <f>IF(G716&lt;=$A$3,$A$3,G716)</f>
        <v>2.5</v>
      </c>
      <c r="D716" s="9">
        <f t="shared" si="574"/>
        <v>3</v>
      </c>
      <c r="E716" s="9">
        <f t="shared" si="575"/>
        <v>2.7508200000000005</v>
      </c>
      <c r="F716" s="9">
        <f t="shared" si="576"/>
        <v>2.9000000000000004</v>
      </c>
      <c r="G716" s="9">
        <v>1.2994366099437993</v>
      </c>
      <c r="H716" s="9">
        <f t="shared" si="588"/>
        <v>1.4337696625034644</v>
      </c>
      <c r="I716" s="9">
        <v>65</v>
      </c>
      <c r="J716" s="9">
        <v>78</v>
      </c>
      <c r="K716" s="9">
        <v>0.2</v>
      </c>
      <c r="L716" s="9">
        <v>0.2</v>
      </c>
      <c r="M716" s="1">
        <f t="shared" si="577"/>
        <v>1.3989229744649958</v>
      </c>
      <c r="N716" s="9">
        <v>3</v>
      </c>
      <c r="O716" s="9">
        <v>2.6</v>
      </c>
      <c r="P716" s="9">
        <f t="shared" si="578"/>
        <v>0</v>
      </c>
      <c r="Q716" s="1">
        <f t="shared" si="579"/>
        <v>0</v>
      </c>
      <c r="R716" s="4">
        <f t="shared" si="580"/>
        <v>15.007922656809424</v>
      </c>
      <c r="S716" s="4">
        <f t="shared" si="581"/>
        <v>15.730009374269665</v>
      </c>
      <c r="T716" s="9">
        <f t="shared" si="582"/>
        <v>0</v>
      </c>
      <c r="U716" s="9">
        <f t="shared" si="583"/>
        <v>2.83269263696846</v>
      </c>
      <c r="V716" s="9">
        <f t="shared" si="584"/>
        <v>35.496380367070024</v>
      </c>
      <c r="W716" s="9">
        <f t="shared" si="585"/>
        <v>31.46001874853933</v>
      </c>
      <c r="X716" s="28">
        <f t="shared" si="589"/>
        <v>66.956399115609358</v>
      </c>
      <c r="Y716" s="9">
        <f t="shared" si="586"/>
        <v>0.46985828336167412</v>
      </c>
      <c r="Z716" s="9">
        <f t="shared" si="618"/>
        <v>0.04</v>
      </c>
      <c r="AA716" s="29">
        <f t="shared" si="590"/>
        <v>0.50985828336167416</v>
      </c>
      <c r="AB716" s="30">
        <f t="shared" si="619"/>
        <v>0.98</v>
      </c>
      <c r="AC716" s="9">
        <v>0.5</v>
      </c>
      <c r="AD716" s="9">
        <v>0.5</v>
      </c>
      <c r="AE716" s="9">
        <f t="shared" si="591"/>
        <v>35.496380367070024</v>
      </c>
      <c r="AF716" s="9">
        <f>(AC716+AD716)*D716*E716*N716</f>
        <v>24.757380000000005</v>
      </c>
      <c r="AG716" s="28">
        <f t="shared" si="592"/>
        <v>60.253760367070029</v>
      </c>
      <c r="AH716" s="9">
        <f t="shared" si="593"/>
        <v>0.41088522689997026</v>
      </c>
      <c r="AI716" s="9">
        <f t="shared" si="620"/>
        <v>0.09</v>
      </c>
      <c r="AJ716" s="29">
        <f t="shared" si="594"/>
        <v>0.50088522689997028</v>
      </c>
      <c r="AK716" s="30">
        <f t="shared" si="621"/>
        <v>0.9</v>
      </c>
      <c r="AL716" s="9">
        <v>9.4988794115361657</v>
      </c>
      <c r="AM716" s="9">
        <v>3.4128069266243468</v>
      </c>
      <c r="AN716" s="9">
        <v>4.7295287443290555</v>
      </c>
      <c r="AO716" s="36">
        <f t="shared" si="595"/>
        <v>68.351324097184545</v>
      </c>
      <c r="AP716" s="36">
        <f t="shared" si="596"/>
        <v>4.6557970609107864</v>
      </c>
      <c r="AQ716" s="36">
        <f t="shared" si="597"/>
        <v>1.6727590455708263</v>
      </c>
      <c r="AR716" s="36">
        <f t="shared" si="598"/>
        <v>2.3181393376357491</v>
      </c>
      <c r="AS716" s="36">
        <f t="shared" si="599"/>
        <v>114.91460959666668</v>
      </c>
      <c r="AT716" s="37">
        <f t="shared" si="600"/>
        <v>59.591631132267068</v>
      </c>
      <c r="AU716" s="37">
        <f t="shared" si="601"/>
        <v>4.7410310421934172</v>
      </c>
      <c r="AV716" s="37">
        <f t="shared" si="602"/>
        <v>1.7033823548163207</v>
      </c>
      <c r="AW716" s="37">
        <f t="shared" si="603"/>
        <v>2.3605776660958648</v>
      </c>
      <c r="AX716" s="37">
        <f t="shared" si="604"/>
        <v>117.01835886995372</v>
      </c>
      <c r="AY716" s="9">
        <f t="shared" si="605"/>
        <v>0.85</v>
      </c>
      <c r="AZ716" s="9">
        <f t="shared" si="606"/>
        <v>0.6</v>
      </c>
      <c r="BA716" s="9">
        <f t="shared" si="607"/>
        <v>0.65</v>
      </c>
      <c r="BB716" s="9">
        <f t="shared" si="622"/>
        <v>21</v>
      </c>
      <c r="BC716" s="9">
        <f t="shared" si="623"/>
        <v>11.2</v>
      </c>
      <c r="BD716" s="9">
        <f t="shared" si="624"/>
        <v>13.65</v>
      </c>
      <c r="BE716" s="9">
        <f t="shared" si="608"/>
        <v>318.22989384103244</v>
      </c>
      <c r="BF716" s="9">
        <f t="shared" si="609"/>
        <v>114.33529566030865</v>
      </c>
      <c r="BG716" s="9">
        <f t="shared" si="610"/>
        <v>158.4478931691738</v>
      </c>
      <c r="BH716" s="9">
        <f t="shared" si="611"/>
        <v>7854.5657240431974</v>
      </c>
      <c r="BI716" s="9">
        <f t="shared" si="612"/>
        <v>282.52577305301782</v>
      </c>
      <c r="BJ716" s="9">
        <f t="shared" si="613"/>
        <v>101.50733296542664</v>
      </c>
      <c r="BK716" s="9">
        <f t="shared" si="614"/>
        <v>140.67067353705266</v>
      </c>
      <c r="BL716" s="9">
        <f t="shared" si="615"/>
        <v>6973.3148774815336</v>
      </c>
      <c r="BM716" s="9" t="str">
        <f t="shared" si="616"/>
        <v>M</v>
      </c>
      <c r="BN716" s="9" t="str">
        <f t="shared" si="617"/>
        <v>M</v>
      </c>
      <c r="BO716" s="9">
        <v>1</v>
      </c>
    </row>
    <row r="717" spans="1:67" x14ac:dyDescent="0.3">
      <c r="A717" s="10">
        <v>711</v>
      </c>
      <c r="B717" s="10">
        <f t="shared" si="587"/>
        <v>18</v>
      </c>
      <c r="C717" s="9">
        <f>IF(G717&lt;=$A$3,$A$3,G717)</f>
        <v>2.5</v>
      </c>
      <c r="D717" s="9">
        <f t="shared" si="574"/>
        <v>3</v>
      </c>
      <c r="E717" s="9">
        <f t="shared" si="575"/>
        <v>2.7508200000000005</v>
      </c>
      <c r="F717" s="9">
        <f t="shared" si="576"/>
        <v>2.9000000000000004</v>
      </c>
      <c r="G717" s="9">
        <v>2.4767590136586857</v>
      </c>
      <c r="H717" s="9">
        <f t="shared" si="588"/>
        <v>2.7328012062623142</v>
      </c>
      <c r="I717" s="9">
        <v>65</v>
      </c>
      <c r="J717" s="9">
        <v>78</v>
      </c>
      <c r="K717" s="9">
        <v>0.2</v>
      </c>
      <c r="L717" s="9">
        <v>0.2</v>
      </c>
      <c r="M717" s="1">
        <f t="shared" si="577"/>
        <v>1.3989229744649958</v>
      </c>
      <c r="N717" s="9">
        <v>3</v>
      </c>
      <c r="O717" s="9">
        <v>2.6</v>
      </c>
      <c r="P717" s="9">
        <f t="shared" si="578"/>
        <v>2.6414410297286812</v>
      </c>
      <c r="Q717" s="1">
        <f t="shared" si="579"/>
        <v>1.2317241807273094</v>
      </c>
      <c r="R717" s="4">
        <f t="shared" si="580"/>
        <v>15.007922656809424</v>
      </c>
      <c r="S717" s="4">
        <f t="shared" si="581"/>
        <v>0.21438740001337514</v>
      </c>
      <c r="T717" s="9">
        <f t="shared" si="582"/>
        <v>13.424799839613089</v>
      </c>
      <c r="U717" s="9">
        <f t="shared" si="583"/>
        <v>4.1317241807273097</v>
      </c>
      <c r="V717" s="9">
        <f t="shared" si="584"/>
        <v>30.727790033090024</v>
      </c>
      <c r="W717" s="9">
        <f t="shared" si="585"/>
        <v>41.873834950509298</v>
      </c>
      <c r="X717" s="28">
        <f t="shared" si="589"/>
        <v>72.601624983599322</v>
      </c>
      <c r="Y717" s="9">
        <f t="shared" si="586"/>
        <v>0.57676167661493227</v>
      </c>
      <c r="Z717" s="9">
        <f t="shared" si="618"/>
        <v>0.04</v>
      </c>
      <c r="AA717" s="29">
        <f t="shared" si="590"/>
        <v>0.61676167661493231</v>
      </c>
      <c r="AB717" s="30">
        <f t="shared" si="619"/>
        <v>0.98</v>
      </c>
      <c r="AC717" s="9">
        <v>0.5</v>
      </c>
      <c r="AD717" s="9">
        <v>0.5</v>
      </c>
      <c r="AE717" s="9">
        <f t="shared" si="591"/>
        <v>67.656997927894508</v>
      </c>
      <c r="AF717" s="9">
        <f>(AC717+AD717)*D717*E717*N717</f>
        <v>24.757380000000005</v>
      </c>
      <c r="AG717" s="28">
        <f t="shared" si="592"/>
        <v>92.41437792789452</v>
      </c>
      <c r="AH717" s="9">
        <f t="shared" si="593"/>
        <v>0.26789532705956998</v>
      </c>
      <c r="AI717" s="9">
        <f t="shared" si="620"/>
        <v>0.09</v>
      </c>
      <c r="AJ717" s="29">
        <f t="shared" si="594"/>
        <v>0.35789532705956995</v>
      </c>
      <c r="AK717" s="30">
        <f t="shared" si="621"/>
        <v>0.9</v>
      </c>
      <c r="AL717" s="9">
        <v>11.601170548497127</v>
      </c>
      <c r="AM717" s="9">
        <v>3.4012297075693727</v>
      </c>
      <c r="AN717" s="9">
        <v>6.5145391171054507</v>
      </c>
      <c r="AO717" s="36">
        <f t="shared" si="595"/>
        <v>74.114158837424313</v>
      </c>
      <c r="AP717" s="36">
        <f t="shared" si="596"/>
        <v>4.4460131503102653</v>
      </c>
      <c r="AQ717" s="36">
        <f t="shared" si="597"/>
        <v>1.3034815705763705</v>
      </c>
      <c r="AR717" s="36">
        <f t="shared" si="598"/>
        <v>2.4966210488659319</v>
      </c>
      <c r="AS717" s="36">
        <f t="shared" si="599"/>
        <v>110.27200114337442</v>
      </c>
      <c r="AT717" s="37">
        <f t="shared" si="600"/>
        <v>91.398835313302271</v>
      </c>
      <c r="AU717" s="37">
        <f t="shared" si="601"/>
        <v>7.4491658207688971</v>
      </c>
      <c r="AV717" s="37">
        <f t="shared" si="602"/>
        <v>2.1839454889741066</v>
      </c>
      <c r="AW717" s="37">
        <f t="shared" si="603"/>
        <v>4.1830160091466331</v>
      </c>
      <c r="AX717" s="37">
        <f t="shared" si="604"/>
        <v>184.75753312778431</v>
      </c>
      <c r="AY717" s="9">
        <f t="shared" si="605"/>
        <v>0.85</v>
      </c>
      <c r="AZ717" s="9">
        <f t="shared" si="606"/>
        <v>0.6</v>
      </c>
      <c r="BA717" s="9">
        <f t="shared" si="607"/>
        <v>0.65</v>
      </c>
      <c r="BB717" s="9">
        <f t="shared" si="622"/>
        <v>21</v>
      </c>
      <c r="BC717" s="9">
        <f t="shared" si="623"/>
        <v>11.2</v>
      </c>
      <c r="BD717" s="9">
        <f t="shared" si="624"/>
        <v>13.65</v>
      </c>
      <c r="BE717" s="9">
        <f t="shared" si="608"/>
        <v>329.51252481537227</v>
      </c>
      <c r="BF717" s="9">
        <f t="shared" si="609"/>
        <v>96.606440163352431</v>
      </c>
      <c r="BG717" s="9">
        <f t="shared" si="610"/>
        <v>185.03496897250656</v>
      </c>
      <c r="BH717" s="9">
        <f t="shared" si="611"/>
        <v>8172.7166080606876</v>
      </c>
      <c r="BI717" s="9">
        <f t="shared" si="612"/>
        <v>680.84508007393651</v>
      </c>
      <c r="BJ717" s="9">
        <f t="shared" si="613"/>
        <v>199.61007407997377</v>
      </c>
      <c r="BK717" s="9">
        <f t="shared" si="614"/>
        <v>382.32279133290001</v>
      </c>
      <c r="BL717" s="9">
        <f t="shared" si="615"/>
        <v>16886.623343238349</v>
      </c>
      <c r="BM717" s="9" t="str">
        <f t="shared" si="616"/>
        <v>M</v>
      </c>
      <c r="BN717" s="9" t="str">
        <f t="shared" si="617"/>
        <v>M</v>
      </c>
      <c r="BO717" s="9">
        <v>1</v>
      </c>
    </row>
    <row r="718" spans="1:67" x14ac:dyDescent="0.3">
      <c r="A718" s="10">
        <v>712</v>
      </c>
      <c r="B718" s="10">
        <f t="shared" si="587"/>
        <v>18</v>
      </c>
      <c r="C718" s="9">
        <f>IF(G718&lt;=$A$3,$A$3,G718)</f>
        <v>2.5</v>
      </c>
      <c r="D718" s="9">
        <f t="shared" si="574"/>
        <v>3</v>
      </c>
      <c r="E718" s="9">
        <f t="shared" si="575"/>
        <v>2.7508200000000005</v>
      </c>
      <c r="F718" s="9">
        <f t="shared" si="576"/>
        <v>2.9000000000000004</v>
      </c>
      <c r="G718" s="9">
        <v>1.8709629304033684</v>
      </c>
      <c r="H718" s="9">
        <f t="shared" si="588"/>
        <v>2.0643791846044337</v>
      </c>
      <c r="I718" s="9">
        <v>65</v>
      </c>
      <c r="J718" s="9">
        <v>78</v>
      </c>
      <c r="K718" s="9">
        <v>0.2</v>
      </c>
      <c r="L718" s="9">
        <v>0.2</v>
      </c>
      <c r="M718" s="1">
        <f t="shared" si="577"/>
        <v>1.3989229744649958</v>
      </c>
      <c r="N718" s="9">
        <v>3</v>
      </c>
      <c r="O718" s="9">
        <v>2.6</v>
      </c>
      <c r="P718" s="9">
        <f t="shared" si="578"/>
        <v>1.2080053784623666</v>
      </c>
      <c r="Q718" s="1">
        <f t="shared" si="579"/>
        <v>0.56330215906942893</v>
      </c>
      <c r="R718" s="4">
        <f t="shared" si="580"/>
        <v>15.007922656809424</v>
      </c>
      <c r="S718" s="4">
        <f t="shared" si="581"/>
        <v>5.3549013826859317</v>
      </c>
      <c r="T718" s="9">
        <f t="shared" si="582"/>
        <v>2.807784136759814</v>
      </c>
      <c r="U718" s="9">
        <f t="shared" si="583"/>
        <v>3.4633021590694293</v>
      </c>
      <c r="V718" s="9">
        <f t="shared" si="584"/>
        <v>43.384911178260488</v>
      </c>
      <c r="W718" s="9">
        <f t="shared" si="585"/>
        <v>56.01446362432462</v>
      </c>
      <c r="X718" s="28">
        <f t="shared" si="589"/>
        <v>99.3993748025851</v>
      </c>
      <c r="Y718" s="9">
        <f t="shared" si="586"/>
        <v>0.5635293354266433</v>
      </c>
      <c r="Z718" s="9">
        <f t="shared" si="618"/>
        <v>0.04</v>
      </c>
      <c r="AA718" s="29">
        <f t="shared" si="590"/>
        <v>0.60352933542664333</v>
      </c>
      <c r="AB718" s="30">
        <f t="shared" si="619"/>
        <v>0.98</v>
      </c>
      <c r="AC718" s="9">
        <v>0.5</v>
      </c>
      <c r="AD718" s="9">
        <v>0.5</v>
      </c>
      <c r="AE718" s="9">
        <f t="shared" si="591"/>
        <v>51.108619937342127</v>
      </c>
      <c r="AF718" s="9">
        <f>(AC718+AD718)*D718*E718*N718</f>
        <v>24.757380000000005</v>
      </c>
      <c r="AG718" s="28">
        <f t="shared" si="592"/>
        <v>75.865999937342139</v>
      </c>
      <c r="AH718" s="9">
        <f t="shared" si="593"/>
        <v>0.32633037224115108</v>
      </c>
      <c r="AI718" s="9">
        <f t="shared" si="620"/>
        <v>0.09</v>
      </c>
      <c r="AJ718" s="29">
        <f t="shared" si="594"/>
        <v>0.4163303722411511</v>
      </c>
      <c r="AK718" s="30">
        <f t="shared" si="621"/>
        <v>0.9</v>
      </c>
      <c r="AL718" s="9">
        <v>11.50673645852622</v>
      </c>
      <c r="AM718" s="9">
        <v>3.4667163679016522</v>
      </c>
      <c r="AN718" s="9">
        <v>5.3230582365794827</v>
      </c>
      <c r="AO718" s="36">
        <f t="shared" si="595"/>
        <v>101.47019511097228</v>
      </c>
      <c r="AP718" s="36">
        <f t="shared" si="596"/>
        <v>4.5620834507823629</v>
      </c>
      <c r="AQ718" s="36">
        <f t="shared" si="597"/>
        <v>1.3744513422693012</v>
      </c>
      <c r="AR718" s="36">
        <f t="shared" si="598"/>
        <v>2.1104364366193478</v>
      </c>
      <c r="AS718" s="36">
        <f t="shared" si="599"/>
        <v>109.39434990042004</v>
      </c>
      <c r="AT718" s="37">
        <f t="shared" si="600"/>
        <v>75.03230763033838</v>
      </c>
      <c r="AU718" s="37">
        <f t="shared" si="601"/>
        <v>6.7161325854671743</v>
      </c>
      <c r="AV718" s="37">
        <f t="shared" si="602"/>
        <v>2.0234170519986661</v>
      </c>
      <c r="AW718" s="37">
        <f t="shared" si="603"/>
        <v>3.1069074194830213</v>
      </c>
      <c r="AX718" s="37">
        <f t="shared" si="604"/>
        <v>161.0463653193832</v>
      </c>
      <c r="AY718" s="9">
        <f t="shared" si="605"/>
        <v>0.85</v>
      </c>
      <c r="AZ718" s="9">
        <f t="shared" si="606"/>
        <v>0.6</v>
      </c>
      <c r="BA718" s="9">
        <f t="shared" si="607"/>
        <v>0.65</v>
      </c>
      <c r="BB718" s="9">
        <f t="shared" si="622"/>
        <v>21</v>
      </c>
      <c r="BC718" s="9">
        <f t="shared" si="623"/>
        <v>11.2</v>
      </c>
      <c r="BD718" s="9">
        <f t="shared" si="624"/>
        <v>13.65</v>
      </c>
      <c r="BE718" s="9">
        <f t="shared" si="608"/>
        <v>462.91549786342409</v>
      </c>
      <c r="BF718" s="9">
        <f t="shared" si="609"/>
        <v>139.46584587060374</v>
      </c>
      <c r="BG718" s="9">
        <f t="shared" si="610"/>
        <v>214.14639699307031</v>
      </c>
      <c r="BH718" s="9">
        <f t="shared" si="611"/>
        <v>11100.266028433593</v>
      </c>
      <c r="BI718" s="9">
        <f t="shared" si="612"/>
        <v>503.92692623891287</v>
      </c>
      <c r="BJ718" s="9">
        <f t="shared" si="613"/>
        <v>151.82165071003629</v>
      </c>
      <c r="BK718" s="9">
        <f t="shared" si="614"/>
        <v>233.11843327763083</v>
      </c>
      <c r="BL718" s="9">
        <f t="shared" si="615"/>
        <v>12083.680425391818</v>
      </c>
      <c r="BM718" s="9" t="str">
        <f t="shared" si="616"/>
        <v>M</v>
      </c>
      <c r="BN718" s="9" t="str">
        <f t="shared" si="617"/>
        <v>M</v>
      </c>
      <c r="BO718" s="9">
        <v>1</v>
      </c>
    </row>
    <row r="719" spans="1:67" x14ac:dyDescent="0.3">
      <c r="A719" s="10">
        <v>713</v>
      </c>
      <c r="B719" s="10">
        <f t="shared" si="587"/>
        <v>18</v>
      </c>
      <c r="C719" s="9">
        <f>IF(G719&lt;=$A$3,$A$3,G719)</f>
        <v>2.5</v>
      </c>
      <c r="D719" s="9">
        <f t="shared" si="574"/>
        <v>3</v>
      </c>
      <c r="E719" s="9">
        <f t="shared" si="575"/>
        <v>2.7508200000000005</v>
      </c>
      <c r="F719" s="9">
        <f t="shared" si="576"/>
        <v>2.9000000000000004</v>
      </c>
      <c r="G719" s="9">
        <v>2.1164582263936222</v>
      </c>
      <c r="H719" s="9">
        <f t="shared" si="588"/>
        <v>2.3352532734092413</v>
      </c>
      <c r="I719" s="9">
        <v>65</v>
      </c>
      <c r="J719" s="9">
        <v>78</v>
      </c>
      <c r="K719" s="9">
        <v>0.2</v>
      </c>
      <c r="L719" s="9">
        <v>0.2</v>
      </c>
      <c r="M719" s="1">
        <f t="shared" si="577"/>
        <v>1.3989229744649958</v>
      </c>
      <c r="N719" s="9">
        <v>3</v>
      </c>
      <c r="O719" s="9">
        <v>2.6</v>
      </c>
      <c r="P719" s="9">
        <f t="shared" si="578"/>
        <v>1.788896736490998</v>
      </c>
      <c r="Q719" s="1">
        <f t="shared" si="579"/>
        <v>0.83417624787423694</v>
      </c>
      <c r="R719" s="4">
        <f t="shared" si="580"/>
        <v>15.007922656809424</v>
      </c>
      <c r="S719" s="4">
        <f t="shared" si="581"/>
        <v>2.4459097163770576</v>
      </c>
      <c r="T719" s="9">
        <f t="shared" si="582"/>
        <v>6.1573880397131813</v>
      </c>
      <c r="U719" s="9">
        <f t="shared" si="583"/>
        <v>3.7341762478742373</v>
      </c>
      <c r="V719" s="9">
        <f t="shared" si="584"/>
        <v>40.876886518632674</v>
      </c>
      <c r="W719" s="9">
        <f t="shared" si="585"/>
        <v>48.012351168808841</v>
      </c>
      <c r="X719" s="28">
        <f t="shared" si="589"/>
        <v>88.889237687441522</v>
      </c>
      <c r="Y719" s="9">
        <f t="shared" si="586"/>
        <v>0.540136831160969</v>
      </c>
      <c r="Z719" s="9">
        <f t="shared" si="618"/>
        <v>0.04</v>
      </c>
      <c r="AA719" s="29">
        <f t="shared" si="590"/>
        <v>0.58013683116096904</v>
      </c>
      <c r="AB719" s="30">
        <f t="shared" si="619"/>
        <v>0.98</v>
      </c>
      <c r="AC719" s="9">
        <v>0.5</v>
      </c>
      <c r="AD719" s="9">
        <v>0.5</v>
      </c>
      <c r="AE719" s="9">
        <f t="shared" si="591"/>
        <v>57.814752686036485</v>
      </c>
      <c r="AF719" s="9">
        <f>(AC719+AD719)*D719*E719*N719</f>
        <v>24.757380000000005</v>
      </c>
      <c r="AG719" s="28">
        <f t="shared" si="592"/>
        <v>82.572132686036497</v>
      </c>
      <c r="AH719" s="9">
        <f t="shared" si="593"/>
        <v>0.29982730486246295</v>
      </c>
      <c r="AI719" s="9">
        <f t="shared" si="620"/>
        <v>0.09</v>
      </c>
      <c r="AJ719" s="29">
        <f t="shared" si="594"/>
        <v>0.38982730486246298</v>
      </c>
      <c r="AK719" s="30">
        <f t="shared" si="621"/>
        <v>0.9</v>
      </c>
      <c r="AL719" s="9">
        <v>6.2319286868848414</v>
      </c>
      <c r="AM719" s="9">
        <v>2.6102684215238758</v>
      </c>
      <c r="AN719" s="9">
        <v>4.4850109433334939</v>
      </c>
      <c r="AO719" s="36">
        <f t="shared" si="595"/>
        <v>90.741096805929885</v>
      </c>
      <c r="AP719" s="36">
        <f t="shared" si="596"/>
        <v>2.6165573264543305</v>
      </c>
      <c r="AQ719" s="36">
        <f t="shared" si="597"/>
        <v>1.0959555709814699</v>
      </c>
      <c r="AR719" s="36">
        <f t="shared" si="598"/>
        <v>1.8830909069457322</v>
      </c>
      <c r="AS719" s="36">
        <f t="shared" si="599"/>
        <v>70.778093786081286</v>
      </c>
      <c r="AT719" s="37">
        <f t="shared" si="600"/>
        <v>81.664746612563576</v>
      </c>
      <c r="AU719" s="37">
        <f t="shared" si="601"/>
        <v>3.802552722781456</v>
      </c>
      <c r="AV719" s="37">
        <f t="shared" si="602"/>
        <v>1.5927145177936279</v>
      </c>
      <c r="AW719" s="37">
        <f t="shared" si="603"/>
        <v>2.7366312150151453</v>
      </c>
      <c r="AX719" s="37">
        <f t="shared" si="604"/>
        <v>102.85936811644405</v>
      </c>
      <c r="AY719" s="9">
        <f t="shared" si="605"/>
        <v>0.85</v>
      </c>
      <c r="AZ719" s="9">
        <f t="shared" si="606"/>
        <v>0.6</v>
      </c>
      <c r="BA719" s="9">
        <f t="shared" si="607"/>
        <v>0.65</v>
      </c>
      <c r="BB719" s="9">
        <f t="shared" si="622"/>
        <v>21</v>
      </c>
      <c r="BC719" s="9">
        <f t="shared" si="623"/>
        <v>11.2</v>
      </c>
      <c r="BD719" s="9">
        <f t="shared" si="624"/>
        <v>13.65</v>
      </c>
      <c r="BE719" s="9">
        <f t="shared" si="608"/>
        <v>237.42928165805748</v>
      </c>
      <c r="BF719" s="9">
        <f t="shared" si="609"/>
        <v>99.448210561427715</v>
      </c>
      <c r="BG719" s="9">
        <f t="shared" si="610"/>
        <v>170.87373428152898</v>
      </c>
      <c r="BH719" s="9">
        <f t="shared" si="611"/>
        <v>6422.4818599819864</v>
      </c>
      <c r="BI719" s="9">
        <f t="shared" si="612"/>
        <v>310.53450458686132</v>
      </c>
      <c r="BJ719" s="9">
        <f t="shared" si="613"/>
        <v>130.06862752176801</v>
      </c>
      <c r="BK719" s="9">
        <f t="shared" si="614"/>
        <v>223.48629474624383</v>
      </c>
      <c r="BL719" s="9">
        <f t="shared" si="615"/>
        <v>8399.9842339578045</v>
      </c>
      <c r="BM719" s="9" t="str">
        <f t="shared" si="616"/>
        <v>D</v>
      </c>
      <c r="BN719" s="9" t="str">
        <f t="shared" si="617"/>
        <v>M</v>
      </c>
      <c r="BO719" s="9">
        <v>1</v>
      </c>
    </row>
    <row r="720" spans="1:67" x14ac:dyDescent="0.3">
      <c r="A720" s="10">
        <v>714</v>
      </c>
      <c r="B720" s="10">
        <f t="shared" si="587"/>
        <v>18</v>
      </c>
      <c r="C720" s="9">
        <f>IF(G720&lt;=$A$3,$A$3,G720)</f>
        <v>2.7009203152764023</v>
      </c>
      <c r="D720" s="9">
        <f t="shared" si="574"/>
        <v>3</v>
      </c>
      <c r="E720" s="9">
        <f t="shared" si="575"/>
        <v>2.7508200000000005</v>
      </c>
      <c r="F720" s="9">
        <f t="shared" si="576"/>
        <v>3.1009203152764027</v>
      </c>
      <c r="G720" s="9">
        <v>2.7009203152764023</v>
      </c>
      <c r="H720" s="9">
        <f t="shared" si="588"/>
        <v>2.9801358367531936</v>
      </c>
      <c r="I720" s="9">
        <v>65</v>
      </c>
      <c r="J720" s="9">
        <v>78</v>
      </c>
      <c r="K720" s="9">
        <v>0.2</v>
      </c>
      <c r="L720" s="9">
        <v>0.2</v>
      </c>
      <c r="M720" s="1">
        <f t="shared" si="577"/>
        <v>1.3989229744649958</v>
      </c>
      <c r="N720" s="9">
        <v>3</v>
      </c>
      <c r="O720" s="9">
        <v>2.6</v>
      </c>
      <c r="P720" s="9">
        <f t="shared" si="578"/>
        <v>2.7409768499168394</v>
      </c>
      <c r="Q720" s="1">
        <f t="shared" si="579"/>
        <v>1.2781384959417865</v>
      </c>
      <c r="R720" s="4">
        <f t="shared" si="580"/>
        <v>15.007922656809424</v>
      </c>
      <c r="S720" s="4">
        <f t="shared" si="581"/>
        <v>0.11188071543746604</v>
      </c>
      <c r="T720" s="9">
        <f t="shared" si="582"/>
        <v>14.455619735076246</v>
      </c>
      <c r="U720" s="9">
        <f t="shared" si="583"/>
        <v>4.3790588112181892</v>
      </c>
      <c r="V720" s="9">
        <f t="shared" si="584"/>
        <v>34.015547482474346</v>
      </c>
      <c r="W720" s="9">
        <f t="shared" si="585"/>
        <v>41.5918575124442</v>
      </c>
      <c r="X720" s="28">
        <f t="shared" si="589"/>
        <v>75.607404994918539</v>
      </c>
      <c r="Y720" s="9">
        <f t="shared" si="586"/>
        <v>0.55010296299998029</v>
      </c>
      <c r="Z720" s="9">
        <f t="shared" si="618"/>
        <v>0.04</v>
      </c>
      <c r="AA720" s="29">
        <f t="shared" si="590"/>
        <v>0.59010296299998033</v>
      </c>
      <c r="AB720" s="30">
        <f t="shared" si="619"/>
        <v>0.98</v>
      </c>
      <c r="AC720" s="9">
        <v>0.5</v>
      </c>
      <c r="AD720" s="9">
        <v>0.5</v>
      </c>
      <c r="AE720" s="9">
        <f t="shared" si="591"/>
        <v>73.780355362116794</v>
      </c>
      <c r="AF720" s="9">
        <f>(AC720+AD720)*D720*E720*N720</f>
        <v>24.757380000000005</v>
      </c>
      <c r="AG720" s="28">
        <f t="shared" si="592"/>
        <v>98.537735362116791</v>
      </c>
      <c r="AH720" s="9">
        <f t="shared" si="593"/>
        <v>0.25124770636364829</v>
      </c>
      <c r="AI720" s="9">
        <f t="shared" si="620"/>
        <v>0.09</v>
      </c>
      <c r="AJ720" s="29">
        <f t="shared" si="594"/>
        <v>0.34124770636364832</v>
      </c>
      <c r="AK720" s="30">
        <f t="shared" si="621"/>
        <v>0.9</v>
      </c>
      <c r="AL720" s="9">
        <v>4.999918340576202</v>
      </c>
      <c r="AM720" s="9">
        <v>2.5210568022261279</v>
      </c>
      <c r="AN720" s="9">
        <v>6.5112957748500158</v>
      </c>
      <c r="AO720" s="36">
        <f t="shared" si="595"/>
        <v>77.18255926564602</v>
      </c>
      <c r="AP720" s="36">
        <f t="shared" si="596"/>
        <v>2.0494517130442405</v>
      </c>
      <c r="AQ720" s="36">
        <f t="shared" si="597"/>
        <v>1.0333737133412344</v>
      </c>
      <c r="AR720" s="36">
        <f t="shared" si="598"/>
        <v>2.6689608451417688</v>
      </c>
      <c r="AS720" s="36">
        <f t="shared" si="599"/>
        <v>67.20733953001313</v>
      </c>
      <c r="AT720" s="37">
        <f t="shared" si="600"/>
        <v>97.454903105390244</v>
      </c>
      <c r="AU720" s="37">
        <f t="shared" si="601"/>
        <v>3.2937076748490344</v>
      </c>
      <c r="AV720" s="37">
        <f t="shared" si="602"/>
        <v>1.6607519508539881</v>
      </c>
      <c r="AW720" s="37">
        <f t="shared" si="603"/>
        <v>4.289331026227134</v>
      </c>
      <c r="AX720" s="37">
        <f t="shared" si="604"/>
        <v>108.01002463599431</v>
      </c>
      <c r="AY720" s="9">
        <f t="shared" si="605"/>
        <v>0.85</v>
      </c>
      <c r="AZ720" s="9">
        <f t="shared" si="606"/>
        <v>0.6</v>
      </c>
      <c r="BA720" s="9">
        <f t="shared" si="607"/>
        <v>0.65</v>
      </c>
      <c r="BB720" s="9">
        <f t="shared" si="622"/>
        <v>21</v>
      </c>
      <c r="BC720" s="9">
        <f t="shared" si="623"/>
        <v>11.2</v>
      </c>
      <c r="BD720" s="9">
        <f t="shared" si="624"/>
        <v>13.65</v>
      </c>
      <c r="BE720" s="9">
        <f t="shared" si="608"/>
        <v>158.18192830411684</v>
      </c>
      <c r="BF720" s="9">
        <f t="shared" si="609"/>
        <v>79.758427873520532</v>
      </c>
      <c r="BG720" s="9">
        <f t="shared" si="610"/>
        <v>205.99722860784325</v>
      </c>
      <c r="BH720" s="9">
        <f t="shared" si="611"/>
        <v>5187.2344663616332</v>
      </c>
      <c r="BI720" s="9">
        <f t="shared" si="612"/>
        <v>320.98796230989285</v>
      </c>
      <c r="BJ720" s="9">
        <f t="shared" si="613"/>
        <v>161.84842045256323</v>
      </c>
      <c r="BK720" s="9">
        <f t="shared" si="614"/>
        <v>418.01633954790947</v>
      </c>
      <c r="BL720" s="9">
        <f t="shared" si="615"/>
        <v>10526.106485311639</v>
      </c>
      <c r="BM720" s="9" t="str">
        <f t="shared" si="616"/>
        <v>D</v>
      </c>
      <c r="BN720" s="9" t="str">
        <f t="shared" si="617"/>
        <v>M</v>
      </c>
      <c r="BO720" s="9">
        <v>1</v>
      </c>
    </row>
    <row r="721" spans="1:67" x14ac:dyDescent="0.3">
      <c r="A721" s="10">
        <v>715</v>
      </c>
      <c r="B721" s="10">
        <f t="shared" si="587"/>
        <v>18</v>
      </c>
      <c r="C721" s="9">
        <f>IF(G721&lt;=$A$3,$A$3,G721)</f>
        <v>2.5</v>
      </c>
      <c r="D721" s="9">
        <f t="shared" si="574"/>
        <v>3</v>
      </c>
      <c r="E721" s="9">
        <f t="shared" si="575"/>
        <v>2.7508200000000005</v>
      </c>
      <c r="F721" s="9">
        <f t="shared" si="576"/>
        <v>2.9000000000000004</v>
      </c>
      <c r="G721" s="9">
        <v>1.0460292126155113</v>
      </c>
      <c r="H721" s="9">
        <f t="shared" si="588"/>
        <v>1.1541655357896767</v>
      </c>
      <c r="I721" s="9">
        <v>65</v>
      </c>
      <c r="J721" s="9">
        <v>78</v>
      </c>
      <c r="K721" s="9">
        <v>0.2</v>
      </c>
      <c r="L721" s="9">
        <v>0.2</v>
      </c>
      <c r="M721" s="1">
        <f t="shared" si="577"/>
        <v>1.3989229744649958</v>
      </c>
      <c r="N721" s="9">
        <v>3</v>
      </c>
      <c r="O721" s="9">
        <v>2.6</v>
      </c>
      <c r="P721" s="9">
        <f t="shared" si="578"/>
        <v>0</v>
      </c>
      <c r="Q721" s="1">
        <f t="shared" si="579"/>
        <v>0</v>
      </c>
      <c r="R721" s="4">
        <f t="shared" si="580"/>
        <v>15.007922656809424</v>
      </c>
      <c r="S721" s="4">
        <f t="shared" si="581"/>
        <v>18.729657807272268</v>
      </c>
      <c r="T721" s="9">
        <f t="shared" si="582"/>
        <v>0</v>
      </c>
      <c r="U721" s="9">
        <f t="shared" si="583"/>
        <v>2.5530885102546725</v>
      </c>
      <c r="V721" s="9">
        <f t="shared" si="584"/>
        <v>28.574114752448637</v>
      </c>
      <c r="W721" s="9">
        <f t="shared" si="585"/>
        <v>37.459315614544536</v>
      </c>
      <c r="X721" s="28">
        <f t="shared" si="589"/>
        <v>66.033430366993173</v>
      </c>
      <c r="Y721" s="9">
        <f t="shared" si="586"/>
        <v>0.56727805001735276</v>
      </c>
      <c r="Z721" s="9">
        <f t="shared" si="618"/>
        <v>0.04</v>
      </c>
      <c r="AA721" s="29">
        <f t="shared" si="590"/>
        <v>0.6072780500173528</v>
      </c>
      <c r="AB721" s="30">
        <f t="shared" si="619"/>
        <v>0.98</v>
      </c>
      <c r="AC721" s="9">
        <v>0.5</v>
      </c>
      <c r="AD721" s="9">
        <v>0.5</v>
      </c>
      <c r="AE721" s="9">
        <f t="shared" si="591"/>
        <v>28.574114752448629</v>
      </c>
      <c r="AF721" s="9">
        <f>(AC721+AD721)*D721*E721*N721</f>
        <v>24.757380000000005</v>
      </c>
      <c r="AG721" s="28">
        <f t="shared" si="592"/>
        <v>53.331494752448634</v>
      </c>
      <c r="AH721" s="9">
        <f t="shared" si="593"/>
        <v>0.46421687813022167</v>
      </c>
      <c r="AI721" s="9">
        <f t="shared" si="620"/>
        <v>0.09</v>
      </c>
      <c r="AJ721" s="29">
        <f t="shared" si="594"/>
        <v>0.55421687813022169</v>
      </c>
      <c r="AK721" s="30">
        <f t="shared" si="621"/>
        <v>0.9</v>
      </c>
      <c r="AL721" s="9">
        <v>11.272351492131591</v>
      </c>
      <c r="AM721" s="9">
        <v>2.253235150346538</v>
      </c>
      <c r="AN721" s="9">
        <v>6.507281256466654</v>
      </c>
      <c r="AO721" s="36">
        <f t="shared" si="595"/>
        <v>67.409126832972191</v>
      </c>
      <c r="AP721" s="36">
        <f t="shared" si="596"/>
        <v>4.4268998588797208</v>
      </c>
      <c r="AQ721" s="36">
        <f t="shared" si="597"/>
        <v>0.8848949020135356</v>
      </c>
      <c r="AR721" s="36">
        <f t="shared" si="598"/>
        <v>2.5555521841251148</v>
      </c>
      <c r="AS721" s="36">
        <f t="shared" si="599"/>
        <v>107.64079297618406</v>
      </c>
      <c r="AT721" s="37">
        <f t="shared" si="600"/>
        <v>52.745434370553596</v>
      </c>
      <c r="AU721" s="37">
        <f t="shared" si="601"/>
        <v>5.0250240389758742</v>
      </c>
      <c r="AV721" s="37">
        <f t="shared" si="602"/>
        <v>1.004454199628199</v>
      </c>
      <c r="AW721" s="37">
        <f t="shared" si="603"/>
        <v>2.9008361533923988</v>
      </c>
      <c r="AX721" s="37">
        <f t="shared" si="604"/>
        <v>122.1842800881949</v>
      </c>
      <c r="AY721" s="9">
        <f t="shared" si="605"/>
        <v>0.85</v>
      </c>
      <c r="AZ721" s="9">
        <f t="shared" si="606"/>
        <v>0.6</v>
      </c>
      <c r="BA721" s="9">
        <f t="shared" si="607"/>
        <v>0.65</v>
      </c>
      <c r="BB721" s="9">
        <f t="shared" si="622"/>
        <v>21</v>
      </c>
      <c r="BC721" s="9">
        <f t="shared" si="623"/>
        <v>11.2</v>
      </c>
      <c r="BD721" s="9">
        <f t="shared" si="624"/>
        <v>13.65</v>
      </c>
      <c r="BE721" s="9">
        <f t="shared" si="608"/>
        <v>298.41345406408982</v>
      </c>
      <c r="BF721" s="9">
        <f t="shared" si="609"/>
        <v>59.649992683680921</v>
      </c>
      <c r="BG721" s="9">
        <f t="shared" si="610"/>
        <v>172.26754130796897</v>
      </c>
      <c r="BH721" s="9">
        <f t="shared" si="611"/>
        <v>7255.9718661332936</v>
      </c>
      <c r="BI721" s="9">
        <f t="shared" si="612"/>
        <v>265.04707565825612</v>
      </c>
      <c r="BJ721" s="9">
        <f t="shared" si="613"/>
        <v>52.980373064716112</v>
      </c>
      <c r="BK721" s="9">
        <f t="shared" si="614"/>
        <v>153.0058629484879</v>
      </c>
      <c r="BL721" s="9">
        <f t="shared" si="615"/>
        <v>6444.6629265052225</v>
      </c>
      <c r="BM721" s="9" t="str">
        <f t="shared" si="616"/>
        <v>M</v>
      </c>
      <c r="BN721" s="9" t="str">
        <f t="shared" si="617"/>
        <v>M</v>
      </c>
      <c r="BO721" s="9">
        <v>1</v>
      </c>
    </row>
    <row r="722" spans="1:67" x14ac:dyDescent="0.3">
      <c r="A722" s="10">
        <v>716</v>
      </c>
      <c r="B722" s="10">
        <f t="shared" si="587"/>
        <v>18</v>
      </c>
      <c r="C722" s="9">
        <f>IF(G722&lt;=$A$3,$A$3,G722)</f>
        <v>2.5</v>
      </c>
      <c r="D722" s="9">
        <f t="shared" si="574"/>
        <v>3</v>
      </c>
      <c r="E722" s="9">
        <f t="shared" si="575"/>
        <v>2.7508200000000005</v>
      </c>
      <c r="F722" s="9">
        <f t="shared" si="576"/>
        <v>2.9000000000000004</v>
      </c>
      <c r="G722" s="9">
        <v>2.4998056670314028</v>
      </c>
      <c r="H722" s="9">
        <f t="shared" si="588"/>
        <v>2.7582303746997527</v>
      </c>
      <c r="I722" s="9">
        <v>65</v>
      </c>
      <c r="J722" s="9">
        <v>78</v>
      </c>
      <c r="K722" s="9">
        <v>0.2</v>
      </c>
      <c r="L722" s="9">
        <v>0.2</v>
      </c>
      <c r="M722" s="1">
        <f t="shared" si="577"/>
        <v>1.3989229744649958</v>
      </c>
      <c r="N722" s="9">
        <v>3</v>
      </c>
      <c r="O722" s="9">
        <v>2.6</v>
      </c>
      <c r="P722" s="9">
        <f t="shared" si="578"/>
        <v>2.6959740574255724</v>
      </c>
      <c r="Q722" s="1">
        <f t="shared" si="579"/>
        <v>1.2571533491647484</v>
      </c>
      <c r="R722" s="4">
        <f t="shared" si="580"/>
        <v>15.007922656809424</v>
      </c>
      <c r="S722" s="4">
        <f t="shared" si="581"/>
        <v>0.15413432351064579</v>
      </c>
      <c r="T722" s="9">
        <f t="shared" si="582"/>
        <v>13.984836645122698</v>
      </c>
      <c r="U722" s="9">
        <f t="shared" si="583"/>
        <v>4.1571533491647488</v>
      </c>
      <c r="V722" s="9">
        <f t="shared" si="584"/>
        <v>29.816789173847752</v>
      </c>
      <c r="W722" s="9">
        <f t="shared" si="585"/>
        <v>41.70808958260406</v>
      </c>
      <c r="X722" s="28">
        <f t="shared" si="589"/>
        <v>71.524878756451812</v>
      </c>
      <c r="Y722" s="9">
        <f t="shared" si="586"/>
        <v>0.58312702248155623</v>
      </c>
      <c r="Z722" s="9">
        <f t="shared" si="618"/>
        <v>0.04</v>
      </c>
      <c r="AA722" s="29">
        <f t="shared" si="590"/>
        <v>0.62312702248155627</v>
      </c>
      <c r="AB722" s="30">
        <f t="shared" si="619"/>
        <v>0.98</v>
      </c>
      <c r="AC722" s="9">
        <v>0.5</v>
      </c>
      <c r="AD722" s="9">
        <v>0.5</v>
      </c>
      <c r="AE722" s="9">
        <f t="shared" si="591"/>
        <v>68.286557513984178</v>
      </c>
      <c r="AF722" s="9">
        <f>(AC722+AD722)*D722*E722*N722</f>
        <v>24.757380000000005</v>
      </c>
      <c r="AG722" s="28">
        <f t="shared" si="592"/>
        <v>93.04393751398419</v>
      </c>
      <c r="AH722" s="9">
        <f t="shared" si="593"/>
        <v>0.26608267729726137</v>
      </c>
      <c r="AI722" s="9">
        <f t="shared" si="620"/>
        <v>0.09</v>
      </c>
      <c r="AJ722" s="29">
        <f t="shared" si="594"/>
        <v>0.3560826772972614</v>
      </c>
      <c r="AK722" s="30">
        <f t="shared" si="621"/>
        <v>0.9</v>
      </c>
      <c r="AL722" s="9">
        <v>11.529880413846509</v>
      </c>
      <c r="AM722" s="9">
        <v>2.2275131998896813</v>
      </c>
      <c r="AN722" s="9">
        <v>5.3553894337111192</v>
      </c>
      <c r="AO722" s="36">
        <f t="shared" si="595"/>
        <v>73.014980397211218</v>
      </c>
      <c r="AP722" s="36">
        <f t="shared" si="596"/>
        <v>4.3453003619979205</v>
      </c>
      <c r="AQ722" s="36">
        <f t="shared" si="597"/>
        <v>0.83948953210406052</v>
      </c>
      <c r="AR722" s="36">
        <f t="shared" si="598"/>
        <v>2.0183015616535216</v>
      </c>
      <c r="AS722" s="36">
        <f t="shared" si="599"/>
        <v>101.11236172317302</v>
      </c>
      <c r="AT722" s="37">
        <f t="shared" si="600"/>
        <v>92.021476662182167</v>
      </c>
      <c r="AU722" s="37">
        <f t="shared" si="601"/>
        <v>7.424289727166788</v>
      </c>
      <c r="AV722" s="37">
        <f t="shared" si="602"/>
        <v>1.4343343359579739</v>
      </c>
      <c r="AW722" s="37">
        <f t="shared" si="603"/>
        <v>3.4484280261857991</v>
      </c>
      <c r="AX722" s="37">
        <f t="shared" si="604"/>
        <v>172.75847602989825</v>
      </c>
      <c r="AY722" s="9">
        <f t="shared" si="605"/>
        <v>0.85</v>
      </c>
      <c r="AZ722" s="9">
        <f t="shared" si="606"/>
        <v>0.6</v>
      </c>
      <c r="BA722" s="9">
        <f t="shared" si="607"/>
        <v>0.65</v>
      </c>
      <c r="BB722" s="9">
        <f t="shared" si="622"/>
        <v>21</v>
      </c>
      <c r="BC722" s="9">
        <f t="shared" si="623"/>
        <v>11.2</v>
      </c>
      <c r="BD722" s="9">
        <f t="shared" si="624"/>
        <v>13.65</v>
      </c>
      <c r="BE722" s="9">
        <f t="shared" si="608"/>
        <v>317.27202075127298</v>
      </c>
      <c r="BF722" s="9">
        <f t="shared" si="609"/>
        <v>61.295311730241998</v>
      </c>
      <c r="BG722" s="9">
        <f t="shared" si="610"/>
        <v>147.36624895979267</v>
      </c>
      <c r="BH722" s="9">
        <f t="shared" si="611"/>
        <v>7382.7171091332084</v>
      </c>
      <c r="BI722" s="9">
        <f t="shared" si="612"/>
        <v>683.19410386175741</v>
      </c>
      <c r="BJ722" s="9">
        <f t="shared" si="613"/>
        <v>131.98956362212326</v>
      </c>
      <c r="BK722" s="9">
        <f t="shared" si="614"/>
        <v>317.32943913287141</v>
      </c>
      <c r="BL722" s="9">
        <f t="shared" si="615"/>
        <v>15897.490070179439</v>
      </c>
      <c r="BM722" s="9" t="str">
        <f t="shared" si="616"/>
        <v>M</v>
      </c>
      <c r="BN722" s="9" t="str">
        <f t="shared" si="617"/>
        <v>M</v>
      </c>
      <c r="BO722" s="9">
        <v>1</v>
      </c>
    </row>
    <row r="723" spans="1:67" x14ac:dyDescent="0.3">
      <c r="A723" s="10">
        <v>717</v>
      </c>
      <c r="B723" s="10">
        <f t="shared" si="587"/>
        <v>18</v>
      </c>
      <c r="C723" s="9">
        <f>IF(G723&lt;=$A$3,$A$3,G723)</f>
        <v>2.5</v>
      </c>
      <c r="D723" s="9">
        <f t="shared" si="574"/>
        <v>3</v>
      </c>
      <c r="E723" s="9">
        <f t="shared" si="575"/>
        <v>2.7508200000000005</v>
      </c>
      <c r="F723" s="9">
        <f t="shared" si="576"/>
        <v>2.9000000000000004</v>
      </c>
      <c r="G723" s="9">
        <v>2.357857768898282</v>
      </c>
      <c r="H723" s="9">
        <f t="shared" si="588"/>
        <v>2.60160819825653</v>
      </c>
      <c r="I723" s="9">
        <v>65</v>
      </c>
      <c r="J723" s="9">
        <v>78</v>
      </c>
      <c r="K723" s="9">
        <v>0.2</v>
      </c>
      <c r="L723" s="9">
        <v>0.2</v>
      </c>
      <c r="M723" s="1">
        <f t="shared" si="577"/>
        <v>1.3989229744649958</v>
      </c>
      <c r="N723" s="9">
        <v>3</v>
      </c>
      <c r="O723" s="9">
        <v>2.6</v>
      </c>
      <c r="P723" s="9">
        <f t="shared" si="578"/>
        <v>2.3600967161378112</v>
      </c>
      <c r="Q723" s="1">
        <f t="shared" si="579"/>
        <v>1.1005311727215252</v>
      </c>
      <c r="R723" s="4">
        <f t="shared" si="580"/>
        <v>15.007922656809424</v>
      </c>
      <c r="S723" s="4">
        <f t="shared" si="581"/>
        <v>0.68282081444100173</v>
      </c>
      <c r="T723" s="9">
        <f t="shared" si="582"/>
        <v>10.717304780641186</v>
      </c>
      <c r="U723" s="9">
        <f t="shared" si="583"/>
        <v>4.0005311727215256</v>
      </c>
      <c r="V723" s="9">
        <f t="shared" si="584"/>
        <v>34.927626438668867</v>
      </c>
      <c r="W723" s="9">
        <f t="shared" si="585"/>
        <v>43.162410955585102</v>
      </c>
      <c r="X723" s="28">
        <f t="shared" si="589"/>
        <v>78.090037394253969</v>
      </c>
      <c r="Y723" s="9">
        <f t="shared" si="586"/>
        <v>0.55272621701627056</v>
      </c>
      <c r="Z723" s="9">
        <f t="shared" si="618"/>
        <v>0.04</v>
      </c>
      <c r="AA723" s="29">
        <f t="shared" si="590"/>
        <v>0.5927262170162706</v>
      </c>
      <c r="AB723" s="30">
        <f t="shared" si="619"/>
        <v>0.98</v>
      </c>
      <c r="AC723" s="9">
        <v>0.5</v>
      </c>
      <c r="AD723" s="9">
        <v>0.5</v>
      </c>
      <c r="AE723" s="9">
        <f t="shared" si="591"/>
        <v>64.409002775352263</v>
      </c>
      <c r="AF723" s="9">
        <f>(AC723+AD723)*D723*E723*N723</f>
        <v>24.757380000000005</v>
      </c>
      <c r="AG723" s="28">
        <f t="shared" si="592"/>
        <v>89.166382775352275</v>
      </c>
      <c r="AH723" s="9">
        <f t="shared" si="593"/>
        <v>0.2776537438147994</v>
      </c>
      <c r="AI723" s="9">
        <f t="shared" si="620"/>
        <v>0.09</v>
      </c>
      <c r="AJ723" s="29">
        <f t="shared" si="594"/>
        <v>0.36765374381479943</v>
      </c>
      <c r="AK723" s="30">
        <f t="shared" si="621"/>
        <v>0.9</v>
      </c>
      <c r="AL723" s="9">
        <v>9.1563885760219286</v>
      </c>
      <c r="AM723" s="9">
        <v>3.3761009208805506</v>
      </c>
      <c r="AN723" s="9">
        <v>4.7194463664096009</v>
      </c>
      <c r="AO723" s="36">
        <f t="shared" si="595"/>
        <v>79.716913173300938</v>
      </c>
      <c r="AP723" s="36">
        <f t="shared" si="596"/>
        <v>3.7291570138254539</v>
      </c>
      <c r="AQ723" s="36">
        <f t="shared" si="597"/>
        <v>1.3749973937818742</v>
      </c>
      <c r="AR723" s="36">
        <f t="shared" si="598"/>
        <v>1.922106775236454</v>
      </c>
      <c r="AS723" s="36">
        <f t="shared" si="599"/>
        <v>92.859327546283978</v>
      </c>
      <c r="AT723" s="37">
        <f t="shared" si="600"/>
        <v>88.186532415183564</v>
      </c>
      <c r="AU723" s="37">
        <f t="shared" si="601"/>
        <v>5.790008036224406</v>
      </c>
      <c r="AV723" s="37">
        <f t="shared" si="602"/>
        <v>2.1348647778222243</v>
      </c>
      <c r="AW723" s="37">
        <f t="shared" si="603"/>
        <v>2.9843242410659596</v>
      </c>
      <c r="AX723" s="37">
        <f t="shared" si="604"/>
        <v>144.17635158242871</v>
      </c>
      <c r="AY723" s="9">
        <f t="shared" si="605"/>
        <v>0.85</v>
      </c>
      <c r="AZ723" s="9">
        <f t="shared" si="606"/>
        <v>0.6</v>
      </c>
      <c r="BA723" s="9">
        <f t="shared" si="607"/>
        <v>0.65</v>
      </c>
      <c r="BB723" s="9">
        <f t="shared" si="622"/>
        <v>21</v>
      </c>
      <c r="BC723" s="9">
        <f t="shared" si="623"/>
        <v>11.2</v>
      </c>
      <c r="BD723" s="9">
        <f t="shared" si="624"/>
        <v>13.65</v>
      </c>
      <c r="BE723" s="9">
        <f t="shared" si="608"/>
        <v>297.27688588072994</v>
      </c>
      <c r="BF723" s="9">
        <f t="shared" si="609"/>
        <v>109.61054785362475</v>
      </c>
      <c r="BG723" s="9">
        <f t="shared" si="610"/>
        <v>153.22441891133786</v>
      </c>
      <c r="BH723" s="9">
        <f t="shared" si="611"/>
        <v>7402.4589513382316</v>
      </c>
      <c r="BI723" s="9">
        <f t="shared" si="612"/>
        <v>510.6007313706769</v>
      </c>
      <c r="BJ723" s="9">
        <f t="shared" si="613"/>
        <v>188.26632193145323</v>
      </c>
      <c r="BK723" s="9">
        <f t="shared" si="614"/>
        <v>263.17720642218131</v>
      </c>
      <c r="BL723" s="9">
        <f t="shared" si="615"/>
        <v>12714.412502326752</v>
      </c>
      <c r="BM723" s="9" t="str">
        <f t="shared" si="616"/>
        <v>M</v>
      </c>
      <c r="BN723" s="9" t="str">
        <f t="shared" si="617"/>
        <v>M</v>
      </c>
      <c r="BO723" s="9">
        <v>1</v>
      </c>
    </row>
    <row r="724" spans="1:67" x14ac:dyDescent="0.3">
      <c r="A724" s="10">
        <v>718</v>
      </c>
      <c r="B724" s="10">
        <f t="shared" si="587"/>
        <v>18</v>
      </c>
      <c r="C724" s="9">
        <f>IF(G724&lt;=$A$3,$A$3,G724)</f>
        <v>2.8711777386652781</v>
      </c>
      <c r="D724" s="9">
        <f t="shared" si="574"/>
        <v>3</v>
      </c>
      <c r="E724" s="9">
        <f t="shared" si="575"/>
        <v>2.7508200000000005</v>
      </c>
      <c r="F724" s="9">
        <f t="shared" si="576"/>
        <v>3.2711777386652785</v>
      </c>
      <c r="G724" s="9">
        <v>2.8711777386652781</v>
      </c>
      <c r="H724" s="9">
        <f t="shared" si="588"/>
        <v>3.1679941182599274</v>
      </c>
      <c r="I724" s="9">
        <v>65</v>
      </c>
      <c r="J724" s="9">
        <v>78</v>
      </c>
      <c r="K724" s="9">
        <v>0.2</v>
      </c>
      <c r="L724" s="9">
        <v>0.2</v>
      </c>
      <c r="M724" s="1">
        <f t="shared" si="577"/>
        <v>1.3989229744649958</v>
      </c>
      <c r="N724" s="9">
        <v>3</v>
      </c>
      <c r="O724" s="9">
        <v>2.6</v>
      </c>
      <c r="P724" s="9">
        <f t="shared" si="578"/>
        <v>2.7787220119574929</v>
      </c>
      <c r="Q724" s="1">
        <f t="shared" si="579"/>
        <v>1.2957393540596445</v>
      </c>
      <c r="R724" s="4">
        <f t="shared" si="580"/>
        <v>15.007922656809424</v>
      </c>
      <c r="S724" s="4">
        <f t="shared" si="581"/>
        <v>8.1649682715341523E-2</v>
      </c>
      <c r="T724" s="9">
        <f t="shared" si="582"/>
        <v>14.85648890699292</v>
      </c>
      <c r="U724" s="9">
        <f t="shared" si="583"/>
        <v>4.566917092724923</v>
      </c>
      <c r="V724" s="9">
        <f t="shared" si="584"/>
        <v>37.563707408391707</v>
      </c>
      <c r="W724" s="9">
        <f t="shared" si="585"/>
        <v>41.508697383011523</v>
      </c>
      <c r="X724" s="28">
        <f t="shared" si="589"/>
        <v>79.07240479140323</v>
      </c>
      <c r="Y724" s="9">
        <f t="shared" si="586"/>
        <v>0.52494542808598577</v>
      </c>
      <c r="Z724" s="9">
        <f t="shared" si="618"/>
        <v>0.04</v>
      </c>
      <c r="AA724" s="29">
        <f t="shared" si="590"/>
        <v>0.5649454280859858</v>
      </c>
      <c r="AB724" s="30">
        <f t="shared" si="619"/>
        <v>0.98</v>
      </c>
      <c r="AC724" s="9">
        <v>0.5</v>
      </c>
      <c r="AD724" s="9">
        <v>0.5</v>
      </c>
      <c r="AE724" s="9">
        <f t="shared" si="591"/>
        <v>78.431234223525991</v>
      </c>
      <c r="AF724" s="9">
        <f>(AC724+AD724)*D724*E724*N724</f>
        <v>24.757380000000005</v>
      </c>
      <c r="AG724" s="28">
        <f t="shared" si="592"/>
        <v>103.188614223526</v>
      </c>
      <c r="AH724" s="9">
        <f t="shared" si="593"/>
        <v>0.23992356314012367</v>
      </c>
      <c r="AI724" s="9">
        <f t="shared" si="620"/>
        <v>0.09</v>
      </c>
      <c r="AJ724" s="29">
        <f t="shared" si="594"/>
        <v>0.32992356314012367</v>
      </c>
      <c r="AK724" s="30">
        <f t="shared" si="621"/>
        <v>0.9</v>
      </c>
      <c r="AL724" s="9">
        <v>5.0001560627091095</v>
      </c>
      <c r="AM724" s="9">
        <v>2.1289469007194177</v>
      </c>
      <c r="AN724" s="9">
        <v>6.0148930487408396</v>
      </c>
      <c r="AO724" s="36">
        <f t="shared" si="595"/>
        <v>80.719746557890801</v>
      </c>
      <c r="AP724" s="36">
        <f t="shared" si="596"/>
        <v>2.1753407553651742</v>
      </c>
      <c r="AQ724" s="36">
        <f t="shared" si="597"/>
        <v>0.92620808252015352</v>
      </c>
      <c r="AR724" s="36">
        <f t="shared" si="598"/>
        <v>2.6168067204285257</v>
      </c>
      <c r="AS724" s="36">
        <f t="shared" si="599"/>
        <v>68.271568424805892</v>
      </c>
      <c r="AT724" s="37">
        <f t="shared" si="600"/>
        <v>102.05467340788286</v>
      </c>
      <c r="AU724" s="37">
        <f t="shared" si="601"/>
        <v>3.3504867582434286</v>
      </c>
      <c r="AV724" s="37">
        <f t="shared" si="602"/>
        <v>1.4265571534979444</v>
      </c>
      <c r="AW724" s="37">
        <f t="shared" si="603"/>
        <v>4.030438102193501</v>
      </c>
      <c r="AX724" s="37">
        <f t="shared" si="604"/>
        <v>105.15271476786322</v>
      </c>
      <c r="AY724" s="9">
        <f t="shared" si="605"/>
        <v>0.85</v>
      </c>
      <c r="AZ724" s="9">
        <f t="shared" si="606"/>
        <v>0.6</v>
      </c>
      <c r="BA724" s="9">
        <f t="shared" si="607"/>
        <v>0.65</v>
      </c>
      <c r="BB724" s="9">
        <f t="shared" si="622"/>
        <v>21</v>
      </c>
      <c r="BC724" s="9">
        <f t="shared" si="623"/>
        <v>11.2</v>
      </c>
      <c r="BD724" s="9">
        <f t="shared" si="624"/>
        <v>13.65</v>
      </c>
      <c r="BE724" s="9">
        <f t="shared" si="608"/>
        <v>175.59295445012759</v>
      </c>
      <c r="BF724" s="9">
        <f t="shared" si="609"/>
        <v>74.763281680896796</v>
      </c>
      <c r="BG724" s="9">
        <f t="shared" si="610"/>
        <v>211.22797526397599</v>
      </c>
      <c r="BH724" s="9">
        <f t="shared" si="611"/>
        <v>5510.8637003600315</v>
      </c>
      <c r="BI724" s="9">
        <f t="shared" si="612"/>
        <v>341.93283186996928</v>
      </c>
      <c r="BJ724" s="9">
        <f t="shared" si="613"/>
        <v>145.58682439791173</v>
      </c>
      <c r="BK724" s="9">
        <f t="shared" si="614"/>
        <v>411.32504421004495</v>
      </c>
      <c r="BL724" s="9">
        <f t="shared" si="615"/>
        <v>10731.325963586542</v>
      </c>
      <c r="BM724" s="9" t="str">
        <f t="shared" si="616"/>
        <v>D</v>
      </c>
      <c r="BN724" s="9" t="str">
        <f t="shared" si="617"/>
        <v>M</v>
      </c>
      <c r="BO724" s="9">
        <v>1</v>
      </c>
    </row>
    <row r="725" spans="1:67" x14ac:dyDescent="0.3">
      <c r="A725" s="10">
        <v>719</v>
      </c>
      <c r="B725" s="10">
        <f t="shared" si="587"/>
        <v>18</v>
      </c>
      <c r="C725" s="9">
        <f>IF(G725&lt;=$A$3,$A$3,G725)</f>
        <v>3.404485543738867</v>
      </c>
      <c r="D725" s="9">
        <f t="shared" si="574"/>
        <v>3</v>
      </c>
      <c r="E725" s="9">
        <f t="shared" si="575"/>
        <v>2.7508200000000005</v>
      </c>
      <c r="F725" s="9">
        <f t="shared" si="576"/>
        <v>3.8044855437388674</v>
      </c>
      <c r="G725" s="9">
        <v>3.404485543738867</v>
      </c>
      <c r="H725" s="9">
        <f t="shared" si="588"/>
        <v>3.7564341743884779</v>
      </c>
      <c r="I725" s="9">
        <v>65</v>
      </c>
      <c r="J725" s="9">
        <v>78</v>
      </c>
      <c r="K725" s="9">
        <v>0.2</v>
      </c>
      <c r="L725" s="9">
        <v>0.2</v>
      </c>
      <c r="M725" s="1">
        <f t="shared" si="577"/>
        <v>1.3989229744649958</v>
      </c>
      <c r="N725" s="9">
        <v>3</v>
      </c>
      <c r="O725" s="9">
        <v>2.6</v>
      </c>
      <c r="P725" s="9">
        <f t="shared" si="578"/>
        <v>2.8969535058881295</v>
      </c>
      <c r="Q725" s="1">
        <f t="shared" si="579"/>
        <v>1.3508716051146066</v>
      </c>
      <c r="R725" s="4">
        <f t="shared" si="580"/>
        <v>15.007922656809424</v>
      </c>
      <c r="S725" s="4">
        <f t="shared" si="581"/>
        <v>1.7706980732883848E-2</v>
      </c>
      <c r="T725" s="9">
        <f t="shared" si="582"/>
        <v>16.147638955867031</v>
      </c>
      <c r="U725" s="9">
        <f t="shared" si="583"/>
        <v>5.155357148853474</v>
      </c>
      <c r="V725" s="9">
        <f t="shared" si="584"/>
        <v>48.580220107743678</v>
      </c>
      <c r="W725" s="9">
        <f t="shared" si="585"/>
        <v>41.332802519544138</v>
      </c>
      <c r="X725" s="28">
        <f t="shared" si="589"/>
        <v>89.913022627287816</v>
      </c>
      <c r="Y725" s="9">
        <f t="shared" si="586"/>
        <v>0.45969762011982451</v>
      </c>
      <c r="Z725" s="9">
        <f t="shared" si="618"/>
        <v>0.04</v>
      </c>
      <c r="AA725" s="29">
        <f t="shared" si="590"/>
        <v>0.49969762011982449</v>
      </c>
      <c r="AB725" s="30">
        <f t="shared" si="619"/>
        <v>0.98</v>
      </c>
      <c r="AC725" s="9">
        <v>0.5</v>
      </c>
      <c r="AD725" s="9">
        <v>0.5</v>
      </c>
      <c r="AE725" s="9">
        <f t="shared" si="591"/>
        <v>92.999468300321837</v>
      </c>
      <c r="AF725" s="9">
        <f>(AC725+AD725)*D725*E725*N725</f>
        <v>24.757380000000005</v>
      </c>
      <c r="AG725" s="28">
        <f t="shared" si="592"/>
        <v>117.75684830032185</v>
      </c>
      <c r="AH725" s="9">
        <f t="shared" si="593"/>
        <v>0.21024153038522125</v>
      </c>
      <c r="AI725" s="9">
        <f t="shared" si="620"/>
        <v>0.09</v>
      </c>
      <c r="AJ725" s="29">
        <f t="shared" si="594"/>
        <v>0.30024153038522128</v>
      </c>
      <c r="AK725" s="30">
        <f t="shared" si="621"/>
        <v>0.9</v>
      </c>
      <c r="AL725" s="9">
        <v>4.9345038798982293</v>
      </c>
      <c r="AM725" s="9">
        <v>2.7240760850752244</v>
      </c>
      <c r="AN725" s="9">
        <v>6.4750878344485674</v>
      </c>
      <c r="AO725" s="36">
        <f t="shared" si="595"/>
        <v>91.786210598689649</v>
      </c>
      <c r="AP725" s="36">
        <f t="shared" si="596"/>
        <v>2.4687440346410443</v>
      </c>
      <c r="AQ725" s="36">
        <f t="shared" si="597"/>
        <v>1.3628617483378063</v>
      </c>
      <c r="AR725" s="36">
        <f t="shared" si="598"/>
        <v>3.2395018535077904</v>
      </c>
      <c r="AS725" s="36">
        <f t="shared" si="599"/>
        <v>81.967992162420558</v>
      </c>
      <c r="AT725" s="37">
        <f t="shared" si="600"/>
        <v>116.46281700031832</v>
      </c>
      <c r="AU725" s="37">
        <f t="shared" si="601"/>
        <v>3.4529608833057726</v>
      </c>
      <c r="AV725" s="37">
        <f t="shared" si="602"/>
        <v>1.9061953124064568</v>
      </c>
      <c r="AW725" s="37">
        <f t="shared" si="603"/>
        <v>4.5309975536550011</v>
      </c>
      <c r="AX725" s="37">
        <f t="shared" si="604"/>
        <v>114.64626006118343</v>
      </c>
      <c r="AY725" s="9">
        <f t="shared" si="605"/>
        <v>0.85</v>
      </c>
      <c r="AZ725" s="9">
        <f t="shared" si="606"/>
        <v>0.6</v>
      </c>
      <c r="BA725" s="9">
        <f t="shared" si="607"/>
        <v>0.65</v>
      </c>
      <c r="BB725" s="9">
        <f t="shared" si="622"/>
        <v>21</v>
      </c>
      <c r="BC725" s="9">
        <f t="shared" si="623"/>
        <v>11.2</v>
      </c>
      <c r="BD725" s="9">
        <f t="shared" si="624"/>
        <v>13.65</v>
      </c>
      <c r="BE725" s="9">
        <f t="shared" si="608"/>
        <v>226.59665987782168</v>
      </c>
      <c r="BF725" s="9">
        <f t="shared" si="609"/>
        <v>125.09191544983226</v>
      </c>
      <c r="BG725" s="9">
        <f t="shared" si="610"/>
        <v>297.34159936091152</v>
      </c>
      <c r="BH725" s="9">
        <f t="shared" si="611"/>
        <v>7523.531390971676</v>
      </c>
      <c r="BI725" s="9">
        <f t="shared" si="612"/>
        <v>402.1415514616977</v>
      </c>
      <c r="BJ725" s="9">
        <f t="shared" si="613"/>
        <v>222.00087583565781</v>
      </c>
      <c r="BK725" s="9">
        <f t="shared" si="614"/>
        <v>527.69273892021238</v>
      </c>
      <c r="BL725" s="9">
        <f t="shared" si="615"/>
        <v>13352.026405276509</v>
      </c>
      <c r="BM725" s="9" t="str">
        <f t="shared" si="616"/>
        <v>M</v>
      </c>
      <c r="BN725" s="9" t="str">
        <f t="shared" si="617"/>
        <v>M</v>
      </c>
      <c r="BO725" s="9">
        <v>1</v>
      </c>
    </row>
    <row r="726" spans="1:67" x14ac:dyDescent="0.3">
      <c r="A726" s="10">
        <v>720</v>
      </c>
      <c r="B726" s="10">
        <f t="shared" si="587"/>
        <v>19</v>
      </c>
      <c r="C726" s="9">
        <f>IF(G726&lt;=$A$3,$A$3,G726)</f>
        <v>2.6748825522530479</v>
      </c>
      <c r="D726" s="9">
        <f t="shared" si="574"/>
        <v>3</v>
      </c>
      <c r="E726" s="9">
        <f t="shared" si="575"/>
        <v>2.7508200000000005</v>
      </c>
      <c r="F726" s="9">
        <f t="shared" si="576"/>
        <v>3.0748825522530483</v>
      </c>
      <c r="G726" s="9">
        <v>2.6748825522530479</v>
      </c>
      <c r="H726" s="9">
        <f t="shared" si="588"/>
        <v>2.9514063439740466</v>
      </c>
      <c r="I726" s="9">
        <v>65</v>
      </c>
      <c r="J726" s="9">
        <v>78</v>
      </c>
      <c r="K726" s="9">
        <v>0.2</v>
      </c>
      <c r="L726" s="9">
        <v>0.2</v>
      </c>
      <c r="M726" s="1">
        <f t="shared" si="577"/>
        <v>1.3989229744649958</v>
      </c>
      <c r="N726" s="9">
        <v>3</v>
      </c>
      <c r="O726" s="9">
        <v>2.6</v>
      </c>
      <c r="P726" s="9">
        <f t="shared" si="578"/>
        <v>2.7352044168274015</v>
      </c>
      <c r="Q726" s="1">
        <f t="shared" si="579"/>
        <v>1.2754467661859943</v>
      </c>
      <c r="R726" s="4">
        <f t="shared" si="580"/>
        <v>15.007922656809424</v>
      </c>
      <c r="S726" s="4">
        <f t="shared" si="581"/>
        <v>0.11692289150814818</v>
      </c>
      <c r="T726" s="9">
        <f t="shared" si="582"/>
        <v>14.394797454120962</v>
      </c>
      <c r="U726" s="9">
        <f t="shared" si="583"/>
        <v>4.3503293184390426</v>
      </c>
      <c r="V726" s="9">
        <f t="shared" si="584"/>
        <v>33.471591659431162</v>
      </c>
      <c r="W726" s="9">
        <f t="shared" si="585"/>
        <v>41.605727631222948</v>
      </c>
      <c r="X726" s="28">
        <f t="shared" si="589"/>
        <v>75.077319290654117</v>
      </c>
      <c r="Y726" s="9">
        <f t="shared" si="586"/>
        <v>0.55417172621934796</v>
      </c>
      <c r="Z726" s="9">
        <f t="shared" si="618"/>
        <v>0.04</v>
      </c>
      <c r="AA726" s="29">
        <f t="shared" si="590"/>
        <v>0.594171726219348</v>
      </c>
      <c r="AB726" s="30">
        <f t="shared" si="619"/>
        <v>0.98</v>
      </c>
      <c r="AC726" s="9">
        <v>0.5</v>
      </c>
      <c r="AD726" s="9">
        <v>0.5</v>
      </c>
      <c r="AE726" s="9">
        <f t="shared" si="591"/>
        <v>73.069088392176198</v>
      </c>
      <c r="AF726" s="9">
        <f>(AC726+AD726)*D726*E726*N726</f>
        <v>24.757380000000005</v>
      </c>
      <c r="AG726" s="28">
        <f t="shared" si="592"/>
        <v>97.826468392176196</v>
      </c>
      <c r="AH726" s="9">
        <f t="shared" si="593"/>
        <v>0.25307445323233208</v>
      </c>
      <c r="AI726" s="9">
        <f t="shared" si="620"/>
        <v>0.09</v>
      </c>
      <c r="AJ726" s="29">
        <f t="shared" si="594"/>
        <v>0.3430744532323321</v>
      </c>
      <c r="AK726" s="30">
        <f t="shared" si="621"/>
        <v>0.9</v>
      </c>
      <c r="AL726" s="9">
        <v>4.5424454646711965</v>
      </c>
      <c r="AM726" s="9">
        <v>2.843462836224476</v>
      </c>
      <c r="AN726" s="9">
        <v>6.4176164641330473</v>
      </c>
      <c r="AO726" s="36">
        <f t="shared" si="595"/>
        <v>76.641430109209409</v>
      </c>
      <c r="AP726" s="36">
        <f t="shared" si="596"/>
        <v>1.8434528016702634</v>
      </c>
      <c r="AQ726" s="36">
        <f t="shared" si="597"/>
        <v>1.1539576143844159</v>
      </c>
      <c r="AR726" s="36">
        <f t="shared" si="598"/>
        <v>2.604450211425406</v>
      </c>
      <c r="AS726" s="36">
        <f t="shared" si="599"/>
        <v>63.768212179349391</v>
      </c>
      <c r="AT726" s="37">
        <f t="shared" si="600"/>
        <v>96.75145225599843</v>
      </c>
      <c r="AU726" s="37">
        <f t="shared" si="601"/>
        <v>2.9840484705414392</v>
      </c>
      <c r="AV726" s="37">
        <f t="shared" si="602"/>
        <v>1.8679433784003077</v>
      </c>
      <c r="AW726" s="37">
        <f t="shared" si="603"/>
        <v>4.21589620464579</v>
      </c>
      <c r="AX726" s="37">
        <f t="shared" si="604"/>
        <v>103.22338377773453</v>
      </c>
      <c r="AY726" s="9">
        <f t="shared" si="605"/>
        <v>0.85</v>
      </c>
      <c r="AZ726" s="9">
        <f t="shared" si="606"/>
        <v>0.6</v>
      </c>
      <c r="BA726" s="9">
        <f t="shared" si="607"/>
        <v>0.65</v>
      </c>
      <c r="BB726" s="9">
        <f t="shared" si="622"/>
        <v>21</v>
      </c>
      <c r="BC726" s="9">
        <f t="shared" si="623"/>
        <v>11.2</v>
      </c>
      <c r="BD726" s="9">
        <f t="shared" si="624"/>
        <v>13.65</v>
      </c>
      <c r="BE726" s="9">
        <f t="shared" si="608"/>
        <v>141.28485905883775</v>
      </c>
      <c r="BF726" s="9">
        <f t="shared" si="609"/>
        <v>88.440961851833237</v>
      </c>
      <c r="BG726" s="9">
        <f t="shared" si="610"/>
        <v>199.60878885187591</v>
      </c>
      <c r="BH726" s="9">
        <f t="shared" si="611"/>
        <v>4887.2869769328427</v>
      </c>
      <c r="BI726" s="9">
        <f t="shared" si="612"/>
        <v>288.71102312717517</v>
      </c>
      <c r="BJ726" s="9">
        <f t="shared" si="613"/>
        <v>180.72623459220577</v>
      </c>
      <c r="BK726" s="9">
        <f t="shared" si="614"/>
        <v>407.89408036003215</v>
      </c>
      <c r="BL726" s="9">
        <f t="shared" si="615"/>
        <v>9987.0122872740849</v>
      </c>
      <c r="BM726" s="9" t="str">
        <f t="shared" si="616"/>
        <v>D</v>
      </c>
      <c r="BN726" s="9" t="str">
        <f t="shared" si="617"/>
        <v>M</v>
      </c>
      <c r="BO726" s="9">
        <v>1</v>
      </c>
    </row>
    <row r="727" spans="1:67" x14ac:dyDescent="0.3">
      <c r="A727" s="10">
        <v>721</v>
      </c>
      <c r="B727" s="10">
        <f t="shared" si="587"/>
        <v>19</v>
      </c>
      <c r="C727" s="9">
        <f>IF(G727&lt;=$A$3,$A$3,G727)</f>
        <v>2.9407892647025049</v>
      </c>
      <c r="D727" s="9">
        <f t="shared" si="574"/>
        <v>3</v>
      </c>
      <c r="E727" s="9">
        <f t="shared" si="575"/>
        <v>2.7508200000000005</v>
      </c>
      <c r="F727" s="9">
        <f t="shared" si="576"/>
        <v>3.3407892647025053</v>
      </c>
      <c r="G727" s="9">
        <v>2.9407892647025049</v>
      </c>
      <c r="H727" s="9">
        <f t="shared" si="588"/>
        <v>3.2448019389946858</v>
      </c>
      <c r="I727" s="9">
        <v>65</v>
      </c>
      <c r="J727" s="9">
        <v>78</v>
      </c>
      <c r="K727" s="9">
        <v>0.2</v>
      </c>
      <c r="L727" s="9">
        <v>0.2</v>
      </c>
      <c r="M727" s="1">
        <f t="shared" si="577"/>
        <v>1.3989229744649958</v>
      </c>
      <c r="N727" s="9">
        <v>3</v>
      </c>
      <c r="O727" s="9">
        <v>2.6</v>
      </c>
      <c r="P727" s="9">
        <f t="shared" si="578"/>
        <v>2.7941545157383767</v>
      </c>
      <c r="Q727" s="1">
        <f t="shared" si="579"/>
        <v>1.3029356487571766</v>
      </c>
      <c r="R727" s="4">
        <f t="shared" si="580"/>
        <v>15.007922656809424</v>
      </c>
      <c r="S727" s="4">
        <f t="shared" si="581"/>
        <v>7.0657905839653881E-2</v>
      </c>
      <c r="T727" s="9">
        <f t="shared" si="582"/>
        <v>15.021967489939762</v>
      </c>
      <c r="U727" s="9">
        <f t="shared" si="583"/>
        <v>4.6437249134596819</v>
      </c>
      <c r="V727" s="9">
        <f t="shared" si="584"/>
        <v>39.010066017752173</v>
      </c>
      <c r="W727" s="9">
        <f t="shared" si="585"/>
        <v>41.478460983346345</v>
      </c>
      <c r="X727" s="28">
        <f t="shared" si="589"/>
        <v>80.488527001098518</v>
      </c>
      <c r="Y727" s="9">
        <f t="shared" si="586"/>
        <v>0.51533383115310638</v>
      </c>
      <c r="Z727" s="9">
        <f t="shared" si="618"/>
        <v>0.04</v>
      </c>
      <c r="AA727" s="29">
        <f t="shared" si="590"/>
        <v>0.55533383115310642</v>
      </c>
      <c r="AB727" s="30">
        <f t="shared" si="619"/>
        <v>0.98</v>
      </c>
      <c r="AC727" s="9">
        <v>0.5</v>
      </c>
      <c r="AD727" s="9">
        <v>0.5</v>
      </c>
      <c r="AE727" s="9">
        <f t="shared" si="591"/>
        <v>80.332794628428275</v>
      </c>
      <c r="AF727" s="9">
        <f>(AC727+AD727)*D727*E727*N727</f>
        <v>24.757380000000005</v>
      </c>
      <c r="AG727" s="28">
        <f t="shared" si="592"/>
        <v>105.09017462842829</v>
      </c>
      <c r="AH727" s="9">
        <f t="shared" si="593"/>
        <v>0.23558225198060337</v>
      </c>
      <c r="AI727" s="9">
        <f t="shared" si="620"/>
        <v>0.09</v>
      </c>
      <c r="AJ727" s="29">
        <f t="shared" si="594"/>
        <v>0.32558225198060337</v>
      </c>
      <c r="AK727" s="30">
        <f t="shared" si="621"/>
        <v>0.9</v>
      </c>
      <c r="AL727" s="9">
        <v>10.02716782656508</v>
      </c>
      <c r="AM727" s="9">
        <v>3.0698937518129941</v>
      </c>
      <c r="AN727" s="9">
        <v>5.3444434650591219</v>
      </c>
      <c r="AO727" s="36">
        <f t="shared" si="595"/>
        <v>82.165371313621407</v>
      </c>
      <c r="AP727" s="36">
        <f t="shared" si="596"/>
        <v>4.458742301823527</v>
      </c>
      <c r="AQ727" s="36">
        <f t="shared" si="597"/>
        <v>1.3650778933857004</v>
      </c>
      <c r="AR727" s="36">
        <f t="shared" si="598"/>
        <v>2.3764932002266566</v>
      </c>
      <c r="AS727" s="36">
        <f t="shared" si="599"/>
        <v>109.84730945011287</v>
      </c>
      <c r="AT727" s="37">
        <f t="shared" si="600"/>
        <v>103.93533754459941</v>
      </c>
      <c r="AU727" s="37">
        <f t="shared" si="601"/>
        <v>6.7624999446045697</v>
      </c>
      <c r="AV727" s="37">
        <f t="shared" si="602"/>
        <v>2.0703908307565362</v>
      </c>
      <c r="AW727" s="37">
        <f t="shared" si="603"/>
        <v>3.6043875261221543</v>
      </c>
      <c r="AX727" s="37">
        <f t="shared" si="604"/>
        <v>166.60357871939431</v>
      </c>
      <c r="AY727" s="9">
        <f t="shared" si="605"/>
        <v>0.85</v>
      </c>
      <c r="AZ727" s="9">
        <f t="shared" si="606"/>
        <v>0.6</v>
      </c>
      <c r="BA727" s="9">
        <f t="shared" si="607"/>
        <v>0.65</v>
      </c>
      <c r="BB727" s="9">
        <f t="shared" si="622"/>
        <v>21</v>
      </c>
      <c r="BC727" s="9">
        <f t="shared" si="623"/>
        <v>11.2</v>
      </c>
      <c r="BD727" s="9">
        <f t="shared" si="624"/>
        <v>13.65</v>
      </c>
      <c r="BE727" s="9">
        <f t="shared" si="608"/>
        <v>366.35421682108108</v>
      </c>
      <c r="BF727" s="9">
        <f t="shared" si="609"/>
        <v>112.16213198205217</v>
      </c>
      <c r="BG727" s="9">
        <f t="shared" si="610"/>
        <v>195.26544622091967</v>
      </c>
      <c r="BH727" s="9">
        <f t="shared" si="611"/>
        <v>9025.6449687707973</v>
      </c>
      <c r="BI727" s="9">
        <f t="shared" si="612"/>
        <v>702.86271438781068</v>
      </c>
      <c r="BJ727" s="9">
        <f t="shared" si="613"/>
        <v>215.18676984392417</v>
      </c>
      <c r="BK727" s="9">
        <f t="shared" si="614"/>
        <v>374.62323416904974</v>
      </c>
      <c r="BL727" s="9">
        <f t="shared" si="615"/>
        <v>17315.999190338487</v>
      </c>
      <c r="BM727" s="9" t="str">
        <f t="shared" si="616"/>
        <v>M</v>
      </c>
      <c r="BN727" s="9" t="str">
        <f t="shared" si="617"/>
        <v>M</v>
      </c>
      <c r="BO727" s="9">
        <v>1</v>
      </c>
    </row>
    <row r="728" spans="1:67" x14ac:dyDescent="0.3">
      <c r="A728" s="10">
        <v>722</v>
      </c>
      <c r="B728" s="10">
        <f t="shared" si="587"/>
        <v>19</v>
      </c>
      <c r="C728" s="9">
        <f>IF(G728&lt;=$A$3,$A$3,G728)</f>
        <v>2.5</v>
      </c>
      <c r="D728" s="9">
        <f t="shared" si="574"/>
        <v>3</v>
      </c>
      <c r="E728" s="9">
        <f t="shared" si="575"/>
        <v>2.7508200000000005</v>
      </c>
      <c r="F728" s="9">
        <f t="shared" si="576"/>
        <v>2.9000000000000004</v>
      </c>
      <c r="G728" s="9">
        <v>2.0141077785275998</v>
      </c>
      <c r="H728" s="9">
        <f t="shared" si="588"/>
        <v>2.2223220492379503</v>
      </c>
      <c r="I728" s="9">
        <v>65</v>
      </c>
      <c r="J728" s="9">
        <v>78</v>
      </c>
      <c r="K728" s="9">
        <v>0.2</v>
      </c>
      <c r="L728" s="9">
        <v>0.2</v>
      </c>
      <c r="M728" s="1">
        <f t="shared" si="577"/>
        <v>1.3989229744649958</v>
      </c>
      <c r="N728" s="9">
        <v>3</v>
      </c>
      <c r="O728" s="9">
        <v>2.6</v>
      </c>
      <c r="P728" s="9">
        <f t="shared" si="578"/>
        <v>1.5467149447140482</v>
      </c>
      <c r="Q728" s="1">
        <f t="shared" si="579"/>
        <v>0.72124502370294596</v>
      </c>
      <c r="R728" s="4">
        <f t="shared" si="580"/>
        <v>15.007922656809424</v>
      </c>
      <c r="S728" s="4">
        <f t="shared" si="581"/>
        <v>3.5219216362958421</v>
      </c>
      <c r="T728" s="9">
        <f t="shared" si="582"/>
        <v>4.6030590243302507</v>
      </c>
      <c r="U728" s="9">
        <f t="shared" si="583"/>
        <v>3.6212450237029463</v>
      </c>
      <c r="V728" s="9">
        <f t="shared" si="584"/>
        <v>42.356684630054509</v>
      </c>
      <c r="W728" s="9">
        <f t="shared" si="585"/>
        <v>50.972266278359839</v>
      </c>
      <c r="X728" s="28">
        <f t="shared" si="589"/>
        <v>93.328950908414356</v>
      </c>
      <c r="Y728" s="9">
        <f t="shared" si="586"/>
        <v>0.54615706897187766</v>
      </c>
      <c r="Z728" s="9">
        <f t="shared" si="618"/>
        <v>0.04</v>
      </c>
      <c r="AA728" s="29">
        <f t="shared" si="590"/>
        <v>0.58615706897187769</v>
      </c>
      <c r="AB728" s="30">
        <f t="shared" si="619"/>
        <v>0.98</v>
      </c>
      <c r="AC728" s="9">
        <v>0.5</v>
      </c>
      <c r="AD728" s="9">
        <v>0.5</v>
      </c>
      <c r="AE728" s="9">
        <f t="shared" si="591"/>
        <v>55.018871455362657</v>
      </c>
      <c r="AF728" s="9">
        <f>(AC728+AD728)*D728*E728*N728</f>
        <v>24.757380000000005</v>
      </c>
      <c r="AG728" s="28">
        <f t="shared" si="592"/>
        <v>79.776251455362654</v>
      </c>
      <c r="AH728" s="9">
        <f t="shared" si="593"/>
        <v>0.31033521315366069</v>
      </c>
      <c r="AI728" s="9">
        <f t="shared" si="620"/>
        <v>0.09</v>
      </c>
      <c r="AJ728" s="29">
        <f t="shared" si="594"/>
        <v>0.40033521315366072</v>
      </c>
      <c r="AK728" s="30">
        <f t="shared" si="621"/>
        <v>0.9</v>
      </c>
      <c r="AL728" s="9">
        <v>6.6625049604730178</v>
      </c>
      <c r="AM728" s="9">
        <v>3.2601169094565665</v>
      </c>
      <c r="AN728" s="9">
        <v>3.5451072236780274</v>
      </c>
      <c r="AO728" s="36">
        <f t="shared" si="595"/>
        <v>95.273304052339654</v>
      </c>
      <c r="AP728" s="36">
        <f t="shared" si="596"/>
        <v>2.7572305808315578</v>
      </c>
      <c r="AQ728" s="36">
        <f t="shared" si="597"/>
        <v>1.349176337303849</v>
      </c>
      <c r="AR728" s="36">
        <f t="shared" si="598"/>
        <v>1.467117564255884</v>
      </c>
      <c r="AS728" s="36">
        <f t="shared" si="599"/>
        <v>71.300031443385492</v>
      </c>
      <c r="AT728" s="37">
        <f t="shared" si="600"/>
        <v>78.899589351457578</v>
      </c>
      <c r="AU728" s="37">
        <f t="shared" si="601"/>
        <v>3.9952696169847304</v>
      </c>
      <c r="AV728" s="37">
        <f t="shared" si="602"/>
        <v>1.9549773116034184</v>
      </c>
      <c r="AW728" s="37">
        <f t="shared" si="603"/>
        <v>2.1258759676343018</v>
      </c>
      <c r="AX728" s="37">
        <f t="shared" si="604"/>
        <v>103.31484471998775</v>
      </c>
      <c r="AY728" s="9">
        <f t="shared" si="605"/>
        <v>0.85</v>
      </c>
      <c r="AZ728" s="9">
        <f t="shared" si="606"/>
        <v>0.6</v>
      </c>
      <c r="BA728" s="9">
        <f t="shared" si="607"/>
        <v>0.65</v>
      </c>
      <c r="BB728" s="9">
        <f t="shared" si="622"/>
        <v>21</v>
      </c>
      <c r="BC728" s="9">
        <f t="shared" si="623"/>
        <v>11.2</v>
      </c>
      <c r="BD728" s="9">
        <f t="shared" si="624"/>
        <v>13.65</v>
      </c>
      <c r="BE728" s="9">
        <f t="shared" si="608"/>
        <v>262.69046746997407</v>
      </c>
      <c r="BF728" s="9">
        <f t="shared" si="609"/>
        <v>128.54048740417156</v>
      </c>
      <c r="BG728" s="9">
        <f t="shared" si="610"/>
        <v>139.77713777987879</v>
      </c>
      <c r="BH728" s="9">
        <f t="shared" si="611"/>
        <v>6792.9895746470438</v>
      </c>
      <c r="BI728" s="9">
        <f t="shared" si="612"/>
        <v>315.22513212845041</v>
      </c>
      <c r="BJ728" s="9">
        <f t="shared" si="613"/>
        <v>154.24690707692622</v>
      </c>
      <c r="BK728" s="9">
        <f t="shared" si="614"/>
        <v>167.73074085847892</v>
      </c>
      <c r="BL728" s="9">
        <f t="shared" si="615"/>
        <v>8151.4988223166383</v>
      </c>
      <c r="BM728" s="9" t="str">
        <f t="shared" si="616"/>
        <v>D</v>
      </c>
      <c r="BN728" s="9" t="str">
        <f t="shared" si="617"/>
        <v>M</v>
      </c>
      <c r="BO728" s="9">
        <v>1</v>
      </c>
    </row>
    <row r="729" spans="1:67" x14ac:dyDescent="0.3">
      <c r="A729" s="10">
        <v>723</v>
      </c>
      <c r="B729" s="10">
        <f t="shared" si="587"/>
        <v>19</v>
      </c>
      <c r="C729" s="9">
        <f>IF(G729&lt;=$A$3,$A$3,G729)</f>
        <v>2.5</v>
      </c>
      <c r="D729" s="9">
        <f t="shared" si="574"/>
        <v>3</v>
      </c>
      <c r="E729" s="9">
        <f t="shared" si="575"/>
        <v>2.7508200000000005</v>
      </c>
      <c r="F729" s="9">
        <f t="shared" si="576"/>
        <v>2.9000000000000004</v>
      </c>
      <c r="G729" s="9">
        <v>1.5959102307421773</v>
      </c>
      <c r="H729" s="9">
        <f t="shared" si="588"/>
        <v>1.7608921092472536</v>
      </c>
      <c r="I729" s="9">
        <v>65</v>
      </c>
      <c r="J729" s="9">
        <v>78</v>
      </c>
      <c r="K729" s="9">
        <v>0.2</v>
      </c>
      <c r="L729" s="9">
        <v>0.2</v>
      </c>
      <c r="M729" s="1">
        <f t="shared" si="577"/>
        <v>1.3989229744649958</v>
      </c>
      <c r="N729" s="9">
        <v>3</v>
      </c>
      <c r="O729" s="9">
        <v>2.6</v>
      </c>
      <c r="P729" s="9">
        <f t="shared" si="578"/>
        <v>0.55717524507368887</v>
      </c>
      <c r="Q729" s="1">
        <f t="shared" si="579"/>
        <v>0.25981508371224926</v>
      </c>
      <c r="R729" s="4">
        <f t="shared" si="580"/>
        <v>15.007922656809424</v>
      </c>
      <c r="S729" s="4">
        <f t="shared" si="581"/>
        <v>9.9509077060312077</v>
      </c>
      <c r="T729" s="9">
        <f t="shared" si="582"/>
        <v>0.59732350629802344</v>
      </c>
      <c r="U729" s="9">
        <f t="shared" si="583"/>
        <v>3.1598150837122496</v>
      </c>
      <c r="V729" s="9">
        <f t="shared" si="584"/>
        <v>41.951945640041053</v>
      </c>
      <c r="W729" s="9">
        <f t="shared" si="585"/>
        <v>68.657249738709268</v>
      </c>
      <c r="X729" s="28">
        <f t="shared" si="589"/>
        <v>110.60919537875031</v>
      </c>
      <c r="Y729" s="9">
        <f t="shared" si="586"/>
        <v>0.62071918617264754</v>
      </c>
      <c r="Z729" s="9">
        <f t="shared" si="618"/>
        <v>0.04</v>
      </c>
      <c r="AA729" s="29">
        <f t="shared" si="590"/>
        <v>0.66071918617264758</v>
      </c>
      <c r="AB729" s="30">
        <f t="shared" si="619"/>
        <v>0.98</v>
      </c>
      <c r="AC729" s="9">
        <v>0.5</v>
      </c>
      <c r="AD729" s="9">
        <v>0.5</v>
      </c>
      <c r="AE729" s="9">
        <f t="shared" si="591"/>
        <v>43.595075087635784</v>
      </c>
      <c r="AF729" s="9">
        <f>(AC729+AD729)*D729*E729*N729</f>
        <v>24.757380000000005</v>
      </c>
      <c r="AG729" s="28">
        <f t="shared" si="592"/>
        <v>68.352455087635789</v>
      </c>
      <c r="AH729" s="9">
        <f t="shared" si="593"/>
        <v>0.36220176683131816</v>
      </c>
      <c r="AI729" s="9">
        <f t="shared" si="620"/>
        <v>0.09</v>
      </c>
      <c r="AJ729" s="29">
        <f t="shared" si="594"/>
        <v>0.45220176683131819</v>
      </c>
      <c r="AK729" s="30">
        <f t="shared" si="621"/>
        <v>0.9</v>
      </c>
      <c r="AL729" s="9">
        <v>9.6377301149214087</v>
      </c>
      <c r="AM729" s="9">
        <v>2.1157039991523408</v>
      </c>
      <c r="AN729" s="9">
        <v>6.8577910366215402</v>
      </c>
      <c r="AO729" s="36">
        <f t="shared" si="595"/>
        <v>112.91355361580761</v>
      </c>
      <c r="AP729" s="36">
        <f t="shared" si="596"/>
        <v>3.2698969168389183</v>
      </c>
      <c r="AQ729" s="36">
        <f t="shared" si="597"/>
        <v>0.71781777465019037</v>
      </c>
      <c r="AR729" s="36">
        <f t="shared" si="598"/>
        <v>2.3267169239628789</v>
      </c>
      <c r="AS729" s="36">
        <f t="shared" si="599"/>
        <v>83.835191319084601</v>
      </c>
      <c r="AT729" s="37">
        <f t="shared" si="600"/>
        <v>67.601329207551871</v>
      </c>
      <c r="AU729" s="37">
        <f t="shared" si="601"/>
        <v>5.2795315287105442</v>
      </c>
      <c r="AV729" s="37">
        <f t="shared" si="602"/>
        <v>1.1589789126435666</v>
      </c>
      <c r="AW729" s="37">
        <f t="shared" si="603"/>
        <v>3.7566858133013028</v>
      </c>
      <c r="AX729" s="37">
        <f t="shared" si="604"/>
        <v>135.35917095896377</v>
      </c>
      <c r="AY729" s="9">
        <f t="shared" si="605"/>
        <v>0.85</v>
      </c>
      <c r="AZ729" s="9">
        <f t="shared" si="606"/>
        <v>0.6</v>
      </c>
      <c r="BA729" s="9">
        <f t="shared" si="607"/>
        <v>0.65</v>
      </c>
      <c r="BB729" s="9">
        <f t="shared" si="622"/>
        <v>21</v>
      </c>
      <c r="BC729" s="9">
        <f t="shared" si="623"/>
        <v>11.2</v>
      </c>
      <c r="BD729" s="9">
        <f t="shared" si="624"/>
        <v>13.65</v>
      </c>
      <c r="BE729" s="9">
        <f t="shared" si="608"/>
        <v>369.21568083765521</v>
      </c>
      <c r="BF729" s="9">
        <f t="shared" si="609"/>
        <v>81.051355784343983</v>
      </c>
      <c r="BG729" s="9">
        <f t="shared" si="610"/>
        <v>262.71787614268948</v>
      </c>
      <c r="BH729" s="9">
        <f t="shared" si="611"/>
        <v>9466.1293698989484</v>
      </c>
      <c r="BI729" s="9">
        <f t="shared" si="612"/>
        <v>356.90334893401109</v>
      </c>
      <c r="BJ729" s="9">
        <f t="shared" si="613"/>
        <v>78.348515018228241</v>
      </c>
      <c r="BK729" s="9">
        <f t="shared" si="614"/>
        <v>253.95695439432112</v>
      </c>
      <c r="BL729" s="9">
        <f t="shared" si="615"/>
        <v>9150.4598772582049</v>
      </c>
      <c r="BM729" s="9" t="str">
        <f t="shared" si="616"/>
        <v>M</v>
      </c>
      <c r="BN729" s="9" t="str">
        <f t="shared" si="617"/>
        <v>M</v>
      </c>
      <c r="BO729" s="9">
        <v>1</v>
      </c>
    </row>
    <row r="730" spans="1:67" x14ac:dyDescent="0.3">
      <c r="A730" s="10">
        <v>724</v>
      </c>
      <c r="B730" s="10">
        <f t="shared" si="587"/>
        <v>19</v>
      </c>
      <c r="C730" s="9">
        <f>IF(G730&lt;=$A$3,$A$3,G730)</f>
        <v>2.8191317442709463</v>
      </c>
      <c r="D730" s="9">
        <f t="shared" si="574"/>
        <v>3</v>
      </c>
      <c r="E730" s="9">
        <f t="shared" si="575"/>
        <v>2.7508200000000005</v>
      </c>
      <c r="F730" s="9">
        <f t="shared" si="576"/>
        <v>3.2191317442709466</v>
      </c>
      <c r="G730" s="9">
        <v>2.8191317442709463</v>
      </c>
      <c r="H730" s="9">
        <f t="shared" si="588"/>
        <v>3.1105677172747761</v>
      </c>
      <c r="I730" s="9">
        <v>65</v>
      </c>
      <c r="J730" s="9">
        <v>78</v>
      </c>
      <c r="K730" s="9">
        <v>0.2</v>
      </c>
      <c r="L730" s="9">
        <v>0.2</v>
      </c>
      <c r="M730" s="1">
        <f t="shared" si="577"/>
        <v>1.3989229744649958</v>
      </c>
      <c r="N730" s="9">
        <v>3</v>
      </c>
      <c r="O730" s="9">
        <v>2.6</v>
      </c>
      <c r="P730" s="9">
        <f t="shared" si="578"/>
        <v>2.7671836927883255</v>
      </c>
      <c r="Q730" s="1">
        <f t="shared" si="579"/>
        <v>1.2903589474688251</v>
      </c>
      <c r="R730" s="4">
        <f t="shared" si="580"/>
        <v>15.007922656809424</v>
      </c>
      <c r="S730" s="4">
        <f t="shared" si="581"/>
        <v>9.038676986133326E-2</v>
      </c>
      <c r="T730" s="9">
        <f t="shared" si="582"/>
        <v>14.733365390868723</v>
      </c>
      <c r="U730" s="9">
        <f t="shared" si="583"/>
        <v>4.5094906917397717</v>
      </c>
      <c r="V730" s="9">
        <f t="shared" si="584"/>
        <v>36.480670807794702</v>
      </c>
      <c r="W730" s="9">
        <f t="shared" si="585"/>
        <v>41.532731537074454</v>
      </c>
      <c r="X730" s="28">
        <f t="shared" si="589"/>
        <v>78.013402344869149</v>
      </c>
      <c r="Y730" s="9">
        <f t="shared" si="586"/>
        <v>0.53237944107953672</v>
      </c>
      <c r="Z730" s="9">
        <f t="shared" si="618"/>
        <v>0.04</v>
      </c>
      <c r="AA730" s="29">
        <f t="shared" si="590"/>
        <v>0.57237944107953675</v>
      </c>
      <c r="AB730" s="30">
        <f t="shared" si="619"/>
        <v>0.98</v>
      </c>
      <c r="AC730" s="9">
        <v>0.5</v>
      </c>
      <c r="AD730" s="9">
        <v>0.5</v>
      </c>
      <c r="AE730" s="9">
        <f t="shared" si="591"/>
        <v>77.00950699230421</v>
      </c>
      <c r="AF730" s="9">
        <f>(AC730+AD730)*D730*E730*N730</f>
        <v>24.757380000000005</v>
      </c>
      <c r="AG730" s="28">
        <f t="shared" si="592"/>
        <v>101.76688699230422</v>
      </c>
      <c r="AH730" s="9">
        <f t="shared" si="593"/>
        <v>0.24327539862619751</v>
      </c>
      <c r="AI730" s="9">
        <f t="shared" si="620"/>
        <v>0.09</v>
      </c>
      <c r="AJ730" s="29">
        <f t="shared" si="594"/>
        <v>0.33327539862619748</v>
      </c>
      <c r="AK730" s="30">
        <f t="shared" si="621"/>
        <v>0.9</v>
      </c>
      <c r="AL730" s="9">
        <v>10.881681314096801</v>
      </c>
      <c r="AM730" s="9">
        <v>3.2113801542904583</v>
      </c>
      <c r="AN730" s="9">
        <v>4.3173680278082482</v>
      </c>
      <c r="AO730" s="36">
        <f t="shared" si="595"/>
        <v>79.638681560387255</v>
      </c>
      <c r="AP730" s="36">
        <f t="shared" si="596"/>
        <v>4.6532306455284349</v>
      </c>
      <c r="AQ730" s="36">
        <f t="shared" si="597"/>
        <v>1.3732521764837693</v>
      </c>
      <c r="AR730" s="36">
        <f t="shared" si="598"/>
        <v>1.8461953291167013</v>
      </c>
      <c r="AS730" s="36">
        <f t="shared" si="599"/>
        <v>108.66878970624143</v>
      </c>
      <c r="AT730" s="37">
        <f t="shared" si="600"/>
        <v>100.64856955282835</v>
      </c>
      <c r="AU730" s="37">
        <f t="shared" si="601"/>
        <v>7.2550846364179451</v>
      </c>
      <c r="AV730" s="37">
        <f t="shared" si="602"/>
        <v>2.1411061532290461</v>
      </c>
      <c r="AW730" s="37">
        <f t="shared" si="603"/>
        <v>2.8784954773244542</v>
      </c>
      <c r="AX730" s="37">
        <f t="shared" si="604"/>
        <v>169.43094523232071</v>
      </c>
      <c r="AY730" s="9">
        <f t="shared" si="605"/>
        <v>0.85</v>
      </c>
      <c r="AZ730" s="9">
        <f t="shared" si="606"/>
        <v>0.6</v>
      </c>
      <c r="BA730" s="9">
        <f t="shared" si="607"/>
        <v>0.65</v>
      </c>
      <c r="BB730" s="9">
        <f t="shared" si="622"/>
        <v>21</v>
      </c>
      <c r="BC730" s="9">
        <f t="shared" si="623"/>
        <v>11.2</v>
      </c>
      <c r="BD730" s="9">
        <f t="shared" si="624"/>
        <v>13.65</v>
      </c>
      <c r="BE730" s="9">
        <f t="shared" si="608"/>
        <v>370.57715360627424</v>
      </c>
      <c r="BF730" s="9">
        <f t="shared" si="609"/>
        <v>109.36399278509963</v>
      </c>
      <c r="BG730" s="9">
        <f t="shared" si="610"/>
        <v>147.02856191379931</v>
      </c>
      <c r="BH730" s="9">
        <f t="shared" si="611"/>
        <v>8654.2391389680488</v>
      </c>
      <c r="BI730" s="9">
        <f t="shared" si="612"/>
        <v>730.21389064016796</v>
      </c>
      <c r="BJ730" s="9">
        <f t="shared" si="613"/>
        <v>215.49927158326238</v>
      </c>
      <c r="BK730" s="9">
        <f t="shared" si="614"/>
        <v>289.71645225699217</v>
      </c>
      <c r="BL730" s="9">
        <f t="shared" si="615"/>
        <v>17052.982275616683</v>
      </c>
      <c r="BM730" s="9" t="str">
        <f t="shared" si="616"/>
        <v>M</v>
      </c>
      <c r="BN730" s="9" t="str">
        <f t="shared" si="617"/>
        <v>M</v>
      </c>
      <c r="BO730" s="9">
        <v>1</v>
      </c>
    </row>
    <row r="731" spans="1:67" x14ac:dyDescent="0.3">
      <c r="A731" s="10">
        <v>725</v>
      </c>
      <c r="B731" s="10">
        <f t="shared" si="587"/>
        <v>19</v>
      </c>
      <c r="C731" s="9">
        <f>IF(G731&lt;=$A$3,$A$3,G731)</f>
        <v>2.5</v>
      </c>
      <c r="D731" s="9">
        <f t="shared" si="574"/>
        <v>3</v>
      </c>
      <c r="E731" s="9">
        <f t="shared" si="575"/>
        <v>2.7508200000000005</v>
      </c>
      <c r="F731" s="9">
        <f t="shared" si="576"/>
        <v>2.9000000000000004</v>
      </c>
      <c r="G731" s="9">
        <v>1.7158277011764214</v>
      </c>
      <c r="H731" s="9">
        <f t="shared" si="588"/>
        <v>1.8932063982222358</v>
      </c>
      <c r="I731" s="9">
        <v>65</v>
      </c>
      <c r="J731" s="9">
        <v>78</v>
      </c>
      <c r="K731" s="9">
        <v>0.2</v>
      </c>
      <c r="L731" s="9">
        <v>0.2</v>
      </c>
      <c r="M731" s="1">
        <f t="shared" si="577"/>
        <v>1.3989229744649958</v>
      </c>
      <c r="N731" s="9">
        <v>3</v>
      </c>
      <c r="O731" s="9">
        <v>2.6</v>
      </c>
      <c r="P731" s="9">
        <f t="shared" si="578"/>
        <v>0.84092415346283877</v>
      </c>
      <c r="Q731" s="1">
        <f t="shared" si="579"/>
        <v>0.39212937268723103</v>
      </c>
      <c r="R731" s="4">
        <f t="shared" si="580"/>
        <v>15.007922656809424</v>
      </c>
      <c r="S731" s="4">
        <f t="shared" si="581"/>
        <v>7.7734511101017443</v>
      </c>
      <c r="T731" s="9">
        <f t="shared" si="582"/>
        <v>1.360628719501314</v>
      </c>
      <c r="U731" s="9">
        <f t="shared" si="583"/>
        <v>3.2921293726872314</v>
      </c>
      <c r="V731" s="9">
        <f t="shared" si="584"/>
        <v>43.127985525040621</v>
      </c>
      <c r="W731" s="9">
        <f t="shared" si="585"/>
        <v>62.667458585494586</v>
      </c>
      <c r="X731" s="28">
        <f t="shared" si="589"/>
        <v>105.79544411053521</v>
      </c>
      <c r="Y731" s="9">
        <f t="shared" si="586"/>
        <v>0.59234553162818193</v>
      </c>
      <c r="Z731" s="9">
        <f t="shared" si="618"/>
        <v>0.04</v>
      </c>
      <c r="AA731" s="29">
        <f t="shared" si="590"/>
        <v>0.63234553162818197</v>
      </c>
      <c r="AB731" s="30">
        <f t="shared" si="619"/>
        <v>0.98</v>
      </c>
      <c r="AC731" s="9">
        <v>0.5</v>
      </c>
      <c r="AD731" s="9">
        <v>0.5</v>
      </c>
      <c r="AE731" s="9">
        <f t="shared" si="591"/>
        <v>46.870830219219222</v>
      </c>
      <c r="AF731" s="9">
        <f>(AC731+AD731)*D731*E731*N731</f>
        <v>24.757380000000005</v>
      </c>
      <c r="AG731" s="28">
        <f t="shared" si="592"/>
        <v>71.628210219219227</v>
      </c>
      <c r="AH731" s="9">
        <f t="shared" si="593"/>
        <v>0.34563728347015327</v>
      </c>
      <c r="AI731" s="9">
        <f t="shared" si="620"/>
        <v>0.09</v>
      </c>
      <c r="AJ731" s="29">
        <f t="shared" si="594"/>
        <v>0.43563728347015329</v>
      </c>
      <c r="AK731" s="30">
        <f t="shared" si="621"/>
        <v>0.9</v>
      </c>
      <c r="AL731" s="9">
        <v>6.5775033788970045</v>
      </c>
      <c r="AM731" s="9">
        <v>2.0132530138826206</v>
      </c>
      <c r="AN731" s="9">
        <v>6.5619145452181282</v>
      </c>
      <c r="AO731" s="36">
        <f t="shared" si="595"/>
        <v>107.99951586283802</v>
      </c>
      <c r="AP731" s="36">
        <f t="shared" si="596"/>
        <v>2.4182485079822151</v>
      </c>
      <c r="AQ731" s="36">
        <f t="shared" si="597"/>
        <v>0.74018146651697525</v>
      </c>
      <c r="AR731" s="36">
        <f t="shared" si="598"/>
        <v>2.4125172036234712</v>
      </c>
      <c r="AS731" s="36">
        <f t="shared" si="599"/>
        <v>69.544814211625862</v>
      </c>
      <c r="AT731" s="37">
        <f t="shared" si="600"/>
        <v>70.841087029997041</v>
      </c>
      <c r="AU731" s="37">
        <f t="shared" si="601"/>
        <v>3.7120976748985592</v>
      </c>
      <c r="AV731" s="37">
        <f t="shared" si="602"/>
        <v>1.1362049399766969</v>
      </c>
      <c r="AW731" s="37">
        <f t="shared" si="603"/>
        <v>3.7032999183760165</v>
      </c>
      <c r="AX731" s="37">
        <f t="shared" si="604"/>
        <v>106.75376921937388</v>
      </c>
      <c r="AY731" s="9">
        <f t="shared" si="605"/>
        <v>0.85</v>
      </c>
      <c r="AZ731" s="9">
        <f t="shared" si="606"/>
        <v>0.6</v>
      </c>
      <c r="BA731" s="9">
        <f t="shared" si="607"/>
        <v>0.65</v>
      </c>
      <c r="BB731" s="9">
        <f t="shared" si="622"/>
        <v>21</v>
      </c>
      <c r="BC731" s="9">
        <f t="shared" si="623"/>
        <v>11.2</v>
      </c>
      <c r="BD731" s="9">
        <f t="shared" si="624"/>
        <v>13.65</v>
      </c>
      <c r="BE731" s="9">
        <f t="shared" si="608"/>
        <v>261.16966809810964</v>
      </c>
      <c r="BF731" s="9">
        <f t="shared" si="609"/>
        <v>79.939240034478786</v>
      </c>
      <c r="BG731" s="9">
        <f t="shared" si="610"/>
        <v>260.55069000210273</v>
      </c>
      <c r="BH731" s="9">
        <f t="shared" si="611"/>
        <v>7510.8062656266102</v>
      </c>
      <c r="BI731" s="9">
        <f t="shared" si="612"/>
        <v>262.96903445133847</v>
      </c>
      <c r="BJ731" s="9">
        <f t="shared" si="613"/>
        <v>80.489993036801749</v>
      </c>
      <c r="BK731" s="9">
        <f t="shared" si="614"/>
        <v>262.34579181585633</v>
      </c>
      <c r="BL731" s="9">
        <f t="shared" si="615"/>
        <v>7562.5530560498846</v>
      </c>
      <c r="BM731" s="9" t="str">
        <f t="shared" si="616"/>
        <v>D</v>
      </c>
      <c r="BN731" s="9" t="str">
        <f t="shared" si="617"/>
        <v>M</v>
      </c>
      <c r="BO731" s="9">
        <v>1</v>
      </c>
    </row>
    <row r="732" spans="1:67" x14ac:dyDescent="0.3">
      <c r="A732" s="10">
        <v>726</v>
      </c>
      <c r="B732" s="10">
        <f t="shared" si="587"/>
        <v>19</v>
      </c>
      <c r="C732" s="9">
        <f>IF(G732&lt;=$A$3,$A$3,G732)</f>
        <v>2.5</v>
      </c>
      <c r="D732" s="9">
        <f t="shared" si="574"/>
        <v>3</v>
      </c>
      <c r="E732" s="9">
        <f t="shared" si="575"/>
        <v>2.7508200000000005</v>
      </c>
      <c r="F732" s="9">
        <f t="shared" si="576"/>
        <v>2.9000000000000004</v>
      </c>
      <c r="G732" s="9">
        <v>2.0860991304040288</v>
      </c>
      <c r="H732" s="9">
        <f t="shared" si="588"/>
        <v>2.301755717254661</v>
      </c>
      <c r="I732" s="9">
        <v>65</v>
      </c>
      <c r="J732" s="9">
        <v>78</v>
      </c>
      <c r="K732" s="9">
        <v>0.2</v>
      </c>
      <c r="L732" s="9">
        <v>0.2</v>
      </c>
      <c r="M732" s="1">
        <f t="shared" si="577"/>
        <v>1.3989229744649958</v>
      </c>
      <c r="N732" s="9">
        <v>3</v>
      </c>
      <c r="O732" s="9">
        <v>2.6</v>
      </c>
      <c r="P732" s="9">
        <f t="shared" si="578"/>
        <v>1.7170609954973421</v>
      </c>
      <c r="Q732" s="1">
        <f t="shared" si="579"/>
        <v>0.80067869171965622</v>
      </c>
      <c r="R732" s="4">
        <f t="shared" si="580"/>
        <v>15.007922656809424</v>
      </c>
      <c r="S732" s="4">
        <f t="shared" si="581"/>
        <v>2.7446697219286724</v>
      </c>
      <c r="T732" s="9">
        <f t="shared" si="582"/>
        <v>5.6727993962516763</v>
      </c>
      <c r="U732" s="9">
        <f t="shared" si="583"/>
        <v>3.7006786917196566</v>
      </c>
      <c r="V732" s="9">
        <f t="shared" si="584"/>
        <v>41.380590924049173</v>
      </c>
      <c r="W732" s="9">
        <f t="shared" si="585"/>
        <v>48.834186167280343</v>
      </c>
      <c r="X732" s="28">
        <f t="shared" si="589"/>
        <v>90.214777091329523</v>
      </c>
      <c r="Y732" s="9">
        <f t="shared" si="586"/>
        <v>0.54131027911140028</v>
      </c>
      <c r="Z732" s="9">
        <f t="shared" si="618"/>
        <v>0.04</v>
      </c>
      <c r="AA732" s="29">
        <f t="shared" si="590"/>
        <v>0.58131027911140032</v>
      </c>
      <c r="AB732" s="30">
        <f t="shared" si="619"/>
        <v>0.98</v>
      </c>
      <c r="AC732" s="9">
        <v>0.5</v>
      </c>
      <c r="AD732" s="9">
        <v>0.5</v>
      </c>
      <c r="AE732" s="9">
        <f t="shared" si="591"/>
        <v>56.985440959246205</v>
      </c>
      <c r="AF732" s="9">
        <f>(AC732+AD732)*D732*E732*N732</f>
        <v>24.757380000000005</v>
      </c>
      <c r="AG732" s="28">
        <f t="shared" si="592"/>
        <v>81.742820959246217</v>
      </c>
      <c r="AH732" s="9">
        <f t="shared" si="593"/>
        <v>0.30286916587259777</v>
      </c>
      <c r="AI732" s="9">
        <f t="shared" si="620"/>
        <v>0.09</v>
      </c>
      <c r="AJ732" s="29">
        <f t="shared" si="594"/>
        <v>0.39286916587259779</v>
      </c>
      <c r="AK732" s="30">
        <f t="shared" si="621"/>
        <v>0.9</v>
      </c>
      <c r="AL732" s="9">
        <v>10.562523443518707</v>
      </c>
      <c r="AM732" s="9">
        <v>2.6461133742061316</v>
      </c>
      <c r="AN732" s="9">
        <v>3.191978646412335</v>
      </c>
      <c r="AO732" s="36">
        <f t="shared" si="595"/>
        <v>92.094251614065556</v>
      </c>
      <c r="AP732" s="36">
        <f t="shared" si="596"/>
        <v>4.4224199924461383</v>
      </c>
      <c r="AQ732" s="36">
        <f t="shared" si="597"/>
        <v>1.107900470085956</v>
      </c>
      <c r="AR732" s="36">
        <f t="shared" si="598"/>
        <v>1.3364486485487508</v>
      </c>
      <c r="AS732" s="36">
        <f t="shared" si="599"/>
        <v>96.418676253120921</v>
      </c>
      <c r="AT732" s="37">
        <f t="shared" si="600"/>
        <v>80.844548201452298</v>
      </c>
      <c r="AU732" s="37">
        <f t="shared" si="601"/>
        <v>6.4128336687537528</v>
      </c>
      <c r="AV732" s="37">
        <f t="shared" si="602"/>
        <v>1.6065370200774434</v>
      </c>
      <c r="AW732" s="37">
        <f t="shared" si="603"/>
        <v>1.9379486581131771</v>
      </c>
      <c r="AX732" s="37">
        <f t="shared" si="604"/>
        <v>139.81415931295959</v>
      </c>
      <c r="AY732" s="9">
        <f t="shared" si="605"/>
        <v>0.85</v>
      </c>
      <c r="AZ732" s="9">
        <f t="shared" si="606"/>
        <v>0.6</v>
      </c>
      <c r="BA732" s="9">
        <f t="shared" si="607"/>
        <v>0.55000000000000004</v>
      </c>
      <c r="BB732" s="9">
        <f t="shared" si="622"/>
        <v>21</v>
      </c>
      <c r="BC732" s="9">
        <f t="shared" si="623"/>
        <v>11.2</v>
      </c>
      <c r="BD732" s="9">
        <f t="shared" si="624"/>
        <v>13.65</v>
      </c>
      <c r="BE732" s="9">
        <f t="shared" si="608"/>
        <v>407.27945952740856</v>
      </c>
      <c r="BF732" s="9">
        <f t="shared" si="609"/>
        <v>102.03126465543754</v>
      </c>
      <c r="BG732" s="9">
        <f t="shared" si="610"/>
        <v>123.07923810872653</v>
      </c>
      <c r="BH732" s="9">
        <f t="shared" si="611"/>
        <v>8879.6058311500456</v>
      </c>
      <c r="BI732" s="9">
        <f t="shared" si="612"/>
        <v>518.44264064145898</v>
      </c>
      <c r="BJ732" s="9">
        <f t="shared" si="613"/>
        <v>129.87975955706841</v>
      </c>
      <c r="BK732" s="9">
        <f t="shared" si="614"/>
        <v>156.67258370277054</v>
      </c>
      <c r="BL732" s="9">
        <f t="shared" si="615"/>
        <v>11303.212541822093</v>
      </c>
      <c r="BM732" s="9" t="str">
        <f t="shared" si="616"/>
        <v>M</v>
      </c>
      <c r="BN732" s="9" t="str">
        <f t="shared" si="617"/>
        <v>M</v>
      </c>
      <c r="BO732" s="9">
        <v>1</v>
      </c>
    </row>
    <row r="733" spans="1:67" x14ac:dyDescent="0.3">
      <c r="A733" s="10">
        <v>727</v>
      </c>
      <c r="B733" s="10">
        <f t="shared" si="587"/>
        <v>19</v>
      </c>
      <c r="C733" s="9">
        <f>IF(G733&lt;=$A$3,$A$3,G733)</f>
        <v>2.5</v>
      </c>
      <c r="D733" s="9">
        <f t="shared" si="574"/>
        <v>3</v>
      </c>
      <c r="E733" s="9">
        <f t="shared" si="575"/>
        <v>2.7508200000000005</v>
      </c>
      <c r="F733" s="9">
        <f t="shared" si="576"/>
        <v>2.9000000000000004</v>
      </c>
      <c r="G733" s="9">
        <v>2.1570107245295862</v>
      </c>
      <c r="H733" s="9">
        <f t="shared" si="588"/>
        <v>2.3799980044112314</v>
      </c>
      <c r="I733" s="9">
        <v>65</v>
      </c>
      <c r="J733" s="9">
        <v>78</v>
      </c>
      <c r="K733" s="9">
        <v>0.2</v>
      </c>
      <c r="L733" s="9">
        <v>0.2</v>
      </c>
      <c r="M733" s="1">
        <f t="shared" si="577"/>
        <v>1.3989229744649958</v>
      </c>
      <c r="N733" s="9">
        <v>3</v>
      </c>
      <c r="O733" s="9">
        <v>2.6</v>
      </c>
      <c r="P733" s="9">
        <f t="shared" si="578"/>
        <v>1.8848521217811045</v>
      </c>
      <c r="Q733" s="1">
        <f t="shared" si="579"/>
        <v>0.87892097887622711</v>
      </c>
      <c r="R733" s="4">
        <f t="shared" si="580"/>
        <v>15.007922656809424</v>
      </c>
      <c r="S733" s="4">
        <f t="shared" si="581"/>
        <v>2.0736860124743117</v>
      </c>
      <c r="T733" s="9">
        <f t="shared" si="582"/>
        <v>6.8356614590086791</v>
      </c>
      <c r="U733" s="9">
        <f t="shared" si="583"/>
        <v>3.7789209788762275</v>
      </c>
      <c r="V733" s="9">
        <f t="shared" si="584"/>
        <v>40.118840739780282</v>
      </c>
      <c r="W733" s="9">
        <f t="shared" si="585"/>
        <v>46.988430759639094</v>
      </c>
      <c r="X733" s="28">
        <f t="shared" si="589"/>
        <v>87.107271499419369</v>
      </c>
      <c r="Y733" s="9">
        <f t="shared" si="586"/>
        <v>0.53943178279843496</v>
      </c>
      <c r="Z733" s="9">
        <f t="shared" si="618"/>
        <v>0.04</v>
      </c>
      <c r="AA733" s="29">
        <f t="shared" si="590"/>
        <v>0.57943178279843499</v>
      </c>
      <c r="AB733" s="30">
        <f t="shared" si="619"/>
        <v>0.98</v>
      </c>
      <c r="AC733" s="9">
        <v>0.5</v>
      </c>
      <c r="AD733" s="9">
        <v>0.5</v>
      </c>
      <c r="AE733" s="9">
        <f t="shared" si="591"/>
        <v>58.922514994450545</v>
      </c>
      <c r="AF733" s="9">
        <f>(AC733+AD733)*D733*E733*N733</f>
        <v>24.757380000000005</v>
      </c>
      <c r="AG733" s="28">
        <f t="shared" si="592"/>
        <v>83.679894994450549</v>
      </c>
      <c r="AH733" s="9">
        <f t="shared" si="593"/>
        <v>0.29585816284355826</v>
      </c>
      <c r="AI733" s="9">
        <f t="shared" si="620"/>
        <v>0.09</v>
      </c>
      <c r="AJ733" s="29">
        <f t="shared" si="594"/>
        <v>0.38585816284355823</v>
      </c>
      <c r="AK733" s="30">
        <f t="shared" si="621"/>
        <v>0.9</v>
      </c>
      <c r="AL733" s="9">
        <v>9.0832183502937198</v>
      </c>
      <c r="AM733" s="9">
        <v>2.0663228450185542</v>
      </c>
      <c r="AN733" s="9">
        <v>6.7355931318035616</v>
      </c>
      <c r="AO733" s="36">
        <f t="shared" si="595"/>
        <v>88.922006322323938</v>
      </c>
      <c r="AP733" s="36">
        <f t="shared" si="596"/>
        <v>3.82011294803557</v>
      </c>
      <c r="AQ733" s="36">
        <f t="shared" si="597"/>
        <v>0.86902971509231908</v>
      </c>
      <c r="AR733" s="36">
        <f t="shared" si="598"/>
        <v>2.8327763952377296</v>
      </c>
      <c r="AS733" s="36">
        <f t="shared" si="599"/>
        <v>99.162704374602072</v>
      </c>
      <c r="AT733" s="37">
        <f t="shared" si="600"/>
        <v>82.760335708797243</v>
      </c>
      <c r="AU733" s="37">
        <f t="shared" si="601"/>
        <v>5.5783844049424891</v>
      </c>
      <c r="AV733" s="37">
        <f t="shared" si="602"/>
        <v>1.2690153081980204</v>
      </c>
      <c r="AW733" s="37">
        <f t="shared" si="603"/>
        <v>4.1366095403041507</v>
      </c>
      <c r="AX733" s="37">
        <f t="shared" si="604"/>
        <v>144.80401264566271</v>
      </c>
      <c r="AY733" s="9">
        <f t="shared" si="605"/>
        <v>0.85</v>
      </c>
      <c r="AZ733" s="9">
        <f t="shared" si="606"/>
        <v>0.6</v>
      </c>
      <c r="BA733" s="9">
        <f t="shared" si="607"/>
        <v>0.65</v>
      </c>
      <c r="BB733" s="9">
        <f t="shared" si="622"/>
        <v>21</v>
      </c>
      <c r="BC733" s="9">
        <f t="shared" si="623"/>
        <v>11.2</v>
      </c>
      <c r="BD733" s="9">
        <f t="shared" si="624"/>
        <v>13.65</v>
      </c>
      <c r="BE733" s="9">
        <f t="shared" si="608"/>
        <v>339.69210771721049</v>
      </c>
      <c r="BF733" s="9">
        <f t="shared" si="609"/>
        <v>77.275865819726562</v>
      </c>
      <c r="BG733" s="9">
        <f t="shared" si="610"/>
        <v>251.89616052705941</v>
      </c>
      <c r="BH733" s="9">
        <f t="shared" si="611"/>
        <v>8817.7466253371058</v>
      </c>
      <c r="BI733" s="9">
        <f t="shared" si="612"/>
        <v>461.66896606575955</v>
      </c>
      <c r="BJ733" s="9">
        <f t="shared" si="613"/>
        <v>105.02413292607098</v>
      </c>
      <c r="BK733" s="9">
        <f t="shared" si="614"/>
        <v>342.34719425178497</v>
      </c>
      <c r="BL733" s="9">
        <f t="shared" si="615"/>
        <v>11984.028698535967</v>
      </c>
      <c r="BM733" s="9" t="str">
        <f t="shared" si="616"/>
        <v>M</v>
      </c>
      <c r="BN733" s="9" t="str">
        <f t="shared" si="617"/>
        <v>M</v>
      </c>
      <c r="BO733" s="9">
        <v>1</v>
      </c>
    </row>
    <row r="734" spans="1:67" x14ac:dyDescent="0.3">
      <c r="A734" s="10">
        <v>728</v>
      </c>
      <c r="B734" s="10">
        <f t="shared" si="587"/>
        <v>19</v>
      </c>
      <c r="C734" s="9">
        <f>IF(G734&lt;=$A$3,$A$3,G734)</f>
        <v>2.5</v>
      </c>
      <c r="D734" s="9">
        <f t="shared" si="574"/>
        <v>3</v>
      </c>
      <c r="E734" s="9">
        <f t="shared" si="575"/>
        <v>2.7508200000000005</v>
      </c>
      <c r="F734" s="9">
        <f t="shared" si="576"/>
        <v>2.9000000000000004</v>
      </c>
      <c r="G734" s="9">
        <v>2.4245823899764303</v>
      </c>
      <c r="H734" s="9">
        <f t="shared" si="588"/>
        <v>2.6752306718052981</v>
      </c>
      <c r="I734" s="9">
        <v>65</v>
      </c>
      <c r="J734" s="9">
        <v>78</v>
      </c>
      <c r="K734" s="9">
        <v>0.2</v>
      </c>
      <c r="L734" s="9">
        <v>0.2</v>
      </c>
      <c r="M734" s="1">
        <f t="shared" si="577"/>
        <v>1.3989229744649958</v>
      </c>
      <c r="N734" s="9">
        <v>3</v>
      </c>
      <c r="O734" s="9">
        <v>2.6</v>
      </c>
      <c r="P734" s="9">
        <f t="shared" si="578"/>
        <v>2.5179806201681774</v>
      </c>
      <c r="Q734" s="1">
        <f t="shared" si="579"/>
        <v>1.1741536462702937</v>
      </c>
      <c r="R734" s="4">
        <f t="shared" si="580"/>
        <v>15.007922656809424</v>
      </c>
      <c r="S734" s="4">
        <f t="shared" si="581"/>
        <v>0.38744233437085795</v>
      </c>
      <c r="T734" s="9">
        <f t="shared" si="582"/>
        <v>12.199183011670138</v>
      </c>
      <c r="U734" s="9">
        <f t="shared" si="583"/>
        <v>4.0741536462702941</v>
      </c>
      <c r="V734" s="9">
        <f t="shared" si="584"/>
        <v>32.673945717376604</v>
      </c>
      <c r="W734" s="9">
        <f t="shared" si="585"/>
        <v>42.349877925038548</v>
      </c>
      <c r="X734" s="28">
        <f t="shared" si="589"/>
        <v>75.023823642415152</v>
      </c>
      <c r="Y734" s="9">
        <f t="shared" si="586"/>
        <v>0.56448573091782273</v>
      </c>
      <c r="Z734" s="9">
        <f t="shared" si="618"/>
        <v>0.04</v>
      </c>
      <c r="AA734" s="29">
        <f t="shared" si="590"/>
        <v>0.60448573091782276</v>
      </c>
      <c r="AB734" s="30">
        <f t="shared" si="619"/>
        <v>0.98</v>
      </c>
      <c r="AC734" s="9">
        <v>0.5</v>
      </c>
      <c r="AD734" s="9">
        <v>0.5</v>
      </c>
      <c r="AE734" s="9">
        <f t="shared" si="591"/>
        <v>66.231702329539047</v>
      </c>
      <c r="AF734" s="9">
        <f>(AC734+AD734)*D734*E734*N734</f>
        <v>24.757380000000005</v>
      </c>
      <c r="AG734" s="28">
        <f t="shared" si="592"/>
        <v>90.989082329539059</v>
      </c>
      <c r="AH734" s="9">
        <f t="shared" si="593"/>
        <v>0.27209176492554504</v>
      </c>
      <c r="AI734" s="9">
        <f t="shared" si="620"/>
        <v>0.09</v>
      </c>
      <c r="AJ734" s="29">
        <f t="shared" si="594"/>
        <v>0.36209176492554507</v>
      </c>
      <c r="AK734" s="30">
        <f t="shared" si="621"/>
        <v>0.9</v>
      </c>
      <c r="AL734" s="9">
        <v>4.8200499198556672</v>
      </c>
      <c r="AM734" s="9">
        <v>3.4549366292024652</v>
      </c>
      <c r="AN734" s="9">
        <v>4.0209651573175957</v>
      </c>
      <c r="AO734" s="36">
        <f t="shared" si="595"/>
        <v>76.586819968298812</v>
      </c>
      <c r="AP734" s="36">
        <f t="shared" si="596"/>
        <v>1.9063985209913212</v>
      </c>
      <c r="AQ734" s="36">
        <f t="shared" si="597"/>
        <v>1.3664767356242542</v>
      </c>
      <c r="AR734" s="36">
        <f t="shared" si="598"/>
        <v>1.5903490952013708</v>
      </c>
      <c r="AS734" s="36">
        <f t="shared" si="599"/>
        <v>57.322309610264234</v>
      </c>
      <c r="AT734" s="37">
        <f t="shared" si="600"/>
        <v>89.98920230393972</v>
      </c>
      <c r="AU734" s="37">
        <f t="shared" si="601"/>
        <v>3.0747495373458964</v>
      </c>
      <c r="AV734" s="37">
        <f t="shared" si="602"/>
        <v>2.203932527428631</v>
      </c>
      <c r="AW734" s="37">
        <f t="shared" si="603"/>
        <v>2.5650067868003457</v>
      </c>
      <c r="AX734" s="37">
        <f t="shared" si="604"/>
        <v>92.452728541830723</v>
      </c>
      <c r="AY734" s="9">
        <f t="shared" si="605"/>
        <v>0.85</v>
      </c>
      <c r="AZ734" s="9">
        <f t="shared" si="606"/>
        <v>0.6</v>
      </c>
      <c r="BA734" s="9">
        <f t="shared" si="607"/>
        <v>0.65</v>
      </c>
      <c r="BB734" s="9">
        <f t="shared" si="622"/>
        <v>21</v>
      </c>
      <c r="BC734" s="9">
        <f t="shared" si="623"/>
        <v>11.2</v>
      </c>
      <c r="BD734" s="9">
        <f t="shared" si="624"/>
        <v>13.65</v>
      </c>
      <c r="BE734" s="9">
        <f t="shared" si="608"/>
        <v>146.00500031499345</v>
      </c>
      <c r="BF734" s="9">
        <f t="shared" si="609"/>
        <v>104.65410774212341</v>
      </c>
      <c r="BG734" s="9">
        <f t="shared" si="610"/>
        <v>121.79977984093429</v>
      </c>
      <c r="BH734" s="9">
        <f t="shared" si="611"/>
        <v>4390.1334062883916</v>
      </c>
      <c r="BI734" s="9">
        <f t="shared" si="612"/>
        <v>276.69425815016496</v>
      </c>
      <c r="BJ734" s="9">
        <f t="shared" si="613"/>
        <v>198.33013007500824</v>
      </c>
      <c r="BK734" s="9">
        <f t="shared" si="614"/>
        <v>230.8229146483547</v>
      </c>
      <c r="BL734" s="9">
        <f t="shared" si="615"/>
        <v>8319.7472923020268</v>
      </c>
      <c r="BM734" s="9" t="str">
        <f t="shared" si="616"/>
        <v>D</v>
      </c>
      <c r="BN734" s="9" t="str">
        <f t="shared" si="617"/>
        <v>M</v>
      </c>
      <c r="BO734" s="9">
        <v>1</v>
      </c>
    </row>
    <row r="735" spans="1:67" x14ac:dyDescent="0.3">
      <c r="A735" s="10">
        <v>729</v>
      </c>
      <c r="B735" s="10">
        <f t="shared" si="587"/>
        <v>19</v>
      </c>
      <c r="C735" s="9">
        <f>IF(G735&lt;=$A$3,$A$3,G735)</f>
        <v>2.5</v>
      </c>
      <c r="D735" s="9">
        <f t="shared" si="574"/>
        <v>3</v>
      </c>
      <c r="E735" s="9">
        <f t="shared" si="575"/>
        <v>2.7508200000000005</v>
      </c>
      <c r="F735" s="9">
        <f t="shared" si="576"/>
        <v>2.9000000000000004</v>
      </c>
      <c r="G735" s="9">
        <v>2.1295663449517086</v>
      </c>
      <c r="H735" s="9">
        <f t="shared" si="588"/>
        <v>2.349716481985376</v>
      </c>
      <c r="I735" s="9">
        <v>65</v>
      </c>
      <c r="J735" s="9">
        <v>78</v>
      </c>
      <c r="K735" s="9">
        <v>0.2</v>
      </c>
      <c r="L735" s="9">
        <v>0.2</v>
      </c>
      <c r="M735" s="1">
        <f t="shared" si="577"/>
        <v>1.3989229744649958</v>
      </c>
      <c r="N735" s="9">
        <v>3</v>
      </c>
      <c r="O735" s="9">
        <v>2.6</v>
      </c>
      <c r="P735" s="9">
        <f t="shared" si="578"/>
        <v>1.8199131873752912</v>
      </c>
      <c r="Q735" s="1">
        <f t="shared" si="579"/>
        <v>0.8486394564503712</v>
      </c>
      <c r="R735" s="4">
        <f t="shared" si="580"/>
        <v>15.007922656809424</v>
      </c>
      <c r="S735" s="4">
        <f t="shared" si="581"/>
        <v>2.3222340456154176</v>
      </c>
      <c r="T735" s="9">
        <f t="shared" si="582"/>
        <v>6.3727564934191374</v>
      </c>
      <c r="U735" s="9">
        <f t="shared" si="583"/>
        <v>3.7486394564503716</v>
      </c>
      <c r="V735" s="9">
        <f t="shared" si="584"/>
        <v>40.642517819547884</v>
      </c>
      <c r="W735" s="9">
        <f t="shared" si="585"/>
        <v>47.672141660164307</v>
      </c>
      <c r="X735" s="28">
        <f t="shared" si="589"/>
        <v>88.314659479712191</v>
      </c>
      <c r="Y735" s="9">
        <f t="shared" si="586"/>
        <v>0.53979873716339966</v>
      </c>
      <c r="Z735" s="9">
        <f t="shared" si="618"/>
        <v>0.04</v>
      </c>
      <c r="AA735" s="29">
        <f t="shared" si="590"/>
        <v>0.57979873716339969</v>
      </c>
      <c r="AB735" s="30">
        <f t="shared" si="619"/>
        <v>0.98</v>
      </c>
      <c r="AC735" s="9">
        <v>0.5</v>
      </c>
      <c r="AD735" s="9">
        <v>0.5</v>
      </c>
      <c r="AE735" s="9">
        <f t="shared" si="591"/>
        <v>58.172823836775109</v>
      </c>
      <c r="AF735" s="9">
        <f>(AC735+AD735)*D735*E735*N735</f>
        <v>24.757380000000005</v>
      </c>
      <c r="AG735" s="28">
        <f t="shared" si="592"/>
        <v>82.930203836775121</v>
      </c>
      <c r="AH735" s="9">
        <f t="shared" si="593"/>
        <v>0.29853272818101317</v>
      </c>
      <c r="AI735" s="9">
        <f t="shared" si="620"/>
        <v>0.09</v>
      </c>
      <c r="AJ735" s="29">
        <f t="shared" si="594"/>
        <v>0.38853272818101314</v>
      </c>
      <c r="AK735" s="30">
        <f t="shared" si="621"/>
        <v>0.9</v>
      </c>
      <c r="AL735" s="9">
        <v>4.2832602947477847</v>
      </c>
      <c r="AM735" s="9">
        <v>2.5977467598495649</v>
      </c>
      <c r="AN735" s="9">
        <v>4.4899695724100166</v>
      </c>
      <c r="AO735" s="36">
        <f t="shared" si="595"/>
        <v>90.154548218872861</v>
      </c>
      <c r="AP735" s="36">
        <f t="shared" si="596"/>
        <v>1.799831384910888</v>
      </c>
      <c r="AQ735" s="36">
        <f t="shared" si="597"/>
        <v>1.0915764690184739</v>
      </c>
      <c r="AR735" s="36">
        <f t="shared" si="598"/>
        <v>1.8866908844245993</v>
      </c>
      <c r="AS735" s="36">
        <f t="shared" si="599"/>
        <v>56.202048964520756</v>
      </c>
      <c r="AT735" s="37">
        <f t="shared" si="600"/>
        <v>82.018882915491872</v>
      </c>
      <c r="AU735" s="37">
        <f t="shared" si="601"/>
        <v>2.6190734869200174</v>
      </c>
      <c r="AV735" s="37">
        <f t="shared" si="602"/>
        <v>1.5884371241218262</v>
      </c>
      <c r="AW735" s="37">
        <f t="shared" si="603"/>
        <v>2.7454694449918158</v>
      </c>
      <c r="AX735" s="37">
        <f t="shared" si="604"/>
        <v>81.783936866310881</v>
      </c>
      <c r="AY735" s="9">
        <f t="shared" si="605"/>
        <v>0.85</v>
      </c>
      <c r="AZ735" s="9">
        <f t="shared" si="606"/>
        <v>0.6</v>
      </c>
      <c r="BA735" s="9">
        <f t="shared" si="607"/>
        <v>0.65</v>
      </c>
      <c r="BB735" s="9">
        <f t="shared" si="622"/>
        <v>21</v>
      </c>
      <c r="BC735" s="9">
        <f t="shared" si="623"/>
        <v>11.2</v>
      </c>
      <c r="BD735" s="9">
        <f t="shared" si="624"/>
        <v>13.65</v>
      </c>
      <c r="BE735" s="9">
        <f t="shared" si="608"/>
        <v>162.26298537678937</v>
      </c>
      <c r="BF735" s="9">
        <f t="shared" si="609"/>
        <v>98.410583410712988</v>
      </c>
      <c r="BG735" s="9">
        <f t="shared" si="610"/>
        <v>170.09376431396544</v>
      </c>
      <c r="BH735" s="9">
        <f t="shared" si="611"/>
        <v>5066.8703333713402</v>
      </c>
      <c r="BI735" s="9">
        <f t="shared" si="612"/>
        <v>214.81348167076194</v>
      </c>
      <c r="BJ735" s="9">
        <f t="shared" si="613"/>
        <v>130.28183850196871</v>
      </c>
      <c r="BK735" s="9">
        <f t="shared" si="614"/>
        <v>225.1803369568442</v>
      </c>
      <c r="BL735" s="9">
        <f t="shared" si="615"/>
        <v>6707.8271422059315</v>
      </c>
      <c r="BM735" s="9" t="str">
        <f t="shared" si="616"/>
        <v>D</v>
      </c>
      <c r="BN735" s="9" t="str">
        <f t="shared" si="617"/>
        <v>M</v>
      </c>
      <c r="BO735" s="9">
        <v>1</v>
      </c>
    </row>
    <row r="736" spans="1:67" x14ac:dyDescent="0.3">
      <c r="A736" s="10">
        <v>730</v>
      </c>
      <c r="B736" s="10">
        <f t="shared" si="587"/>
        <v>19</v>
      </c>
      <c r="C736" s="9">
        <f>IF(G736&lt;=$A$3,$A$3,G736)</f>
        <v>2.5</v>
      </c>
      <c r="D736" s="9">
        <f t="shared" si="574"/>
        <v>3</v>
      </c>
      <c r="E736" s="9">
        <f t="shared" si="575"/>
        <v>2.7508200000000005</v>
      </c>
      <c r="F736" s="9">
        <f t="shared" si="576"/>
        <v>2.9000000000000004</v>
      </c>
      <c r="G736" s="9">
        <v>2.0987666173851727</v>
      </c>
      <c r="H736" s="9">
        <f t="shared" si="588"/>
        <v>2.3157327426783998</v>
      </c>
      <c r="I736" s="9">
        <v>65</v>
      </c>
      <c r="J736" s="9">
        <v>78</v>
      </c>
      <c r="K736" s="9">
        <v>0.2</v>
      </c>
      <c r="L736" s="9">
        <v>0.2</v>
      </c>
      <c r="M736" s="1">
        <f t="shared" si="577"/>
        <v>1.3989229744649958</v>
      </c>
      <c r="N736" s="9">
        <v>3</v>
      </c>
      <c r="O736" s="9">
        <v>2.6</v>
      </c>
      <c r="P736" s="9">
        <f t="shared" si="578"/>
        <v>1.747034823246689</v>
      </c>
      <c r="Q736" s="1">
        <f t="shared" si="579"/>
        <v>0.81465571714339546</v>
      </c>
      <c r="R736" s="4">
        <f t="shared" si="580"/>
        <v>15.007922656809424</v>
      </c>
      <c r="S736" s="4">
        <f t="shared" si="581"/>
        <v>2.6179182181626914</v>
      </c>
      <c r="T736" s="9">
        <f t="shared" si="582"/>
        <v>5.8725821908222544</v>
      </c>
      <c r="U736" s="9">
        <f t="shared" si="583"/>
        <v>3.7146557171433958</v>
      </c>
      <c r="V736" s="9">
        <f t="shared" si="584"/>
        <v>41.177058946773705</v>
      </c>
      <c r="W736" s="9">
        <f t="shared" si="585"/>
        <v>48.485515595690806</v>
      </c>
      <c r="X736" s="28">
        <f t="shared" si="589"/>
        <v>89.662574542464512</v>
      </c>
      <c r="Y736" s="9">
        <f t="shared" si="586"/>
        <v>0.54075533569168144</v>
      </c>
      <c r="Z736" s="9">
        <f t="shared" si="618"/>
        <v>0.04</v>
      </c>
      <c r="AA736" s="29">
        <f t="shared" si="590"/>
        <v>0.58075533569168147</v>
      </c>
      <c r="AB736" s="30">
        <f t="shared" si="619"/>
        <v>0.98</v>
      </c>
      <c r="AC736" s="9">
        <v>0.5</v>
      </c>
      <c r="AD736" s="9">
        <v>0.5</v>
      </c>
      <c r="AE736" s="9">
        <f t="shared" si="591"/>
        <v>57.331475488931375</v>
      </c>
      <c r="AF736" s="9">
        <f>(AC736+AD736)*D736*E736*N736</f>
        <v>24.757380000000005</v>
      </c>
      <c r="AG736" s="28">
        <f t="shared" si="592"/>
        <v>82.088855488931387</v>
      </c>
      <c r="AH736" s="9">
        <f t="shared" si="593"/>
        <v>0.30159246163857423</v>
      </c>
      <c r="AI736" s="9">
        <f t="shared" si="620"/>
        <v>0.09</v>
      </c>
      <c r="AJ736" s="29">
        <f t="shared" si="594"/>
        <v>0.3915924616385742</v>
      </c>
      <c r="AK736" s="30">
        <f t="shared" si="621"/>
        <v>0.9</v>
      </c>
      <c r="AL736" s="9">
        <v>10.96694257451836</v>
      </c>
      <c r="AM736" s="9">
        <v>2.1505748403611116</v>
      </c>
      <c r="AN736" s="9">
        <v>6.8505295746558126</v>
      </c>
      <c r="AO736" s="36">
        <f t="shared" si="595"/>
        <v>91.530544845432516</v>
      </c>
      <c r="AP736" s="36">
        <f t="shared" si="596"/>
        <v>4.5978321581425563</v>
      </c>
      <c r="AQ736" s="36">
        <f t="shared" si="597"/>
        <v>0.90161702701710988</v>
      </c>
      <c r="AR736" s="36">
        <f t="shared" si="598"/>
        <v>2.8720479718607841</v>
      </c>
      <c r="AS736" s="36">
        <f t="shared" si="599"/>
        <v>113.61241607473443</v>
      </c>
      <c r="AT736" s="37">
        <f t="shared" si="600"/>
        <v>81.186780153888179</v>
      </c>
      <c r="AU736" s="37">
        <f t="shared" si="601"/>
        <v>6.6723705351138323</v>
      </c>
      <c r="AV736" s="37">
        <f t="shared" si="602"/>
        <v>1.3084259446861202</v>
      </c>
      <c r="AW736" s="37">
        <f t="shared" si="603"/>
        <v>4.1679138349884886</v>
      </c>
      <c r="AX736" s="37">
        <f t="shared" si="604"/>
        <v>164.87425190100799</v>
      </c>
      <c r="AY736" s="9">
        <f t="shared" si="605"/>
        <v>0.85</v>
      </c>
      <c r="AZ736" s="9">
        <f t="shared" si="606"/>
        <v>0.6</v>
      </c>
      <c r="BA736" s="9">
        <f t="shared" si="607"/>
        <v>0.65</v>
      </c>
      <c r="BB736" s="9">
        <f t="shared" si="622"/>
        <v>21</v>
      </c>
      <c r="BC736" s="9">
        <f t="shared" si="623"/>
        <v>11.2</v>
      </c>
      <c r="BD736" s="9">
        <f t="shared" si="624"/>
        <v>13.65</v>
      </c>
      <c r="BE736" s="9">
        <f t="shared" si="608"/>
        <v>420.84208254263899</v>
      </c>
      <c r="BF736" s="9">
        <f t="shared" si="609"/>
        <v>82.525497724795116</v>
      </c>
      <c r="BG736" s="9">
        <f t="shared" si="610"/>
        <v>262.880115686637</v>
      </c>
      <c r="BH736" s="9">
        <f t="shared" si="611"/>
        <v>10399.006344526417</v>
      </c>
      <c r="BI736" s="9">
        <f t="shared" si="612"/>
        <v>541.70827973956796</v>
      </c>
      <c r="BJ736" s="9">
        <f t="shared" si="613"/>
        <v>106.2268895188755</v>
      </c>
      <c r="BK736" s="9">
        <f t="shared" si="614"/>
        <v>338.37950422155939</v>
      </c>
      <c r="BL736" s="9">
        <f t="shared" si="615"/>
        <v>13385.609642123916</v>
      </c>
      <c r="BM736" s="9" t="str">
        <f t="shared" si="616"/>
        <v>M</v>
      </c>
      <c r="BN736" s="9" t="str">
        <f t="shared" si="617"/>
        <v>M</v>
      </c>
      <c r="BO736" s="9">
        <v>1</v>
      </c>
    </row>
    <row r="737" spans="1:67" x14ac:dyDescent="0.3">
      <c r="A737" s="10">
        <v>731</v>
      </c>
      <c r="B737" s="10">
        <f t="shared" si="587"/>
        <v>19</v>
      </c>
      <c r="C737" s="9">
        <f>IF(G737&lt;=$A$3,$A$3,G737)</f>
        <v>2.5</v>
      </c>
      <c r="D737" s="9">
        <f t="shared" si="574"/>
        <v>3</v>
      </c>
      <c r="E737" s="9">
        <f t="shared" si="575"/>
        <v>2.7508200000000005</v>
      </c>
      <c r="F737" s="9">
        <f t="shared" si="576"/>
        <v>2.9000000000000004</v>
      </c>
      <c r="G737" s="9">
        <v>1.303650275370229</v>
      </c>
      <c r="H737" s="9">
        <f t="shared" si="588"/>
        <v>1.4384189278928825</v>
      </c>
      <c r="I737" s="9">
        <v>65</v>
      </c>
      <c r="J737" s="9">
        <v>78</v>
      </c>
      <c r="K737" s="9">
        <v>0.2</v>
      </c>
      <c r="L737" s="9">
        <v>0.2</v>
      </c>
      <c r="M737" s="1">
        <f t="shared" si="577"/>
        <v>1.3989229744649958</v>
      </c>
      <c r="N737" s="9">
        <v>3</v>
      </c>
      <c r="O737" s="9">
        <v>2.6</v>
      </c>
      <c r="P737" s="9">
        <f t="shared" si="578"/>
        <v>0</v>
      </c>
      <c r="Q737" s="1">
        <f t="shared" si="579"/>
        <v>0</v>
      </c>
      <c r="R737" s="4">
        <f t="shared" si="580"/>
        <v>15.007922656809424</v>
      </c>
      <c r="S737" s="4">
        <f t="shared" si="581"/>
        <v>15.680131134617442</v>
      </c>
      <c r="T737" s="9">
        <f t="shared" si="582"/>
        <v>0</v>
      </c>
      <c r="U737" s="9">
        <f t="shared" si="583"/>
        <v>2.8373419023578785</v>
      </c>
      <c r="V737" s="9">
        <f t="shared" si="584"/>
        <v>35.611483997036693</v>
      </c>
      <c r="W737" s="9">
        <f t="shared" si="585"/>
        <v>31.360262269234884</v>
      </c>
      <c r="X737" s="28">
        <f t="shared" si="589"/>
        <v>66.97174626627158</v>
      </c>
      <c r="Y737" s="9">
        <f t="shared" si="586"/>
        <v>0.46826108049430676</v>
      </c>
      <c r="Z737" s="9">
        <f t="shared" si="618"/>
        <v>0.04</v>
      </c>
      <c r="AA737" s="29">
        <f t="shared" si="590"/>
        <v>0.50826108049430674</v>
      </c>
      <c r="AB737" s="30">
        <f t="shared" si="619"/>
        <v>0.98</v>
      </c>
      <c r="AC737" s="9">
        <v>0.5</v>
      </c>
      <c r="AD737" s="9">
        <v>0.5</v>
      </c>
      <c r="AE737" s="9">
        <f t="shared" si="591"/>
        <v>35.611483997036693</v>
      </c>
      <c r="AF737" s="9">
        <f>(AC737+AD737)*D737*E737*N737</f>
        <v>24.757380000000005</v>
      </c>
      <c r="AG737" s="28">
        <f t="shared" si="592"/>
        <v>60.368863997036698</v>
      </c>
      <c r="AH737" s="9">
        <f t="shared" si="593"/>
        <v>0.41010180349286118</v>
      </c>
      <c r="AI737" s="9">
        <f t="shared" si="620"/>
        <v>0.09</v>
      </c>
      <c r="AJ737" s="29">
        <f t="shared" si="594"/>
        <v>0.50010180349286115</v>
      </c>
      <c r="AK737" s="30">
        <f t="shared" si="621"/>
        <v>0.9</v>
      </c>
      <c r="AL737" s="9">
        <v>6.171624399355303</v>
      </c>
      <c r="AM737" s="9">
        <v>3.0805555687441886</v>
      </c>
      <c r="AN737" s="9">
        <v>4.513159020880968</v>
      </c>
      <c r="AO737" s="36">
        <f t="shared" si="595"/>
        <v>68.366990980152238</v>
      </c>
      <c r="AP737" s="36">
        <f t="shared" si="596"/>
        <v>3.0348279137339498</v>
      </c>
      <c r="AQ737" s="36">
        <f t="shared" si="597"/>
        <v>1.5148290668515136</v>
      </c>
      <c r="AR737" s="36">
        <f t="shared" si="598"/>
        <v>2.2192959404853796</v>
      </c>
      <c r="AS737" s="36">
        <f t="shared" si="599"/>
        <v>84.042032821349707</v>
      </c>
      <c r="AT737" s="37">
        <f t="shared" si="600"/>
        <v>59.705469887179149</v>
      </c>
      <c r="AU737" s="37">
        <f t="shared" si="601"/>
        <v>3.08518390675717</v>
      </c>
      <c r="AV737" s="37">
        <f t="shared" si="602"/>
        <v>1.5399641730552434</v>
      </c>
      <c r="AW737" s="37">
        <f t="shared" si="603"/>
        <v>2.2561200550883207</v>
      </c>
      <c r="AX737" s="37">
        <f t="shared" si="604"/>
        <v>85.436517167317845</v>
      </c>
      <c r="AY737" s="9">
        <f t="shared" si="605"/>
        <v>0.85</v>
      </c>
      <c r="AZ737" s="9">
        <f t="shared" si="606"/>
        <v>0.6</v>
      </c>
      <c r="BA737" s="9">
        <f t="shared" si="607"/>
        <v>0.65</v>
      </c>
      <c r="BB737" s="9">
        <f t="shared" si="622"/>
        <v>21</v>
      </c>
      <c r="BC737" s="9">
        <f t="shared" si="623"/>
        <v>11.2</v>
      </c>
      <c r="BD737" s="9">
        <f t="shared" si="624"/>
        <v>13.65</v>
      </c>
      <c r="BE737" s="9">
        <f t="shared" si="608"/>
        <v>207.48205260456317</v>
      </c>
      <c r="BF737" s="9">
        <f t="shared" si="609"/>
        <v>103.56430514990987</v>
      </c>
      <c r="BG737" s="9">
        <f t="shared" si="610"/>
        <v>151.72658554545242</v>
      </c>
      <c r="BH737" s="9">
        <f t="shared" si="611"/>
        <v>5745.7008998508736</v>
      </c>
      <c r="BI737" s="9">
        <f t="shared" si="612"/>
        <v>184.20235484129995</v>
      </c>
      <c r="BJ737" s="9">
        <f t="shared" si="613"/>
        <v>91.944284561684569</v>
      </c>
      <c r="BK737" s="9">
        <f t="shared" si="614"/>
        <v>134.7027080109367</v>
      </c>
      <c r="BL737" s="9">
        <f t="shared" si="615"/>
        <v>5101.0274029987604</v>
      </c>
      <c r="BM737" s="9" t="str">
        <f t="shared" si="616"/>
        <v>M</v>
      </c>
      <c r="BN737" s="9" t="str">
        <f t="shared" si="617"/>
        <v>M</v>
      </c>
      <c r="BO737" s="9">
        <v>1</v>
      </c>
    </row>
    <row r="738" spans="1:67" x14ac:dyDescent="0.3">
      <c r="A738" s="10">
        <v>732</v>
      </c>
      <c r="B738" s="10">
        <f t="shared" si="587"/>
        <v>19</v>
      </c>
      <c r="C738" s="9">
        <f>IF(G738&lt;=$A$3,$A$3,G738)</f>
        <v>2.7830188097900574</v>
      </c>
      <c r="D738" s="9">
        <f t="shared" si="574"/>
        <v>3</v>
      </c>
      <c r="E738" s="9">
        <f t="shared" si="575"/>
        <v>2.7508200000000005</v>
      </c>
      <c r="F738" s="9">
        <f t="shared" si="576"/>
        <v>3.1830188097900578</v>
      </c>
      <c r="G738" s="9">
        <v>2.7830188097900574</v>
      </c>
      <c r="H738" s="9">
        <f t="shared" si="588"/>
        <v>3.070721502779624</v>
      </c>
      <c r="I738" s="9">
        <v>65</v>
      </c>
      <c r="J738" s="9">
        <v>78</v>
      </c>
      <c r="K738" s="9">
        <v>0.2</v>
      </c>
      <c r="L738" s="9">
        <v>0.2</v>
      </c>
      <c r="M738" s="1">
        <f t="shared" si="577"/>
        <v>1.3989229744649958</v>
      </c>
      <c r="N738" s="9">
        <v>3</v>
      </c>
      <c r="O738" s="9">
        <v>2.6</v>
      </c>
      <c r="P738" s="9">
        <f t="shared" si="578"/>
        <v>2.7591776479615375</v>
      </c>
      <c r="Q738" s="1">
        <f t="shared" si="579"/>
        <v>1.2866256674545617</v>
      </c>
      <c r="R738" s="4">
        <f t="shared" si="580"/>
        <v>15.007922656809424</v>
      </c>
      <c r="S738" s="4">
        <f t="shared" si="581"/>
        <v>9.6710061812478418E-2</v>
      </c>
      <c r="T738" s="9">
        <f t="shared" si="582"/>
        <v>14.648235265006674</v>
      </c>
      <c r="U738" s="9">
        <f t="shared" si="583"/>
        <v>4.4696444772446196</v>
      </c>
      <c r="V738" s="9">
        <f t="shared" si="584"/>
        <v>35.728360586800562</v>
      </c>
      <c r="W738" s="9">
        <f t="shared" si="585"/>
        <v>41.550125775039511</v>
      </c>
      <c r="X738" s="28">
        <f t="shared" si="589"/>
        <v>77.278486361840066</v>
      </c>
      <c r="Y738" s="9">
        <f t="shared" si="586"/>
        <v>0.53766743800454231</v>
      </c>
      <c r="Z738" s="9">
        <f t="shared" si="618"/>
        <v>0.04</v>
      </c>
      <c r="AA738" s="29">
        <f t="shared" si="590"/>
        <v>0.57766743800454234</v>
      </c>
      <c r="AB738" s="30">
        <f t="shared" si="619"/>
        <v>0.98</v>
      </c>
      <c r="AC738" s="9">
        <v>0.5</v>
      </c>
      <c r="AD738" s="9">
        <v>0.5</v>
      </c>
      <c r="AE738" s="9">
        <f t="shared" si="591"/>
        <v>76.023019118486232</v>
      </c>
      <c r="AF738" s="9">
        <f>(AC738+AD738)*D738*E738*N738</f>
        <v>24.757380000000005</v>
      </c>
      <c r="AG738" s="28">
        <f t="shared" si="592"/>
        <v>100.78039911848623</v>
      </c>
      <c r="AH738" s="9">
        <f t="shared" si="593"/>
        <v>0.24565669729977024</v>
      </c>
      <c r="AI738" s="9">
        <f t="shared" si="620"/>
        <v>0.09</v>
      </c>
      <c r="AJ738" s="29">
        <f t="shared" si="594"/>
        <v>0.33565669729977021</v>
      </c>
      <c r="AK738" s="30">
        <f t="shared" si="621"/>
        <v>0.9</v>
      </c>
      <c r="AL738" s="9">
        <v>5.0702026919562675</v>
      </c>
      <c r="AM738" s="9">
        <v>2.1540418695582595</v>
      </c>
      <c r="AN738" s="9">
        <v>3.679467277480617</v>
      </c>
      <c r="AO738" s="36">
        <f t="shared" si="595"/>
        <v>78.888454827711726</v>
      </c>
      <c r="AP738" s="36">
        <f t="shared" si="596"/>
        <v>2.1413116927301568</v>
      </c>
      <c r="AQ738" s="36">
        <f t="shared" si="597"/>
        <v>0.9097220214160251</v>
      </c>
      <c r="AR738" s="36">
        <f t="shared" si="598"/>
        <v>1.5539588420768404</v>
      </c>
      <c r="AS738" s="36">
        <f t="shared" si="599"/>
        <v>58.123245525475753</v>
      </c>
      <c r="AT738" s="37">
        <f t="shared" si="600"/>
        <v>99.67292220509627</v>
      </c>
      <c r="AU738" s="37">
        <f t="shared" si="601"/>
        <v>3.3683552017338227</v>
      </c>
      <c r="AV738" s="37">
        <f t="shared" si="602"/>
        <v>1.4310232897769117</v>
      </c>
      <c r="AW738" s="37">
        <f t="shared" si="603"/>
        <v>2.4444294432988958</v>
      </c>
      <c r="AX738" s="37">
        <f t="shared" si="604"/>
        <v>91.429817093919041</v>
      </c>
      <c r="AY738" s="9">
        <f t="shared" si="605"/>
        <v>0.85</v>
      </c>
      <c r="AZ738" s="9">
        <f t="shared" si="606"/>
        <v>0.6</v>
      </c>
      <c r="BA738" s="9">
        <f t="shared" si="607"/>
        <v>0.65</v>
      </c>
      <c r="BB738" s="9">
        <f t="shared" si="622"/>
        <v>21</v>
      </c>
      <c r="BC738" s="9">
        <f t="shared" si="623"/>
        <v>11.2</v>
      </c>
      <c r="BD738" s="9">
        <f t="shared" si="624"/>
        <v>13.65</v>
      </c>
      <c r="BE738" s="9">
        <f t="shared" si="608"/>
        <v>168.92477074399389</v>
      </c>
      <c r="BF738" s="9">
        <f t="shared" si="609"/>
        <v>71.766564592252692</v>
      </c>
      <c r="BG738" s="9">
        <f t="shared" si="610"/>
        <v>122.58941191730204</v>
      </c>
      <c r="BH738" s="9">
        <f t="shared" si="611"/>
        <v>4585.2530290764917</v>
      </c>
      <c r="BI738" s="9">
        <f t="shared" si="612"/>
        <v>335.73380598154665</v>
      </c>
      <c r="BJ738" s="9">
        <f t="shared" si="613"/>
        <v>142.63427303561505</v>
      </c>
      <c r="BK738" s="9">
        <f t="shared" si="614"/>
        <v>243.64342573777762</v>
      </c>
      <c r="BL738" s="9">
        <f t="shared" si="615"/>
        <v>9113.0770464283742</v>
      </c>
      <c r="BM738" s="9" t="str">
        <f t="shared" si="616"/>
        <v>D</v>
      </c>
      <c r="BN738" s="9" t="str">
        <f t="shared" si="617"/>
        <v>M</v>
      </c>
      <c r="BO738" s="9">
        <v>1</v>
      </c>
    </row>
    <row r="739" spans="1:67" x14ac:dyDescent="0.3">
      <c r="A739" s="10">
        <v>733</v>
      </c>
      <c r="B739" s="10">
        <f t="shared" si="587"/>
        <v>19</v>
      </c>
      <c r="C739" s="9">
        <f>IF(G739&lt;=$A$3,$A$3,G739)</f>
        <v>2.5</v>
      </c>
      <c r="D739" s="9">
        <f t="shared" si="574"/>
        <v>3</v>
      </c>
      <c r="E739" s="9">
        <f t="shared" si="575"/>
        <v>2.7508200000000005</v>
      </c>
      <c r="F739" s="9">
        <f t="shared" si="576"/>
        <v>2.9000000000000004</v>
      </c>
      <c r="G739" s="9">
        <v>1.334028468132791</v>
      </c>
      <c r="H739" s="9">
        <f t="shared" si="588"/>
        <v>1.4719375550050795</v>
      </c>
      <c r="I739" s="9">
        <v>65</v>
      </c>
      <c r="J739" s="9">
        <v>78</v>
      </c>
      <c r="K739" s="9">
        <v>0.2</v>
      </c>
      <c r="L739" s="9">
        <v>0.2</v>
      </c>
      <c r="M739" s="1">
        <f t="shared" si="577"/>
        <v>1.3989229744649958</v>
      </c>
      <c r="N739" s="9">
        <v>3</v>
      </c>
      <c r="O739" s="9">
        <v>2.6</v>
      </c>
      <c r="P739" s="9">
        <f t="shared" si="578"/>
        <v>0</v>
      </c>
      <c r="Q739" s="1">
        <f t="shared" si="579"/>
        <v>0</v>
      </c>
      <c r="R739" s="4">
        <f t="shared" si="580"/>
        <v>15.007922656809424</v>
      </c>
      <c r="S739" s="4">
        <f t="shared" si="581"/>
        <v>15.320536666269623</v>
      </c>
      <c r="T739" s="9">
        <f t="shared" si="582"/>
        <v>0</v>
      </c>
      <c r="U739" s="9">
        <f t="shared" si="583"/>
        <v>2.8708605294700753</v>
      </c>
      <c r="V739" s="9">
        <f t="shared" si="584"/>
        <v>36.441317385531661</v>
      </c>
      <c r="W739" s="9">
        <f t="shared" si="585"/>
        <v>30.641073332539246</v>
      </c>
      <c r="X739" s="28">
        <f t="shared" si="589"/>
        <v>67.082390718070911</v>
      </c>
      <c r="Y739" s="9">
        <f t="shared" si="586"/>
        <v>0.45676775983305912</v>
      </c>
      <c r="Z739" s="9">
        <f t="shared" si="618"/>
        <v>0.04</v>
      </c>
      <c r="AA739" s="29">
        <f t="shared" si="590"/>
        <v>0.4967677598330591</v>
      </c>
      <c r="AB739" s="30">
        <f t="shared" si="619"/>
        <v>0.98</v>
      </c>
      <c r="AC739" s="9">
        <v>0.5</v>
      </c>
      <c r="AD739" s="9">
        <v>0.5</v>
      </c>
      <c r="AE739" s="9">
        <f t="shared" si="591"/>
        <v>36.441317385531661</v>
      </c>
      <c r="AF739" s="9">
        <f>(AC739+AD739)*D739*E739*N739</f>
        <v>24.757380000000005</v>
      </c>
      <c r="AG739" s="28">
        <f t="shared" si="592"/>
        <v>61.198697385531666</v>
      </c>
      <c r="AH739" s="9">
        <f t="shared" si="593"/>
        <v>0.40454096341359447</v>
      </c>
      <c r="AI739" s="9">
        <f t="shared" si="620"/>
        <v>0.09</v>
      </c>
      <c r="AJ739" s="29">
        <f t="shared" si="594"/>
        <v>0.49454096341359444</v>
      </c>
      <c r="AK739" s="30">
        <f t="shared" si="621"/>
        <v>0.9</v>
      </c>
      <c r="AL739" s="9">
        <v>9.6740931699291615</v>
      </c>
      <c r="AM739" s="9">
        <v>3.0713335672528927</v>
      </c>
      <c r="AN739" s="9">
        <v>3.1855244130419238</v>
      </c>
      <c r="AO739" s="36">
        <f t="shared" si="595"/>
        <v>68.479940524697398</v>
      </c>
      <c r="AP739" s="36">
        <f t="shared" si="596"/>
        <v>4.868315577487154</v>
      </c>
      <c r="AQ739" s="36">
        <f t="shared" si="597"/>
        <v>1.5455940713485952</v>
      </c>
      <c r="AR739" s="36">
        <f t="shared" si="598"/>
        <v>1.6030585864815667</v>
      </c>
      <c r="AS739" s="36">
        <f t="shared" si="599"/>
        <v>109.32078755561862</v>
      </c>
      <c r="AT739" s="37">
        <f t="shared" si="600"/>
        <v>60.526184227448901</v>
      </c>
      <c r="AU739" s="37">
        <f t="shared" si="601"/>
        <v>4.8898578135195203</v>
      </c>
      <c r="AV739" s="37">
        <f t="shared" si="602"/>
        <v>1.5524333059391355</v>
      </c>
      <c r="AW739" s="37">
        <f t="shared" si="603"/>
        <v>1.6101521008386459</v>
      </c>
      <c r="AX739" s="37">
        <f t="shared" si="604"/>
        <v>109.80453068428056</v>
      </c>
      <c r="AY739" s="9">
        <f t="shared" si="605"/>
        <v>0.85</v>
      </c>
      <c r="AZ739" s="9">
        <f t="shared" si="606"/>
        <v>0.6</v>
      </c>
      <c r="BA739" s="9">
        <f t="shared" si="607"/>
        <v>0.55000000000000004</v>
      </c>
      <c r="BB739" s="9">
        <f t="shared" si="622"/>
        <v>21</v>
      </c>
      <c r="BC739" s="9">
        <f t="shared" si="623"/>
        <v>11.2</v>
      </c>
      <c r="BD739" s="9">
        <f t="shared" si="624"/>
        <v>13.65</v>
      </c>
      <c r="BE739" s="9">
        <f t="shared" si="608"/>
        <v>333.38196120177815</v>
      </c>
      <c r="BF739" s="9">
        <f t="shared" si="609"/>
        <v>105.8421900812767</v>
      </c>
      <c r="BG739" s="9">
        <f t="shared" si="610"/>
        <v>109.77735665986317</v>
      </c>
      <c r="BH739" s="9">
        <f t="shared" si="611"/>
        <v>7486.2810299218427</v>
      </c>
      <c r="BI739" s="9">
        <f t="shared" si="612"/>
        <v>295.96443486711297</v>
      </c>
      <c r="BJ739" s="9">
        <f t="shared" si="613"/>
        <v>93.962864276099666</v>
      </c>
      <c r="BK739" s="9">
        <f t="shared" si="614"/>
        <v>97.456362689573766</v>
      </c>
      <c r="BL739" s="9">
        <f t="shared" si="615"/>
        <v>6646.0492532053313</v>
      </c>
      <c r="BM739" s="9" t="str">
        <f t="shared" si="616"/>
        <v>M</v>
      </c>
      <c r="BN739" s="9" t="str">
        <f t="shared" si="617"/>
        <v>M</v>
      </c>
      <c r="BO739" s="9">
        <v>1</v>
      </c>
    </row>
    <row r="740" spans="1:67" x14ac:dyDescent="0.3">
      <c r="A740" s="10">
        <v>734</v>
      </c>
      <c r="B740" s="10">
        <f t="shared" si="587"/>
        <v>19</v>
      </c>
      <c r="C740" s="9">
        <f>IF(G740&lt;=$A$3,$A$3,G740)</f>
        <v>2.5</v>
      </c>
      <c r="D740" s="9">
        <f t="shared" si="574"/>
        <v>3</v>
      </c>
      <c r="E740" s="9">
        <f t="shared" si="575"/>
        <v>2.7508200000000005</v>
      </c>
      <c r="F740" s="9">
        <f t="shared" si="576"/>
        <v>2.9000000000000004</v>
      </c>
      <c r="G740" s="9">
        <v>2.0221265782391953</v>
      </c>
      <c r="H740" s="9">
        <f t="shared" si="588"/>
        <v>2.2311698157763074</v>
      </c>
      <c r="I740" s="9">
        <v>65</v>
      </c>
      <c r="J740" s="9">
        <v>78</v>
      </c>
      <c r="K740" s="9">
        <v>0.2</v>
      </c>
      <c r="L740" s="9">
        <v>0.2</v>
      </c>
      <c r="M740" s="1">
        <f t="shared" si="577"/>
        <v>1.3989229744649958</v>
      </c>
      <c r="N740" s="9">
        <v>3</v>
      </c>
      <c r="O740" s="9">
        <v>2.6</v>
      </c>
      <c r="P740" s="9">
        <f t="shared" si="578"/>
        <v>1.5656890412866069</v>
      </c>
      <c r="Q740" s="1">
        <f t="shared" si="579"/>
        <v>0.73009279024130258</v>
      </c>
      <c r="R740" s="4">
        <f t="shared" si="580"/>
        <v>15.007922656809424</v>
      </c>
      <c r="S740" s="4">
        <f t="shared" si="581"/>
        <v>3.4305575292857591</v>
      </c>
      <c r="T740" s="9">
        <f t="shared" si="582"/>
        <v>4.7166864191984601</v>
      </c>
      <c r="U740" s="9">
        <f t="shared" si="583"/>
        <v>3.6300927902413029</v>
      </c>
      <c r="V740" s="9">
        <f t="shared" si="584"/>
        <v>42.263163638044539</v>
      </c>
      <c r="W740" s="9">
        <f t="shared" si="585"/>
        <v>50.720940065514363</v>
      </c>
      <c r="X740" s="28">
        <f t="shared" si="589"/>
        <v>92.984103703558901</v>
      </c>
      <c r="Y740" s="9">
        <f t="shared" si="586"/>
        <v>0.54547969002547969</v>
      </c>
      <c r="Z740" s="9">
        <f t="shared" si="618"/>
        <v>0.04</v>
      </c>
      <c r="AA740" s="29">
        <f t="shared" si="590"/>
        <v>0.58547969002547973</v>
      </c>
      <c r="AB740" s="30">
        <f t="shared" si="619"/>
        <v>0.98</v>
      </c>
      <c r="AC740" s="9">
        <v>0.5</v>
      </c>
      <c r="AD740" s="9">
        <v>0.5</v>
      </c>
      <c r="AE740" s="9">
        <f t="shared" si="591"/>
        <v>55.237918973704041</v>
      </c>
      <c r="AF740" s="9">
        <f>(AC740+AD740)*D740*E740*N740</f>
        <v>24.757380000000005</v>
      </c>
      <c r="AG740" s="28">
        <f t="shared" si="592"/>
        <v>79.995298973704053</v>
      </c>
      <c r="AH740" s="9">
        <f t="shared" si="593"/>
        <v>0.30948543623967473</v>
      </c>
      <c r="AI740" s="9">
        <f t="shared" si="620"/>
        <v>0.09</v>
      </c>
      <c r="AJ740" s="29">
        <f t="shared" si="594"/>
        <v>0.3994854362396747</v>
      </c>
      <c r="AK740" s="30">
        <f t="shared" si="621"/>
        <v>0.9</v>
      </c>
      <c r="AL740" s="9">
        <v>9.2273223087408098</v>
      </c>
      <c r="AM740" s="9">
        <v>2.3356484425422583</v>
      </c>
      <c r="AN740" s="9">
        <v>3.0710549458507539</v>
      </c>
      <c r="AO740" s="36">
        <f t="shared" si="595"/>
        <v>94.921272530716379</v>
      </c>
      <c r="AP740" s="36">
        <f t="shared" si="596"/>
        <v>3.8249125036540463</v>
      </c>
      <c r="AQ740" s="36">
        <f t="shared" si="597"/>
        <v>0.96817371639412242</v>
      </c>
      <c r="AR740" s="36">
        <f t="shared" si="598"/>
        <v>1.2730146481028382</v>
      </c>
      <c r="AS740" s="36">
        <f t="shared" si="599"/>
        <v>84.337973035025286</v>
      </c>
      <c r="AT740" s="37">
        <f t="shared" si="600"/>
        <v>79.116229754212796</v>
      </c>
      <c r="AU740" s="37">
        <f t="shared" si="601"/>
        <v>5.5411414309094047</v>
      </c>
      <c r="AV740" s="37">
        <f t="shared" si="602"/>
        <v>1.4025909055707475</v>
      </c>
      <c r="AW740" s="37">
        <f t="shared" si="603"/>
        <v>1.8442132210915549</v>
      </c>
      <c r="AX740" s="37">
        <f t="shared" si="604"/>
        <v>122.18021618451313</v>
      </c>
      <c r="AY740" s="9">
        <f t="shared" si="605"/>
        <v>0.85</v>
      </c>
      <c r="AZ740" s="9">
        <f t="shared" si="606"/>
        <v>0.6</v>
      </c>
      <c r="BA740" s="9">
        <f t="shared" si="607"/>
        <v>0.55000000000000004</v>
      </c>
      <c r="BB740" s="9">
        <f t="shared" si="622"/>
        <v>21</v>
      </c>
      <c r="BC740" s="9">
        <f t="shared" si="623"/>
        <v>11.2</v>
      </c>
      <c r="BD740" s="9">
        <f t="shared" si="624"/>
        <v>13.65</v>
      </c>
      <c r="BE740" s="9">
        <f t="shared" si="608"/>
        <v>363.06556216549046</v>
      </c>
      <c r="BF740" s="9">
        <f t="shared" si="609"/>
        <v>91.900281190922996</v>
      </c>
      <c r="BG740" s="9">
        <f t="shared" si="610"/>
        <v>120.83617034816351</v>
      </c>
      <c r="BH740" s="9">
        <f t="shared" si="611"/>
        <v>8005.4677231458445</v>
      </c>
      <c r="BI740" s="9">
        <f t="shared" si="612"/>
        <v>438.39421854841589</v>
      </c>
      <c r="BJ740" s="9">
        <f t="shared" si="613"/>
        <v>110.96770433630465</v>
      </c>
      <c r="BK740" s="9">
        <f t="shared" si="614"/>
        <v>145.90719691563629</v>
      </c>
      <c r="BL740" s="9">
        <f t="shared" si="615"/>
        <v>9666.4380550733295</v>
      </c>
      <c r="BM740" s="9" t="str">
        <f t="shared" si="616"/>
        <v>M</v>
      </c>
      <c r="BN740" s="9" t="str">
        <f t="shared" si="617"/>
        <v>M</v>
      </c>
      <c r="BO740" s="9">
        <v>1</v>
      </c>
    </row>
    <row r="741" spans="1:67" x14ac:dyDescent="0.3">
      <c r="A741" s="10">
        <v>735</v>
      </c>
      <c r="B741" s="10">
        <f t="shared" si="587"/>
        <v>19</v>
      </c>
      <c r="C741" s="9">
        <f>IF(G741&lt;=$A$3,$A$3,G741)</f>
        <v>2.5</v>
      </c>
      <c r="D741" s="9">
        <f t="shared" si="574"/>
        <v>3</v>
      </c>
      <c r="E741" s="9">
        <f t="shared" si="575"/>
        <v>2.7508200000000005</v>
      </c>
      <c r="F741" s="9">
        <f t="shared" si="576"/>
        <v>2.9000000000000004</v>
      </c>
      <c r="G741" s="9">
        <v>1.3148541172578156</v>
      </c>
      <c r="H741" s="9">
        <f t="shared" si="588"/>
        <v>1.4507809996391927</v>
      </c>
      <c r="I741" s="9">
        <v>65</v>
      </c>
      <c r="J741" s="9">
        <v>78</v>
      </c>
      <c r="K741" s="9">
        <v>0.2</v>
      </c>
      <c r="L741" s="9">
        <v>0.2</v>
      </c>
      <c r="M741" s="1">
        <f t="shared" si="577"/>
        <v>1.3989229744649958</v>
      </c>
      <c r="N741" s="9">
        <v>3</v>
      </c>
      <c r="O741" s="9">
        <v>2.6</v>
      </c>
      <c r="P741" s="9">
        <f t="shared" si="578"/>
        <v>0</v>
      </c>
      <c r="Q741" s="1">
        <f t="shared" si="579"/>
        <v>0</v>
      </c>
      <c r="R741" s="4">
        <f t="shared" si="580"/>
        <v>15.007922656809424</v>
      </c>
      <c r="S741" s="4">
        <f t="shared" si="581"/>
        <v>15.54750838123282</v>
      </c>
      <c r="T741" s="9">
        <f t="shared" si="582"/>
        <v>0</v>
      </c>
      <c r="U741" s="9">
        <f t="shared" si="583"/>
        <v>2.8497039741041883</v>
      </c>
      <c r="V741" s="9">
        <f t="shared" si="584"/>
        <v>35.917536504847362</v>
      </c>
      <c r="W741" s="9">
        <f t="shared" si="585"/>
        <v>31.09501676246564</v>
      </c>
      <c r="X741" s="28">
        <f t="shared" si="589"/>
        <v>67.012553267312995</v>
      </c>
      <c r="Y741" s="9">
        <f t="shared" si="586"/>
        <v>0.46401778840492253</v>
      </c>
      <c r="Z741" s="9">
        <f t="shared" si="618"/>
        <v>0.04</v>
      </c>
      <c r="AA741" s="29">
        <f t="shared" si="590"/>
        <v>0.50401778840492251</v>
      </c>
      <c r="AB741" s="30">
        <f t="shared" si="619"/>
        <v>0.98</v>
      </c>
      <c r="AC741" s="9">
        <v>0.5</v>
      </c>
      <c r="AD741" s="9">
        <v>0.5</v>
      </c>
      <c r="AE741" s="9">
        <f t="shared" si="591"/>
        <v>35.917536504847362</v>
      </c>
      <c r="AF741" s="9">
        <f>(AC741+AD741)*D741*E741*N741</f>
        <v>24.757380000000005</v>
      </c>
      <c r="AG741" s="28">
        <f t="shared" si="592"/>
        <v>60.674916504847367</v>
      </c>
      <c r="AH741" s="9">
        <f t="shared" si="593"/>
        <v>0.40803319437649521</v>
      </c>
      <c r="AI741" s="9">
        <f t="shared" si="620"/>
        <v>0.09</v>
      </c>
      <c r="AJ741" s="29">
        <f t="shared" si="594"/>
        <v>0.49803319437649518</v>
      </c>
      <c r="AK741" s="30">
        <f t="shared" si="621"/>
        <v>0.9</v>
      </c>
      <c r="AL741" s="9">
        <v>9.3000923946934684</v>
      </c>
      <c r="AM741" s="9">
        <v>3.1839661777844341</v>
      </c>
      <c r="AN741" s="9">
        <v>6.7305084277631302</v>
      </c>
      <c r="AO741" s="36">
        <f t="shared" si="595"/>
        <v>68.408648127048693</v>
      </c>
      <c r="AP741" s="36">
        <f t="shared" si="596"/>
        <v>4.6126803939586267</v>
      </c>
      <c r="AQ741" s="36">
        <f t="shared" si="597"/>
        <v>1.5791905865014493</v>
      </c>
      <c r="AR741" s="36">
        <f t="shared" si="598"/>
        <v>3.3382124551612651</v>
      </c>
      <c r="AS741" s="36">
        <f t="shared" si="599"/>
        <v>122.56679578186956</v>
      </c>
      <c r="AT741" s="37">
        <f t="shared" si="600"/>
        <v>60.008159180618271</v>
      </c>
      <c r="AU741" s="37">
        <f t="shared" si="601"/>
        <v>4.6683376713677314</v>
      </c>
      <c r="AV741" s="37">
        <f t="shared" si="602"/>
        <v>1.5982453314757326</v>
      </c>
      <c r="AW741" s="37">
        <f t="shared" si="603"/>
        <v>3.3784918157063362</v>
      </c>
      <c r="AX741" s="37">
        <f t="shared" si="604"/>
        <v>124.0457046962854</v>
      </c>
      <c r="AY741" s="9">
        <f t="shared" si="605"/>
        <v>0.85</v>
      </c>
      <c r="AZ741" s="9">
        <f t="shared" si="606"/>
        <v>0.6</v>
      </c>
      <c r="BA741" s="9">
        <f t="shared" si="607"/>
        <v>0.65</v>
      </c>
      <c r="BB741" s="9">
        <f t="shared" si="622"/>
        <v>21</v>
      </c>
      <c r="BC741" s="9">
        <f t="shared" si="623"/>
        <v>11.2</v>
      </c>
      <c r="BD741" s="9">
        <f t="shared" si="624"/>
        <v>13.65</v>
      </c>
      <c r="BE741" s="9">
        <f t="shared" si="608"/>
        <v>315.54722999285201</v>
      </c>
      <c r="BF741" s="9">
        <f t="shared" si="609"/>
        <v>108.03029315752529</v>
      </c>
      <c r="BG741" s="9">
        <f t="shared" si="610"/>
        <v>228.36260121845831</v>
      </c>
      <c r="BH741" s="9">
        <f t="shared" si="611"/>
        <v>8384.6288047017497</v>
      </c>
      <c r="BI741" s="9">
        <f t="shared" si="612"/>
        <v>280.13835009231167</v>
      </c>
      <c r="BJ741" s="9">
        <f t="shared" si="613"/>
        <v>95.907760260875776</v>
      </c>
      <c r="BK741" s="9">
        <f t="shared" si="614"/>
        <v>202.73707466732188</v>
      </c>
      <c r="BL741" s="9">
        <f t="shared" si="615"/>
        <v>7443.7543930866614</v>
      </c>
      <c r="BM741" s="9" t="str">
        <f t="shared" si="616"/>
        <v>M</v>
      </c>
      <c r="BN741" s="9" t="str">
        <f t="shared" si="617"/>
        <v>M</v>
      </c>
      <c r="BO741" s="9">
        <v>1</v>
      </c>
    </row>
    <row r="742" spans="1:67" x14ac:dyDescent="0.3">
      <c r="A742" s="10">
        <v>736</v>
      </c>
      <c r="B742" s="10">
        <f t="shared" si="587"/>
        <v>19</v>
      </c>
      <c r="C742" s="9">
        <f>IF(G742&lt;=$A$3,$A$3,G742)</f>
        <v>2.5</v>
      </c>
      <c r="D742" s="9">
        <f t="shared" si="574"/>
        <v>3</v>
      </c>
      <c r="E742" s="9">
        <f t="shared" si="575"/>
        <v>2.7508200000000005</v>
      </c>
      <c r="F742" s="9">
        <f t="shared" si="576"/>
        <v>2.9000000000000004</v>
      </c>
      <c r="G742" s="9">
        <v>1.6717520515467585</v>
      </c>
      <c r="H742" s="9">
        <f t="shared" si="588"/>
        <v>1.8445742996569385</v>
      </c>
      <c r="I742" s="9">
        <v>65</v>
      </c>
      <c r="J742" s="9">
        <v>78</v>
      </c>
      <c r="K742" s="9">
        <v>0.2</v>
      </c>
      <c r="L742" s="9">
        <v>0.2</v>
      </c>
      <c r="M742" s="1">
        <f t="shared" si="577"/>
        <v>1.3989229744649958</v>
      </c>
      <c r="N742" s="9">
        <v>3</v>
      </c>
      <c r="O742" s="9">
        <v>2.6</v>
      </c>
      <c r="P742" s="9">
        <f t="shared" si="578"/>
        <v>0.73663228153065685</v>
      </c>
      <c r="Q742" s="1">
        <f t="shared" si="579"/>
        <v>0.3434972741219342</v>
      </c>
      <c r="R742" s="4">
        <f t="shared" si="580"/>
        <v>15.007922656809424</v>
      </c>
      <c r="S742" s="4">
        <f t="shared" si="581"/>
        <v>8.5425653206985217</v>
      </c>
      <c r="T742" s="9">
        <f t="shared" si="582"/>
        <v>1.0440648488883131</v>
      </c>
      <c r="U742" s="9">
        <f t="shared" si="583"/>
        <v>3.2434972741219346</v>
      </c>
      <c r="V742" s="9">
        <f t="shared" si="584"/>
        <v>42.794792407221749</v>
      </c>
      <c r="W742" s="9">
        <f t="shared" si="585"/>
        <v>64.783153338288415</v>
      </c>
      <c r="X742" s="28">
        <f t="shared" si="589"/>
        <v>107.57794574551016</v>
      </c>
      <c r="Y742" s="9">
        <f t="shared" si="586"/>
        <v>0.60219734527689828</v>
      </c>
      <c r="Z742" s="9">
        <f t="shared" si="618"/>
        <v>0.04</v>
      </c>
      <c r="AA742" s="29">
        <f t="shared" si="590"/>
        <v>0.64219734527689831</v>
      </c>
      <c r="AB742" s="30">
        <f t="shared" si="619"/>
        <v>0.98</v>
      </c>
      <c r="AC742" s="9">
        <v>0.5</v>
      </c>
      <c r="AD742" s="9">
        <v>0.5</v>
      </c>
      <c r="AE742" s="9">
        <f t="shared" si="591"/>
        <v>45.666826874840702</v>
      </c>
      <c r="AF742" s="9">
        <f>(AC742+AD742)*D742*E742*N742</f>
        <v>24.757380000000005</v>
      </c>
      <c r="AG742" s="28">
        <f t="shared" si="592"/>
        <v>70.424206874840706</v>
      </c>
      <c r="AH742" s="9">
        <f t="shared" si="593"/>
        <v>0.3515464511229684</v>
      </c>
      <c r="AI742" s="9">
        <f t="shared" si="620"/>
        <v>0.09</v>
      </c>
      <c r="AJ742" s="29">
        <f t="shared" si="594"/>
        <v>0.44154645112296842</v>
      </c>
      <c r="AK742" s="30">
        <f t="shared" si="621"/>
        <v>0.9</v>
      </c>
      <c r="AL742" s="9">
        <v>10.750013648570736</v>
      </c>
      <c r="AM742" s="9">
        <v>2.7660946237871169</v>
      </c>
      <c r="AN742" s="9">
        <v>5.5116789358342047</v>
      </c>
      <c r="AO742" s="36">
        <f t="shared" si="595"/>
        <v>109.81915294854163</v>
      </c>
      <c r="AP742" s="36">
        <f t="shared" si="596"/>
        <v>3.8463834217681856</v>
      </c>
      <c r="AQ742" s="36">
        <f t="shared" si="597"/>
        <v>0.98971599960632961</v>
      </c>
      <c r="AR742" s="36">
        <f t="shared" si="598"/>
        <v>1.9720933552228785</v>
      </c>
      <c r="AS742" s="36">
        <f t="shared" si="599"/>
        <v>92.806233890131637</v>
      </c>
      <c r="AT742" s="37">
        <f t="shared" si="600"/>
        <v>69.650314491600696</v>
      </c>
      <c r="AU742" s="37">
        <f t="shared" si="601"/>
        <v>6.0033832725208542</v>
      </c>
      <c r="AV742" s="37">
        <f t="shared" si="602"/>
        <v>1.5447353591835931</v>
      </c>
      <c r="AW742" s="37">
        <f t="shared" si="603"/>
        <v>3.0780166619873923</v>
      </c>
      <c r="AX742" s="37">
        <f t="shared" si="604"/>
        <v>144.85071586169414</v>
      </c>
      <c r="AY742" s="9">
        <f t="shared" si="605"/>
        <v>0.85</v>
      </c>
      <c r="AZ742" s="9">
        <f t="shared" si="606"/>
        <v>0.6</v>
      </c>
      <c r="BA742" s="9">
        <f t="shared" si="607"/>
        <v>0.65</v>
      </c>
      <c r="BB742" s="9">
        <f t="shared" si="622"/>
        <v>21</v>
      </c>
      <c r="BC742" s="9">
        <f t="shared" si="623"/>
        <v>11.2</v>
      </c>
      <c r="BD742" s="9">
        <f t="shared" si="624"/>
        <v>13.65</v>
      </c>
      <c r="BE742" s="9">
        <f t="shared" si="608"/>
        <v>422.4065692938953</v>
      </c>
      <c r="BF742" s="9">
        <f t="shared" si="609"/>
        <v>108.68977273638627</v>
      </c>
      <c r="BG742" s="9">
        <f t="shared" si="610"/>
        <v>216.57362180602394</v>
      </c>
      <c r="BH742" s="9">
        <f t="shared" si="611"/>
        <v>10191.901994158494</v>
      </c>
      <c r="BI742" s="9">
        <f t="shared" si="612"/>
        <v>418.13753294469245</v>
      </c>
      <c r="BJ742" s="9">
        <f t="shared" si="613"/>
        <v>107.59130357343302</v>
      </c>
      <c r="BK742" s="9">
        <f t="shared" si="614"/>
        <v>214.38482851780887</v>
      </c>
      <c r="BL742" s="9">
        <f t="shared" si="615"/>
        <v>10088.897914100491</v>
      </c>
      <c r="BM742" s="9" t="str">
        <f t="shared" si="616"/>
        <v>M</v>
      </c>
      <c r="BN742" s="9" t="str">
        <f t="shared" si="617"/>
        <v>M</v>
      </c>
      <c r="BO742" s="9">
        <v>1</v>
      </c>
    </row>
    <row r="743" spans="1:67" x14ac:dyDescent="0.3">
      <c r="A743" s="10">
        <v>737</v>
      </c>
      <c r="B743" s="10">
        <f t="shared" si="587"/>
        <v>19</v>
      </c>
      <c r="C743" s="9">
        <f>IF(G743&lt;=$A$3,$A$3,G743)</f>
        <v>3.2933205420710117</v>
      </c>
      <c r="D743" s="9">
        <f t="shared" si="574"/>
        <v>3</v>
      </c>
      <c r="E743" s="9">
        <f t="shared" si="575"/>
        <v>2.7508200000000005</v>
      </c>
      <c r="F743" s="9">
        <f t="shared" si="576"/>
        <v>3.693320542071012</v>
      </c>
      <c r="G743" s="9">
        <v>3.2933205420710117</v>
      </c>
      <c r="H743" s="9">
        <f t="shared" si="588"/>
        <v>3.633777166186738</v>
      </c>
      <c r="I743" s="9">
        <v>65</v>
      </c>
      <c r="J743" s="9">
        <v>78</v>
      </c>
      <c r="K743" s="9">
        <v>0.2</v>
      </c>
      <c r="L743" s="9">
        <v>0.2</v>
      </c>
      <c r="M743" s="1">
        <f t="shared" si="577"/>
        <v>1.3989229744649958</v>
      </c>
      <c r="N743" s="9">
        <v>3</v>
      </c>
      <c r="O743" s="9">
        <v>2.6</v>
      </c>
      <c r="P743" s="9">
        <f t="shared" si="578"/>
        <v>2.8723088183456729</v>
      </c>
      <c r="Q743" s="1">
        <f t="shared" si="579"/>
        <v>1.339379598580722</v>
      </c>
      <c r="R743" s="4">
        <f t="shared" si="580"/>
        <v>15.007922656809424</v>
      </c>
      <c r="S743" s="4">
        <f t="shared" si="581"/>
        <v>2.7189416367055918E-2</v>
      </c>
      <c r="T743" s="9">
        <f t="shared" si="582"/>
        <v>15.874068255030748</v>
      </c>
      <c r="U743" s="9">
        <f t="shared" si="583"/>
        <v>5.032700140651734</v>
      </c>
      <c r="V743" s="9">
        <f t="shared" si="584"/>
        <v>46.296097701304561</v>
      </c>
      <c r="W743" s="9">
        <f t="shared" si="585"/>
        <v>41.358886993135329</v>
      </c>
      <c r="X743" s="28">
        <f t="shared" si="589"/>
        <v>87.654984694439889</v>
      </c>
      <c r="Y743" s="9">
        <f t="shared" si="586"/>
        <v>0.47183725075430644</v>
      </c>
      <c r="Z743" s="9">
        <f t="shared" si="618"/>
        <v>0.04</v>
      </c>
      <c r="AA743" s="29">
        <f t="shared" si="590"/>
        <v>0.51183725075430642</v>
      </c>
      <c r="AB743" s="30">
        <f t="shared" si="619"/>
        <v>0.98</v>
      </c>
      <c r="AC743" s="9">
        <v>0.5</v>
      </c>
      <c r="AD743" s="9">
        <v>0.5</v>
      </c>
      <c r="AE743" s="9">
        <f t="shared" si="591"/>
        <v>89.962802138608254</v>
      </c>
      <c r="AF743" s="9">
        <f>(AC743+AD743)*D743*E743*N743</f>
        <v>24.757380000000005</v>
      </c>
      <c r="AG743" s="28">
        <f t="shared" si="592"/>
        <v>114.72018213860827</v>
      </c>
      <c r="AH743" s="9">
        <f t="shared" si="593"/>
        <v>0.21580666573635157</v>
      </c>
      <c r="AI743" s="9">
        <f t="shared" si="620"/>
        <v>0.09</v>
      </c>
      <c r="AJ743" s="29">
        <f t="shared" si="594"/>
        <v>0.30580666573635157</v>
      </c>
      <c r="AK743" s="30">
        <f t="shared" si="621"/>
        <v>0.9</v>
      </c>
      <c r="AL743" s="9">
        <v>8.0945870781905871</v>
      </c>
      <c r="AM743" s="9">
        <v>2.0453944075997579</v>
      </c>
      <c r="AN743" s="9">
        <v>6.3295475928374714</v>
      </c>
      <c r="AO743" s="36">
        <f t="shared" si="595"/>
        <v>89.481130208907388</v>
      </c>
      <c r="AP743" s="36">
        <f t="shared" si="596"/>
        <v>3.9514758820981832</v>
      </c>
      <c r="AQ743" s="36">
        <f t="shared" si="597"/>
        <v>0.99848535730566457</v>
      </c>
      <c r="AR743" s="36">
        <f t="shared" si="598"/>
        <v>3.0898493544010019</v>
      </c>
      <c r="AS743" s="36">
        <f t="shared" si="599"/>
        <v>104.65835449346952</v>
      </c>
      <c r="AT743" s="37">
        <f t="shared" si="600"/>
        <v>113.45952079642575</v>
      </c>
      <c r="AU743" s="37">
        <f t="shared" si="601"/>
        <v>5.6192083932965673</v>
      </c>
      <c r="AV743" s="37">
        <f t="shared" si="602"/>
        <v>1.4198991636958957</v>
      </c>
      <c r="AW743" s="37">
        <f t="shared" si="603"/>
        <v>4.3939297478522938</v>
      </c>
      <c r="AX743" s="37">
        <f t="shared" si="604"/>
        <v>148.8297338881996</v>
      </c>
      <c r="AY743" s="9">
        <f t="shared" si="605"/>
        <v>0.85</v>
      </c>
      <c r="AZ743" s="9">
        <f t="shared" si="606"/>
        <v>0.6</v>
      </c>
      <c r="BA743" s="9">
        <f t="shared" si="607"/>
        <v>0.65</v>
      </c>
      <c r="BB743" s="9">
        <f t="shared" si="622"/>
        <v>21</v>
      </c>
      <c r="BC743" s="9">
        <f t="shared" si="623"/>
        <v>11.2</v>
      </c>
      <c r="BD743" s="9">
        <f t="shared" si="624"/>
        <v>13.65</v>
      </c>
      <c r="BE743" s="9">
        <f t="shared" si="608"/>
        <v>353.5825279233847</v>
      </c>
      <c r="BF743" s="9">
        <f t="shared" si="609"/>
        <v>89.345598268755595</v>
      </c>
      <c r="BG743" s="9">
        <f t="shared" si="610"/>
        <v>276.48321240706446</v>
      </c>
      <c r="BH743" s="9">
        <f t="shared" si="611"/>
        <v>9364.9478458801332</v>
      </c>
      <c r="BI743" s="9">
        <f t="shared" si="612"/>
        <v>637.552691558682</v>
      </c>
      <c r="BJ743" s="9">
        <f t="shared" si="613"/>
        <v>161.101078692182</v>
      </c>
      <c r="BK743" s="9">
        <f t="shared" si="614"/>
        <v>498.5331636044811</v>
      </c>
      <c r="BL743" s="9">
        <f t="shared" si="615"/>
        <v>16886.150287214692</v>
      </c>
      <c r="BM743" s="9" t="str">
        <f t="shared" si="616"/>
        <v>M</v>
      </c>
      <c r="BN743" s="9" t="str">
        <f t="shared" si="617"/>
        <v>M</v>
      </c>
      <c r="BO743" s="9">
        <v>1</v>
      </c>
    </row>
    <row r="744" spans="1:67" x14ac:dyDescent="0.3">
      <c r="A744" s="10">
        <v>738</v>
      </c>
      <c r="B744" s="10">
        <f t="shared" si="587"/>
        <v>19</v>
      </c>
      <c r="C744" s="9">
        <f>IF(G744&lt;=$A$3,$A$3,G744)</f>
        <v>2.5</v>
      </c>
      <c r="D744" s="9">
        <f t="shared" si="574"/>
        <v>3</v>
      </c>
      <c r="E744" s="9">
        <f t="shared" si="575"/>
        <v>2.7508200000000005</v>
      </c>
      <c r="F744" s="9">
        <f t="shared" si="576"/>
        <v>2.9000000000000004</v>
      </c>
      <c r="G744" s="9">
        <v>1.6188234002299553</v>
      </c>
      <c r="H744" s="9">
        <f t="shared" si="588"/>
        <v>1.7861739945135129</v>
      </c>
      <c r="I744" s="9">
        <v>65</v>
      </c>
      <c r="J744" s="9">
        <v>78</v>
      </c>
      <c r="K744" s="9">
        <v>0.2</v>
      </c>
      <c r="L744" s="9">
        <v>0.2</v>
      </c>
      <c r="M744" s="1">
        <f t="shared" si="577"/>
        <v>1.3989229744649958</v>
      </c>
      <c r="N744" s="9">
        <v>3</v>
      </c>
      <c r="O744" s="9">
        <v>2.6</v>
      </c>
      <c r="P744" s="9">
        <f t="shared" si="578"/>
        <v>0.61139242299071006</v>
      </c>
      <c r="Q744" s="1">
        <f t="shared" si="579"/>
        <v>0.28509696897850834</v>
      </c>
      <c r="R744" s="4">
        <f t="shared" si="580"/>
        <v>15.007922656809424</v>
      </c>
      <c r="S744" s="4">
        <f t="shared" si="581"/>
        <v>9.5140994051154433</v>
      </c>
      <c r="T744" s="9">
        <f t="shared" si="582"/>
        <v>0.71922716897147565</v>
      </c>
      <c r="U744" s="9">
        <f t="shared" si="583"/>
        <v>3.1850969689785087</v>
      </c>
      <c r="V744" s="9">
        <f t="shared" si="584"/>
        <v>42.242523847338852</v>
      </c>
      <c r="W744" s="9">
        <f t="shared" si="585"/>
        <v>67.455668728384168</v>
      </c>
      <c r="X744" s="28">
        <f t="shared" si="589"/>
        <v>109.69819257572303</v>
      </c>
      <c r="Y744" s="9">
        <f t="shared" si="586"/>
        <v>0.61492051185638752</v>
      </c>
      <c r="Z744" s="9">
        <f t="shared" si="618"/>
        <v>0.04</v>
      </c>
      <c r="AA744" s="29">
        <f t="shared" si="590"/>
        <v>0.65492051185638755</v>
      </c>
      <c r="AB744" s="30">
        <f t="shared" si="619"/>
        <v>0.98</v>
      </c>
      <c r="AC744" s="9">
        <v>0.5</v>
      </c>
      <c r="AD744" s="9">
        <v>0.5</v>
      </c>
      <c r="AE744" s="9">
        <f t="shared" si="591"/>
        <v>44.220988328288961</v>
      </c>
      <c r="AF744" s="9">
        <f>(AC744+AD744)*D744*E744*N744</f>
        <v>24.757380000000005</v>
      </c>
      <c r="AG744" s="28">
        <f t="shared" si="592"/>
        <v>68.978368328288965</v>
      </c>
      <c r="AH744" s="9">
        <f t="shared" si="593"/>
        <v>0.35891512948192872</v>
      </c>
      <c r="AI744" s="9">
        <f t="shared" si="620"/>
        <v>0.09</v>
      </c>
      <c r="AJ744" s="29">
        <f t="shared" si="594"/>
        <v>0.44891512948192869</v>
      </c>
      <c r="AK744" s="30">
        <f t="shared" si="621"/>
        <v>0.9</v>
      </c>
      <c r="AL744" s="9">
        <v>7.6826372943565095</v>
      </c>
      <c r="AM744" s="9">
        <v>2.2808410440478992</v>
      </c>
      <c r="AN744" s="9">
        <v>6.9335319729547535</v>
      </c>
      <c r="AO744" s="36">
        <f t="shared" si="595"/>
        <v>111.98357158771725</v>
      </c>
      <c r="AP744" s="36">
        <f t="shared" si="596"/>
        <v>2.6511205451295718</v>
      </c>
      <c r="AQ744" s="36">
        <f t="shared" si="597"/>
        <v>0.78707146001699169</v>
      </c>
      <c r="AR744" s="36">
        <f t="shared" si="598"/>
        <v>2.3926196642545978</v>
      </c>
      <c r="AS744" s="36">
        <f t="shared" si="599"/>
        <v>73.840139912975957</v>
      </c>
      <c r="AT744" s="37">
        <f t="shared" si="600"/>
        <v>68.220364280725349</v>
      </c>
      <c r="AU744" s="37">
        <f t="shared" si="601"/>
        <v>4.2337851785977625</v>
      </c>
      <c r="AV744" s="37">
        <f t="shared" si="602"/>
        <v>1.2569369914314392</v>
      </c>
      <c r="AW744" s="37">
        <f t="shared" si="603"/>
        <v>3.820964569548678</v>
      </c>
      <c r="AX744" s="37">
        <f t="shared" si="604"/>
        <v>117.92119016370998</v>
      </c>
      <c r="AY744" s="9">
        <f t="shared" si="605"/>
        <v>0.85</v>
      </c>
      <c r="AZ744" s="9">
        <f t="shared" si="606"/>
        <v>0.6</v>
      </c>
      <c r="BA744" s="9">
        <f t="shared" si="607"/>
        <v>0.65</v>
      </c>
      <c r="BB744" s="9">
        <f t="shared" si="622"/>
        <v>21</v>
      </c>
      <c r="BC744" s="9">
        <f t="shared" si="623"/>
        <v>11.2</v>
      </c>
      <c r="BD744" s="9">
        <f t="shared" si="624"/>
        <v>13.65</v>
      </c>
      <c r="BE744" s="9">
        <f t="shared" si="608"/>
        <v>296.88194735318541</v>
      </c>
      <c r="BF744" s="9">
        <f t="shared" si="609"/>
        <v>88.139073187461918</v>
      </c>
      <c r="BG744" s="9">
        <f t="shared" si="610"/>
        <v>267.93409545423475</v>
      </c>
      <c r="BH744" s="9">
        <f t="shared" si="611"/>
        <v>8268.8825939918006</v>
      </c>
      <c r="BI744" s="9">
        <f t="shared" si="612"/>
        <v>288.83036717027517</v>
      </c>
      <c r="BJ744" s="9">
        <f t="shared" si="613"/>
        <v>85.74869943337174</v>
      </c>
      <c r="BK744" s="9">
        <f t="shared" si="614"/>
        <v>260.66759483835574</v>
      </c>
      <c r="BL744" s="9">
        <f t="shared" si="615"/>
        <v>8044.6265493849814</v>
      </c>
      <c r="BM744" s="9" t="str">
        <f t="shared" si="616"/>
        <v>D</v>
      </c>
      <c r="BN744" s="9" t="str">
        <f t="shared" si="617"/>
        <v>M</v>
      </c>
      <c r="BO744" s="9">
        <v>1</v>
      </c>
    </row>
    <row r="745" spans="1:67" x14ac:dyDescent="0.3">
      <c r="A745" s="10">
        <v>739</v>
      </c>
      <c r="B745" s="10">
        <f t="shared" si="587"/>
        <v>19</v>
      </c>
      <c r="C745" s="9">
        <f>IF(G745&lt;=$A$3,$A$3,G745)</f>
        <v>2.5</v>
      </c>
      <c r="D745" s="9">
        <f t="shared" si="574"/>
        <v>3</v>
      </c>
      <c r="E745" s="9">
        <f t="shared" si="575"/>
        <v>2.7508200000000005</v>
      </c>
      <c r="F745" s="9">
        <f t="shared" si="576"/>
        <v>2.9000000000000004</v>
      </c>
      <c r="G745" s="9">
        <v>1.811656854081453</v>
      </c>
      <c r="H745" s="9">
        <f t="shared" si="588"/>
        <v>1.9989421695305283</v>
      </c>
      <c r="I745" s="9">
        <v>65</v>
      </c>
      <c r="J745" s="9">
        <v>78</v>
      </c>
      <c r="K745" s="9">
        <v>0.2</v>
      </c>
      <c r="L745" s="9">
        <v>0.2</v>
      </c>
      <c r="M745" s="1">
        <f t="shared" si="577"/>
        <v>1.3989229744649958</v>
      </c>
      <c r="N745" s="9">
        <v>3</v>
      </c>
      <c r="O745" s="9">
        <v>2.6</v>
      </c>
      <c r="P745" s="9">
        <f t="shared" si="578"/>
        <v>1.067675246778889</v>
      </c>
      <c r="Q745" s="1">
        <f t="shared" si="579"/>
        <v>0.49786514399552395</v>
      </c>
      <c r="R745" s="4">
        <f t="shared" si="580"/>
        <v>15.007922656809424</v>
      </c>
      <c r="S745" s="4">
        <f t="shared" si="581"/>
        <v>6.2264185022410379</v>
      </c>
      <c r="T745" s="9">
        <f t="shared" si="582"/>
        <v>2.1933317649191544</v>
      </c>
      <c r="U745" s="9">
        <f t="shared" si="583"/>
        <v>3.3978651439955243</v>
      </c>
      <c r="V745" s="9">
        <f t="shared" si="584"/>
        <v>43.455110003516815</v>
      </c>
      <c r="W745" s="9">
        <f t="shared" si="585"/>
        <v>58.4118503471392</v>
      </c>
      <c r="X745" s="28">
        <f t="shared" si="589"/>
        <v>101.86696035065602</v>
      </c>
      <c r="Y745" s="9">
        <f t="shared" si="586"/>
        <v>0.57341310809774282</v>
      </c>
      <c r="Z745" s="9">
        <f t="shared" si="618"/>
        <v>0.04</v>
      </c>
      <c r="AA745" s="29">
        <f t="shared" si="590"/>
        <v>0.61341310809774285</v>
      </c>
      <c r="AB745" s="30">
        <f t="shared" si="619"/>
        <v>0.98</v>
      </c>
      <c r="AC745" s="9">
        <v>0.5</v>
      </c>
      <c r="AD745" s="9">
        <v>0.5</v>
      </c>
      <c r="AE745" s="9">
        <f t="shared" si="591"/>
        <v>49.488570889091719</v>
      </c>
      <c r="AF745" s="9">
        <f>(AC745+AD745)*D745*E745*N745</f>
        <v>24.757380000000005</v>
      </c>
      <c r="AG745" s="28">
        <f t="shared" si="592"/>
        <v>74.245950889091716</v>
      </c>
      <c r="AH745" s="9">
        <f t="shared" si="593"/>
        <v>0.33345091151142336</v>
      </c>
      <c r="AI745" s="9">
        <f t="shared" si="620"/>
        <v>0.09</v>
      </c>
      <c r="AJ745" s="29">
        <f t="shared" si="594"/>
        <v>0.42345091151142333</v>
      </c>
      <c r="AK745" s="30">
        <f t="shared" si="621"/>
        <v>0.9</v>
      </c>
      <c r="AL745" s="9">
        <v>5.8519363265257249</v>
      </c>
      <c r="AM745" s="9">
        <v>2.6532669290903099</v>
      </c>
      <c r="AN745" s="9">
        <v>4.090662812333294</v>
      </c>
      <c r="AO745" s="36">
        <f t="shared" si="595"/>
        <v>103.98918869129469</v>
      </c>
      <c r="AP745" s="36">
        <f t="shared" si="596"/>
        <v>2.262281876081492</v>
      </c>
      <c r="AQ745" s="36">
        <f t="shared" si="597"/>
        <v>1.0257182155040694</v>
      </c>
      <c r="AR745" s="36">
        <f t="shared" si="598"/>
        <v>1.5813966224400744</v>
      </c>
      <c r="AS745" s="36">
        <f t="shared" si="599"/>
        <v>61.305499428841543</v>
      </c>
      <c r="AT745" s="37">
        <f t="shared" si="600"/>
        <v>73.430061318881911</v>
      </c>
      <c r="AU745" s="37">
        <f t="shared" si="601"/>
        <v>3.3739285549515965</v>
      </c>
      <c r="AV745" s="37">
        <f t="shared" si="602"/>
        <v>1.5297386294839033</v>
      </c>
      <c r="AW745" s="37">
        <f t="shared" si="603"/>
        <v>2.3584679157648782</v>
      </c>
      <c r="AX745" s="37">
        <f t="shared" si="604"/>
        <v>91.429974878641701</v>
      </c>
      <c r="AY745" s="9">
        <f t="shared" si="605"/>
        <v>0.85</v>
      </c>
      <c r="AZ745" s="9">
        <f t="shared" si="606"/>
        <v>0.6</v>
      </c>
      <c r="BA745" s="9">
        <f t="shared" si="607"/>
        <v>0.65</v>
      </c>
      <c r="BB745" s="9">
        <f t="shared" si="622"/>
        <v>21</v>
      </c>
      <c r="BC745" s="9">
        <f t="shared" si="623"/>
        <v>11.2</v>
      </c>
      <c r="BD745" s="9">
        <f t="shared" si="624"/>
        <v>13.65</v>
      </c>
      <c r="BE745" s="9">
        <f t="shared" si="608"/>
        <v>235.25285688473443</v>
      </c>
      <c r="BF745" s="9">
        <f t="shared" si="609"/>
        <v>106.66360505615074</v>
      </c>
      <c r="BG745" s="9">
        <f t="shared" si="610"/>
        <v>164.44815176669701</v>
      </c>
      <c r="BH745" s="9">
        <f t="shared" si="611"/>
        <v>6375.1091479198622</v>
      </c>
      <c r="BI745" s="9">
        <f t="shared" si="612"/>
        <v>247.74778067562238</v>
      </c>
      <c r="BJ745" s="9">
        <f t="shared" si="613"/>
        <v>112.3288013648654</v>
      </c>
      <c r="BK745" s="9">
        <f t="shared" si="614"/>
        <v>173.18244367323064</v>
      </c>
      <c r="BL745" s="9">
        <f t="shared" si="615"/>
        <v>6713.7086617224932</v>
      </c>
      <c r="BM745" s="9" t="str">
        <f t="shared" si="616"/>
        <v>D</v>
      </c>
      <c r="BN745" s="9" t="str">
        <f t="shared" si="617"/>
        <v>M</v>
      </c>
      <c r="BO745" s="9">
        <v>1</v>
      </c>
    </row>
    <row r="746" spans="1:67" x14ac:dyDescent="0.3">
      <c r="A746" s="10">
        <v>740</v>
      </c>
      <c r="B746" s="10">
        <f t="shared" si="587"/>
        <v>19</v>
      </c>
      <c r="C746" s="9">
        <f>IF(G746&lt;=$A$3,$A$3,G746)</f>
        <v>2.5</v>
      </c>
      <c r="D746" s="9">
        <f t="shared" si="574"/>
        <v>3</v>
      </c>
      <c r="E746" s="9">
        <f t="shared" si="575"/>
        <v>2.7508200000000005</v>
      </c>
      <c r="F746" s="9">
        <f t="shared" si="576"/>
        <v>2.9000000000000004</v>
      </c>
      <c r="G746" s="9">
        <v>2.285049722878874</v>
      </c>
      <c r="H746" s="9">
        <f t="shared" si="588"/>
        <v>2.5212734079559103</v>
      </c>
      <c r="I746" s="9">
        <v>65</v>
      </c>
      <c r="J746" s="9">
        <v>78</v>
      </c>
      <c r="K746" s="9">
        <v>0.2</v>
      </c>
      <c r="L746" s="9">
        <v>0.2</v>
      </c>
      <c r="M746" s="1">
        <f t="shared" si="577"/>
        <v>1.3989229744649958</v>
      </c>
      <c r="N746" s="9">
        <v>3</v>
      </c>
      <c r="O746" s="9">
        <v>2.6</v>
      </c>
      <c r="P746" s="9">
        <f t="shared" si="578"/>
        <v>2.1878182023804489</v>
      </c>
      <c r="Q746" s="1">
        <f t="shared" si="579"/>
        <v>1.0201963824209059</v>
      </c>
      <c r="R746" s="4">
        <f t="shared" si="580"/>
        <v>15.007922656809424</v>
      </c>
      <c r="S746" s="4">
        <f t="shared" si="581"/>
        <v>1.0999794645934451</v>
      </c>
      <c r="T746" s="9">
        <f t="shared" si="582"/>
        <v>9.2097627539704874</v>
      </c>
      <c r="U746" s="9">
        <f t="shared" si="583"/>
        <v>3.9201963824209063</v>
      </c>
      <c r="V746" s="9">
        <f t="shared" si="584"/>
        <v>37.08572426578241</v>
      </c>
      <c r="W746" s="9">
        <f t="shared" si="585"/>
        <v>44.309939313597447</v>
      </c>
      <c r="X746" s="28">
        <f t="shared" si="589"/>
        <v>81.395663579379857</v>
      </c>
      <c r="Y746" s="9">
        <f t="shared" si="586"/>
        <v>0.54437714940900839</v>
      </c>
      <c r="Z746" s="9">
        <f t="shared" si="618"/>
        <v>0.04</v>
      </c>
      <c r="AA746" s="29">
        <f t="shared" si="590"/>
        <v>0.58437714940900842</v>
      </c>
      <c r="AB746" s="30">
        <f t="shared" si="619"/>
        <v>0.98</v>
      </c>
      <c r="AC746" s="9">
        <v>0.5</v>
      </c>
      <c r="AD746" s="9">
        <v>0.5</v>
      </c>
      <c r="AE746" s="9">
        <f t="shared" si="591"/>
        <v>62.4201238446595</v>
      </c>
      <c r="AF746" s="9">
        <f>(AC746+AD746)*D746*E746*N746</f>
        <v>24.757380000000005</v>
      </c>
      <c r="AG746" s="28">
        <f t="shared" si="592"/>
        <v>87.177503844659498</v>
      </c>
      <c r="AH746" s="9">
        <f t="shared" si="593"/>
        <v>0.28398817250049818</v>
      </c>
      <c r="AI746" s="9">
        <f t="shared" si="620"/>
        <v>0.09</v>
      </c>
      <c r="AJ746" s="29">
        <f t="shared" si="594"/>
        <v>0.37398817250049821</v>
      </c>
      <c r="AK746" s="30">
        <f t="shared" si="621"/>
        <v>0.9</v>
      </c>
      <c r="AL746" s="9">
        <v>11.564952275999701</v>
      </c>
      <c r="AM746" s="9">
        <v>2.4295830157258287</v>
      </c>
      <c r="AN746" s="9">
        <v>3.5427473261261055</v>
      </c>
      <c r="AO746" s="36">
        <f t="shared" si="595"/>
        <v>83.09140657061694</v>
      </c>
      <c r="AP746" s="36">
        <f t="shared" si="596"/>
        <v>4.8066584318997716</v>
      </c>
      <c r="AQ746" s="36">
        <f t="shared" si="597"/>
        <v>1.0097902187434269</v>
      </c>
      <c r="AR746" s="36">
        <f t="shared" si="598"/>
        <v>1.4724467426081453</v>
      </c>
      <c r="AS746" s="36">
        <f t="shared" si="599"/>
        <v>105.64892700315751</v>
      </c>
      <c r="AT746" s="37">
        <f t="shared" si="600"/>
        <v>86.219509296915987</v>
      </c>
      <c r="AU746" s="37">
        <f t="shared" si="601"/>
        <v>7.239796909243096</v>
      </c>
      <c r="AV746" s="37">
        <f t="shared" si="602"/>
        <v>1.5209477037362769</v>
      </c>
      <c r="AW746" s="37">
        <f t="shared" si="603"/>
        <v>2.2178017279971769</v>
      </c>
      <c r="AX746" s="37">
        <f t="shared" si="604"/>
        <v>159.128589230752</v>
      </c>
      <c r="AY746" s="9">
        <f t="shared" si="605"/>
        <v>0.85</v>
      </c>
      <c r="AZ746" s="9">
        <f t="shared" si="606"/>
        <v>0.6</v>
      </c>
      <c r="BA746" s="9">
        <f t="shared" si="607"/>
        <v>0.65</v>
      </c>
      <c r="BB746" s="9">
        <f t="shared" si="622"/>
        <v>21</v>
      </c>
      <c r="BC746" s="9">
        <f t="shared" si="623"/>
        <v>11.2</v>
      </c>
      <c r="BD746" s="9">
        <f t="shared" si="624"/>
        <v>13.65</v>
      </c>
      <c r="BE746" s="9">
        <f t="shared" si="608"/>
        <v>399.39201001106801</v>
      </c>
      <c r="BF746" s="9">
        <f t="shared" si="609"/>
        <v>83.904889616642294</v>
      </c>
      <c r="BG746" s="9">
        <f t="shared" si="610"/>
        <v>122.34767094363396</v>
      </c>
      <c r="BH746" s="9">
        <f t="shared" si="611"/>
        <v>8778.5179473687913</v>
      </c>
      <c r="BI746" s="9">
        <f t="shared" si="612"/>
        <v>624.21173692426873</v>
      </c>
      <c r="BJ746" s="9">
        <f t="shared" si="613"/>
        <v>131.13536468241296</v>
      </c>
      <c r="BK746" s="9">
        <f t="shared" si="614"/>
        <v>191.21777670576893</v>
      </c>
      <c r="BL746" s="9">
        <f t="shared" si="615"/>
        <v>13719.988878585948</v>
      </c>
      <c r="BM746" s="9" t="str">
        <f t="shared" si="616"/>
        <v>M</v>
      </c>
      <c r="BN746" s="9" t="str">
        <f t="shared" si="617"/>
        <v>M</v>
      </c>
      <c r="BO746" s="9">
        <v>1</v>
      </c>
    </row>
    <row r="747" spans="1:67" x14ac:dyDescent="0.3">
      <c r="A747" s="10">
        <v>741</v>
      </c>
      <c r="B747" s="10">
        <f t="shared" si="587"/>
        <v>19</v>
      </c>
      <c r="C747" s="9">
        <f>IF(G747&lt;=$A$3,$A$3,G747)</f>
        <v>2.5</v>
      </c>
      <c r="D747" s="9">
        <f t="shared" si="574"/>
        <v>3</v>
      </c>
      <c r="E747" s="9">
        <f t="shared" si="575"/>
        <v>2.7508200000000005</v>
      </c>
      <c r="F747" s="9">
        <f t="shared" si="576"/>
        <v>2.9000000000000004</v>
      </c>
      <c r="G747" s="9">
        <v>1.9231003068754084</v>
      </c>
      <c r="H747" s="9">
        <f t="shared" si="588"/>
        <v>2.1219064145563173</v>
      </c>
      <c r="I747" s="9">
        <v>65</v>
      </c>
      <c r="J747" s="9">
        <v>78</v>
      </c>
      <c r="K747" s="9">
        <v>0.2</v>
      </c>
      <c r="L747" s="9">
        <v>0.2</v>
      </c>
      <c r="M747" s="1">
        <f t="shared" si="577"/>
        <v>1.3989229744649958</v>
      </c>
      <c r="N747" s="9">
        <v>3</v>
      </c>
      <c r="O747" s="9">
        <v>2.6</v>
      </c>
      <c r="P747" s="9">
        <f t="shared" si="578"/>
        <v>1.3313729212119259</v>
      </c>
      <c r="Q747" s="1">
        <f t="shared" si="579"/>
        <v>0.62082938902131257</v>
      </c>
      <c r="R747" s="4">
        <f t="shared" si="580"/>
        <v>15.007922656809424</v>
      </c>
      <c r="S747" s="4">
        <f t="shared" si="581"/>
        <v>4.6429782337431602</v>
      </c>
      <c r="T747" s="9">
        <f t="shared" si="582"/>
        <v>3.4105578417843203</v>
      </c>
      <c r="U747" s="9">
        <f t="shared" si="583"/>
        <v>3.5208293890213129</v>
      </c>
      <c r="V747" s="9">
        <f t="shared" si="584"/>
        <v>43.151012707271143</v>
      </c>
      <c r="W747" s="9">
        <f t="shared" si="585"/>
        <v>54.056091187749871</v>
      </c>
      <c r="X747" s="28">
        <f t="shared" si="589"/>
        <v>97.207103895021021</v>
      </c>
      <c r="Y747" s="9">
        <f t="shared" si="586"/>
        <v>0.55609198321686282</v>
      </c>
      <c r="Z747" s="9">
        <f t="shared" si="618"/>
        <v>0.04</v>
      </c>
      <c r="AA747" s="29">
        <f t="shared" si="590"/>
        <v>0.59609198321686285</v>
      </c>
      <c r="AB747" s="30">
        <f t="shared" si="619"/>
        <v>0.98</v>
      </c>
      <c r="AC747" s="9">
        <v>0.5</v>
      </c>
      <c r="AD747" s="9">
        <v>0.5</v>
      </c>
      <c r="AE747" s="9">
        <f t="shared" si="591"/>
        <v>52.532843429608285</v>
      </c>
      <c r="AF747" s="9">
        <f>(AC747+AD747)*D747*E747*N747</f>
        <v>24.757380000000005</v>
      </c>
      <c r="AG747" s="28">
        <f t="shared" si="592"/>
        <v>77.29022342960829</v>
      </c>
      <c r="AH747" s="9">
        <f t="shared" si="593"/>
        <v>0.32031709705882366</v>
      </c>
      <c r="AI747" s="9">
        <f t="shared" si="620"/>
        <v>0.09</v>
      </c>
      <c r="AJ747" s="29">
        <f t="shared" si="594"/>
        <v>0.41031709705882369</v>
      </c>
      <c r="AK747" s="30">
        <f t="shared" si="621"/>
        <v>0.9</v>
      </c>
      <c r="AL747" s="9">
        <v>8.6867918036162273</v>
      </c>
      <c r="AM747" s="9">
        <v>2.9625577776793426</v>
      </c>
      <c r="AN747" s="9">
        <v>4.8854137500010921</v>
      </c>
      <c r="AO747" s="36">
        <f t="shared" si="595"/>
        <v>99.232251892833958</v>
      </c>
      <c r="AP747" s="36">
        <f t="shared" si="596"/>
        <v>3.5086648496066415</v>
      </c>
      <c r="AQ747" s="36">
        <f t="shared" si="597"/>
        <v>1.1966008365879215</v>
      </c>
      <c r="AR747" s="36">
        <f t="shared" si="598"/>
        <v>1.9732577789280101</v>
      </c>
      <c r="AS747" s="36">
        <f t="shared" si="599"/>
        <v>88.178554830888146</v>
      </c>
      <c r="AT747" s="37">
        <f t="shared" si="600"/>
        <v>76.440880314997216</v>
      </c>
      <c r="AU747" s="37">
        <f t="shared" si="601"/>
        <v>5.1224526080020336</v>
      </c>
      <c r="AV747" s="37">
        <f t="shared" si="602"/>
        <v>1.7469696704729147</v>
      </c>
      <c r="AW747" s="37">
        <f t="shared" si="603"/>
        <v>2.8808449621693821</v>
      </c>
      <c r="AX747" s="37">
        <f t="shared" si="604"/>
        <v>128.73571216526213</v>
      </c>
      <c r="AY747" s="9">
        <f t="shared" si="605"/>
        <v>0.85</v>
      </c>
      <c r="AZ747" s="9">
        <f t="shared" si="606"/>
        <v>0.6</v>
      </c>
      <c r="BA747" s="9">
        <f t="shared" si="607"/>
        <v>0.65</v>
      </c>
      <c r="BB747" s="9">
        <f t="shared" si="622"/>
        <v>21</v>
      </c>
      <c r="BC747" s="9">
        <f t="shared" si="623"/>
        <v>11.2</v>
      </c>
      <c r="BD747" s="9">
        <f t="shared" si="624"/>
        <v>13.65</v>
      </c>
      <c r="BE747" s="9">
        <f t="shared" si="608"/>
        <v>348.17271416369863</v>
      </c>
      <c r="BF747" s="9">
        <f t="shared" si="609"/>
        <v>118.74139563146846</v>
      </c>
      <c r="BG747" s="9">
        <f t="shared" si="610"/>
        <v>195.81081296807835</v>
      </c>
      <c r="BH747" s="9">
        <f t="shared" si="611"/>
        <v>8750.1565645247629</v>
      </c>
      <c r="BI747" s="9">
        <f t="shared" si="612"/>
        <v>391.56478672752883</v>
      </c>
      <c r="BJ747" s="9">
        <f t="shared" si="613"/>
        <v>133.53989949455021</v>
      </c>
      <c r="BK747" s="9">
        <f t="shared" si="614"/>
        <v>220.21432495925242</v>
      </c>
      <c r="BL747" s="9">
        <f t="shared" si="615"/>
        <v>9840.6711658907334</v>
      </c>
      <c r="BM747" s="9" t="str">
        <f t="shared" si="616"/>
        <v>M</v>
      </c>
      <c r="BN747" s="9" t="str">
        <f t="shared" si="617"/>
        <v>M</v>
      </c>
      <c r="BO747" s="9">
        <v>1</v>
      </c>
    </row>
    <row r="748" spans="1:67" x14ac:dyDescent="0.3">
      <c r="A748" s="10">
        <v>742</v>
      </c>
      <c r="B748" s="10">
        <f t="shared" si="587"/>
        <v>19</v>
      </c>
      <c r="C748" s="9">
        <f>IF(G748&lt;=$A$3,$A$3,G748)</f>
        <v>2.5</v>
      </c>
      <c r="D748" s="9">
        <f t="shared" si="574"/>
        <v>3</v>
      </c>
      <c r="E748" s="9">
        <f t="shared" si="575"/>
        <v>2.7508200000000005</v>
      </c>
      <c r="F748" s="9">
        <f t="shared" si="576"/>
        <v>2.9000000000000004</v>
      </c>
      <c r="G748" s="9">
        <v>1.6671015136802962</v>
      </c>
      <c r="H748" s="9">
        <f t="shared" si="588"/>
        <v>1.8394429988637853</v>
      </c>
      <c r="I748" s="9">
        <v>65</v>
      </c>
      <c r="J748" s="9">
        <v>78</v>
      </c>
      <c r="K748" s="9">
        <v>0.2</v>
      </c>
      <c r="L748" s="9">
        <v>0.2</v>
      </c>
      <c r="M748" s="1">
        <f t="shared" si="577"/>
        <v>1.3989229744649958</v>
      </c>
      <c r="N748" s="9">
        <v>3</v>
      </c>
      <c r="O748" s="9">
        <v>2.6</v>
      </c>
      <c r="P748" s="9">
        <f t="shared" si="578"/>
        <v>0.72562817146852299</v>
      </c>
      <c r="Q748" s="1">
        <f t="shared" si="579"/>
        <v>0.33836597332878071</v>
      </c>
      <c r="R748" s="4">
        <f t="shared" si="580"/>
        <v>15.007922656809424</v>
      </c>
      <c r="S748" s="4">
        <f t="shared" si="581"/>
        <v>8.6258322528510085</v>
      </c>
      <c r="T748" s="9">
        <f t="shared" si="582"/>
        <v>1.0131045146646291</v>
      </c>
      <c r="U748" s="9">
        <f t="shared" si="583"/>
        <v>3.2383659733287811</v>
      </c>
      <c r="V748" s="9">
        <f t="shared" si="584"/>
        <v>42.752921150180548</v>
      </c>
      <c r="W748" s="9">
        <f t="shared" si="585"/>
        <v>65.012205680592118</v>
      </c>
      <c r="X748" s="28">
        <f t="shared" si="589"/>
        <v>107.76512683077266</v>
      </c>
      <c r="Y748" s="9">
        <f t="shared" si="586"/>
        <v>0.60327684467613585</v>
      </c>
      <c r="Z748" s="9">
        <f t="shared" si="618"/>
        <v>0.04</v>
      </c>
      <c r="AA748" s="29">
        <f t="shared" si="590"/>
        <v>0.64327684467613588</v>
      </c>
      <c r="AB748" s="30">
        <f t="shared" si="619"/>
        <v>0.98</v>
      </c>
      <c r="AC748" s="9">
        <v>0.5</v>
      </c>
      <c r="AD748" s="9">
        <v>0.5</v>
      </c>
      <c r="AE748" s="9">
        <f t="shared" si="591"/>
        <v>45.539789311210306</v>
      </c>
      <c r="AF748" s="9">
        <f>(AC748+AD748)*D748*E748*N748</f>
        <v>24.757380000000005</v>
      </c>
      <c r="AG748" s="28">
        <f t="shared" si="592"/>
        <v>70.297169311210311</v>
      </c>
      <c r="AH748" s="9">
        <f t="shared" si="593"/>
        <v>0.3521817484626929</v>
      </c>
      <c r="AI748" s="9">
        <f t="shared" si="620"/>
        <v>0.09</v>
      </c>
      <c r="AJ748" s="29">
        <f t="shared" si="594"/>
        <v>0.44218174846269287</v>
      </c>
      <c r="AK748" s="30">
        <f t="shared" si="621"/>
        <v>0.9</v>
      </c>
      <c r="AL748" s="9">
        <v>6.748356708108421</v>
      </c>
      <c r="AM748" s="9">
        <v>2.9024334207902021</v>
      </c>
      <c r="AN748" s="9">
        <v>3.4600186973738603</v>
      </c>
      <c r="AO748" s="36">
        <f t="shared" si="595"/>
        <v>110.0102336397471</v>
      </c>
      <c r="AP748" s="36">
        <f t="shared" si="596"/>
        <v>2.4072950981674004</v>
      </c>
      <c r="AQ748" s="36">
        <f t="shared" si="597"/>
        <v>1.0353652079817175</v>
      </c>
      <c r="AR748" s="36">
        <f t="shared" si="598"/>
        <v>1.2342687872067695</v>
      </c>
      <c r="AS748" s="36">
        <f t="shared" si="599"/>
        <v>59.194144619880056</v>
      </c>
      <c r="AT748" s="37">
        <f t="shared" si="600"/>
        <v>69.524672945153057</v>
      </c>
      <c r="AU748" s="37">
        <f t="shared" si="601"/>
        <v>3.764356539667097</v>
      </c>
      <c r="AV748" s="37">
        <f t="shared" si="602"/>
        <v>1.6190303359886358</v>
      </c>
      <c r="AW748" s="37">
        <f t="shared" si="603"/>
        <v>1.9300615800554777</v>
      </c>
      <c r="AX748" s="37">
        <f t="shared" si="604"/>
        <v>92.563585403167821</v>
      </c>
      <c r="AY748" s="9">
        <f t="shared" si="605"/>
        <v>0.85</v>
      </c>
      <c r="AZ748" s="9">
        <f t="shared" si="606"/>
        <v>0.6</v>
      </c>
      <c r="BA748" s="9">
        <f t="shared" si="607"/>
        <v>0.55000000000000004</v>
      </c>
      <c r="BB748" s="9">
        <f t="shared" si="622"/>
        <v>21</v>
      </c>
      <c r="BC748" s="9">
        <f t="shared" si="623"/>
        <v>11.2</v>
      </c>
      <c r="BD748" s="9">
        <f t="shared" si="624"/>
        <v>13.65</v>
      </c>
      <c r="BE748" s="9">
        <f t="shared" si="608"/>
        <v>264.82709618921365</v>
      </c>
      <c r="BF748" s="9">
        <f t="shared" si="609"/>
        <v>113.90076843253409</v>
      </c>
      <c r="BG748" s="9">
        <f t="shared" si="610"/>
        <v>135.78219765486401</v>
      </c>
      <c r="BH748" s="9">
        <f t="shared" si="611"/>
        <v>6511.961679737984</v>
      </c>
      <c r="BI748" s="9">
        <f t="shared" si="612"/>
        <v>261.71565726930299</v>
      </c>
      <c r="BJ748" s="9">
        <f t="shared" si="613"/>
        <v>112.56255459789116</v>
      </c>
      <c r="BK748" s="9">
        <f t="shared" si="614"/>
        <v>134.18690011736243</v>
      </c>
      <c r="BL748" s="9">
        <f t="shared" si="615"/>
        <v>6435.4530017859861</v>
      </c>
      <c r="BM748" s="9" t="str">
        <f t="shared" si="616"/>
        <v>D</v>
      </c>
      <c r="BN748" s="9" t="str">
        <f t="shared" si="617"/>
        <v>M</v>
      </c>
      <c r="BO748" s="9">
        <v>1</v>
      </c>
    </row>
    <row r="749" spans="1:67" x14ac:dyDescent="0.3">
      <c r="A749" s="10">
        <v>743</v>
      </c>
      <c r="B749" s="10">
        <f t="shared" si="587"/>
        <v>19</v>
      </c>
      <c r="C749" s="9">
        <f>IF(G749&lt;=$A$3,$A$3,G749)</f>
        <v>3.2326410666790468</v>
      </c>
      <c r="D749" s="9">
        <f t="shared" si="574"/>
        <v>3</v>
      </c>
      <c r="E749" s="9">
        <f t="shared" si="575"/>
        <v>2.7508200000000005</v>
      </c>
      <c r="F749" s="9">
        <f t="shared" si="576"/>
        <v>3.6326410666790472</v>
      </c>
      <c r="G749" s="9">
        <v>3.2326410666790468</v>
      </c>
      <c r="H749" s="9">
        <f t="shared" si="588"/>
        <v>3.566824772905016</v>
      </c>
      <c r="I749" s="9">
        <v>65</v>
      </c>
      <c r="J749" s="9">
        <v>78</v>
      </c>
      <c r="K749" s="9">
        <v>0.2</v>
      </c>
      <c r="L749" s="9">
        <v>0.2</v>
      </c>
      <c r="M749" s="1">
        <f t="shared" si="577"/>
        <v>1.3989229744649958</v>
      </c>
      <c r="N749" s="9">
        <v>3</v>
      </c>
      <c r="O749" s="9">
        <v>2.6</v>
      </c>
      <c r="P749" s="9">
        <f t="shared" si="578"/>
        <v>2.8588565025192993</v>
      </c>
      <c r="Q749" s="1">
        <f t="shared" si="579"/>
        <v>1.3331066806909644</v>
      </c>
      <c r="R749" s="4">
        <f t="shared" si="580"/>
        <v>15.007922656809424</v>
      </c>
      <c r="S749" s="4">
        <f t="shared" si="581"/>
        <v>3.3220014924439926E-2</v>
      </c>
      <c r="T749" s="9">
        <f t="shared" si="582"/>
        <v>15.725725626076049</v>
      </c>
      <c r="U749" s="9">
        <f t="shared" si="583"/>
        <v>4.9657477473700116</v>
      </c>
      <c r="V749" s="9">
        <f t="shared" si="584"/>
        <v>45.046595729500673</v>
      </c>
      <c r="W749" s="9">
        <f t="shared" si="585"/>
        <v>41.375476084258956</v>
      </c>
      <c r="X749" s="28">
        <f t="shared" si="589"/>
        <v>86.422071813759629</v>
      </c>
      <c r="Y749" s="9">
        <f t="shared" si="586"/>
        <v>0.47876052050017376</v>
      </c>
      <c r="Z749" s="9">
        <f t="shared" si="618"/>
        <v>0.04</v>
      </c>
      <c r="AA749" s="29">
        <f t="shared" si="590"/>
        <v>0.51876052050017374</v>
      </c>
      <c r="AB749" s="30">
        <f t="shared" si="619"/>
        <v>0.98</v>
      </c>
      <c r="AC749" s="9">
        <v>0.5</v>
      </c>
      <c r="AD749" s="9">
        <v>0.5</v>
      </c>
      <c r="AE749" s="9">
        <f t="shared" si="591"/>
        <v>88.3052362962232</v>
      </c>
      <c r="AF749" s="9">
        <f>(AC749+AD749)*D749*E749*N749</f>
        <v>24.757380000000005</v>
      </c>
      <c r="AG749" s="28">
        <f t="shared" si="592"/>
        <v>113.06261629622321</v>
      </c>
      <c r="AH749" s="9">
        <f t="shared" si="593"/>
        <v>0.21897052103531597</v>
      </c>
      <c r="AI749" s="9">
        <f t="shared" si="620"/>
        <v>0.09</v>
      </c>
      <c r="AJ749" s="29">
        <f t="shared" si="594"/>
        <v>0.30897052103531597</v>
      </c>
      <c r="AK749" s="30">
        <f t="shared" si="621"/>
        <v>0.9</v>
      </c>
      <c r="AL749" s="9">
        <v>7.586852384630868</v>
      </c>
      <c r="AM749" s="9">
        <v>3.2367230398072824</v>
      </c>
      <c r="AN749" s="9">
        <v>6.710343588607941</v>
      </c>
      <c r="AO749" s="36">
        <f t="shared" si="595"/>
        <v>88.222531643212946</v>
      </c>
      <c r="AP749" s="36">
        <f t="shared" si="596"/>
        <v>3.6510928926217745</v>
      </c>
      <c r="AQ749" s="36">
        <f t="shared" si="597"/>
        <v>1.557638910961952</v>
      </c>
      <c r="AR749" s="36">
        <f t="shared" si="598"/>
        <v>3.2292822558466816</v>
      </c>
      <c r="AS749" s="36">
        <f t="shared" si="599"/>
        <v>104.29114842996267</v>
      </c>
      <c r="AT749" s="37">
        <f t="shared" si="600"/>
        <v>111.82016996329769</v>
      </c>
      <c r="AU749" s="37">
        <f t="shared" si="601"/>
        <v>5.2427386503334397</v>
      </c>
      <c r="AV749" s="37">
        <f t="shared" si="602"/>
        <v>2.2366710357510144</v>
      </c>
      <c r="AW749" s="37">
        <f t="shared" si="603"/>
        <v>4.6370452337097534</v>
      </c>
      <c r="AX749" s="37">
        <f t="shared" si="604"/>
        <v>149.7554981047885</v>
      </c>
      <c r="AY749" s="9">
        <f t="shared" si="605"/>
        <v>0.85</v>
      </c>
      <c r="AZ749" s="9">
        <f t="shared" si="606"/>
        <v>0.6</v>
      </c>
      <c r="BA749" s="9">
        <f t="shared" si="607"/>
        <v>0.65</v>
      </c>
      <c r="BB749" s="9">
        <f t="shared" si="622"/>
        <v>21</v>
      </c>
      <c r="BC749" s="9">
        <f t="shared" si="623"/>
        <v>11.2</v>
      </c>
      <c r="BD749" s="9">
        <f t="shared" si="624"/>
        <v>13.65</v>
      </c>
      <c r="BE749" s="9">
        <f t="shared" si="608"/>
        <v>322.10865825163438</v>
      </c>
      <c r="BF749" s="9">
        <f t="shared" si="609"/>
        <v>137.41884811104055</v>
      </c>
      <c r="BG749" s="9">
        <f t="shared" si="610"/>
        <v>284.89545600129998</v>
      </c>
      <c r="BH749" s="9">
        <f t="shared" si="611"/>
        <v>9200.8291424693998</v>
      </c>
      <c r="BI749" s="9">
        <f t="shared" si="612"/>
        <v>586.24392695343511</v>
      </c>
      <c r="BJ749" s="9">
        <f t="shared" si="613"/>
        <v>250.10493536966351</v>
      </c>
      <c r="BK749" s="9">
        <f t="shared" si="614"/>
        <v>518.51518616092403</v>
      </c>
      <c r="BL749" s="9">
        <f t="shared" si="615"/>
        <v>16745.685251015755</v>
      </c>
      <c r="BM749" s="9" t="str">
        <f t="shared" si="616"/>
        <v>M</v>
      </c>
      <c r="BN749" s="9" t="str">
        <f t="shared" si="617"/>
        <v>M</v>
      </c>
      <c r="BO749" s="9">
        <v>1</v>
      </c>
    </row>
    <row r="750" spans="1:67" x14ac:dyDescent="0.3">
      <c r="A750" s="10">
        <v>744</v>
      </c>
      <c r="B750" s="10">
        <f t="shared" si="587"/>
        <v>19</v>
      </c>
      <c r="C750" s="9">
        <f>IF(G750&lt;=$A$3,$A$3,G750)</f>
        <v>3.1355191561321996</v>
      </c>
      <c r="D750" s="9">
        <f t="shared" si="574"/>
        <v>3</v>
      </c>
      <c r="E750" s="9">
        <f t="shared" si="575"/>
        <v>2.7508200000000005</v>
      </c>
      <c r="F750" s="9">
        <f t="shared" si="576"/>
        <v>3.5355191561321999</v>
      </c>
      <c r="G750" s="9">
        <v>3.1355191561321996</v>
      </c>
      <c r="H750" s="9">
        <f t="shared" si="588"/>
        <v>3.4596626013601743</v>
      </c>
      <c r="I750" s="9">
        <v>65</v>
      </c>
      <c r="J750" s="9">
        <v>78</v>
      </c>
      <c r="K750" s="9">
        <v>0.2</v>
      </c>
      <c r="L750" s="9">
        <v>0.2</v>
      </c>
      <c r="M750" s="1">
        <f t="shared" si="577"/>
        <v>1.3989229744649958</v>
      </c>
      <c r="N750" s="9">
        <v>3</v>
      </c>
      <c r="O750" s="9">
        <v>2.6</v>
      </c>
      <c r="P750" s="9">
        <f t="shared" si="578"/>
        <v>2.8373250933253793</v>
      </c>
      <c r="Q750" s="1">
        <f t="shared" si="579"/>
        <v>1.3230664196929705</v>
      </c>
      <c r="R750" s="4">
        <f t="shared" si="580"/>
        <v>15.007922656809424</v>
      </c>
      <c r="S750" s="4">
        <f t="shared" si="581"/>
        <v>4.4128504131500219E-2</v>
      </c>
      <c r="T750" s="9">
        <f t="shared" si="582"/>
        <v>15.489741787565375</v>
      </c>
      <c r="U750" s="9">
        <f t="shared" si="583"/>
        <v>4.8585855758251704</v>
      </c>
      <c r="V750" s="9">
        <f t="shared" si="584"/>
        <v>43.042690189591781</v>
      </c>
      <c r="W750" s="9">
        <f t="shared" si="585"/>
        <v>41.405483374539521</v>
      </c>
      <c r="X750" s="28">
        <f t="shared" si="589"/>
        <v>84.448173564131309</v>
      </c>
      <c r="Y750" s="9">
        <f t="shared" si="586"/>
        <v>0.4903064403529761</v>
      </c>
      <c r="Z750" s="9">
        <f t="shared" si="618"/>
        <v>0.04</v>
      </c>
      <c r="AA750" s="29">
        <f t="shared" si="590"/>
        <v>0.53030644035297614</v>
      </c>
      <c r="AB750" s="30">
        <f t="shared" si="619"/>
        <v>0.98</v>
      </c>
      <c r="AC750" s="9">
        <v>0.5</v>
      </c>
      <c r="AD750" s="9">
        <v>0.5</v>
      </c>
      <c r="AE750" s="9">
        <f t="shared" si="591"/>
        <v>85.652181693662371</v>
      </c>
      <c r="AF750" s="9">
        <f>(AC750+AD750)*D750*E750*N750</f>
        <v>24.757380000000005</v>
      </c>
      <c r="AG750" s="28">
        <f t="shared" si="592"/>
        <v>110.40956169366237</v>
      </c>
      <c r="AH750" s="9">
        <f t="shared" si="593"/>
        <v>0.22423220978533334</v>
      </c>
      <c r="AI750" s="9">
        <f t="shared" si="620"/>
        <v>0.09</v>
      </c>
      <c r="AJ750" s="29">
        <f t="shared" si="594"/>
        <v>0.31423220978533334</v>
      </c>
      <c r="AK750" s="30">
        <f t="shared" si="621"/>
        <v>0.9</v>
      </c>
      <c r="AL750" s="9">
        <v>9.2977923921815595</v>
      </c>
      <c r="AM750" s="9">
        <v>3.0304393047435978</v>
      </c>
      <c r="AN750" s="9">
        <v>3.2669127930275876</v>
      </c>
      <c r="AO750" s="36">
        <f t="shared" si="595"/>
        <v>86.207510513384037</v>
      </c>
      <c r="AP750" s="36">
        <f t="shared" si="596"/>
        <v>4.3671132055427737</v>
      </c>
      <c r="AQ750" s="36">
        <f t="shared" si="597"/>
        <v>1.4233778243392725</v>
      </c>
      <c r="AR750" s="36">
        <f t="shared" si="598"/>
        <v>1.5344478988135286</v>
      </c>
      <c r="AS750" s="36">
        <f t="shared" si="599"/>
        <v>99.037937298840973</v>
      </c>
      <c r="AT750" s="37">
        <f t="shared" si="600"/>
        <v>109.19626980691882</v>
      </c>
      <c r="AU750" s="37">
        <f t="shared" si="601"/>
        <v>6.3761265426610869</v>
      </c>
      <c r="AV750" s="37">
        <f t="shared" si="602"/>
        <v>2.0781776653936879</v>
      </c>
      <c r="AW750" s="37">
        <f t="shared" si="603"/>
        <v>2.2403435668985532</v>
      </c>
      <c r="AX750" s="37">
        <f t="shared" si="604"/>
        <v>144.59859202643688</v>
      </c>
      <c r="AY750" s="9">
        <f t="shared" si="605"/>
        <v>0.85</v>
      </c>
      <c r="AZ750" s="9">
        <f t="shared" si="606"/>
        <v>0.6</v>
      </c>
      <c r="BA750" s="9">
        <f t="shared" si="607"/>
        <v>0.55000000000000004</v>
      </c>
      <c r="BB750" s="9">
        <f t="shared" si="622"/>
        <v>21</v>
      </c>
      <c r="BC750" s="9">
        <f t="shared" si="623"/>
        <v>11.2</v>
      </c>
      <c r="BD750" s="9">
        <f t="shared" si="624"/>
        <v>13.65</v>
      </c>
      <c r="BE750" s="9">
        <f t="shared" si="608"/>
        <v>376.47795757996693</v>
      </c>
      <c r="BF750" s="9">
        <f t="shared" si="609"/>
        <v>122.70585875624553</v>
      </c>
      <c r="BG750" s="9">
        <f t="shared" si="610"/>
        <v>132.2809333692073</v>
      </c>
      <c r="BH750" s="9">
        <f t="shared" si="611"/>
        <v>8537.8140209137018</v>
      </c>
      <c r="BI750" s="9">
        <f t="shared" si="612"/>
        <v>696.24923427547651</v>
      </c>
      <c r="BJ750" s="9">
        <f t="shared" si="613"/>
        <v>226.9292490570418</v>
      </c>
      <c r="BK750" s="9">
        <f t="shared" si="614"/>
        <v>244.63716059124931</v>
      </c>
      <c r="BL750" s="9">
        <f t="shared" si="615"/>
        <v>15789.626868619382</v>
      </c>
      <c r="BM750" s="9" t="str">
        <f t="shared" si="616"/>
        <v>M</v>
      </c>
      <c r="BN750" s="9" t="str">
        <f t="shared" si="617"/>
        <v>M</v>
      </c>
      <c r="BO750" s="9">
        <v>1</v>
      </c>
    </row>
    <row r="751" spans="1:67" x14ac:dyDescent="0.3">
      <c r="A751" s="10">
        <v>745</v>
      </c>
      <c r="B751" s="10">
        <f t="shared" si="587"/>
        <v>19</v>
      </c>
      <c r="C751" s="9">
        <f>IF(G751&lt;=$A$3,$A$3,G751)</f>
        <v>2.5</v>
      </c>
      <c r="D751" s="9">
        <f t="shared" si="574"/>
        <v>3</v>
      </c>
      <c r="E751" s="9">
        <f t="shared" si="575"/>
        <v>2.7508200000000005</v>
      </c>
      <c r="F751" s="9">
        <f t="shared" si="576"/>
        <v>2.9000000000000004</v>
      </c>
      <c r="G751" s="9">
        <v>1.2612253020675341</v>
      </c>
      <c r="H751" s="9">
        <f t="shared" si="588"/>
        <v>1.3916081491381158</v>
      </c>
      <c r="I751" s="9">
        <v>65</v>
      </c>
      <c r="J751" s="9">
        <v>78</v>
      </c>
      <c r="K751" s="9">
        <v>0.2</v>
      </c>
      <c r="L751" s="9">
        <v>0.2</v>
      </c>
      <c r="M751" s="1">
        <f t="shared" si="577"/>
        <v>1.3989229744649958</v>
      </c>
      <c r="N751" s="9">
        <v>3</v>
      </c>
      <c r="O751" s="9">
        <v>2.6</v>
      </c>
      <c r="P751" s="9">
        <f t="shared" si="578"/>
        <v>0</v>
      </c>
      <c r="Q751" s="1">
        <f t="shared" si="579"/>
        <v>0</v>
      </c>
      <c r="R751" s="4">
        <f t="shared" si="580"/>
        <v>15.007922656809424</v>
      </c>
      <c r="S751" s="4">
        <f t="shared" si="581"/>
        <v>16.182326437632771</v>
      </c>
      <c r="T751" s="9">
        <f t="shared" si="582"/>
        <v>0</v>
      </c>
      <c r="U751" s="9">
        <f t="shared" si="583"/>
        <v>2.7905311236031114</v>
      </c>
      <c r="V751" s="9">
        <f t="shared" si="584"/>
        <v>34.452571759309009</v>
      </c>
      <c r="W751" s="9">
        <f t="shared" si="585"/>
        <v>32.364652875265541</v>
      </c>
      <c r="X751" s="28">
        <f t="shared" si="589"/>
        <v>66.817224634574558</v>
      </c>
      <c r="Y751" s="9">
        <f t="shared" si="586"/>
        <v>0.48437589337582959</v>
      </c>
      <c r="Z751" s="9">
        <f t="shared" si="618"/>
        <v>0.04</v>
      </c>
      <c r="AA751" s="29">
        <f t="shared" si="590"/>
        <v>0.52437589337582957</v>
      </c>
      <c r="AB751" s="30">
        <f t="shared" si="619"/>
        <v>0.98</v>
      </c>
      <c r="AC751" s="9">
        <v>0.5</v>
      </c>
      <c r="AD751" s="9">
        <v>0.5</v>
      </c>
      <c r="AE751" s="9">
        <f t="shared" si="591"/>
        <v>34.452571759309009</v>
      </c>
      <c r="AF751" s="9">
        <f>(AC751+AD751)*D751*E751*N751</f>
        <v>24.757380000000005</v>
      </c>
      <c r="AG751" s="28">
        <f t="shared" si="592"/>
        <v>59.209951759309014</v>
      </c>
      <c r="AH751" s="9">
        <f t="shared" si="593"/>
        <v>0.41812869736222408</v>
      </c>
      <c r="AI751" s="9">
        <f t="shared" si="620"/>
        <v>0.09</v>
      </c>
      <c r="AJ751" s="29">
        <f t="shared" si="594"/>
        <v>0.5081286973622241</v>
      </c>
      <c r="AK751" s="30">
        <f t="shared" si="621"/>
        <v>0.9</v>
      </c>
      <c r="AL751" s="9">
        <v>9.9329274155240377</v>
      </c>
      <c r="AM751" s="9">
        <v>2.7217754164489625</v>
      </c>
      <c r="AN751" s="9">
        <v>5.4522543694767887</v>
      </c>
      <c r="AO751" s="36">
        <f t="shared" si="595"/>
        <v>68.209250147794862</v>
      </c>
      <c r="AP751" s="36">
        <f t="shared" si="596"/>
        <v>4.7243397281713504</v>
      </c>
      <c r="AQ751" s="36">
        <f t="shared" si="597"/>
        <v>1.2945420008801671</v>
      </c>
      <c r="AR751" s="36">
        <f t="shared" si="598"/>
        <v>2.5932236135701272</v>
      </c>
      <c r="AS751" s="36">
        <f t="shared" si="599"/>
        <v>116.03716290517427</v>
      </c>
      <c r="AT751" s="37">
        <f t="shared" si="600"/>
        <v>58.559292948767151</v>
      </c>
      <c r="AU751" s="37">
        <f t="shared" si="601"/>
        <v>4.8857219468802855</v>
      </c>
      <c r="AV751" s="37">
        <f t="shared" si="602"/>
        <v>1.3387632195762262</v>
      </c>
      <c r="AW751" s="37">
        <f t="shared" si="603"/>
        <v>2.6818074590270533</v>
      </c>
      <c r="AX751" s="37">
        <f t="shared" si="604"/>
        <v>120.00096226758285</v>
      </c>
      <c r="AY751" s="9">
        <f t="shared" si="605"/>
        <v>0.85</v>
      </c>
      <c r="AZ751" s="9">
        <f t="shared" si="606"/>
        <v>0.6</v>
      </c>
      <c r="BA751" s="9">
        <f t="shared" si="607"/>
        <v>0.65</v>
      </c>
      <c r="BB751" s="9">
        <f t="shared" si="622"/>
        <v>21</v>
      </c>
      <c r="BC751" s="9">
        <f t="shared" si="623"/>
        <v>11.2</v>
      </c>
      <c r="BD751" s="9">
        <f t="shared" si="624"/>
        <v>13.65</v>
      </c>
      <c r="BE751" s="9">
        <f t="shared" si="608"/>
        <v>322.24367030200483</v>
      </c>
      <c r="BF751" s="9">
        <f t="shared" si="609"/>
        <v>88.299739164862203</v>
      </c>
      <c r="BG751" s="9">
        <f t="shared" si="610"/>
        <v>176.88183814717331</v>
      </c>
      <c r="BH751" s="9">
        <f t="shared" si="611"/>
        <v>7914.8078710394548</v>
      </c>
      <c r="BI751" s="9">
        <f t="shared" si="612"/>
        <v>286.10442275358361</v>
      </c>
      <c r="BJ751" s="9">
        <f t="shared" si="613"/>
        <v>78.397027564198908</v>
      </c>
      <c r="BK751" s="9">
        <f t="shared" si="614"/>
        <v>157.04474862535406</v>
      </c>
      <c r="BL751" s="9">
        <f t="shared" si="615"/>
        <v>7027.171503561337</v>
      </c>
      <c r="BM751" s="9" t="str">
        <f t="shared" si="616"/>
        <v>M</v>
      </c>
      <c r="BN751" s="9" t="str">
        <f t="shared" si="617"/>
        <v>M</v>
      </c>
      <c r="BO751" s="9">
        <v>1</v>
      </c>
    </row>
    <row r="752" spans="1:67" x14ac:dyDescent="0.3">
      <c r="A752" s="10">
        <v>746</v>
      </c>
      <c r="B752" s="10">
        <f t="shared" si="587"/>
        <v>19</v>
      </c>
      <c r="C752" s="9">
        <f>IF(G752&lt;=$A$3,$A$3,G752)</f>
        <v>2.751061638904174</v>
      </c>
      <c r="D752" s="9">
        <f t="shared" si="574"/>
        <v>3</v>
      </c>
      <c r="E752" s="9">
        <f t="shared" si="575"/>
        <v>2.7508200000000005</v>
      </c>
      <c r="F752" s="9">
        <f t="shared" si="576"/>
        <v>3.1510616389041743</v>
      </c>
      <c r="G752" s="9">
        <v>2.751061638904174</v>
      </c>
      <c r="H752" s="9">
        <f t="shared" si="588"/>
        <v>3.0354606660716295</v>
      </c>
      <c r="I752" s="9">
        <v>65</v>
      </c>
      <c r="J752" s="9">
        <v>78</v>
      </c>
      <c r="K752" s="9">
        <v>0.2</v>
      </c>
      <c r="L752" s="9">
        <v>0.2</v>
      </c>
      <c r="M752" s="1">
        <f t="shared" si="577"/>
        <v>1.3989229744649958</v>
      </c>
      <c r="N752" s="9">
        <v>3</v>
      </c>
      <c r="O752" s="9">
        <v>2.6</v>
      </c>
      <c r="P752" s="9">
        <f t="shared" si="578"/>
        <v>2.7520929137429695</v>
      </c>
      <c r="Q752" s="1">
        <f t="shared" si="579"/>
        <v>1.2833220016324507</v>
      </c>
      <c r="R752" s="4">
        <f t="shared" si="580"/>
        <v>15.007922656809424</v>
      </c>
      <c r="S752" s="4">
        <f t="shared" si="581"/>
        <v>0.10248397347580085</v>
      </c>
      <c r="T752" s="9">
        <f t="shared" si="582"/>
        <v>14.57310736062103</v>
      </c>
      <c r="U752" s="9">
        <f t="shared" si="583"/>
        <v>4.434383640536625</v>
      </c>
      <c r="V752" s="9">
        <f t="shared" si="584"/>
        <v>35.062057995244906</v>
      </c>
      <c r="W752" s="9">
        <f t="shared" si="585"/>
        <v>41.566008766721211</v>
      </c>
      <c r="X752" s="28">
        <f t="shared" si="589"/>
        <v>76.628066761966124</v>
      </c>
      <c r="Y752" s="9">
        <f t="shared" si="586"/>
        <v>0.5424384370264741</v>
      </c>
      <c r="Z752" s="9">
        <f t="shared" si="618"/>
        <v>0.04</v>
      </c>
      <c r="AA752" s="29">
        <f t="shared" si="590"/>
        <v>0.58243843702647413</v>
      </c>
      <c r="AB752" s="30">
        <f t="shared" si="619"/>
        <v>0.98</v>
      </c>
      <c r="AC752" s="9">
        <v>0.5</v>
      </c>
      <c r="AD752" s="9">
        <v>0.5</v>
      </c>
      <c r="AE752" s="9">
        <f t="shared" si="591"/>
        <v>75.150053184988451</v>
      </c>
      <c r="AF752" s="9">
        <f>(AC752+AD752)*D752*E752*N752</f>
        <v>24.757380000000005</v>
      </c>
      <c r="AG752" s="28">
        <f t="shared" si="592"/>
        <v>99.907433184988463</v>
      </c>
      <c r="AH752" s="9">
        <f t="shared" si="593"/>
        <v>0.24780318351447658</v>
      </c>
      <c r="AI752" s="9">
        <f t="shared" si="620"/>
        <v>0.09</v>
      </c>
      <c r="AJ752" s="29">
        <f t="shared" si="594"/>
        <v>0.33780318351447658</v>
      </c>
      <c r="AK752" s="30">
        <f t="shared" si="621"/>
        <v>0.9</v>
      </c>
      <c r="AL752" s="9">
        <v>8.7067250034968211</v>
      </c>
      <c r="AM752" s="9">
        <v>2.4588302938170816</v>
      </c>
      <c r="AN752" s="9">
        <v>6.2173546932414343</v>
      </c>
      <c r="AO752" s="36">
        <f t="shared" si="595"/>
        <v>78.224484819507097</v>
      </c>
      <c r="AP752" s="36">
        <f t="shared" si="596"/>
        <v>3.6355937008408099</v>
      </c>
      <c r="AQ752" s="36">
        <f t="shared" si="597"/>
        <v>1.0267130205729145</v>
      </c>
      <c r="AR752" s="36">
        <f t="shared" si="598"/>
        <v>2.5961283432706797</v>
      </c>
      <c r="AS752" s="36">
        <f t="shared" si="599"/>
        <v>94.829007783927537</v>
      </c>
      <c r="AT752" s="37">
        <f t="shared" si="600"/>
        <v>98.809549303834743</v>
      </c>
      <c r="AU752" s="37">
        <f t="shared" si="601"/>
        <v>5.7655655793305023</v>
      </c>
      <c r="AV752" s="37">
        <f t="shared" si="602"/>
        <v>1.6282295928438357</v>
      </c>
      <c r="AW752" s="37">
        <f t="shared" si="603"/>
        <v>4.1171124848258058</v>
      </c>
      <c r="AX752" s="37">
        <f t="shared" si="604"/>
        <v>150.386128976577</v>
      </c>
      <c r="AY752" s="9">
        <f t="shared" si="605"/>
        <v>0.85</v>
      </c>
      <c r="AZ752" s="9">
        <f t="shared" si="606"/>
        <v>0.6</v>
      </c>
      <c r="BA752" s="9">
        <f t="shared" si="607"/>
        <v>0.65</v>
      </c>
      <c r="BB752" s="9">
        <f t="shared" si="622"/>
        <v>21</v>
      </c>
      <c r="BC752" s="9">
        <f t="shared" si="623"/>
        <v>11.2</v>
      </c>
      <c r="BD752" s="9">
        <f t="shared" si="624"/>
        <v>13.65</v>
      </c>
      <c r="BE752" s="9">
        <f t="shared" si="608"/>
        <v>284.39244426131756</v>
      </c>
      <c r="BF752" s="9">
        <f t="shared" si="609"/>
        <v>80.314097091796228</v>
      </c>
      <c r="BG752" s="9">
        <f t="shared" si="610"/>
        <v>203.0808021776694</v>
      </c>
      <c r="BH752" s="9">
        <f t="shared" si="611"/>
        <v>7417.9502798427602</v>
      </c>
      <c r="BI752" s="9">
        <f t="shared" si="612"/>
        <v>569.69293637534975</v>
      </c>
      <c r="BJ752" s="9">
        <f t="shared" si="613"/>
        <v>160.88463223206577</v>
      </c>
      <c r="BK752" s="9">
        <f t="shared" si="614"/>
        <v>406.810029058829</v>
      </c>
      <c r="BL752" s="9">
        <f t="shared" si="615"/>
        <v>14859.585625723936</v>
      </c>
      <c r="BM752" s="9" t="str">
        <f t="shared" si="616"/>
        <v>M</v>
      </c>
      <c r="BN752" s="9" t="str">
        <f t="shared" si="617"/>
        <v>M</v>
      </c>
      <c r="BO752" s="9">
        <v>1</v>
      </c>
    </row>
    <row r="753" spans="1:67" x14ac:dyDescent="0.3">
      <c r="A753" s="10">
        <v>747</v>
      </c>
      <c r="B753" s="10">
        <f t="shared" si="587"/>
        <v>19</v>
      </c>
      <c r="C753" s="9">
        <f>IF(G753&lt;=$A$3,$A$3,G753)</f>
        <v>2.8855578402272144</v>
      </c>
      <c r="D753" s="9">
        <f t="shared" si="574"/>
        <v>3</v>
      </c>
      <c r="E753" s="9">
        <f t="shared" si="575"/>
        <v>2.7508200000000005</v>
      </c>
      <c r="F753" s="9">
        <f t="shared" si="576"/>
        <v>3.2855578402272148</v>
      </c>
      <c r="G753" s="9">
        <v>2.8855578402272144</v>
      </c>
      <c r="H753" s="9">
        <f t="shared" si="588"/>
        <v>3.1838608047958061</v>
      </c>
      <c r="I753" s="9">
        <v>65</v>
      </c>
      <c r="J753" s="9">
        <v>78</v>
      </c>
      <c r="K753" s="9">
        <v>0.2</v>
      </c>
      <c r="L753" s="9">
        <v>0.2</v>
      </c>
      <c r="M753" s="1">
        <f t="shared" si="577"/>
        <v>1.3989229744649958</v>
      </c>
      <c r="N753" s="9">
        <v>3</v>
      </c>
      <c r="O753" s="9">
        <v>2.6</v>
      </c>
      <c r="P753" s="9">
        <f t="shared" si="578"/>
        <v>2.7819100037220381</v>
      </c>
      <c r="Q753" s="1">
        <f t="shared" si="579"/>
        <v>1.297225939033587</v>
      </c>
      <c r="R753" s="4">
        <f t="shared" si="580"/>
        <v>15.007922656809424</v>
      </c>
      <c r="S753" s="4">
        <f t="shared" si="581"/>
        <v>7.9313947158488426E-2</v>
      </c>
      <c r="T753" s="9">
        <f t="shared" si="582"/>
        <v>14.890597776606429</v>
      </c>
      <c r="U753" s="9">
        <f t="shared" si="583"/>
        <v>4.5827837792608017</v>
      </c>
      <c r="V753" s="9">
        <f t="shared" si="584"/>
        <v>37.862697635591104</v>
      </c>
      <c r="W753" s="9">
        <f t="shared" si="585"/>
        <v>41.502272194927016</v>
      </c>
      <c r="X753" s="28">
        <f t="shared" si="589"/>
        <v>79.36496983051812</v>
      </c>
      <c r="Y753" s="9">
        <f t="shared" si="586"/>
        <v>0.52292935136942742</v>
      </c>
      <c r="Z753" s="9">
        <f t="shared" si="618"/>
        <v>0.04</v>
      </c>
      <c r="AA753" s="29">
        <f t="shared" si="590"/>
        <v>0.56292935136942746</v>
      </c>
      <c r="AB753" s="30">
        <f t="shared" si="619"/>
        <v>0.98</v>
      </c>
      <c r="AC753" s="9">
        <v>0.5</v>
      </c>
      <c r="AD753" s="9">
        <v>0.5</v>
      </c>
      <c r="AE753" s="9">
        <f t="shared" si="591"/>
        <v>78.824051811435609</v>
      </c>
      <c r="AF753" s="9">
        <f>(AC753+AD753)*D753*E753*N753</f>
        <v>24.757380000000005</v>
      </c>
      <c r="AG753" s="28">
        <f t="shared" si="592"/>
        <v>103.58143181143561</v>
      </c>
      <c r="AH753" s="9">
        <f t="shared" si="593"/>
        <v>0.23901368775312429</v>
      </c>
      <c r="AI753" s="9">
        <f t="shared" si="620"/>
        <v>0.09</v>
      </c>
      <c r="AJ753" s="29">
        <f t="shared" si="594"/>
        <v>0.32901368775312428</v>
      </c>
      <c r="AK753" s="30">
        <f t="shared" si="621"/>
        <v>0.9</v>
      </c>
      <c r="AL753" s="9">
        <v>5.5415895749720336</v>
      </c>
      <c r="AM753" s="9">
        <v>3.1818022731232549</v>
      </c>
      <c r="AN753" s="9">
        <v>4.6940072796923964</v>
      </c>
      <c r="AO753" s="36">
        <f t="shared" si="595"/>
        <v>81.01840670198726</v>
      </c>
      <c r="AP753" s="36">
        <f t="shared" si="596"/>
        <v>2.4220661499774456</v>
      </c>
      <c r="AQ753" s="36">
        <f t="shared" si="597"/>
        <v>1.3906723833282111</v>
      </c>
      <c r="AR753" s="36">
        <f t="shared" si="598"/>
        <v>2.0516128064117849</v>
      </c>
      <c r="AS753" s="36">
        <f t="shared" si="599"/>
        <v>70.782133817951546</v>
      </c>
      <c r="AT753" s="37">
        <f t="shared" si="600"/>
        <v>102.44317431900224</v>
      </c>
      <c r="AU753" s="37">
        <f t="shared" si="601"/>
        <v>3.7183307528962164</v>
      </c>
      <c r="AV753" s="37">
        <f t="shared" si="602"/>
        <v>2.1349457735416992</v>
      </c>
      <c r="AW753" s="37">
        <f t="shared" si="603"/>
        <v>3.1496146342607902</v>
      </c>
      <c r="AX753" s="37">
        <f t="shared" si="604"/>
        <v>108.66399537987654</v>
      </c>
      <c r="AY753" s="9">
        <f t="shared" si="605"/>
        <v>0.85</v>
      </c>
      <c r="AZ753" s="9">
        <f t="shared" si="606"/>
        <v>0.6</v>
      </c>
      <c r="BA753" s="9">
        <f t="shared" si="607"/>
        <v>0.65</v>
      </c>
      <c r="BB753" s="9">
        <f t="shared" si="622"/>
        <v>21</v>
      </c>
      <c r="BC753" s="9">
        <f t="shared" si="623"/>
        <v>11.2</v>
      </c>
      <c r="BD753" s="9">
        <f t="shared" si="624"/>
        <v>13.65</v>
      </c>
      <c r="BE753" s="9">
        <f t="shared" si="608"/>
        <v>196.23194039798915</v>
      </c>
      <c r="BF753" s="9">
        <f t="shared" si="609"/>
        <v>112.67006074170693</v>
      </c>
      <c r="BG753" s="9">
        <f t="shared" si="610"/>
        <v>166.21840074487545</v>
      </c>
      <c r="BH753" s="9">
        <f t="shared" si="611"/>
        <v>5734.6557048972845</v>
      </c>
      <c r="BI753" s="9">
        <f t="shared" si="612"/>
        <v>380.91760549465391</v>
      </c>
      <c r="BJ753" s="9">
        <f t="shared" si="613"/>
        <v>218.71062204054937</v>
      </c>
      <c r="BK753" s="9">
        <f t="shared" si="614"/>
        <v>322.65652101525859</v>
      </c>
      <c r="BL753" s="9">
        <f t="shared" si="615"/>
        <v>11131.884620899946</v>
      </c>
      <c r="BM753" s="9" t="str">
        <f t="shared" si="616"/>
        <v>D</v>
      </c>
      <c r="BN753" s="9" t="str">
        <f t="shared" si="617"/>
        <v>M</v>
      </c>
      <c r="BO753" s="9">
        <v>1</v>
      </c>
    </row>
    <row r="754" spans="1:67" x14ac:dyDescent="0.3">
      <c r="A754" s="10">
        <v>748</v>
      </c>
      <c r="B754" s="10">
        <f t="shared" si="587"/>
        <v>19</v>
      </c>
      <c r="C754" s="9">
        <f>IF(G754&lt;=$A$3,$A$3,G754)</f>
        <v>2.5</v>
      </c>
      <c r="D754" s="9">
        <f t="shared" si="574"/>
        <v>3</v>
      </c>
      <c r="E754" s="9">
        <f t="shared" si="575"/>
        <v>2.7508200000000005</v>
      </c>
      <c r="F754" s="9">
        <f t="shared" si="576"/>
        <v>2.9000000000000004</v>
      </c>
      <c r="G754" s="9">
        <v>1.7244179900095351</v>
      </c>
      <c r="H754" s="9">
        <f t="shared" si="588"/>
        <v>1.9026847332382038</v>
      </c>
      <c r="I754" s="9">
        <v>65</v>
      </c>
      <c r="J754" s="9">
        <v>78</v>
      </c>
      <c r="K754" s="9">
        <v>0.2</v>
      </c>
      <c r="L754" s="9">
        <v>0.2</v>
      </c>
      <c r="M754" s="1">
        <f t="shared" si="577"/>
        <v>1.3989229744649958</v>
      </c>
      <c r="N754" s="9">
        <v>3</v>
      </c>
      <c r="O754" s="9">
        <v>2.6</v>
      </c>
      <c r="P754" s="9">
        <f t="shared" si="578"/>
        <v>0.86125050849949114</v>
      </c>
      <c r="Q754" s="1">
        <f t="shared" si="579"/>
        <v>0.40160770770319942</v>
      </c>
      <c r="R754" s="4">
        <f t="shared" si="580"/>
        <v>15.007922656809424</v>
      </c>
      <c r="S754" s="4">
        <f t="shared" si="581"/>
        <v>7.6277756687735918</v>
      </c>
      <c r="T754" s="9">
        <f t="shared" si="582"/>
        <v>1.4272004135726157</v>
      </c>
      <c r="U754" s="9">
        <f t="shared" si="583"/>
        <v>3.3016077077031998</v>
      </c>
      <c r="V754" s="9">
        <f t="shared" si="584"/>
        <v>43.179517519313038</v>
      </c>
      <c r="W754" s="9">
        <f t="shared" si="585"/>
        <v>62.266731667980281</v>
      </c>
      <c r="X754" s="28">
        <f t="shared" si="589"/>
        <v>105.44624918729332</v>
      </c>
      <c r="Y754" s="9">
        <f t="shared" si="586"/>
        <v>0.59050684256565911</v>
      </c>
      <c r="Z754" s="9">
        <f t="shared" si="618"/>
        <v>0.04</v>
      </c>
      <c r="AA754" s="29">
        <f t="shared" si="590"/>
        <v>0.63050684256565914</v>
      </c>
      <c r="AB754" s="30">
        <f t="shared" si="619"/>
        <v>0.98</v>
      </c>
      <c r="AC754" s="9">
        <v>0.5</v>
      </c>
      <c r="AD754" s="9">
        <v>0.5</v>
      </c>
      <c r="AE754" s="9">
        <f t="shared" si="591"/>
        <v>47.105488960976857</v>
      </c>
      <c r="AF754" s="9">
        <f>(AC754+AD754)*D754*E754*N754</f>
        <v>24.757380000000005</v>
      </c>
      <c r="AG754" s="28">
        <f t="shared" si="592"/>
        <v>71.862868960976868</v>
      </c>
      <c r="AH754" s="9">
        <f t="shared" si="593"/>
        <v>0.34450865040531309</v>
      </c>
      <c r="AI754" s="9">
        <f t="shared" si="620"/>
        <v>0.09</v>
      </c>
      <c r="AJ754" s="29">
        <f t="shared" si="594"/>
        <v>0.43450865040531306</v>
      </c>
      <c r="AK754" s="30">
        <f t="shared" si="621"/>
        <v>0.9</v>
      </c>
      <c r="AL754" s="9">
        <v>10.251958828976521</v>
      </c>
      <c r="AM754" s="9">
        <v>2.2995039963574753</v>
      </c>
      <c r="AN754" s="9">
        <v>3.6209084275136267</v>
      </c>
      <c r="AO754" s="36">
        <f t="shared" si="595"/>
        <v>107.64304604536194</v>
      </c>
      <c r="AP754" s="36">
        <f t="shared" si="596"/>
        <v>3.7880286376054024</v>
      </c>
      <c r="AQ754" s="36">
        <f t="shared" si="597"/>
        <v>0.84965099214700857</v>
      </c>
      <c r="AR754" s="36">
        <f t="shared" si="598"/>
        <v>1.3379008876626242</v>
      </c>
      <c r="AS754" s="36">
        <f t="shared" si="599"/>
        <v>85.196491474270942</v>
      </c>
      <c r="AT754" s="37">
        <f t="shared" si="600"/>
        <v>71.073167104262836</v>
      </c>
      <c r="AU754" s="37">
        <f t="shared" si="601"/>
        <v>5.7973940341870991</v>
      </c>
      <c r="AV754" s="37">
        <f t="shared" si="602"/>
        <v>1.3003496182985648</v>
      </c>
      <c r="AW754" s="37">
        <f t="shared" si="603"/>
        <v>2.0475923934334563</v>
      </c>
      <c r="AX754" s="37">
        <f t="shared" si="604"/>
        <v>130.38909645594441</v>
      </c>
      <c r="AY754" s="9">
        <f t="shared" si="605"/>
        <v>0.85</v>
      </c>
      <c r="AZ754" s="9">
        <f t="shared" si="606"/>
        <v>0.6</v>
      </c>
      <c r="BA754" s="9">
        <f t="shared" si="607"/>
        <v>0.65</v>
      </c>
      <c r="BB754" s="9">
        <f t="shared" si="622"/>
        <v>21</v>
      </c>
      <c r="BC754" s="9">
        <f t="shared" si="623"/>
        <v>11.2</v>
      </c>
      <c r="BD754" s="9">
        <f t="shared" si="624"/>
        <v>13.65</v>
      </c>
      <c r="BE754" s="9">
        <f t="shared" si="608"/>
        <v>407.754941058908</v>
      </c>
      <c r="BF754" s="9">
        <f t="shared" si="609"/>
        <v>91.459020870167905</v>
      </c>
      <c r="BG754" s="9">
        <f t="shared" si="610"/>
        <v>144.01572685479846</v>
      </c>
      <c r="BH754" s="9">
        <f t="shared" si="611"/>
        <v>9170.809854668234</v>
      </c>
      <c r="BI754" s="9">
        <f t="shared" si="612"/>
        <v>412.03915496103616</v>
      </c>
      <c r="BJ754" s="9">
        <f t="shared" si="613"/>
        <v>92.419965715298289</v>
      </c>
      <c r="BK754" s="9">
        <f t="shared" si="614"/>
        <v>145.52887633991352</v>
      </c>
      <c r="BL754" s="9">
        <f t="shared" si="615"/>
        <v>9267.166040987182</v>
      </c>
      <c r="BM754" s="9" t="str">
        <f t="shared" si="616"/>
        <v>M</v>
      </c>
      <c r="BN754" s="9" t="str">
        <f t="shared" si="617"/>
        <v>M</v>
      </c>
      <c r="BO754" s="9">
        <v>1</v>
      </c>
    </row>
    <row r="755" spans="1:67" x14ac:dyDescent="0.3">
      <c r="A755" s="10">
        <v>749</v>
      </c>
      <c r="B755" s="10">
        <f t="shared" si="587"/>
        <v>19</v>
      </c>
      <c r="C755" s="9">
        <f>IF(G755&lt;=$A$3,$A$3,G755)</f>
        <v>2.5</v>
      </c>
      <c r="D755" s="9">
        <f t="shared" si="574"/>
        <v>3</v>
      </c>
      <c r="E755" s="9">
        <f t="shared" si="575"/>
        <v>2.7508200000000005</v>
      </c>
      <c r="F755" s="9">
        <f t="shared" si="576"/>
        <v>2.9000000000000004</v>
      </c>
      <c r="G755" s="9">
        <v>1.4301744274668928</v>
      </c>
      <c r="H755" s="9">
        <f t="shared" si="588"/>
        <v>1.5780228835317933</v>
      </c>
      <c r="I755" s="9">
        <v>65</v>
      </c>
      <c r="J755" s="9">
        <v>78</v>
      </c>
      <c r="K755" s="9">
        <v>0.2</v>
      </c>
      <c r="L755" s="9">
        <v>0.2</v>
      </c>
      <c r="M755" s="1">
        <f t="shared" si="577"/>
        <v>1.3989229744649958</v>
      </c>
      <c r="N755" s="9">
        <v>3</v>
      </c>
      <c r="O755" s="9">
        <v>2.6</v>
      </c>
      <c r="P755" s="9">
        <f t="shared" si="578"/>
        <v>0.1650109249786588</v>
      </c>
      <c r="Q755" s="1">
        <f t="shared" si="579"/>
        <v>7.6945857996788547E-2</v>
      </c>
      <c r="R755" s="4">
        <f t="shared" si="580"/>
        <v>15.007922656809424</v>
      </c>
      <c r="S755" s="4">
        <f t="shared" si="581"/>
        <v>13.402346835218378</v>
      </c>
      <c r="T755" s="9">
        <f t="shared" si="582"/>
        <v>5.2390359401329904E-2</v>
      </c>
      <c r="U755" s="9">
        <f t="shared" si="583"/>
        <v>2.9769458579967889</v>
      </c>
      <c r="V755" s="9">
        <f t="shared" si="584"/>
        <v>38.923595727843995</v>
      </c>
      <c r="W755" s="9">
        <f t="shared" si="585"/>
        <v>78.151537524059933</v>
      </c>
      <c r="X755" s="28">
        <f t="shared" si="589"/>
        <v>117.07513325190394</v>
      </c>
      <c r="Y755" s="9">
        <f t="shared" si="586"/>
        <v>0.66753319303003222</v>
      </c>
      <c r="Z755" s="9">
        <f t="shared" si="618"/>
        <v>0.04</v>
      </c>
      <c r="AA755" s="29">
        <f t="shared" si="590"/>
        <v>0.70753319303003226</v>
      </c>
      <c r="AB755" s="30">
        <f t="shared" si="619"/>
        <v>0.98</v>
      </c>
      <c r="AC755" s="9">
        <v>0.5</v>
      </c>
      <c r="AD755" s="9">
        <v>0.5</v>
      </c>
      <c r="AE755" s="9">
        <f t="shared" si="591"/>
        <v>39.06771217629236</v>
      </c>
      <c r="AF755" s="9">
        <f>(AC755+AD755)*D755*E755*N755</f>
        <v>24.757380000000005</v>
      </c>
      <c r="AG755" s="28">
        <f t="shared" si="592"/>
        <v>63.825092176292365</v>
      </c>
      <c r="AH755" s="9">
        <f t="shared" si="593"/>
        <v>0.38789415190529186</v>
      </c>
      <c r="AI755" s="9">
        <f t="shared" si="620"/>
        <v>0.09</v>
      </c>
      <c r="AJ755" s="29">
        <f t="shared" si="594"/>
        <v>0.47789415190529183</v>
      </c>
      <c r="AK755" s="30">
        <f t="shared" si="621"/>
        <v>0.9</v>
      </c>
      <c r="AL755" s="9">
        <v>7.6820990149451882</v>
      </c>
      <c r="AM755" s="9">
        <v>2.0376117060235557</v>
      </c>
      <c r="AN755" s="9">
        <v>6.2647087409421198</v>
      </c>
      <c r="AO755" s="36">
        <f t="shared" si="595"/>
        <v>119.51419852798527</v>
      </c>
      <c r="AP755" s="36">
        <f t="shared" si="596"/>
        <v>2.2467589697281536</v>
      </c>
      <c r="AQ755" s="36">
        <f t="shared" si="597"/>
        <v>0.59593378950533793</v>
      </c>
      <c r="AR755" s="36">
        <f t="shared" si="598"/>
        <v>1.8322193620601885</v>
      </c>
      <c r="AS755" s="36">
        <f t="shared" si="599"/>
        <v>60.365688965002441</v>
      </c>
      <c r="AT755" s="37">
        <f t="shared" si="600"/>
        <v>63.123717536992451</v>
      </c>
      <c r="AU755" s="37">
        <f t="shared" si="601"/>
        <v>4.01086882134548</v>
      </c>
      <c r="AV755" s="37">
        <f t="shared" si="602"/>
        <v>1.0638489878611337</v>
      </c>
      <c r="AW755" s="37">
        <f t="shared" si="603"/>
        <v>3.270841070255917</v>
      </c>
      <c r="AX755" s="37">
        <f t="shared" si="604"/>
        <v>107.76361105528925</v>
      </c>
      <c r="AY755" s="9">
        <f t="shared" si="605"/>
        <v>0.85</v>
      </c>
      <c r="AZ755" s="9">
        <f t="shared" si="606"/>
        <v>0.6</v>
      </c>
      <c r="BA755" s="9">
        <f t="shared" si="607"/>
        <v>0.65</v>
      </c>
      <c r="BB755" s="9">
        <f t="shared" si="622"/>
        <v>21</v>
      </c>
      <c r="BC755" s="9">
        <f t="shared" si="623"/>
        <v>11.2</v>
      </c>
      <c r="BD755" s="9">
        <f t="shared" si="624"/>
        <v>13.65</v>
      </c>
      <c r="BE755" s="9">
        <f t="shared" si="608"/>
        <v>268.5195975526222</v>
      </c>
      <c r="BF755" s="9">
        <f t="shared" si="609"/>
        <v>71.222549228475543</v>
      </c>
      <c r="BG755" s="9">
        <f t="shared" si="610"/>
        <v>218.97622858407991</v>
      </c>
      <c r="BH755" s="9">
        <f t="shared" si="611"/>
        <v>7214.5569352419116</v>
      </c>
      <c r="BI755" s="9">
        <f t="shared" si="612"/>
        <v>253.18095055654192</v>
      </c>
      <c r="BJ755" s="9">
        <f t="shared" si="613"/>
        <v>67.154103011761521</v>
      </c>
      <c r="BK755" s="9">
        <f t="shared" si="614"/>
        <v>206.46764782722857</v>
      </c>
      <c r="BL755" s="9">
        <f t="shared" si="615"/>
        <v>6802.4397450203951</v>
      </c>
      <c r="BM755" s="9" t="str">
        <f t="shared" si="616"/>
        <v>D</v>
      </c>
      <c r="BN755" s="9" t="str">
        <f t="shared" si="617"/>
        <v>M</v>
      </c>
      <c r="BO755" s="9">
        <v>1</v>
      </c>
    </row>
    <row r="756" spans="1:67" x14ac:dyDescent="0.3">
      <c r="A756" s="10">
        <v>750</v>
      </c>
      <c r="B756" s="10">
        <f t="shared" si="587"/>
        <v>19</v>
      </c>
      <c r="C756" s="9">
        <f>IF(G756&lt;=$A$3,$A$3,G756)</f>
        <v>3.2687249820011082</v>
      </c>
      <c r="D756" s="9">
        <f t="shared" ref="D756:D819" si="625">D755</f>
        <v>3</v>
      </c>
      <c r="E756" s="9">
        <f t="shared" ref="E756:E819" si="626">E755</f>
        <v>2.7508200000000005</v>
      </c>
      <c r="F756" s="9">
        <f t="shared" ref="F756:F819" si="627">C756+K756+L756</f>
        <v>3.6687249820011085</v>
      </c>
      <c r="G756" s="9">
        <v>3.2687249820011082</v>
      </c>
      <c r="H756" s="9">
        <f t="shared" si="588"/>
        <v>3.6066389683010911</v>
      </c>
      <c r="I756" s="9">
        <v>65</v>
      </c>
      <c r="J756" s="9">
        <v>78</v>
      </c>
      <c r="K756" s="9">
        <v>0.2</v>
      </c>
      <c r="L756" s="9">
        <v>0.2</v>
      </c>
      <c r="M756" s="1">
        <f t="shared" ref="M756:M819" si="628">D756*_xlfn.COT(I756*PI()/180)</f>
        <v>1.3989229744649958</v>
      </c>
      <c r="N756" s="9">
        <v>3</v>
      </c>
      <c r="O756" s="9">
        <v>2.6</v>
      </c>
      <c r="P756" s="9">
        <f t="shared" ref="P756:P819" si="629">Q756*TAN(I756*PI()/180)</f>
        <v>2.8668561139534607</v>
      </c>
      <c r="Q756" s="1">
        <f t="shared" ref="Q756:Q819" si="630">IF(U756&lt;=F756,0,U756-F756)</f>
        <v>1.3368369607649782</v>
      </c>
      <c r="R756" s="4">
        <f t="shared" ref="R756:R819" si="631">0.5*D756*D756*_xlfn.COT(I756*PI()/180)*O756*E756</f>
        <v>15.007922656809424</v>
      </c>
      <c r="S756" s="4">
        <f t="shared" ref="S756:S819" si="632">0.5*(F756-H756)*(D756-P756)*O756*E756</f>
        <v>2.9561095904803367E-2</v>
      </c>
      <c r="T756" s="9">
        <f t="shared" ref="T756:T819" si="633">P756*Q756*0.5*N756*E756</f>
        <v>15.813855757736791</v>
      </c>
      <c r="U756" s="9">
        <f t="shared" ref="U756:U819" si="634">M756+H756</f>
        <v>5.0055619427660867</v>
      </c>
      <c r="V756" s="9">
        <f t="shared" ref="V756:V819" si="635">IF(U756&lt;=F756,H756*D756*N756,H756*D756*N756-T756)*E756</f>
        <v>45.78986076554056</v>
      </c>
      <c r="W756" s="9">
        <f t="shared" ref="W756:W819" si="636">IF(U756&lt;=F756,D756*(F756-H756)*O756,R756+S756)*E756</f>
        <v>41.365411056641356</v>
      </c>
      <c r="X756" s="28">
        <f t="shared" si="589"/>
        <v>87.155271822181916</v>
      </c>
      <c r="Y756" s="9">
        <f t="shared" ref="Y756:Y819" si="637">W756/(W756+V756)</f>
        <v>0.4746174292363739</v>
      </c>
      <c r="Z756" s="9">
        <f t="shared" si="618"/>
        <v>0.04</v>
      </c>
      <c r="AA756" s="29">
        <f t="shared" si="590"/>
        <v>0.51461742923637388</v>
      </c>
      <c r="AB756" s="30">
        <f t="shared" si="619"/>
        <v>0.98</v>
      </c>
      <c r="AC756" s="9">
        <v>0.5</v>
      </c>
      <c r="AD756" s="9">
        <v>0.5</v>
      </c>
      <c r="AE756" s="9">
        <f t="shared" si="591"/>
        <v>89.29093146103807</v>
      </c>
      <c r="AF756" s="9">
        <f>(AC756+AD756)*D756*E756*N756</f>
        <v>24.757380000000005</v>
      </c>
      <c r="AG756" s="28">
        <f t="shared" si="592"/>
        <v>114.04831146103808</v>
      </c>
      <c r="AH756" s="9">
        <f t="shared" si="593"/>
        <v>0.21707800565252366</v>
      </c>
      <c r="AI756" s="9">
        <f t="shared" si="620"/>
        <v>0.09</v>
      </c>
      <c r="AJ756" s="29">
        <f t="shared" si="594"/>
        <v>0.30707800565252363</v>
      </c>
      <c r="AK756" s="30">
        <f t="shared" si="621"/>
        <v>0.9</v>
      </c>
      <c r="AL756" s="9">
        <v>9.642898460435994</v>
      </c>
      <c r="AM756" s="9">
        <v>2.6079200546068133</v>
      </c>
      <c r="AN756" s="9">
        <v>3.0443557633470388</v>
      </c>
      <c r="AO756" s="36">
        <f t="shared" si="595"/>
        <v>88.971006651810711</v>
      </c>
      <c r="AP756" s="36">
        <f t="shared" si="596"/>
        <v>4.6804948443390355</v>
      </c>
      <c r="AQ756" s="36">
        <f t="shared" si="597"/>
        <v>1.2658389404510713</v>
      </c>
      <c r="AR756" s="36">
        <f t="shared" si="598"/>
        <v>1.4776772267324472</v>
      </c>
      <c r="AS756" s="36">
        <f t="shared" si="599"/>
        <v>103.14693243097682</v>
      </c>
      <c r="AT756" s="37">
        <f t="shared" si="600"/>
        <v>112.79503331311459</v>
      </c>
      <c r="AU756" s="37">
        <f t="shared" si="601"/>
        <v>6.6817764324955187</v>
      </c>
      <c r="AV756" s="37">
        <f t="shared" si="602"/>
        <v>1.8070851653369326</v>
      </c>
      <c r="AW756" s="37">
        <f t="shared" si="603"/>
        <v>2.1095010670416641</v>
      </c>
      <c r="AX756" s="37">
        <f t="shared" si="604"/>
        <v>147.2504008919245</v>
      </c>
      <c r="AY756" s="9">
        <f t="shared" si="605"/>
        <v>0.85</v>
      </c>
      <c r="AZ756" s="9">
        <f t="shared" si="606"/>
        <v>0.6</v>
      </c>
      <c r="BA756" s="9">
        <f t="shared" si="607"/>
        <v>0.55000000000000004</v>
      </c>
      <c r="BB756" s="9">
        <f t="shared" si="622"/>
        <v>21</v>
      </c>
      <c r="BC756" s="9">
        <f t="shared" si="623"/>
        <v>11.2</v>
      </c>
      <c r="BD756" s="9">
        <f t="shared" si="624"/>
        <v>13.65</v>
      </c>
      <c r="BE756" s="9">
        <f t="shared" si="608"/>
        <v>416.42833792945407</v>
      </c>
      <c r="BF756" s="9">
        <f t="shared" si="609"/>
        <v>112.62296479099328</v>
      </c>
      <c r="BG756" s="9">
        <f t="shared" si="610"/>
        <v>131.47043036884176</v>
      </c>
      <c r="BH756" s="9">
        <f t="shared" si="611"/>
        <v>9177.0864114303076</v>
      </c>
      <c r="BI756" s="9">
        <f t="shared" si="612"/>
        <v>753.67119529411593</v>
      </c>
      <c r="BJ756" s="9">
        <f t="shared" si="613"/>
        <v>203.8302314238145</v>
      </c>
      <c r="BK756" s="9">
        <f t="shared" si="614"/>
        <v>237.94124313101526</v>
      </c>
      <c r="BL756" s="9">
        <f t="shared" si="615"/>
        <v>16609.1138739741</v>
      </c>
      <c r="BM756" s="9" t="str">
        <f t="shared" si="616"/>
        <v>M</v>
      </c>
      <c r="BN756" s="9" t="str">
        <f t="shared" si="617"/>
        <v>M</v>
      </c>
      <c r="BO756" s="9">
        <v>1</v>
      </c>
    </row>
    <row r="757" spans="1:67" x14ac:dyDescent="0.3">
      <c r="A757" s="10">
        <v>751</v>
      </c>
      <c r="B757" s="10">
        <f t="shared" si="587"/>
        <v>19</v>
      </c>
      <c r="C757" s="9">
        <f>IF(G757&lt;=$A$3,$A$3,G757)</f>
        <v>2.5065250788952649</v>
      </c>
      <c r="D757" s="9">
        <f t="shared" si="625"/>
        <v>3</v>
      </c>
      <c r="E757" s="9">
        <f t="shared" si="626"/>
        <v>2.7508200000000005</v>
      </c>
      <c r="F757" s="9">
        <f t="shared" si="627"/>
        <v>2.9065250788952652</v>
      </c>
      <c r="G757" s="9">
        <v>2.5065250788952649</v>
      </c>
      <c r="H757" s="9">
        <f t="shared" si="588"/>
        <v>2.7656444253787527</v>
      </c>
      <c r="I757" s="9">
        <v>65</v>
      </c>
      <c r="J757" s="9">
        <v>78</v>
      </c>
      <c r="K757" s="9">
        <v>0.2</v>
      </c>
      <c r="L757" s="9">
        <v>0.2</v>
      </c>
      <c r="M757" s="1">
        <f t="shared" si="628"/>
        <v>1.3989229744649958</v>
      </c>
      <c r="N757" s="9">
        <v>3</v>
      </c>
      <c r="O757" s="9">
        <v>2.6</v>
      </c>
      <c r="P757" s="9">
        <f t="shared" si="629"/>
        <v>2.697880463567929</v>
      </c>
      <c r="Q757" s="1">
        <f t="shared" si="630"/>
        <v>1.258042320948483</v>
      </c>
      <c r="R757" s="4">
        <f t="shared" si="631"/>
        <v>15.007922656809424</v>
      </c>
      <c r="S757" s="4">
        <f t="shared" si="632"/>
        <v>0.15220737383662825</v>
      </c>
      <c r="T757" s="9">
        <f t="shared" si="633"/>
        <v>14.004621853911875</v>
      </c>
      <c r="U757" s="9">
        <f t="shared" si="634"/>
        <v>4.1645673998437482</v>
      </c>
      <c r="V757" s="9">
        <f t="shared" si="635"/>
        <v>29.945916095805565</v>
      </c>
      <c r="W757" s="9">
        <f t="shared" si="636"/>
        <v>41.702788890901779</v>
      </c>
      <c r="X757" s="28">
        <f t="shared" si="589"/>
        <v>71.648704986707344</v>
      </c>
      <c r="Y757" s="9">
        <f t="shared" si="637"/>
        <v>0.58204525676547403</v>
      </c>
      <c r="Z757" s="9">
        <f t="shared" si="618"/>
        <v>0.04</v>
      </c>
      <c r="AA757" s="29">
        <f t="shared" si="590"/>
        <v>0.62204525676547406</v>
      </c>
      <c r="AB757" s="30">
        <f t="shared" si="619"/>
        <v>0.98</v>
      </c>
      <c r="AC757" s="9">
        <v>0.5</v>
      </c>
      <c r="AD757" s="9">
        <v>0.5</v>
      </c>
      <c r="AE757" s="9">
        <f t="shared" si="591"/>
        <v>68.470109983983434</v>
      </c>
      <c r="AF757" s="9">
        <f>(AC757+AD757)*D757*E757*N757</f>
        <v>24.757380000000005</v>
      </c>
      <c r="AG757" s="28">
        <f t="shared" si="592"/>
        <v>93.227489983983446</v>
      </c>
      <c r="AH757" s="9">
        <f t="shared" si="593"/>
        <v>0.26555879606169103</v>
      </c>
      <c r="AI757" s="9">
        <f t="shared" si="620"/>
        <v>0.09</v>
      </c>
      <c r="AJ757" s="29">
        <f t="shared" si="594"/>
        <v>0.35555879606169105</v>
      </c>
      <c r="AK757" s="30">
        <f t="shared" si="621"/>
        <v>0.9</v>
      </c>
      <c r="AL757" s="9">
        <v>7.5383090107006563</v>
      </c>
      <c r="AM757" s="9">
        <v>3.0941921036306503</v>
      </c>
      <c r="AN757" s="9">
        <v>6.8173948384597027</v>
      </c>
      <c r="AO757" s="36">
        <f t="shared" si="595"/>
        <v>73.14138634059708</v>
      </c>
      <c r="AP757" s="36">
        <f t="shared" si="596"/>
        <v>2.8491396465618797</v>
      </c>
      <c r="AQ757" s="36">
        <f t="shared" si="597"/>
        <v>1.1694645820460201</v>
      </c>
      <c r="AR757" s="36">
        <f t="shared" si="598"/>
        <v>2.5766667156984195</v>
      </c>
      <c r="AS757" s="36">
        <f t="shared" si="599"/>
        <v>81.577420117513043</v>
      </c>
      <c r="AT757" s="37">
        <f t="shared" si="600"/>
        <v>92.203012072071544</v>
      </c>
      <c r="AU757" s="37">
        <f t="shared" si="601"/>
        <v>4.8579969345149339</v>
      </c>
      <c r="AV757" s="37">
        <f t="shared" si="602"/>
        <v>1.9940248844801451</v>
      </c>
      <c r="AW757" s="37">
        <f t="shared" si="603"/>
        <v>4.3934101374197843</v>
      </c>
      <c r="AX757" s="37">
        <f t="shared" si="604"/>
        <v>139.09562394905515</v>
      </c>
      <c r="AY757" s="9">
        <f t="shared" si="605"/>
        <v>0.85</v>
      </c>
      <c r="AZ757" s="9">
        <f t="shared" si="606"/>
        <v>0.6</v>
      </c>
      <c r="BA757" s="9">
        <f t="shared" si="607"/>
        <v>0.65</v>
      </c>
      <c r="BB757" s="9">
        <f t="shared" si="622"/>
        <v>21</v>
      </c>
      <c r="BC757" s="9">
        <f t="shared" si="623"/>
        <v>11.2</v>
      </c>
      <c r="BD757" s="9">
        <f t="shared" si="624"/>
        <v>13.65</v>
      </c>
      <c r="BE757" s="9">
        <f t="shared" si="608"/>
        <v>208.39002362749466</v>
      </c>
      <c r="BF757" s="9">
        <f t="shared" si="609"/>
        <v>85.53626080707285</v>
      </c>
      <c r="BG757" s="9">
        <f t="shared" si="610"/>
        <v>188.46097572385551</v>
      </c>
      <c r="BH757" s="9">
        <f t="shared" si="611"/>
        <v>5966.6856014842178</v>
      </c>
      <c r="BI757" s="9">
        <f t="shared" si="612"/>
        <v>447.921949999167</v>
      </c>
      <c r="BJ757" s="9">
        <f t="shared" si="613"/>
        <v>183.85510049573389</v>
      </c>
      <c r="BK757" s="9">
        <f t="shared" si="614"/>
        <v>405.0856479380779</v>
      </c>
      <c r="BL757" s="9">
        <f t="shared" si="615"/>
        <v>12825.035494147056</v>
      </c>
      <c r="BM757" s="9" t="str">
        <f t="shared" si="616"/>
        <v>M</v>
      </c>
      <c r="BN757" s="9" t="str">
        <f t="shared" si="617"/>
        <v>M</v>
      </c>
      <c r="BO757" s="9">
        <v>1</v>
      </c>
    </row>
    <row r="758" spans="1:67" x14ac:dyDescent="0.3">
      <c r="A758" s="10">
        <v>752</v>
      </c>
      <c r="B758" s="10">
        <f t="shared" si="587"/>
        <v>19</v>
      </c>
      <c r="C758" s="9">
        <f>IF(G758&lt;=$A$3,$A$3,G758)</f>
        <v>2.5</v>
      </c>
      <c r="D758" s="9">
        <f t="shared" si="625"/>
        <v>3</v>
      </c>
      <c r="E758" s="9">
        <f t="shared" si="626"/>
        <v>2.7508200000000005</v>
      </c>
      <c r="F758" s="9">
        <f t="shared" si="627"/>
        <v>2.9000000000000004</v>
      </c>
      <c r="G758" s="9">
        <v>1.9809005954490915</v>
      </c>
      <c r="H758" s="9">
        <f t="shared" si="588"/>
        <v>2.1856819766781794</v>
      </c>
      <c r="I758" s="9">
        <v>65</v>
      </c>
      <c r="J758" s="9">
        <v>78</v>
      </c>
      <c r="K758" s="9">
        <v>0.2</v>
      </c>
      <c r="L758" s="9">
        <v>0.2</v>
      </c>
      <c r="M758" s="1">
        <f t="shared" si="628"/>
        <v>1.3989229744649958</v>
      </c>
      <c r="N758" s="9">
        <v>3</v>
      </c>
      <c r="O758" s="9">
        <v>2.6</v>
      </c>
      <c r="P758" s="9">
        <f t="shared" si="629"/>
        <v>1.4681400555416473</v>
      </c>
      <c r="Q758" s="1">
        <f t="shared" si="630"/>
        <v>0.6846049511431751</v>
      </c>
      <c r="R758" s="4">
        <f t="shared" si="631"/>
        <v>15.007922656809424</v>
      </c>
      <c r="S758" s="4">
        <f t="shared" si="632"/>
        <v>3.9130571786132182</v>
      </c>
      <c r="T758" s="9">
        <f t="shared" si="633"/>
        <v>4.1472570658758645</v>
      </c>
      <c r="U758" s="9">
        <f t="shared" si="634"/>
        <v>3.5846049511431755</v>
      </c>
      <c r="V758" s="9">
        <f t="shared" si="635"/>
        <v>42.703401573820187</v>
      </c>
      <c r="W758" s="9">
        <f t="shared" si="636"/>
        <v>52.048209750877319</v>
      </c>
      <c r="X758" s="28">
        <f t="shared" si="589"/>
        <v>94.751611324697507</v>
      </c>
      <c r="Y758" s="9">
        <f t="shared" si="637"/>
        <v>0.54931213330522732</v>
      </c>
      <c r="Z758" s="9">
        <f t="shared" si="618"/>
        <v>0.04</v>
      </c>
      <c r="AA758" s="29">
        <f t="shared" si="590"/>
        <v>0.58931213330522736</v>
      </c>
      <c r="AB758" s="30">
        <f t="shared" si="619"/>
        <v>0.98</v>
      </c>
      <c r="AC758" s="9">
        <v>0.5</v>
      </c>
      <c r="AD758" s="9">
        <v>0.5</v>
      </c>
      <c r="AE758" s="9">
        <f t="shared" si="591"/>
        <v>54.111759255772839</v>
      </c>
      <c r="AF758" s="9">
        <f>(AC758+AD758)*D758*E758*N758</f>
        <v>24.757380000000005</v>
      </c>
      <c r="AG758" s="28">
        <f t="shared" si="592"/>
        <v>78.869139255772836</v>
      </c>
      <c r="AH758" s="9">
        <f t="shared" si="593"/>
        <v>0.31390452886409415</v>
      </c>
      <c r="AI758" s="9">
        <f t="shared" si="620"/>
        <v>0.09</v>
      </c>
      <c r="AJ758" s="29">
        <f t="shared" si="594"/>
        <v>0.40390452886409411</v>
      </c>
      <c r="AK758" s="30">
        <f t="shared" si="621"/>
        <v>0.9</v>
      </c>
      <c r="AL758" s="9">
        <v>9.9466025018274564</v>
      </c>
      <c r="AM758" s="9">
        <v>3.3053803786748093</v>
      </c>
      <c r="AN758" s="9">
        <v>3.9493408662351022</v>
      </c>
      <c r="AO758" s="36">
        <f t="shared" si="595"/>
        <v>96.725603227295366</v>
      </c>
      <c r="AP758" s="36">
        <f t="shared" si="596"/>
        <v>4.0849489623364068</v>
      </c>
      <c r="AQ758" s="36">
        <f t="shared" si="597"/>
        <v>1.3574796163327172</v>
      </c>
      <c r="AR758" s="36">
        <f t="shared" si="598"/>
        <v>1.6219463752045795</v>
      </c>
      <c r="AS758" s="36">
        <f t="shared" si="599"/>
        <v>96.429321213463354</v>
      </c>
      <c r="AT758" s="37">
        <f t="shared" si="600"/>
        <v>78.002445417797318</v>
      </c>
      <c r="AU758" s="37">
        <f t="shared" si="601"/>
        <v>5.9291247045284177</v>
      </c>
      <c r="AV758" s="37">
        <f t="shared" si="602"/>
        <v>1.9703222741095394</v>
      </c>
      <c r="AW758" s="37">
        <f t="shared" si="603"/>
        <v>2.3541842043346999</v>
      </c>
      <c r="AX758" s="37">
        <f t="shared" si="604"/>
        <v>139.96294101080798</v>
      </c>
      <c r="AY758" s="9">
        <f t="shared" si="605"/>
        <v>0.85</v>
      </c>
      <c r="AZ758" s="9">
        <f t="shared" si="606"/>
        <v>0.6</v>
      </c>
      <c r="BA758" s="9">
        <f t="shared" si="607"/>
        <v>0.65</v>
      </c>
      <c r="BB758" s="9">
        <f t="shared" si="622"/>
        <v>21</v>
      </c>
      <c r="BC758" s="9">
        <f t="shared" si="623"/>
        <v>11.2</v>
      </c>
      <c r="BD758" s="9">
        <f t="shared" si="624"/>
        <v>13.65</v>
      </c>
      <c r="BE758" s="9">
        <f t="shared" si="608"/>
        <v>395.11915253470323</v>
      </c>
      <c r="BF758" s="9">
        <f t="shared" si="609"/>
        <v>131.30303475853955</v>
      </c>
      <c r="BG758" s="9">
        <f t="shared" si="610"/>
        <v>156.88374154398809</v>
      </c>
      <c r="BH758" s="9">
        <f t="shared" si="611"/>
        <v>9327.1842631708732</v>
      </c>
      <c r="BI758" s="9">
        <f t="shared" si="612"/>
        <v>462.48622614029154</v>
      </c>
      <c r="BJ758" s="9">
        <f t="shared" si="613"/>
        <v>153.68995564169964</v>
      </c>
      <c r="BK758" s="9">
        <f t="shared" si="614"/>
        <v>183.63212490205802</v>
      </c>
      <c r="BL758" s="9">
        <f t="shared" si="615"/>
        <v>10917.451666709936</v>
      </c>
      <c r="BM758" s="9" t="str">
        <f t="shared" si="616"/>
        <v>M</v>
      </c>
      <c r="BN758" s="9" t="str">
        <f t="shared" si="617"/>
        <v>M</v>
      </c>
      <c r="BO758" s="9">
        <v>1</v>
      </c>
    </row>
    <row r="759" spans="1:67" x14ac:dyDescent="0.3">
      <c r="A759" s="10">
        <v>753</v>
      </c>
      <c r="B759" s="10">
        <f t="shared" si="587"/>
        <v>19</v>
      </c>
      <c r="C759" s="9">
        <f>IF(G759&lt;=$A$3,$A$3,G759)</f>
        <v>3.1158363622756369</v>
      </c>
      <c r="D759" s="9">
        <f t="shared" si="625"/>
        <v>3</v>
      </c>
      <c r="E759" s="9">
        <f t="shared" si="626"/>
        <v>2.7508200000000005</v>
      </c>
      <c r="F759" s="9">
        <f t="shared" si="627"/>
        <v>3.5158363622756372</v>
      </c>
      <c r="G759" s="9">
        <v>3.1158363622756369</v>
      </c>
      <c r="H759" s="9">
        <f t="shared" si="588"/>
        <v>3.4379450412353525</v>
      </c>
      <c r="I759" s="9">
        <v>65</v>
      </c>
      <c r="J759" s="9">
        <v>78</v>
      </c>
      <c r="K759" s="9">
        <v>0.2</v>
      </c>
      <c r="L759" s="9">
        <v>0.2</v>
      </c>
      <c r="M759" s="1">
        <f t="shared" si="628"/>
        <v>1.3989229744649958</v>
      </c>
      <c r="N759" s="9">
        <v>3</v>
      </c>
      <c r="O759" s="9">
        <v>2.6</v>
      </c>
      <c r="P759" s="9">
        <f t="shared" si="629"/>
        <v>2.8329615229814782</v>
      </c>
      <c r="Q759" s="1">
        <f t="shared" si="630"/>
        <v>1.3210316534247113</v>
      </c>
      <c r="R759" s="4">
        <f t="shared" si="631"/>
        <v>15.007922656809424</v>
      </c>
      <c r="S759" s="4">
        <f t="shared" si="632"/>
        <v>4.6527649874903161E-2</v>
      </c>
      <c r="T759" s="9">
        <f t="shared" si="633"/>
        <v>15.442134550939441</v>
      </c>
      <c r="U759" s="9">
        <f t="shared" si="634"/>
        <v>4.8368680157003485</v>
      </c>
      <c r="V759" s="9">
        <f t="shared" si="635"/>
        <v>42.635979239564072</v>
      </c>
      <c r="W759" s="9">
        <f t="shared" si="636"/>
        <v>41.412082992633387</v>
      </c>
      <c r="X759" s="28">
        <f t="shared" si="589"/>
        <v>84.048062232197452</v>
      </c>
      <c r="Y759" s="9">
        <f t="shared" si="637"/>
        <v>0.49271906921810138</v>
      </c>
      <c r="Z759" s="9">
        <f t="shared" si="618"/>
        <v>0.04</v>
      </c>
      <c r="AA759" s="29">
        <f t="shared" si="590"/>
        <v>0.53271906921810142</v>
      </c>
      <c r="AB759" s="30">
        <f t="shared" si="619"/>
        <v>0.98</v>
      </c>
      <c r="AC759" s="9">
        <v>0.5</v>
      </c>
      <c r="AD759" s="9">
        <v>0.5</v>
      </c>
      <c r="AE759" s="9">
        <f t="shared" si="591"/>
        <v>85.114511804979315</v>
      </c>
      <c r="AF759" s="9">
        <f>(AC759+AD759)*D759*E759*N759</f>
        <v>24.757380000000005</v>
      </c>
      <c r="AG759" s="28">
        <f t="shared" si="592"/>
        <v>109.87189180497933</v>
      </c>
      <c r="AH759" s="9">
        <f t="shared" si="593"/>
        <v>0.22532951415766936</v>
      </c>
      <c r="AI759" s="9">
        <f t="shared" si="620"/>
        <v>0.09</v>
      </c>
      <c r="AJ759" s="29">
        <f t="shared" si="594"/>
        <v>0.31532951415766935</v>
      </c>
      <c r="AK759" s="30">
        <f t="shared" si="621"/>
        <v>0.9</v>
      </c>
      <c r="AL759" s="9">
        <v>10.089965617071215</v>
      </c>
      <c r="AM759" s="9">
        <v>3.1426012223878677</v>
      </c>
      <c r="AN759" s="9">
        <v>5.5608887544315255</v>
      </c>
      <c r="AO759" s="36">
        <f t="shared" si="595"/>
        <v>85.799063528701566</v>
      </c>
      <c r="AP759" s="36">
        <f t="shared" si="596"/>
        <v>4.7148485251023908</v>
      </c>
      <c r="AQ759" s="36">
        <f t="shared" si="597"/>
        <v>1.468477624273735</v>
      </c>
      <c r="AR759" s="36">
        <f t="shared" si="598"/>
        <v>2.5984972731453557</v>
      </c>
      <c r="AS759" s="36">
        <f t="shared" si="599"/>
        <v>117.08338286417934</v>
      </c>
      <c r="AT759" s="37">
        <f t="shared" si="600"/>
        <v>108.66450837855099</v>
      </c>
      <c r="AU759" s="37">
        <f t="shared" si="601"/>
        <v>6.9083016611725609</v>
      </c>
      <c r="AV759" s="37">
        <f t="shared" si="602"/>
        <v>2.1516463057410036</v>
      </c>
      <c r="AW759" s="37">
        <f t="shared" si="603"/>
        <v>3.807376405211786</v>
      </c>
      <c r="AX759" s="37">
        <f t="shared" si="604"/>
        <v>171.55319498175132</v>
      </c>
      <c r="AY759" s="9">
        <f t="shared" si="605"/>
        <v>0.85</v>
      </c>
      <c r="AZ759" s="9">
        <f t="shared" si="606"/>
        <v>0.6</v>
      </c>
      <c r="BA759" s="9">
        <f t="shared" si="607"/>
        <v>0.65</v>
      </c>
      <c r="BB759" s="9">
        <f t="shared" si="622"/>
        <v>21</v>
      </c>
      <c r="BC759" s="9">
        <f t="shared" si="623"/>
        <v>11.2</v>
      </c>
      <c r="BD759" s="9">
        <f t="shared" si="624"/>
        <v>13.65</v>
      </c>
      <c r="BE759" s="9">
        <f t="shared" si="608"/>
        <v>404.52958813346493</v>
      </c>
      <c r="BF759" s="9">
        <f t="shared" si="609"/>
        <v>125.99400497553893</v>
      </c>
      <c r="BG759" s="9">
        <f t="shared" si="610"/>
        <v>222.94863261775618</v>
      </c>
      <c r="BH759" s="9">
        <f t="shared" si="611"/>
        <v>10045.644604519011</v>
      </c>
      <c r="BI759" s="9">
        <f t="shared" si="612"/>
        <v>750.68720374204349</v>
      </c>
      <c r="BJ759" s="9">
        <f t="shared" si="613"/>
        <v>233.80758801787158</v>
      </c>
      <c r="BK759" s="9">
        <f t="shared" si="614"/>
        <v>413.72668528443347</v>
      </c>
      <c r="BL759" s="9">
        <f t="shared" si="615"/>
        <v>18641.74359346171</v>
      </c>
      <c r="BM759" s="9" t="str">
        <f t="shared" si="616"/>
        <v>M</v>
      </c>
      <c r="BN759" s="9" t="str">
        <f t="shared" si="617"/>
        <v>M</v>
      </c>
      <c r="BO759" s="9">
        <v>1</v>
      </c>
    </row>
    <row r="760" spans="1:67" x14ac:dyDescent="0.3">
      <c r="A760" s="10">
        <v>754</v>
      </c>
      <c r="B760" s="10">
        <f t="shared" si="587"/>
        <v>19</v>
      </c>
      <c r="C760" s="9">
        <f>IF(G760&lt;=$A$3,$A$3,G760)</f>
        <v>3.0208109094838367</v>
      </c>
      <c r="D760" s="9">
        <f t="shared" si="625"/>
        <v>3</v>
      </c>
      <c r="E760" s="9">
        <f t="shared" si="626"/>
        <v>2.7508200000000005</v>
      </c>
      <c r="F760" s="9">
        <f t="shared" si="627"/>
        <v>3.420810909483837</v>
      </c>
      <c r="G760" s="9">
        <v>3.0208109094838367</v>
      </c>
      <c r="H760" s="9">
        <f t="shared" si="588"/>
        <v>3.3330960548854676</v>
      </c>
      <c r="I760" s="9">
        <v>65</v>
      </c>
      <c r="J760" s="9">
        <v>78</v>
      </c>
      <c r="K760" s="9">
        <v>0.2</v>
      </c>
      <c r="L760" s="9">
        <v>0.2</v>
      </c>
      <c r="M760" s="1">
        <f t="shared" si="628"/>
        <v>1.3989229744649958</v>
      </c>
      <c r="N760" s="9">
        <v>3</v>
      </c>
      <c r="O760" s="9">
        <v>2.6</v>
      </c>
      <c r="P760" s="9">
        <f t="shared" si="629"/>
        <v>2.8118948872823073</v>
      </c>
      <c r="Q760" s="1">
        <f t="shared" si="630"/>
        <v>1.3112081198666266</v>
      </c>
      <c r="R760" s="4">
        <f t="shared" si="631"/>
        <v>15.007922656809424</v>
      </c>
      <c r="S760" s="4">
        <f t="shared" si="632"/>
        <v>5.9003703672234876E-2</v>
      </c>
      <c r="T760" s="9">
        <f t="shared" si="633"/>
        <v>15.21332504438841</v>
      </c>
      <c r="U760" s="9">
        <f t="shared" si="634"/>
        <v>4.7320190293504636</v>
      </c>
      <c r="V760" s="9">
        <f t="shared" si="635"/>
        <v>40.669606808695853</v>
      </c>
      <c r="W760" s="9">
        <f t="shared" si="636"/>
        <v>41.446402370940163</v>
      </c>
      <c r="X760" s="28">
        <f t="shared" si="589"/>
        <v>82.116009179636023</v>
      </c>
      <c r="Y760" s="9">
        <f t="shared" si="637"/>
        <v>0.50472986674586795</v>
      </c>
      <c r="Z760" s="9">
        <f t="shared" si="618"/>
        <v>0.04</v>
      </c>
      <c r="AA760" s="29">
        <f t="shared" si="590"/>
        <v>0.54472986674586799</v>
      </c>
      <c r="AB760" s="30">
        <f t="shared" si="619"/>
        <v>0.98</v>
      </c>
      <c r="AC760" s="9">
        <v>0.5</v>
      </c>
      <c r="AD760" s="9">
        <v>0.5</v>
      </c>
      <c r="AE760" s="9">
        <f t="shared" si="591"/>
        <v>82.518725607300382</v>
      </c>
      <c r="AF760" s="9">
        <f>(AC760+AD760)*D760*E760*N760</f>
        <v>24.757380000000005</v>
      </c>
      <c r="AG760" s="28">
        <f t="shared" si="592"/>
        <v>107.27610560730039</v>
      </c>
      <c r="AH760" s="9">
        <f t="shared" si="593"/>
        <v>0.23078186759153949</v>
      </c>
      <c r="AI760" s="9">
        <f t="shared" si="620"/>
        <v>0.09</v>
      </c>
      <c r="AJ760" s="29">
        <f t="shared" si="594"/>
        <v>0.32078186759153948</v>
      </c>
      <c r="AK760" s="30">
        <f t="shared" si="621"/>
        <v>0.9</v>
      </c>
      <c r="AL760" s="9">
        <v>8.4440814597586389</v>
      </c>
      <c r="AM760" s="9">
        <v>2.1899991767045384</v>
      </c>
      <c r="AN760" s="9">
        <v>5.8774780287344655</v>
      </c>
      <c r="AO760" s="36">
        <f t="shared" si="595"/>
        <v>83.826759370878435</v>
      </c>
      <c r="AP760" s="36">
        <f t="shared" si="596"/>
        <v>3.8443380913930612</v>
      </c>
      <c r="AQ760" s="36">
        <f t="shared" si="597"/>
        <v>0.9970412170047146</v>
      </c>
      <c r="AR760" s="36">
        <f t="shared" si="598"/>
        <v>2.6758402053401733</v>
      </c>
      <c r="AS760" s="36">
        <f t="shared" si="599"/>
        <v>99.062944131518506</v>
      </c>
      <c r="AT760" s="37">
        <f t="shared" si="600"/>
        <v>106.09724730392347</v>
      </c>
      <c r="AU760" s="37">
        <f t="shared" si="601"/>
        <v>5.7353732390021701</v>
      </c>
      <c r="AV760" s="37">
        <f t="shared" si="602"/>
        <v>1.4874871507773226</v>
      </c>
      <c r="AW760" s="37">
        <f t="shared" si="603"/>
        <v>3.9920896499487837</v>
      </c>
      <c r="AX760" s="37">
        <f t="shared" si="604"/>
        <v>147.79214138858293</v>
      </c>
      <c r="AY760" s="9">
        <f t="shared" si="605"/>
        <v>0.85</v>
      </c>
      <c r="AZ760" s="9">
        <f t="shared" si="606"/>
        <v>0.6</v>
      </c>
      <c r="BA760" s="9">
        <f t="shared" si="607"/>
        <v>0.65</v>
      </c>
      <c r="BB760" s="9">
        <f t="shared" si="622"/>
        <v>21</v>
      </c>
      <c r="BC760" s="9">
        <f t="shared" si="623"/>
        <v>11.2</v>
      </c>
      <c r="BD760" s="9">
        <f t="shared" si="624"/>
        <v>13.65</v>
      </c>
      <c r="BE760" s="9">
        <f t="shared" si="608"/>
        <v>322.25840412750819</v>
      </c>
      <c r="BF760" s="9">
        <f t="shared" si="609"/>
        <v>83.578734180702</v>
      </c>
      <c r="BG760" s="9">
        <f t="shared" si="610"/>
        <v>224.30701300797264</v>
      </c>
      <c r="BH760" s="9">
        <f t="shared" si="611"/>
        <v>8304.1255802835749</v>
      </c>
      <c r="BI760" s="9">
        <f t="shared" si="612"/>
        <v>608.50731291871784</v>
      </c>
      <c r="BJ760" s="9">
        <f t="shared" si="613"/>
        <v>157.81829209743009</v>
      </c>
      <c r="BK760" s="9">
        <f t="shared" si="614"/>
        <v>423.54972285004936</v>
      </c>
      <c r="BL760" s="9">
        <f t="shared" si="615"/>
        <v>15680.339374480907</v>
      </c>
      <c r="BM760" s="9" t="str">
        <f t="shared" si="616"/>
        <v>M</v>
      </c>
      <c r="BN760" s="9" t="str">
        <f t="shared" si="617"/>
        <v>M</v>
      </c>
      <c r="BO760" s="9">
        <v>1</v>
      </c>
    </row>
    <row r="761" spans="1:67" x14ac:dyDescent="0.3">
      <c r="A761" s="10">
        <v>755</v>
      </c>
      <c r="B761" s="10">
        <f t="shared" si="587"/>
        <v>19</v>
      </c>
      <c r="C761" s="9">
        <f>IF(G761&lt;=$A$3,$A$3,G761)</f>
        <v>3.1081393682231355</v>
      </c>
      <c r="D761" s="9">
        <f t="shared" si="625"/>
        <v>3</v>
      </c>
      <c r="E761" s="9">
        <f t="shared" si="626"/>
        <v>2.7508200000000005</v>
      </c>
      <c r="F761" s="9">
        <f t="shared" si="627"/>
        <v>3.5081393682231359</v>
      </c>
      <c r="G761" s="9">
        <v>3.1081393682231355</v>
      </c>
      <c r="H761" s="9">
        <f t="shared" si="588"/>
        <v>3.4294523479554369</v>
      </c>
      <c r="I761" s="9">
        <v>65</v>
      </c>
      <c r="J761" s="9">
        <v>78</v>
      </c>
      <c r="K761" s="9">
        <v>0.2</v>
      </c>
      <c r="L761" s="9">
        <v>0.2</v>
      </c>
      <c r="M761" s="1">
        <f t="shared" si="628"/>
        <v>1.3989229744649958</v>
      </c>
      <c r="N761" s="9">
        <v>3</v>
      </c>
      <c r="O761" s="9">
        <v>2.6</v>
      </c>
      <c r="P761" s="9">
        <f t="shared" si="629"/>
        <v>2.8312551404816442</v>
      </c>
      <c r="Q761" s="1">
        <f t="shared" si="630"/>
        <v>1.320235954197297</v>
      </c>
      <c r="R761" s="4">
        <f t="shared" si="631"/>
        <v>15.007922656809424</v>
      </c>
      <c r="S761" s="4">
        <f t="shared" si="632"/>
        <v>4.7483112277215377E-2</v>
      </c>
      <c r="T761" s="9">
        <f t="shared" si="633"/>
        <v>15.423537579418692</v>
      </c>
      <c r="U761" s="9">
        <f t="shared" si="634"/>
        <v>4.8283753224204329</v>
      </c>
      <c r="V761" s="9">
        <f t="shared" si="635"/>
        <v>42.476879326008451</v>
      </c>
      <c r="W761" s="9">
        <f t="shared" si="636"/>
        <v>41.414711297718917</v>
      </c>
      <c r="X761" s="28">
        <f t="shared" si="589"/>
        <v>83.891590623727367</v>
      </c>
      <c r="Y761" s="9">
        <f t="shared" si="637"/>
        <v>0.49366940106635004</v>
      </c>
      <c r="Z761" s="9">
        <f t="shared" si="618"/>
        <v>0.04</v>
      </c>
      <c r="AA761" s="29">
        <f t="shared" si="590"/>
        <v>0.53366940106635008</v>
      </c>
      <c r="AB761" s="30">
        <f t="shared" si="619"/>
        <v>0.98</v>
      </c>
      <c r="AC761" s="9">
        <v>0.5</v>
      </c>
      <c r="AD761" s="9">
        <v>0.5</v>
      </c>
      <c r="AE761" s="9">
        <f t="shared" si="591"/>
        <v>84.904254970224997</v>
      </c>
      <c r="AF761" s="9">
        <f>(AC761+AD761)*D761*E761*N761</f>
        <v>24.757380000000005</v>
      </c>
      <c r="AG761" s="28">
        <f t="shared" si="592"/>
        <v>109.66163497022501</v>
      </c>
      <c r="AH761" s="9">
        <f t="shared" si="593"/>
        <v>0.22576154374063503</v>
      </c>
      <c r="AI761" s="9">
        <f t="shared" si="620"/>
        <v>0.09</v>
      </c>
      <c r="AJ761" s="29">
        <f t="shared" si="594"/>
        <v>0.31576154374063503</v>
      </c>
      <c r="AK761" s="30">
        <f t="shared" si="621"/>
        <v>0.9</v>
      </c>
      <c r="AL761" s="9">
        <v>5.0484771441814891</v>
      </c>
      <c r="AM761" s="9">
        <v>2.1991807388297944</v>
      </c>
      <c r="AN761" s="9">
        <v>6.4178015421994843</v>
      </c>
      <c r="AO761" s="36">
        <f t="shared" si="595"/>
        <v>85.639332095055025</v>
      </c>
      <c r="AP761" s="36">
        <f t="shared" si="596"/>
        <v>2.3542593703489962</v>
      </c>
      <c r="AQ761" s="36">
        <f t="shared" si="597"/>
        <v>1.0255452711018447</v>
      </c>
      <c r="AR761" s="36">
        <f t="shared" si="598"/>
        <v>2.9928172370111876</v>
      </c>
      <c r="AS761" s="36">
        <f t="shared" si="599"/>
        <v>75.468964917915741</v>
      </c>
      <c r="AT761" s="37">
        <f t="shared" si="600"/>
        <v>108.45656205846429</v>
      </c>
      <c r="AU761" s="37">
        <f t="shared" si="601"/>
        <v>3.4543622075954294</v>
      </c>
      <c r="AV761" s="37">
        <f t="shared" si="602"/>
        <v>1.5047640337722281</v>
      </c>
      <c r="AW761" s="37">
        <f t="shared" si="603"/>
        <v>4.3913066198135473</v>
      </c>
      <c r="AX761" s="37">
        <f t="shared" si="604"/>
        <v>110.73424769682347</v>
      </c>
      <c r="AY761" s="9">
        <f t="shared" si="605"/>
        <v>0.85</v>
      </c>
      <c r="AZ761" s="9">
        <f t="shared" si="606"/>
        <v>0.6</v>
      </c>
      <c r="BA761" s="9">
        <f t="shared" si="607"/>
        <v>0.65</v>
      </c>
      <c r="BB761" s="9">
        <f t="shared" si="622"/>
        <v>21</v>
      </c>
      <c r="BC761" s="9">
        <f t="shared" si="623"/>
        <v>11.2</v>
      </c>
      <c r="BD761" s="9">
        <f t="shared" si="624"/>
        <v>13.65</v>
      </c>
      <c r="BE761" s="9">
        <f t="shared" si="608"/>
        <v>201.61720005521283</v>
      </c>
      <c r="BF761" s="9">
        <f t="shared" si="609"/>
        <v>87.827012050404107</v>
      </c>
      <c r="BG761" s="9">
        <f t="shared" si="610"/>
        <v>256.30286926020608</v>
      </c>
      <c r="BH761" s="9">
        <f t="shared" si="611"/>
        <v>6463.1117494754435</v>
      </c>
      <c r="BI761" s="9">
        <f t="shared" si="612"/>
        <v>374.64824914048739</v>
      </c>
      <c r="BJ761" s="9">
        <f t="shared" si="613"/>
        <v>163.20153381216269</v>
      </c>
      <c r="BK761" s="9">
        <f t="shared" si="614"/>
        <v>476.26601892955301</v>
      </c>
      <c r="BL761" s="9">
        <f t="shared" si="615"/>
        <v>12009.855807327891</v>
      </c>
      <c r="BM761" s="9" t="str">
        <f t="shared" si="616"/>
        <v>D</v>
      </c>
      <c r="BN761" s="9" t="str">
        <f t="shared" si="617"/>
        <v>M</v>
      </c>
      <c r="BO761" s="9">
        <v>1</v>
      </c>
    </row>
    <row r="762" spans="1:67" x14ac:dyDescent="0.3">
      <c r="A762" s="10">
        <v>756</v>
      </c>
      <c r="B762" s="10">
        <f t="shared" si="587"/>
        <v>19</v>
      </c>
      <c r="C762" s="9">
        <f>IF(G762&lt;=$A$3,$A$3,G762)</f>
        <v>2.5</v>
      </c>
      <c r="D762" s="9">
        <f t="shared" si="625"/>
        <v>3</v>
      </c>
      <c r="E762" s="9">
        <f t="shared" si="626"/>
        <v>2.7508200000000005</v>
      </c>
      <c r="F762" s="9">
        <f t="shared" si="627"/>
        <v>2.9000000000000004</v>
      </c>
      <c r="G762" s="9">
        <v>2.2512872694343966</v>
      </c>
      <c r="H762" s="9">
        <f t="shared" si="588"/>
        <v>2.4840206623352747</v>
      </c>
      <c r="I762" s="9">
        <v>65</v>
      </c>
      <c r="J762" s="9">
        <v>78</v>
      </c>
      <c r="K762" s="9">
        <v>0.2</v>
      </c>
      <c r="L762" s="9">
        <v>0.2</v>
      </c>
      <c r="M762" s="1">
        <f t="shared" si="628"/>
        <v>1.3989229744649958</v>
      </c>
      <c r="N762" s="9">
        <v>3</v>
      </c>
      <c r="O762" s="9">
        <v>2.6</v>
      </c>
      <c r="P762" s="9">
        <f t="shared" si="629"/>
        <v>2.1079294315890129</v>
      </c>
      <c r="Q762" s="1">
        <f t="shared" si="630"/>
        <v>0.98294363680026997</v>
      </c>
      <c r="R762" s="4">
        <f t="shared" si="631"/>
        <v>15.007922656809424</v>
      </c>
      <c r="S762" s="4">
        <f t="shared" si="632"/>
        <v>1.3270170284043219</v>
      </c>
      <c r="T762" s="9">
        <f t="shared" si="633"/>
        <v>8.5494487943788489</v>
      </c>
      <c r="U762" s="9">
        <f t="shared" si="634"/>
        <v>3.8829436368002703</v>
      </c>
      <c r="V762" s="9">
        <f t="shared" si="635"/>
        <v>37.979848732732869</v>
      </c>
      <c r="W762" s="9">
        <f t="shared" si="636"/>
        <v>44.93447878487968</v>
      </c>
      <c r="X762" s="28">
        <f t="shared" si="589"/>
        <v>82.914327517612548</v>
      </c>
      <c r="Y762" s="9">
        <f t="shared" si="637"/>
        <v>0.54193865077582348</v>
      </c>
      <c r="Z762" s="9">
        <f t="shared" si="618"/>
        <v>0.04</v>
      </c>
      <c r="AA762" s="29">
        <f t="shared" si="590"/>
        <v>0.58193865077582352</v>
      </c>
      <c r="AB762" s="30">
        <f t="shared" si="619"/>
        <v>0.98</v>
      </c>
      <c r="AC762" s="9">
        <v>0.5</v>
      </c>
      <c r="AD762" s="9">
        <v>0.5</v>
      </c>
      <c r="AE762" s="9">
        <f t="shared" si="591"/>
        <v>61.497843465286095</v>
      </c>
      <c r="AF762" s="9">
        <f>(AC762+AD762)*D762*E762*N762</f>
        <v>24.757380000000005</v>
      </c>
      <c r="AG762" s="28">
        <f t="shared" si="592"/>
        <v>86.255223465286093</v>
      </c>
      <c r="AH762" s="9">
        <f t="shared" si="593"/>
        <v>0.28702470419039322</v>
      </c>
      <c r="AI762" s="9">
        <f t="shared" si="620"/>
        <v>0.09</v>
      </c>
      <c r="AJ762" s="29">
        <f t="shared" si="594"/>
        <v>0.37702470419039325</v>
      </c>
      <c r="AK762" s="30">
        <f t="shared" si="621"/>
        <v>0.9</v>
      </c>
      <c r="AL762" s="9">
        <v>11.370443211950093</v>
      </c>
      <c r="AM762" s="9">
        <v>3.4811398896735088</v>
      </c>
      <c r="AN762" s="9">
        <v>4.3647036564541786</v>
      </c>
      <c r="AO762" s="36">
        <f t="shared" si="595"/>
        <v>84.641709340896142</v>
      </c>
      <c r="AP762" s="36">
        <f t="shared" si="596"/>
        <v>4.7535428304647347</v>
      </c>
      <c r="AQ762" s="36">
        <f t="shared" si="597"/>
        <v>1.4553300391150079</v>
      </c>
      <c r="AR762" s="36">
        <f t="shared" si="598"/>
        <v>1.8247138995809304</v>
      </c>
      <c r="AS762" s="36">
        <f t="shared" si="599"/>
        <v>110.82033146068017</v>
      </c>
      <c r="AT762" s="37">
        <f t="shared" si="600"/>
        <v>85.307363866766465</v>
      </c>
      <c r="AU762" s="37">
        <f t="shared" si="601"/>
        <v>7.0835052234509446</v>
      </c>
      <c r="AV762" s="37">
        <f t="shared" si="602"/>
        <v>2.1686641525239758</v>
      </c>
      <c r="AW762" s="37">
        <f t="shared" si="603"/>
        <v>2.7191025515008143</v>
      </c>
      <c r="AX762" s="37">
        <f t="shared" si="604"/>
        <v>165.13922873175144</v>
      </c>
      <c r="AY762" s="9">
        <f t="shared" si="605"/>
        <v>0.85</v>
      </c>
      <c r="AZ762" s="9">
        <f t="shared" si="606"/>
        <v>0.6</v>
      </c>
      <c r="BA762" s="9">
        <f t="shared" si="607"/>
        <v>0.65</v>
      </c>
      <c r="BB762" s="9">
        <f t="shared" si="622"/>
        <v>21</v>
      </c>
      <c r="BC762" s="9">
        <f t="shared" si="623"/>
        <v>11.2</v>
      </c>
      <c r="BD762" s="9">
        <f t="shared" si="624"/>
        <v>13.65</v>
      </c>
      <c r="BE762" s="9">
        <f t="shared" si="608"/>
        <v>402.34799059569684</v>
      </c>
      <c r="BF762" s="9">
        <f t="shared" si="609"/>
        <v>123.18162216584751</v>
      </c>
      <c r="BG762" s="9">
        <f t="shared" si="610"/>
        <v>154.44690351862226</v>
      </c>
      <c r="BH762" s="9">
        <f t="shared" si="611"/>
        <v>9380.0222845566586</v>
      </c>
      <c r="BI762" s="9">
        <f t="shared" si="612"/>
        <v>604.27515754907063</v>
      </c>
      <c r="BJ762" s="9">
        <f t="shared" si="613"/>
        <v>185.00302196417553</v>
      </c>
      <c r="BK762" s="9">
        <f t="shared" si="614"/>
        <v>231.95947075193305</v>
      </c>
      <c r="BL762" s="9">
        <f t="shared" si="615"/>
        <v>14087.592274096696</v>
      </c>
      <c r="BM762" s="9" t="str">
        <f t="shared" si="616"/>
        <v>M</v>
      </c>
      <c r="BN762" s="9" t="str">
        <f t="shared" si="617"/>
        <v>M</v>
      </c>
      <c r="BO762" s="9">
        <v>1</v>
      </c>
    </row>
    <row r="763" spans="1:67" x14ac:dyDescent="0.3">
      <c r="A763" s="10">
        <v>757</v>
      </c>
      <c r="B763" s="10">
        <f t="shared" si="587"/>
        <v>19</v>
      </c>
      <c r="C763" s="9">
        <f>IF(G763&lt;=$A$3,$A$3,G763)</f>
        <v>3.0284626333563964</v>
      </c>
      <c r="D763" s="9">
        <f t="shared" si="625"/>
        <v>3</v>
      </c>
      <c r="E763" s="9">
        <f t="shared" si="626"/>
        <v>2.7508200000000005</v>
      </c>
      <c r="F763" s="9">
        <f t="shared" si="627"/>
        <v>3.4284626333563968</v>
      </c>
      <c r="G763" s="9">
        <v>3.0284626333563964</v>
      </c>
      <c r="H763" s="9">
        <f t="shared" si="588"/>
        <v>3.3415387980484481</v>
      </c>
      <c r="I763" s="9">
        <v>65</v>
      </c>
      <c r="J763" s="9">
        <v>78</v>
      </c>
      <c r="K763" s="9">
        <v>0.2</v>
      </c>
      <c r="L763" s="9">
        <v>0.2</v>
      </c>
      <c r="M763" s="1">
        <f t="shared" si="628"/>
        <v>1.3989229744649958</v>
      </c>
      <c r="N763" s="9">
        <v>3</v>
      </c>
      <c r="O763" s="9">
        <v>2.6</v>
      </c>
      <c r="P763" s="9">
        <f t="shared" si="629"/>
        <v>2.8135912336248716</v>
      </c>
      <c r="Q763" s="1">
        <f t="shared" si="630"/>
        <v>1.3119991391570474</v>
      </c>
      <c r="R763" s="4">
        <f t="shared" si="631"/>
        <v>15.007922656809424</v>
      </c>
      <c r="S763" s="4">
        <f t="shared" si="632"/>
        <v>5.7944302334341911E-2</v>
      </c>
      <c r="T763" s="9">
        <f t="shared" si="633"/>
        <v>15.231686223389586</v>
      </c>
      <c r="U763" s="9">
        <f t="shared" si="634"/>
        <v>4.7404617725134441</v>
      </c>
      <c r="V763" s="9">
        <f t="shared" si="635"/>
        <v>40.828118711004151</v>
      </c>
      <c r="W763" s="9">
        <f t="shared" si="636"/>
        <v>41.443488148551857</v>
      </c>
      <c r="X763" s="28">
        <f t="shared" si="589"/>
        <v>82.271606859556016</v>
      </c>
      <c r="Y763" s="9">
        <f t="shared" si="637"/>
        <v>0.50373986519187708</v>
      </c>
      <c r="Z763" s="9">
        <f t="shared" si="618"/>
        <v>0.04</v>
      </c>
      <c r="AA763" s="29">
        <f t="shared" si="590"/>
        <v>0.54373986519187711</v>
      </c>
      <c r="AB763" s="30">
        <f t="shared" si="619"/>
        <v>0.98</v>
      </c>
      <c r="AC763" s="9">
        <v>0.5</v>
      </c>
      <c r="AD763" s="9">
        <v>0.5</v>
      </c>
      <c r="AE763" s="9">
        <f t="shared" si="591"/>
        <v>82.7277458080287</v>
      </c>
      <c r="AF763" s="9">
        <f>(AC763+AD763)*D763*E763*N763</f>
        <v>24.757380000000005</v>
      </c>
      <c r="AG763" s="28">
        <f t="shared" si="592"/>
        <v>107.4851258080287</v>
      </c>
      <c r="AH763" s="9">
        <f t="shared" si="593"/>
        <v>0.23033307924128354</v>
      </c>
      <c r="AI763" s="9">
        <f t="shared" si="620"/>
        <v>0.09</v>
      </c>
      <c r="AJ763" s="29">
        <f t="shared" si="594"/>
        <v>0.32033307924128351</v>
      </c>
      <c r="AK763" s="30">
        <f t="shared" si="621"/>
        <v>0.9</v>
      </c>
      <c r="AL763" s="9">
        <v>5.5960312413428079</v>
      </c>
      <c r="AM763" s="9">
        <v>3.3080827602350977</v>
      </c>
      <c r="AN763" s="9">
        <v>5.9436996839559484</v>
      </c>
      <c r="AO763" s="36">
        <f t="shared" si="595"/>
        <v>83.985598669130098</v>
      </c>
      <c r="AP763" s="36">
        <f t="shared" si="596"/>
        <v>2.5532459685655366</v>
      </c>
      <c r="AQ763" s="36">
        <f t="shared" si="597"/>
        <v>1.509346286141293</v>
      </c>
      <c r="AR763" s="36">
        <f t="shared" si="598"/>
        <v>2.7118732190607382</v>
      </c>
      <c r="AS763" s="36">
        <f t="shared" si="599"/>
        <v>79.779342717880724</v>
      </c>
      <c r="AT763" s="37">
        <f t="shared" si="600"/>
        <v>106.30397057936905</v>
      </c>
      <c r="AU763" s="37">
        <f t="shared" si="601"/>
        <v>3.803437322273044</v>
      </c>
      <c r="AV763" s="37">
        <f t="shared" si="602"/>
        <v>2.2483944232639841</v>
      </c>
      <c r="AW763" s="37">
        <f t="shared" si="603"/>
        <v>4.0397360621088954</v>
      </c>
      <c r="AX763" s="37">
        <f t="shared" si="604"/>
        <v>118.84312493796898</v>
      </c>
      <c r="AY763" s="9">
        <f t="shared" si="605"/>
        <v>0.85</v>
      </c>
      <c r="AZ763" s="9">
        <f t="shared" si="606"/>
        <v>0.6</v>
      </c>
      <c r="BA763" s="9">
        <f t="shared" si="607"/>
        <v>0.65</v>
      </c>
      <c r="BB763" s="9">
        <f t="shared" si="622"/>
        <v>21</v>
      </c>
      <c r="BC763" s="9">
        <f t="shared" si="623"/>
        <v>11.2</v>
      </c>
      <c r="BD763" s="9">
        <f t="shared" si="624"/>
        <v>13.65</v>
      </c>
      <c r="BE763" s="9">
        <f t="shared" si="608"/>
        <v>214.43589121951953</v>
      </c>
      <c r="BF763" s="9">
        <f t="shared" si="609"/>
        <v>126.76335144060464</v>
      </c>
      <c r="BG763" s="9">
        <f t="shared" si="610"/>
        <v>227.75829581759709</v>
      </c>
      <c r="BH763" s="9">
        <f t="shared" si="611"/>
        <v>6700.3158595909172</v>
      </c>
      <c r="BI763" s="9">
        <f t="shared" si="612"/>
        <v>404.32048920738788</v>
      </c>
      <c r="BJ763" s="9">
        <f t="shared" si="613"/>
        <v>239.01325462147202</v>
      </c>
      <c r="BK763" s="9">
        <f t="shared" si="614"/>
        <v>429.43998349484019</v>
      </c>
      <c r="BL763" s="9">
        <f t="shared" si="615"/>
        <v>12633.496056966134</v>
      </c>
      <c r="BM763" s="9" t="str">
        <f t="shared" si="616"/>
        <v>M</v>
      </c>
      <c r="BN763" s="9" t="str">
        <f t="shared" si="617"/>
        <v>M</v>
      </c>
      <c r="BO763" s="9">
        <v>1</v>
      </c>
    </row>
    <row r="764" spans="1:67" x14ac:dyDescent="0.3">
      <c r="A764" s="10">
        <v>758</v>
      </c>
      <c r="B764" s="10">
        <f t="shared" si="587"/>
        <v>19</v>
      </c>
      <c r="C764" s="9">
        <f>IF(G764&lt;=$A$3,$A$3,G764)</f>
        <v>3.2309966681645341</v>
      </c>
      <c r="D764" s="9">
        <f t="shared" si="625"/>
        <v>3</v>
      </c>
      <c r="E764" s="9">
        <f t="shared" si="626"/>
        <v>2.7508200000000005</v>
      </c>
      <c r="F764" s="9">
        <f t="shared" si="627"/>
        <v>3.6309966681645345</v>
      </c>
      <c r="G764" s="9">
        <v>3.2309966681645341</v>
      </c>
      <c r="H764" s="9">
        <f t="shared" si="588"/>
        <v>3.5650103798941282</v>
      </c>
      <c r="I764" s="9">
        <v>65</v>
      </c>
      <c r="J764" s="9">
        <v>78</v>
      </c>
      <c r="K764" s="9">
        <v>0.2</v>
      </c>
      <c r="L764" s="9">
        <v>0.2</v>
      </c>
      <c r="M764" s="1">
        <f t="shared" si="628"/>
        <v>1.3989229744649958</v>
      </c>
      <c r="N764" s="9">
        <v>3</v>
      </c>
      <c r="O764" s="9">
        <v>2.6</v>
      </c>
      <c r="P764" s="9">
        <f t="shared" si="629"/>
        <v>2.8584919481453754</v>
      </c>
      <c r="Q764" s="1">
        <f t="shared" si="630"/>
        <v>1.3329366861945897</v>
      </c>
      <c r="R764" s="4">
        <f t="shared" si="631"/>
        <v>15.007922656809424</v>
      </c>
      <c r="S764" s="4">
        <f t="shared" si="632"/>
        <v>3.3391842062704749E-2</v>
      </c>
      <c r="T764" s="9">
        <f t="shared" si="633"/>
        <v>15.721715269814005</v>
      </c>
      <c r="U764" s="9">
        <f t="shared" si="634"/>
        <v>4.9639333543591242</v>
      </c>
      <c r="V764" s="9">
        <f t="shared" si="635"/>
        <v>45.012707880473542</v>
      </c>
      <c r="W764" s="9">
        <f t="shared" si="636"/>
        <v>41.375948749787433</v>
      </c>
      <c r="X764" s="28">
        <f t="shared" si="589"/>
        <v>86.388656630260982</v>
      </c>
      <c r="Y764" s="9">
        <f t="shared" si="637"/>
        <v>0.47895117673694559</v>
      </c>
      <c r="Z764" s="9">
        <f t="shared" si="618"/>
        <v>0.04</v>
      </c>
      <c r="AA764" s="29">
        <f t="shared" si="590"/>
        <v>0.51895117673694557</v>
      </c>
      <c r="AB764" s="30">
        <f t="shared" si="619"/>
        <v>0.98</v>
      </c>
      <c r="AC764" s="9">
        <v>0.5</v>
      </c>
      <c r="AD764" s="9">
        <v>0.5</v>
      </c>
      <c r="AE764" s="9">
        <f t="shared" si="591"/>
        <v>88.260316678983315</v>
      </c>
      <c r="AF764" s="9">
        <f>(AC764+AD764)*D764*E764*N764</f>
        <v>24.757380000000005</v>
      </c>
      <c r="AG764" s="28">
        <f t="shared" si="592"/>
        <v>113.01769667898333</v>
      </c>
      <c r="AH764" s="9">
        <f t="shared" si="593"/>
        <v>0.21905755229042698</v>
      </c>
      <c r="AI764" s="9">
        <f t="shared" si="620"/>
        <v>0.09</v>
      </c>
      <c r="AJ764" s="29">
        <f t="shared" si="594"/>
        <v>0.30905755229042697</v>
      </c>
      <c r="AK764" s="30">
        <f t="shared" si="621"/>
        <v>0.9</v>
      </c>
      <c r="AL764" s="9">
        <v>10.731692374247093</v>
      </c>
      <c r="AM764" s="9">
        <v>2.3906776884725969</v>
      </c>
      <c r="AN764" s="9">
        <v>6.7535481396004808</v>
      </c>
      <c r="AO764" s="36">
        <f t="shared" si="595"/>
        <v>88.188420310058078</v>
      </c>
      <c r="AP764" s="36">
        <f t="shared" si="596"/>
        <v>5.1624679882526587</v>
      </c>
      <c r="AQ764" s="36">
        <f t="shared" si="597"/>
        <v>1.1500326888409818</v>
      </c>
      <c r="AR764" s="36">
        <f t="shared" si="598"/>
        <v>3.2487863854052019</v>
      </c>
      <c r="AS764" s="36">
        <f t="shared" si="599"/>
        <v>128.70313046382901</v>
      </c>
      <c r="AT764" s="37">
        <f t="shared" si="600"/>
        <v>111.77574396822527</v>
      </c>
      <c r="AU764" s="37">
        <f t="shared" si="601"/>
        <v>7.4149817971284451</v>
      </c>
      <c r="AV764" s="37">
        <f t="shared" si="602"/>
        <v>1.6518206937579203</v>
      </c>
      <c r="AW764" s="37">
        <f t="shared" si="603"/>
        <v>4.6663130822999896</v>
      </c>
      <c r="AX764" s="37">
        <f t="shared" si="604"/>
        <v>184.85952296350263</v>
      </c>
      <c r="AY764" s="9">
        <f t="shared" si="605"/>
        <v>0.85</v>
      </c>
      <c r="AZ764" s="9">
        <f t="shared" si="606"/>
        <v>0.6</v>
      </c>
      <c r="BA764" s="9">
        <f t="shared" si="607"/>
        <v>0.65</v>
      </c>
      <c r="BB764" s="9">
        <f t="shared" si="622"/>
        <v>21</v>
      </c>
      <c r="BC764" s="9">
        <f t="shared" si="623"/>
        <v>11.2</v>
      </c>
      <c r="BD764" s="9">
        <f t="shared" si="624"/>
        <v>13.65</v>
      </c>
      <c r="BE764" s="9">
        <f t="shared" si="608"/>
        <v>455.26989678524541</v>
      </c>
      <c r="BF764" s="9">
        <f t="shared" si="609"/>
        <v>101.41956613381474</v>
      </c>
      <c r="BG764" s="9">
        <f t="shared" si="610"/>
        <v>286.50533925370826</v>
      </c>
      <c r="BH764" s="9">
        <f t="shared" si="611"/>
        <v>11350.125764564393</v>
      </c>
      <c r="BI764" s="9">
        <f t="shared" si="612"/>
        <v>828.81510688487992</v>
      </c>
      <c r="BJ764" s="9">
        <f t="shared" si="613"/>
        <v>184.63348694690154</v>
      </c>
      <c r="BK764" s="9">
        <f t="shared" si="614"/>
        <v>521.58061636274374</v>
      </c>
      <c r="BL764" s="9">
        <f t="shared" si="615"/>
        <v>20662.81070885673</v>
      </c>
      <c r="BM764" s="9" t="str">
        <f t="shared" si="616"/>
        <v>M</v>
      </c>
      <c r="BN764" s="9" t="str">
        <f t="shared" si="617"/>
        <v>M</v>
      </c>
      <c r="BO764" s="9">
        <v>1</v>
      </c>
    </row>
    <row r="765" spans="1:67" x14ac:dyDescent="0.3">
      <c r="A765" s="10">
        <v>759</v>
      </c>
      <c r="B765" s="10">
        <f t="shared" si="587"/>
        <v>19</v>
      </c>
      <c r="C765" s="9">
        <f>IF(G765&lt;=$A$3,$A$3,G765)</f>
        <v>3.2964034235839028</v>
      </c>
      <c r="D765" s="9">
        <f t="shared" si="625"/>
        <v>3</v>
      </c>
      <c r="E765" s="9">
        <f t="shared" si="626"/>
        <v>2.7508200000000005</v>
      </c>
      <c r="F765" s="9">
        <f t="shared" si="627"/>
        <v>3.6964034235839032</v>
      </c>
      <c r="G765" s="9">
        <v>3.2964034235839028</v>
      </c>
      <c r="H765" s="9">
        <f t="shared" si="588"/>
        <v>3.6371787495748396</v>
      </c>
      <c r="I765" s="9">
        <v>65</v>
      </c>
      <c r="J765" s="9">
        <v>78</v>
      </c>
      <c r="K765" s="9">
        <v>0.2</v>
      </c>
      <c r="L765" s="9">
        <v>0.2</v>
      </c>
      <c r="M765" s="1">
        <f t="shared" si="628"/>
        <v>1.3989229744649958</v>
      </c>
      <c r="N765" s="9">
        <v>3</v>
      </c>
      <c r="O765" s="9">
        <v>2.6</v>
      </c>
      <c r="P765" s="9">
        <f t="shared" si="629"/>
        <v>2.8729922767226408</v>
      </c>
      <c r="Q765" s="1">
        <f t="shared" si="630"/>
        <v>1.3396983004559324</v>
      </c>
      <c r="R765" s="4">
        <f t="shared" si="631"/>
        <v>15.007922656809424</v>
      </c>
      <c r="S765" s="4">
        <f t="shared" si="632"/>
        <v>2.6899136295066732E-2</v>
      </c>
      <c r="T765" s="9">
        <f t="shared" si="633"/>
        <v>15.881623539917442</v>
      </c>
      <c r="U765" s="9">
        <f t="shared" si="634"/>
        <v>5.0361017240398356</v>
      </c>
      <c r="V765" s="9">
        <f t="shared" si="635"/>
        <v>46.359528765073456</v>
      </c>
      <c r="W765" s="9">
        <f t="shared" si="636"/>
        <v>41.358088484907697</v>
      </c>
      <c r="X765" s="28">
        <f t="shared" si="589"/>
        <v>87.717617249981146</v>
      </c>
      <c r="Y765" s="9">
        <f t="shared" si="637"/>
        <v>0.47149124407978132</v>
      </c>
      <c r="Z765" s="9">
        <f t="shared" si="618"/>
        <v>0.04</v>
      </c>
      <c r="AA765" s="29">
        <f t="shared" si="590"/>
        <v>0.5114912440797813</v>
      </c>
      <c r="AB765" s="30">
        <f t="shared" si="619"/>
        <v>0.98</v>
      </c>
      <c r="AC765" s="9">
        <v>0.5</v>
      </c>
      <c r="AD765" s="9">
        <v>0.5</v>
      </c>
      <c r="AE765" s="9">
        <f t="shared" si="591"/>
        <v>90.047016431149146</v>
      </c>
      <c r="AF765" s="9">
        <f>(AC765+AD765)*D765*E765*N765</f>
        <v>24.757380000000005</v>
      </c>
      <c r="AG765" s="28">
        <f t="shared" si="592"/>
        <v>114.80439643114914</v>
      </c>
      <c r="AH765" s="9">
        <f t="shared" si="593"/>
        <v>0.21564836164482237</v>
      </c>
      <c r="AI765" s="9">
        <f t="shared" si="620"/>
        <v>0.09</v>
      </c>
      <c r="AJ765" s="29">
        <f t="shared" si="594"/>
        <v>0.30564836164482234</v>
      </c>
      <c r="AK765" s="30">
        <f t="shared" si="621"/>
        <v>0.9</v>
      </c>
      <c r="AL765" s="9">
        <v>5.3516229039865371</v>
      </c>
      <c r="AM765" s="9">
        <v>3.4894098013462216</v>
      </c>
      <c r="AN765" s="9">
        <v>3.8538542798731354</v>
      </c>
      <c r="AO765" s="36">
        <f t="shared" si="595"/>
        <v>89.545067609355755</v>
      </c>
      <c r="AP765" s="36">
        <f t="shared" si="596"/>
        <v>2.6143146469806111</v>
      </c>
      <c r="AQ765" s="36">
        <f t="shared" si="597"/>
        <v>1.7046072409514601</v>
      </c>
      <c r="AR765" s="36">
        <f t="shared" si="598"/>
        <v>1.8826415597586357</v>
      </c>
      <c r="AS765" s="36">
        <f t="shared" si="599"/>
        <v>74.824214346756207</v>
      </c>
      <c r="AT765" s="37">
        <f t="shared" si="600"/>
        <v>113.54280965718047</v>
      </c>
      <c r="AU765" s="37">
        <f t="shared" si="601"/>
        <v>3.7159081312421458</v>
      </c>
      <c r="AV765" s="37">
        <f t="shared" si="602"/>
        <v>2.422877412457364</v>
      </c>
      <c r="AW765" s="37">
        <f t="shared" si="603"/>
        <v>2.6759300332120248</v>
      </c>
      <c r="AX765" s="37">
        <f t="shared" si="604"/>
        <v>106.35288557405947</v>
      </c>
      <c r="AY765" s="9">
        <f t="shared" si="605"/>
        <v>0.85</v>
      </c>
      <c r="AZ765" s="9">
        <f t="shared" si="606"/>
        <v>0.6</v>
      </c>
      <c r="BA765" s="9">
        <f t="shared" si="607"/>
        <v>0.65</v>
      </c>
      <c r="BB765" s="9">
        <f t="shared" si="622"/>
        <v>21</v>
      </c>
      <c r="BC765" s="9">
        <f t="shared" si="623"/>
        <v>11.2</v>
      </c>
      <c r="BD765" s="9">
        <f t="shared" si="624"/>
        <v>13.65</v>
      </c>
      <c r="BE765" s="9">
        <f t="shared" si="608"/>
        <v>234.09898181600784</v>
      </c>
      <c r="BF765" s="9">
        <f t="shared" si="609"/>
        <v>152.63917063839588</v>
      </c>
      <c r="BG765" s="9">
        <f t="shared" si="610"/>
        <v>168.58126575277001</v>
      </c>
      <c r="BH765" s="9">
        <f t="shared" si="611"/>
        <v>6700.1393324972114</v>
      </c>
      <c r="BI765" s="9">
        <f t="shared" si="612"/>
        <v>421.91464964919612</v>
      </c>
      <c r="BJ765" s="9">
        <f t="shared" si="613"/>
        <v>275.10030886532843</v>
      </c>
      <c r="BK765" s="9">
        <f t="shared" si="614"/>
        <v>303.83261441692554</v>
      </c>
      <c r="BL765" s="9">
        <f t="shared" si="615"/>
        <v>12075.605443227329</v>
      </c>
      <c r="BM765" s="9" t="str">
        <f t="shared" si="616"/>
        <v>D</v>
      </c>
      <c r="BN765" s="9" t="str">
        <f t="shared" si="617"/>
        <v>M</v>
      </c>
      <c r="BO765" s="9">
        <v>1</v>
      </c>
    </row>
    <row r="766" spans="1:67" x14ac:dyDescent="0.3">
      <c r="A766" s="10">
        <v>760</v>
      </c>
      <c r="B766" s="10">
        <f t="shared" si="587"/>
        <v>20</v>
      </c>
      <c r="C766" s="9">
        <f>IF(G766&lt;=$A$3,$A$3,G766)</f>
        <v>2.5</v>
      </c>
      <c r="D766" s="9">
        <f t="shared" si="625"/>
        <v>3</v>
      </c>
      <c r="E766" s="9">
        <f t="shared" si="626"/>
        <v>2.7508200000000005</v>
      </c>
      <c r="F766" s="9">
        <f t="shared" si="627"/>
        <v>2.9000000000000004</v>
      </c>
      <c r="G766" s="9">
        <v>2.4530897467848973</v>
      </c>
      <c r="H766" s="9">
        <f t="shared" si="588"/>
        <v>2.7066850598357459</v>
      </c>
      <c r="I766" s="9">
        <v>65</v>
      </c>
      <c r="J766" s="9">
        <v>78</v>
      </c>
      <c r="K766" s="9">
        <v>0.2</v>
      </c>
      <c r="L766" s="9">
        <v>0.2</v>
      </c>
      <c r="M766" s="1">
        <f t="shared" si="628"/>
        <v>1.3989229744649958</v>
      </c>
      <c r="N766" s="9">
        <v>3</v>
      </c>
      <c r="O766" s="9">
        <v>2.6</v>
      </c>
      <c r="P766" s="9">
        <f t="shared" si="629"/>
        <v>2.5854347729798657</v>
      </c>
      <c r="Q766" s="1">
        <f t="shared" si="630"/>
        <v>1.2056080343007416</v>
      </c>
      <c r="R766" s="4">
        <f t="shared" si="631"/>
        <v>15.007922656809424</v>
      </c>
      <c r="S766" s="4">
        <f t="shared" si="632"/>
        <v>0.28659183709978203</v>
      </c>
      <c r="T766" s="9">
        <f t="shared" si="633"/>
        <v>12.861545290417684</v>
      </c>
      <c r="U766" s="9">
        <f t="shared" si="634"/>
        <v>4.1056080343007419</v>
      </c>
      <c r="V766" s="9">
        <f t="shared" si="635"/>
        <v>31.630634550889528</v>
      </c>
      <c r="W766" s="9">
        <f t="shared" si="636"/>
        <v>42.072456360135334</v>
      </c>
      <c r="X766" s="28">
        <f t="shared" si="589"/>
        <v>73.703090911024859</v>
      </c>
      <c r="Y766" s="9">
        <f t="shared" si="637"/>
        <v>0.57083706856915462</v>
      </c>
      <c r="Z766" s="9">
        <f t="shared" si="618"/>
        <v>0.04</v>
      </c>
      <c r="AA766" s="29">
        <f t="shared" si="590"/>
        <v>0.61083706856915465</v>
      </c>
      <c r="AB766" s="30">
        <f t="shared" si="619"/>
        <v>0.98</v>
      </c>
      <c r="AC766" s="9">
        <v>0.5</v>
      </c>
      <c r="AD766" s="9">
        <v>0.5</v>
      </c>
      <c r="AE766" s="9">
        <f t="shared" si="591"/>
        <v>67.01043056667632</v>
      </c>
      <c r="AF766" s="9">
        <f>(AC766+AD766)*D766*E766*N766</f>
        <v>24.757380000000005</v>
      </c>
      <c r="AG766" s="28">
        <f t="shared" si="592"/>
        <v>91.767810566676332</v>
      </c>
      <c r="AH766" s="9">
        <f t="shared" si="593"/>
        <v>0.26978283394929503</v>
      </c>
      <c r="AI766" s="9">
        <f t="shared" si="620"/>
        <v>0.09</v>
      </c>
      <c r="AJ766" s="29">
        <f t="shared" si="594"/>
        <v>0.359782833949295</v>
      </c>
      <c r="AK766" s="30">
        <f t="shared" si="621"/>
        <v>0.9</v>
      </c>
      <c r="AL766" s="9">
        <v>7.6295790731721107</v>
      </c>
      <c r="AM766" s="9">
        <v>2.7549685896965928</v>
      </c>
      <c r="AN766" s="9">
        <v>6.738552144482461</v>
      </c>
      <c r="AO766" s="36">
        <f t="shared" si="595"/>
        <v>75.23857197167122</v>
      </c>
      <c r="AP766" s="36">
        <f t="shared" si="596"/>
        <v>2.9691493576990906</v>
      </c>
      <c r="AQ766" s="36">
        <f t="shared" si="597"/>
        <v>1.0721316523662279</v>
      </c>
      <c r="AR766" s="36">
        <f t="shared" si="598"/>
        <v>2.6223947061464039</v>
      </c>
      <c r="AS766" s="36">
        <f t="shared" si="599"/>
        <v>83.471237769113785</v>
      </c>
      <c r="AT766" s="37">
        <f t="shared" si="600"/>
        <v>90.759373087921645</v>
      </c>
      <c r="AU766" s="37">
        <f t="shared" si="601"/>
        <v>4.8845874923860135</v>
      </c>
      <c r="AV766" s="37">
        <f t="shared" si="602"/>
        <v>1.76377818305426</v>
      </c>
      <c r="AW766" s="37">
        <f t="shared" si="603"/>
        <v>4.3141367572254623</v>
      </c>
      <c r="AX766" s="37">
        <f t="shared" si="604"/>
        <v>137.31965450769786</v>
      </c>
      <c r="AY766" s="9">
        <f t="shared" si="605"/>
        <v>0.85</v>
      </c>
      <c r="AZ766" s="9">
        <f t="shared" si="606"/>
        <v>0.6</v>
      </c>
      <c r="BA766" s="9">
        <f t="shared" si="607"/>
        <v>0.65</v>
      </c>
      <c r="BB766" s="9">
        <f t="shared" si="622"/>
        <v>21</v>
      </c>
      <c r="BC766" s="9">
        <f t="shared" si="623"/>
        <v>11.2</v>
      </c>
      <c r="BD766" s="9">
        <f t="shared" si="624"/>
        <v>13.65</v>
      </c>
      <c r="BE766" s="9">
        <f t="shared" si="608"/>
        <v>223.39455764388441</v>
      </c>
      <c r="BF766" s="9">
        <f t="shared" si="609"/>
        <v>80.665654489663225</v>
      </c>
      <c r="BG766" s="9">
        <f t="shared" si="610"/>
        <v>197.30523283652582</v>
      </c>
      <c r="BH766" s="9">
        <f t="shared" si="611"/>
        <v>6280.2567304559489</v>
      </c>
      <c r="BI766" s="9">
        <f t="shared" si="612"/>
        <v>443.32209860205785</v>
      </c>
      <c r="BJ766" s="9">
        <f t="shared" si="613"/>
        <v>160.07940216015814</v>
      </c>
      <c r="BK766" s="9">
        <f t="shared" si="614"/>
        <v>391.54834750134216</v>
      </c>
      <c r="BL766" s="9">
        <f t="shared" si="615"/>
        <v>12463.045755768651</v>
      </c>
      <c r="BM766" s="9" t="str">
        <f t="shared" si="616"/>
        <v>M</v>
      </c>
      <c r="BN766" s="9" t="str">
        <f t="shared" si="617"/>
        <v>M</v>
      </c>
      <c r="BO766" s="9">
        <v>1</v>
      </c>
    </row>
    <row r="767" spans="1:67" x14ac:dyDescent="0.3">
      <c r="A767" s="10">
        <v>761</v>
      </c>
      <c r="B767" s="10">
        <f t="shared" si="587"/>
        <v>20</v>
      </c>
      <c r="C767" s="9">
        <f>IF(G767&lt;=$A$3,$A$3,G767)</f>
        <v>3.4777887614970173</v>
      </c>
      <c r="D767" s="9">
        <f t="shared" si="625"/>
        <v>3</v>
      </c>
      <c r="E767" s="9">
        <f t="shared" si="626"/>
        <v>2.7508200000000005</v>
      </c>
      <c r="F767" s="9">
        <f t="shared" si="627"/>
        <v>3.8777887614970177</v>
      </c>
      <c r="G767" s="9">
        <v>3.4777887614970173</v>
      </c>
      <c r="H767" s="9">
        <f t="shared" si="588"/>
        <v>3.8373153262517206</v>
      </c>
      <c r="I767" s="9">
        <v>65</v>
      </c>
      <c r="J767" s="9">
        <v>78</v>
      </c>
      <c r="K767" s="9">
        <v>0.2</v>
      </c>
      <c r="L767" s="9">
        <v>0.2</v>
      </c>
      <c r="M767" s="1">
        <f t="shared" si="628"/>
        <v>1.3989229744649958</v>
      </c>
      <c r="N767" s="9">
        <v>3</v>
      </c>
      <c r="O767" s="9">
        <v>2.6</v>
      </c>
      <c r="P767" s="9">
        <f t="shared" si="629"/>
        <v>2.9132044380196653</v>
      </c>
      <c r="Q767" s="1">
        <f t="shared" si="630"/>
        <v>1.3584495392196989</v>
      </c>
      <c r="R767" s="4">
        <f t="shared" si="631"/>
        <v>15.007922656809424</v>
      </c>
      <c r="S767" s="4">
        <f t="shared" si="632"/>
        <v>1.2562414309588314E-2</v>
      </c>
      <c r="T767" s="9">
        <f t="shared" si="633"/>
        <v>16.329312711941032</v>
      </c>
      <c r="U767" s="9">
        <f t="shared" si="634"/>
        <v>5.2362383007167166</v>
      </c>
      <c r="V767" s="9">
        <f t="shared" si="635"/>
        <v>50.082873717576184</v>
      </c>
      <c r="W767" s="9">
        <f t="shared" si="636"/>
        <v>41.31865074333561</v>
      </c>
      <c r="X767" s="28">
        <f t="shared" si="589"/>
        <v>91.401524460911787</v>
      </c>
      <c r="Y767" s="9">
        <f t="shared" si="637"/>
        <v>0.45205647265769283</v>
      </c>
      <c r="Z767" s="9">
        <f t="shared" si="618"/>
        <v>0.04</v>
      </c>
      <c r="AA767" s="29">
        <f t="shared" si="590"/>
        <v>0.49205647265769281</v>
      </c>
      <c r="AB767" s="30">
        <f t="shared" si="619"/>
        <v>0.98</v>
      </c>
      <c r="AC767" s="9">
        <v>0.5</v>
      </c>
      <c r="AD767" s="9">
        <v>0.5</v>
      </c>
      <c r="AE767" s="9">
        <f t="shared" si="591"/>
        <v>95.001873711837845</v>
      </c>
      <c r="AF767" s="9">
        <f>(AC767+AD767)*D767*E767*N767</f>
        <v>24.757380000000005</v>
      </c>
      <c r="AG767" s="28">
        <f t="shared" si="592"/>
        <v>119.75925371183786</v>
      </c>
      <c r="AH767" s="9">
        <f t="shared" si="593"/>
        <v>0.20672623812077753</v>
      </c>
      <c r="AI767" s="9">
        <f t="shared" si="620"/>
        <v>0.09</v>
      </c>
      <c r="AJ767" s="29">
        <f t="shared" si="594"/>
        <v>0.29672623812077753</v>
      </c>
      <c r="AK767" s="30">
        <f t="shared" si="621"/>
        <v>0.9</v>
      </c>
      <c r="AL767" s="9">
        <v>11.894238821512952</v>
      </c>
      <c r="AM767" s="9">
        <v>2.3364252817935776</v>
      </c>
      <c r="AN767" s="9">
        <v>3.5189697853607704</v>
      </c>
      <c r="AO767" s="36">
        <f t="shared" si="595"/>
        <v>93.305722887180792</v>
      </c>
      <c r="AP767" s="36">
        <f t="shared" si="596"/>
        <v>6.041601622051096</v>
      </c>
      <c r="AQ767" s="36">
        <f t="shared" si="597"/>
        <v>1.1867720990059738</v>
      </c>
      <c r="AR767" s="36">
        <f t="shared" si="598"/>
        <v>1.7874379253871513</v>
      </c>
      <c r="AS767" s="36">
        <f t="shared" si="599"/>
        <v>131.6767404519297</v>
      </c>
      <c r="AT767" s="37">
        <f t="shared" si="600"/>
        <v>118.44321795676272</v>
      </c>
      <c r="AU767" s="37">
        <f t="shared" si="601"/>
        <v>8.3649060806953024</v>
      </c>
      <c r="AV767" s="37">
        <f t="shared" si="602"/>
        <v>1.6431465972766917</v>
      </c>
      <c r="AW767" s="37">
        <f t="shared" si="603"/>
        <v>2.4747991188899889</v>
      </c>
      <c r="AX767" s="37">
        <f t="shared" si="604"/>
        <v>182.31317385646193</v>
      </c>
      <c r="AY767" s="9">
        <f t="shared" si="605"/>
        <v>0.85</v>
      </c>
      <c r="AZ767" s="9">
        <f t="shared" si="606"/>
        <v>0.6</v>
      </c>
      <c r="BA767" s="9">
        <f t="shared" si="607"/>
        <v>0.65</v>
      </c>
      <c r="BB767" s="9">
        <f t="shared" si="622"/>
        <v>21</v>
      </c>
      <c r="BC767" s="9">
        <f t="shared" si="623"/>
        <v>11.2</v>
      </c>
      <c r="BD767" s="9">
        <f t="shared" si="624"/>
        <v>13.65</v>
      </c>
      <c r="BE767" s="9">
        <f t="shared" si="608"/>
        <v>563.71600674184151</v>
      </c>
      <c r="BF767" s="9">
        <f t="shared" si="609"/>
        <v>110.73262860008928</v>
      </c>
      <c r="BG767" s="9">
        <f t="shared" si="610"/>
        <v>166.77818774421087</v>
      </c>
      <c r="BH767" s="9">
        <f t="shared" si="611"/>
        <v>12286.193455294982</v>
      </c>
      <c r="BI767" s="9">
        <f t="shared" si="612"/>
        <v>990.76639410364351</v>
      </c>
      <c r="BJ767" s="9">
        <f t="shared" si="613"/>
        <v>194.61957055615622</v>
      </c>
      <c r="BK767" s="9">
        <f t="shared" si="614"/>
        <v>293.1231714378913</v>
      </c>
      <c r="BL767" s="9">
        <f t="shared" si="615"/>
        <v>21593.758987470097</v>
      </c>
      <c r="BM767" s="9" t="str">
        <f t="shared" si="616"/>
        <v>M</v>
      </c>
      <c r="BN767" s="9" t="str">
        <f t="shared" si="617"/>
        <v>M</v>
      </c>
      <c r="BO767" s="9">
        <v>1</v>
      </c>
    </row>
    <row r="768" spans="1:67" x14ac:dyDescent="0.3">
      <c r="A768" s="10">
        <v>762</v>
      </c>
      <c r="B768" s="10">
        <f t="shared" si="587"/>
        <v>20</v>
      </c>
      <c r="C768" s="9">
        <f>IF(G768&lt;=$A$3,$A$3,G768)</f>
        <v>2.5</v>
      </c>
      <c r="D768" s="9">
        <f t="shared" si="625"/>
        <v>3</v>
      </c>
      <c r="E768" s="9">
        <f t="shared" si="626"/>
        <v>2.7508200000000005</v>
      </c>
      <c r="F768" s="9">
        <f t="shared" si="627"/>
        <v>2.9000000000000004</v>
      </c>
      <c r="G768" s="9">
        <v>2.0928735978759057</v>
      </c>
      <c r="H768" s="9">
        <f t="shared" si="588"/>
        <v>2.3092305150758596</v>
      </c>
      <c r="I768" s="9">
        <v>65</v>
      </c>
      <c r="J768" s="9">
        <v>78</v>
      </c>
      <c r="K768" s="9">
        <v>0.2</v>
      </c>
      <c r="L768" s="9">
        <v>0.2</v>
      </c>
      <c r="M768" s="1">
        <f t="shared" si="628"/>
        <v>1.3989229744649958</v>
      </c>
      <c r="N768" s="9">
        <v>3</v>
      </c>
      <c r="O768" s="9">
        <v>2.6</v>
      </c>
      <c r="P768" s="9">
        <f t="shared" si="629"/>
        <v>1.7330907511543125</v>
      </c>
      <c r="Q768" s="1">
        <f t="shared" si="630"/>
        <v>0.80815348954085486</v>
      </c>
      <c r="R768" s="4">
        <f t="shared" si="631"/>
        <v>15.007922656809424</v>
      </c>
      <c r="S768" s="4">
        <f t="shared" si="632"/>
        <v>2.6765113337924498</v>
      </c>
      <c r="T768" s="9">
        <f t="shared" si="633"/>
        <v>5.7792115123309307</v>
      </c>
      <c r="U768" s="9">
        <f t="shared" si="634"/>
        <v>3.7081534895408552</v>
      </c>
      <c r="V768" s="9">
        <f t="shared" si="635"/>
        <v>41.27292675697862</v>
      </c>
      <c r="W768" s="9">
        <f t="shared" si="636"/>
        <v>48.646694710027454</v>
      </c>
      <c r="X768" s="28">
        <f t="shared" si="589"/>
        <v>89.919621467006067</v>
      </c>
      <c r="Y768" s="9">
        <f t="shared" si="637"/>
        <v>0.54100199618697498</v>
      </c>
      <c r="Z768" s="9">
        <f t="shared" si="618"/>
        <v>0.04</v>
      </c>
      <c r="AA768" s="29">
        <f t="shared" si="590"/>
        <v>0.58100199618697501</v>
      </c>
      <c r="AB768" s="30">
        <f t="shared" si="619"/>
        <v>0.98</v>
      </c>
      <c r="AC768" s="9">
        <v>0.5</v>
      </c>
      <c r="AD768" s="9">
        <v>0.5</v>
      </c>
      <c r="AE768" s="9">
        <f t="shared" si="591"/>
        <v>57.1704973693288</v>
      </c>
      <c r="AF768" s="9">
        <f>(AC768+AD768)*D768*E768*N768</f>
        <v>24.757380000000005</v>
      </c>
      <c r="AG768" s="28">
        <f t="shared" si="592"/>
        <v>81.927877369328797</v>
      </c>
      <c r="AH768" s="9">
        <f t="shared" si="593"/>
        <v>0.3021850534268618</v>
      </c>
      <c r="AI768" s="9">
        <f t="shared" si="620"/>
        <v>0.09</v>
      </c>
      <c r="AJ768" s="29">
        <f t="shared" si="594"/>
        <v>0.39218505342686183</v>
      </c>
      <c r="AK768" s="30">
        <f t="shared" si="621"/>
        <v>0.9</v>
      </c>
      <c r="AL768" s="9">
        <v>10.195858242935367</v>
      </c>
      <c r="AM768" s="9">
        <v>2.1414961164204942</v>
      </c>
      <c r="AN768" s="9">
        <v>4.8359060098933782</v>
      </c>
      <c r="AO768" s="36">
        <f t="shared" si="595"/>
        <v>91.792946914235358</v>
      </c>
      <c r="AP768" s="36">
        <f t="shared" si="596"/>
        <v>4.2720442509504952</v>
      </c>
      <c r="AQ768" s="36">
        <f t="shared" si="597"/>
        <v>0.89728259795353238</v>
      </c>
      <c r="AR768" s="36">
        <f t="shared" si="598"/>
        <v>2.026234964772736</v>
      </c>
      <c r="AS768" s="36">
        <f t="shared" si="599"/>
        <v>100.26349866266018</v>
      </c>
      <c r="AT768" s="37">
        <f t="shared" si="600"/>
        <v>81.027571024610893</v>
      </c>
      <c r="AU768" s="37">
        <f t="shared" si="601"/>
        <v>6.1971950331970502</v>
      </c>
      <c r="AV768" s="37">
        <f t="shared" si="602"/>
        <v>1.3016333475887056</v>
      </c>
      <c r="AW768" s="37">
        <f t="shared" si="603"/>
        <v>2.9393359530360614</v>
      </c>
      <c r="AX768" s="37">
        <f t="shared" si="604"/>
        <v>145.44616568167589</v>
      </c>
      <c r="AY768" s="9">
        <f t="shared" si="605"/>
        <v>0.85</v>
      </c>
      <c r="AZ768" s="9">
        <f t="shared" si="606"/>
        <v>0.6</v>
      </c>
      <c r="BA768" s="9">
        <f t="shared" si="607"/>
        <v>0.65</v>
      </c>
      <c r="BB768" s="9">
        <f t="shared" si="622"/>
        <v>21</v>
      </c>
      <c r="BC768" s="9">
        <f t="shared" si="623"/>
        <v>11.2</v>
      </c>
      <c r="BD768" s="9">
        <f t="shared" si="624"/>
        <v>13.65</v>
      </c>
      <c r="BE768" s="9">
        <f t="shared" si="608"/>
        <v>392.14353114276315</v>
      </c>
      <c r="BF768" s="9">
        <f t="shared" si="609"/>
        <v>82.364213881015786</v>
      </c>
      <c r="BG768" s="9">
        <f t="shared" si="610"/>
        <v>185.99407855715131</v>
      </c>
      <c r="BH768" s="9">
        <f t="shared" si="611"/>
        <v>9203.4820101770747</v>
      </c>
      <c r="BI768" s="9">
        <f t="shared" si="612"/>
        <v>502.14366070573988</v>
      </c>
      <c r="BJ768" s="9">
        <f t="shared" si="613"/>
        <v>105.46818851974588</v>
      </c>
      <c r="BK768" s="9">
        <f t="shared" si="614"/>
        <v>238.1672526998218</v>
      </c>
      <c r="BL768" s="9">
        <f t="shared" si="615"/>
        <v>11785.149520029318</v>
      </c>
      <c r="BM768" s="9" t="str">
        <f t="shared" si="616"/>
        <v>M</v>
      </c>
      <c r="BN768" s="9" t="str">
        <f t="shared" si="617"/>
        <v>M</v>
      </c>
      <c r="BO768" s="9">
        <v>1</v>
      </c>
    </row>
    <row r="769" spans="1:67" x14ac:dyDescent="0.3">
      <c r="A769" s="10">
        <v>763</v>
      </c>
      <c r="B769" s="10">
        <f t="shared" si="587"/>
        <v>20</v>
      </c>
      <c r="C769" s="9">
        <f>IF(G769&lt;=$A$3,$A$3,G769)</f>
        <v>2.5</v>
      </c>
      <c r="D769" s="9">
        <f t="shared" si="625"/>
        <v>3</v>
      </c>
      <c r="E769" s="9">
        <f t="shared" si="626"/>
        <v>2.7508200000000005</v>
      </c>
      <c r="F769" s="9">
        <f t="shared" si="627"/>
        <v>2.9000000000000004</v>
      </c>
      <c r="G769" s="9">
        <v>2.2045998390904211</v>
      </c>
      <c r="H769" s="9">
        <f t="shared" si="588"/>
        <v>2.4325067826006328</v>
      </c>
      <c r="I769" s="9">
        <v>65</v>
      </c>
      <c r="J769" s="9">
        <v>78</v>
      </c>
      <c r="K769" s="9">
        <v>0.2</v>
      </c>
      <c r="L769" s="9">
        <v>0.2</v>
      </c>
      <c r="M769" s="1">
        <f t="shared" si="628"/>
        <v>1.3989229744649958</v>
      </c>
      <c r="N769" s="9">
        <v>3</v>
      </c>
      <c r="O769" s="9">
        <v>2.6</v>
      </c>
      <c r="P769" s="9">
        <f t="shared" si="629"/>
        <v>1.9974575599957771</v>
      </c>
      <c r="Q769" s="1">
        <f t="shared" si="630"/>
        <v>0.93142975706562847</v>
      </c>
      <c r="R769" s="4">
        <f t="shared" si="631"/>
        <v>15.007922656809424</v>
      </c>
      <c r="S769" s="4">
        <f t="shared" si="632"/>
        <v>1.676037017102781</v>
      </c>
      <c r="T769" s="9">
        <f t="shared" si="633"/>
        <v>7.6768154700891742</v>
      </c>
      <c r="U769" s="9">
        <f t="shared" si="634"/>
        <v>3.8314297570656288</v>
      </c>
      <c r="V769" s="9">
        <f t="shared" si="635"/>
        <v>39.104957237990554</v>
      </c>
      <c r="W769" s="9">
        <f t="shared" si="636"/>
        <v>45.894569950191183</v>
      </c>
      <c r="X769" s="28">
        <f t="shared" si="589"/>
        <v>84.99952718818173</v>
      </c>
      <c r="Y769" s="9">
        <f t="shared" si="637"/>
        <v>0.53993912046809989</v>
      </c>
      <c r="Z769" s="9">
        <f t="shared" si="618"/>
        <v>0.04</v>
      </c>
      <c r="AA769" s="29">
        <f t="shared" si="590"/>
        <v>0.57993912046809992</v>
      </c>
      <c r="AB769" s="30">
        <f t="shared" si="619"/>
        <v>0.98</v>
      </c>
      <c r="AC769" s="9">
        <v>0.5</v>
      </c>
      <c r="AD769" s="9">
        <v>0.5</v>
      </c>
      <c r="AE769" s="9">
        <f t="shared" si="591"/>
        <v>60.22249476942126</v>
      </c>
      <c r="AF769" s="9">
        <f>(AC769+AD769)*D769*E769*N769</f>
        <v>24.757380000000005</v>
      </c>
      <c r="AG769" s="28">
        <f t="shared" si="592"/>
        <v>84.979874769421258</v>
      </c>
      <c r="AH769" s="9">
        <f t="shared" si="593"/>
        <v>0.29133227210766116</v>
      </c>
      <c r="AI769" s="9">
        <f t="shared" si="620"/>
        <v>0.09</v>
      </c>
      <c r="AJ769" s="29">
        <f t="shared" si="594"/>
        <v>0.38133227210766119</v>
      </c>
      <c r="AK769" s="30">
        <f t="shared" si="621"/>
        <v>0.9</v>
      </c>
      <c r="AL769" s="9">
        <v>11.472195993840559</v>
      </c>
      <c r="AM769" s="9">
        <v>2.0841540102236329</v>
      </c>
      <c r="AN769" s="9">
        <v>3.6223305511672113</v>
      </c>
      <c r="AO769" s="36">
        <f t="shared" si="595"/>
        <v>86.770350671268844</v>
      </c>
      <c r="AP769" s="36">
        <f t="shared" si="596"/>
        <v>4.8190207393350057</v>
      </c>
      <c r="AQ769" s="36">
        <f t="shared" si="597"/>
        <v>0.87547156661447589</v>
      </c>
      <c r="AR769" s="36">
        <f t="shared" si="598"/>
        <v>1.5215993572785711</v>
      </c>
      <c r="AS769" s="36">
        <f t="shared" si="599"/>
        <v>105.40307942223323</v>
      </c>
      <c r="AT769" s="37">
        <f t="shared" si="600"/>
        <v>84.04602999173531</v>
      </c>
      <c r="AU769" s="37">
        <f t="shared" si="601"/>
        <v>7.0974774294449308</v>
      </c>
      <c r="AV769" s="37">
        <f t="shared" si="602"/>
        <v>1.2893988260827614</v>
      </c>
      <c r="AW769" s="37">
        <f t="shared" si="603"/>
        <v>2.2410190117656219</v>
      </c>
      <c r="AX769" s="37">
        <f t="shared" si="604"/>
        <v>155.23817340875866</v>
      </c>
      <c r="AY769" s="9">
        <f t="shared" si="605"/>
        <v>0.85</v>
      </c>
      <c r="AZ769" s="9">
        <f t="shared" si="606"/>
        <v>0.6</v>
      </c>
      <c r="BA769" s="9">
        <f t="shared" si="607"/>
        <v>0.65</v>
      </c>
      <c r="BB769" s="9">
        <f t="shared" si="622"/>
        <v>21</v>
      </c>
      <c r="BC769" s="9">
        <f t="shared" si="623"/>
        <v>11.2</v>
      </c>
      <c r="BD769" s="9">
        <f t="shared" si="624"/>
        <v>13.65</v>
      </c>
      <c r="BE769" s="9">
        <f t="shared" si="608"/>
        <v>418.14811944421569</v>
      </c>
      <c r="BF769" s="9">
        <f t="shared" si="609"/>
        <v>75.964974837863181</v>
      </c>
      <c r="BG769" s="9">
        <f t="shared" si="610"/>
        <v>132.02970981223891</v>
      </c>
      <c r="BH769" s="9">
        <f t="shared" si="611"/>
        <v>9145.8621632987779</v>
      </c>
      <c r="BI769" s="9">
        <f t="shared" si="612"/>
        <v>596.51480090079303</v>
      </c>
      <c r="BJ769" s="9">
        <f t="shared" si="613"/>
        <v>108.36885240826007</v>
      </c>
      <c r="BK769" s="9">
        <f t="shared" si="614"/>
        <v>188.34875107490248</v>
      </c>
      <c r="BL769" s="9">
        <f t="shared" si="615"/>
        <v>13047.152178174736</v>
      </c>
      <c r="BM769" s="9" t="str">
        <f t="shared" si="616"/>
        <v>M</v>
      </c>
      <c r="BN769" s="9" t="str">
        <f t="shared" si="617"/>
        <v>M</v>
      </c>
      <c r="BO769" s="9">
        <v>1</v>
      </c>
    </row>
    <row r="770" spans="1:67" x14ac:dyDescent="0.3">
      <c r="A770" s="10">
        <v>764</v>
      </c>
      <c r="B770" s="10">
        <f t="shared" si="587"/>
        <v>20</v>
      </c>
      <c r="C770" s="9">
        <f>IF(G770&lt;=$A$3,$A$3,G770)</f>
        <v>2.5</v>
      </c>
      <c r="D770" s="9">
        <f t="shared" si="625"/>
        <v>3</v>
      </c>
      <c r="E770" s="9">
        <f t="shared" si="626"/>
        <v>2.7508200000000005</v>
      </c>
      <c r="F770" s="9">
        <f t="shared" si="627"/>
        <v>2.9000000000000004</v>
      </c>
      <c r="G770" s="9">
        <v>1.1012696536042312</v>
      </c>
      <c r="H770" s="9">
        <f t="shared" si="588"/>
        <v>1.2151166186103808</v>
      </c>
      <c r="I770" s="9">
        <v>65</v>
      </c>
      <c r="J770" s="9">
        <v>78</v>
      </c>
      <c r="K770" s="9">
        <v>0.2</v>
      </c>
      <c r="L770" s="9">
        <v>0.2</v>
      </c>
      <c r="M770" s="1">
        <f t="shared" si="628"/>
        <v>1.3989229744649958</v>
      </c>
      <c r="N770" s="9">
        <v>3</v>
      </c>
      <c r="O770" s="9">
        <v>2.6</v>
      </c>
      <c r="P770" s="9">
        <f t="shared" si="629"/>
        <v>0</v>
      </c>
      <c r="Q770" s="1">
        <f t="shared" si="630"/>
        <v>0</v>
      </c>
      <c r="R770" s="4">
        <f t="shared" si="631"/>
        <v>15.007922656809424</v>
      </c>
      <c r="S770" s="4">
        <f t="shared" si="632"/>
        <v>18.075762522457357</v>
      </c>
      <c r="T770" s="9">
        <f t="shared" si="633"/>
        <v>0</v>
      </c>
      <c r="U770" s="9">
        <f t="shared" si="634"/>
        <v>2.6140395930753764</v>
      </c>
      <c r="V770" s="9">
        <f t="shared" si="635"/>
        <v>30.083103871252273</v>
      </c>
      <c r="W770" s="9">
        <f t="shared" si="636"/>
        <v>36.151525044914713</v>
      </c>
      <c r="X770" s="28">
        <f t="shared" si="589"/>
        <v>66.234628916166983</v>
      </c>
      <c r="Y770" s="9">
        <f t="shared" si="637"/>
        <v>0.54581003376151793</v>
      </c>
      <c r="Z770" s="9">
        <f t="shared" si="618"/>
        <v>0.04</v>
      </c>
      <c r="AA770" s="29">
        <f t="shared" si="590"/>
        <v>0.58581003376151797</v>
      </c>
      <c r="AB770" s="30">
        <f t="shared" si="619"/>
        <v>0.98</v>
      </c>
      <c r="AC770" s="9">
        <v>0.5</v>
      </c>
      <c r="AD770" s="9">
        <v>0.5</v>
      </c>
      <c r="AE770" s="9">
        <f t="shared" si="591"/>
        <v>30.083103871252277</v>
      </c>
      <c r="AF770" s="9">
        <f>(AC770+AD770)*D770*E770*N770</f>
        <v>24.757380000000005</v>
      </c>
      <c r="AG770" s="28">
        <f t="shared" si="592"/>
        <v>54.840483871252282</v>
      </c>
      <c r="AH770" s="9">
        <f t="shared" si="593"/>
        <v>0.45144350035499914</v>
      </c>
      <c r="AI770" s="9">
        <f t="shared" si="620"/>
        <v>0.09</v>
      </c>
      <c r="AJ770" s="29">
        <f t="shared" si="594"/>
        <v>0.54144350035499911</v>
      </c>
      <c r="AK770" s="30">
        <f t="shared" si="621"/>
        <v>0.9</v>
      </c>
      <c r="AL770" s="9">
        <v>5.9473295823826442</v>
      </c>
      <c r="AM770" s="9">
        <v>2.6345031494355502</v>
      </c>
      <c r="AN770" s="9">
        <v>6.4418091925513412</v>
      </c>
      <c r="AO770" s="36">
        <f t="shared" si="595"/>
        <v>67.614517018587122</v>
      </c>
      <c r="AP770" s="36">
        <f t="shared" si="596"/>
        <v>2.4633242389361927</v>
      </c>
      <c r="AQ770" s="36">
        <f t="shared" si="597"/>
        <v>1.0911847705198852</v>
      </c>
      <c r="AR770" s="36">
        <f t="shared" si="598"/>
        <v>2.6681327319775834</v>
      </c>
      <c r="AS770" s="36">
        <f t="shared" si="599"/>
        <v>74.976106987375772</v>
      </c>
      <c r="AT770" s="37">
        <f t="shared" si="600"/>
        <v>54.237841191348409</v>
      </c>
      <c r="AU770" s="37">
        <f t="shared" si="601"/>
        <v>2.7271866355325503</v>
      </c>
      <c r="AV770" s="37">
        <f t="shared" si="602"/>
        <v>1.2080685425088966</v>
      </c>
      <c r="AW770" s="37">
        <f t="shared" si="603"/>
        <v>2.9539334747173327</v>
      </c>
      <c r="AX770" s="37">
        <f t="shared" si="604"/>
        <v>83.007276804345338</v>
      </c>
      <c r="AY770" s="9">
        <f t="shared" si="605"/>
        <v>0.85</v>
      </c>
      <c r="AZ770" s="9">
        <f t="shared" si="606"/>
        <v>0.6</v>
      </c>
      <c r="BA770" s="9">
        <f t="shared" si="607"/>
        <v>0.65</v>
      </c>
      <c r="BB770" s="9">
        <f t="shared" si="622"/>
        <v>21</v>
      </c>
      <c r="BC770" s="9">
        <f t="shared" si="623"/>
        <v>11.2</v>
      </c>
      <c r="BD770" s="9">
        <f t="shared" si="624"/>
        <v>13.65</v>
      </c>
      <c r="BE770" s="9">
        <f t="shared" si="608"/>
        <v>166.55647867584938</v>
      </c>
      <c r="BF770" s="9">
        <f t="shared" si="609"/>
        <v>73.779931236739856</v>
      </c>
      <c r="BG770" s="9">
        <f t="shared" si="610"/>
        <v>180.40450601414767</v>
      </c>
      <c r="BH770" s="9">
        <f t="shared" si="611"/>
        <v>5069.4732618853277</v>
      </c>
      <c r="BI770" s="9">
        <f t="shared" si="612"/>
        <v>147.91671563718222</v>
      </c>
      <c r="BJ770" s="9">
        <f t="shared" si="613"/>
        <v>65.523029756861263</v>
      </c>
      <c r="BK770" s="9">
        <f t="shared" si="614"/>
        <v>160.21497469152669</v>
      </c>
      <c r="BL770" s="9">
        <f t="shared" si="615"/>
        <v>4502.1354970403809</v>
      </c>
      <c r="BM770" s="9" t="str">
        <f t="shared" si="616"/>
        <v>D</v>
      </c>
      <c r="BN770" s="9" t="str">
        <f t="shared" si="617"/>
        <v>M</v>
      </c>
      <c r="BO770" s="9">
        <v>1</v>
      </c>
    </row>
    <row r="771" spans="1:67" x14ac:dyDescent="0.3">
      <c r="A771" s="10">
        <v>765</v>
      </c>
      <c r="B771" s="10">
        <f t="shared" si="587"/>
        <v>20</v>
      </c>
      <c r="C771" s="9">
        <f>IF(G771&lt;=$A$3,$A$3,G771)</f>
        <v>2.5</v>
      </c>
      <c r="D771" s="9">
        <f t="shared" si="625"/>
        <v>3</v>
      </c>
      <c r="E771" s="9">
        <f t="shared" si="626"/>
        <v>2.7508200000000005</v>
      </c>
      <c r="F771" s="9">
        <f t="shared" si="627"/>
        <v>2.9000000000000004</v>
      </c>
      <c r="G771" s="9">
        <v>1.4726394534698275</v>
      </c>
      <c r="H771" s="9">
        <f t="shared" si="588"/>
        <v>1.6248778555515995</v>
      </c>
      <c r="I771" s="9">
        <v>65</v>
      </c>
      <c r="J771" s="9">
        <v>78</v>
      </c>
      <c r="K771" s="9">
        <v>0.2</v>
      </c>
      <c r="L771" s="9">
        <v>0.2</v>
      </c>
      <c r="M771" s="1">
        <f t="shared" si="628"/>
        <v>1.3989229744649958</v>
      </c>
      <c r="N771" s="9">
        <v>3</v>
      </c>
      <c r="O771" s="9">
        <v>2.6</v>
      </c>
      <c r="P771" s="9">
        <f t="shared" si="629"/>
        <v>0.26549173673541576</v>
      </c>
      <c r="Q771" s="1">
        <f t="shared" si="630"/>
        <v>0.12380083001659514</v>
      </c>
      <c r="R771" s="4">
        <f t="shared" si="631"/>
        <v>15.007922656809424</v>
      </c>
      <c r="S771" s="4">
        <f t="shared" si="632"/>
        <v>12.469141508335619</v>
      </c>
      <c r="T771" s="9">
        <f t="shared" si="633"/>
        <v>0.13562132941263191</v>
      </c>
      <c r="U771" s="9">
        <f t="shared" si="634"/>
        <v>3.0238008300165955</v>
      </c>
      <c r="V771" s="9">
        <f t="shared" si="635"/>
        <v>39.854648658101212</v>
      </c>
      <c r="W771" s="9">
        <f t="shared" si="636"/>
        <v>75.584457646764307</v>
      </c>
      <c r="X771" s="28">
        <f t="shared" si="589"/>
        <v>115.43910630486552</v>
      </c>
      <c r="Y771" s="9">
        <f t="shared" si="637"/>
        <v>0.65475608800324347</v>
      </c>
      <c r="Z771" s="9">
        <f t="shared" si="618"/>
        <v>0.04</v>
      </c>
      <c r="AA771" s="29">
        <f t="shared" si="590"/>
        <v>0.69475608800324351</v>
      </c>
      <c r="AB771" s="30">
        <f t="shared" si="619"/>
        <v>0.98</v>
      </c>
      <c r="AC771" s="9">
        <v>0.5</v>
      </c>
      <c r="AD771" s="9">
        <v>0.5</v>
      </c>
      <c r="AE771" s="9">
        <f t="shared" si="591"/>
        <v>40.227718523476071</v>
      </c>
      <c r="AF771" s="9">
        <f>(AC771+AD771)*D771*E771*N771</f>
        <v>24.757380000000005</v>
      </c>
      <c r="AG771" s="28">
        <f t="shared" si="592"/>
        <v>64.985098523476069</v>
      </c>
      <c r="AH771" s="9">
        <f t="shared" si="593"/>
        <v>0.38097010795569269</v>
      </c>
      <c r="AI771" s="9">
        <f t="shared" si="620"/>
        <v>0.09</v>
      </c>
      <c r="AJ771" s="29">
        <f t="shared" si="594"/>
        <v>0.47097010795569272</v>
      </c>
      <c r="AK771" s="30">
        <f t="shared" si="621"/>
        <v>0.9</v>
      </c>
      <c r="AL771" s="9">
        <v>6.9708877575526103</v>
      </c>
      <c r="AM771" s="9">
        <v>3.2203689267961964</v>
      </c>
      <c r="AN771" s="9">
        <v>6.1298833498670469</v>
      </c>
      <c r="AO771" s="36">
        <f t="shared" si="595"/>
        <v>117.84408768621689</v>
      </c>
      <c r="AP771" s="36">
        <f t="shared" si="596"/>
        <v>2.127821049205656</v>
      </c>
      <c r="AQ771" s="36">
        <f t="shared" si="597"/>
        <v>0.98299800928806735</v>
      </c>
      <c r="AR771" s="36">
        <f t="shared" si="598"/>
        <v>1.8711095737971997</v>
      </c>
      <c r="AS771" s="36">
        <f t="shared" si="599"/>
        <v>61.188772044252431</v>
      </c>
      <c r="AT771" s="37">
        <f t="shared" si="600"/>
        <v>64.270976561679632</v>
      </c>
      <c r="AU771" s="37">
        <f t="shared" si="601"/>
        <v>3.6878079978310407</v>
      </c>
      <c r="AV771" s="37">
        <f t="shared" si="602"/>
        <v>1.7036714256858334</v>
      </c>
      <c r="AW771" s="37">
        <f t="shared" si="603"/>
        <v>3.2428915268243603</v>
      </c>
      <c r="AX771" s="37">
        <f t="shared" si="604"/>
        <v>106.04859981364201</v>
      </c>
      <c r="AY771" s="9">
        <f t="shared" si="605"/>
        <v>0.85</v>
      </c>
      <c r="AZ771" s="9">
        <f t="shared" si="606"/>
        <v>0.6</v>
      </c>
      <c r="BA771" s="9">
        <f t="shared" si="607"/>
        <v>0.65</v>
      </c>
      <c r="BB771" s="9">
        <f t="shared" si="622"/>
        <v>21</v>
      </c>
      <c r="BC771" s="9">
        <f t="shared" si="623"/>
        <v>11.2</v>
      </c>
      <c r="BD771" s="9">
        <f t="shared" si="624"/>
        <v>13.65</v>
      </c>
      <c r="BE771" s="9">
        <f t="shared" si="608"/>
        <v>250.75113030316936</v>
      </c>
      <c r="BF771" s="9">
        <f t="shared" si="609"/>
        <v>115.84050360191966</v>
      </c>
      <c r="BG771" s="9">
        <f t="shared" si="610"/>
        <v>220.49920068507711</v>
      </c>
      <c r="BH771" s="9">
        <f t="shared" si="611"/>
        <v>7210.7350181948204</v>
      </c>
      <c r="BI771" s="9">
        <f t="shared" si="612"/>
        <v>237.01902139257351</v>
      </c>
      <c r="BJ771" s="9">
        <f t="shared" si="613"/>
        <v>109.49662626905751</v>
      </c>
      <c r="BK771" s="9">
        <f t="shared" si="614"/>
        <v>208.42380531259795</v>
      </c>
      <c r="BL771" s="9">
        <f t="shared" si="615"/>
        <v>6815.8470730215286</v>
      </c>
      <c r="BM771" s="9" t="str">
        <f t="shared" si="616"/>
        <v>D</v>
      </c>
      <c r="BN771" s="9" t="str">
        <f t="shared" si="617"/>
        <v>M</v>
      </c>
      <c r="BO771" s="9">
        <v>1</v>
      </c>
    </row>
    <row r="772" spans="1:67" x14ac:dyDescent="0.3">
      <c r="A772" s="10">
        <v>766</v>
      </c>
      <c r="B772" s="10">
        <f t="shared" si="587"/>
        <v>20</v>
      </c>
      <c r="C772" s="9">
        <f>IF(G772&lt;=$A$3,$A$3,G772)</f>
        <v>2.5</v>
      </c>
      <c r="D772" s="9">
        <f t="shared" si="625"/>
        <v>3</v>
      </c>
      <c r="E772" s="9">
        <f t="shared" si="626"/>
        <v>2.7508200000000005</v>
      </c>
      <c r="F772" s="9">
        <f t="shared" si="627"/>
        <v>2.9000000000000004</v>
      </c>
      <c r="G772" s="9">
        <v>1.5268305779117646</v>
      </c>
      <c r="H772" s="9">
        <f t="shared" si="588"/>
        <v>1.6846711456645813</v>
      </c>
      <c r="I772" s="9">
        <v>65</v>
      </c>
      <c r="J772" s="9">
        <v>78</v>
      </c>
      <c r="K772" s="9">
        <v>0.2</v>
      </c>
      <c r="L772" s="9">
        <v>0.2</v>
      </c>
      <c r="M772" s="1">
        <f t="shared" si="628"/>
        <v>1.3989229744649958</v>
      </c>
      <c r="N772" s="9">
        <v>3</v>
      </c>
      <c r="O772" s="9">
        <v>2.6</v>
      </c>
      <c r="P772" s="9">
        <f t="shared" si="629"/>
        <v>0.39371886118274063</v>
      </c>
      <c r="Q772" s="1">
        <f t="shared" si="630"/>
        <v>0.18359412012957677</v>
      </c>
      <c r="R772" s="4">
        <f t="shared" si="631"/>
        <v>15.007922656809424</v>
      </c>
      <c r="S772" s="4">
        <f t="shared" si="632"/>
        <v>11.32714854001315</v>
      </c>
      <c r="T772" s="9">
        <f t="shared" si="633"/>
        <v>0.29826233997172868</v>
      </c>
      <c r="U772" s="9">
        <f t="shared" si="634"/>
        <v>3.0835941201295771</v>
      </c>
      <c r="V772" s="9">
        <f t="shared" si="635"/>
        <v>40.88757771821237</v>
      </c>
      <c r="W772" s="9">
        <f t="shared" si="636"/>
        <v>72.443040549643484</v>
      </c>
      <c r="X772" s="28">
        <f t="shared" si="589"/>
        <v>113.33061826785585</v>
      </c>
      <c r="Y772" s="9">
        <f t="shared" si="637"/>
        <v>0.63921861238262234</v>
      </c>
      <c r="Z772" s="9">
        <f t="shared" si="618"/>
        <v>0.04</v>
      </c>
      <c r="AA772" s="29">
        <f t="shared" si="590"/>
        <v>0.67921861238262238</v>
      </c>
      <c r="AB772" s="30">
        <f t="shared" si="619"/>
        <v>0.98</v>
      </c>
      <c r="AC772" s="9">
        <v>0.5</v>
      </c>
      <c r="AD772" s="9">
        <v>0.5</v>
      </c>
      <c r="AE772" s="9">
        <f t="shared" si="591"/>
        <v>41.708043728253401</v>
      </c>
      <c r="AF772" s="9">
        <f>(AC772+AD772)*D772*E772*N772</f>
        <v>24.757380000000005</v>
      </c>
      <c r="AG772" s="28">
        <f t="shared" si="592"/>
        <v>66.465423728253398</v>
      </c>
      <c r="AH772" s="9">
        <f t="shared" si="593"/>
        <v>0.37248509994040757</v>
      </c>
      <c r="AI772" s="9">
        <f t="shared" si="620"/>
        <v>0.09</v>
      </c>
      <c r="AJ772" s="29">
        <f t="shared" si="594"/>
        <v>0.46248509994040754</v>
      </c>
      <c r="AK772" s="30">
        <f t="shared" si="621"/>
        <v>0.9</v>
      </c>
      <c r="AL772" s="9">
        <v>4.049033697541315</v>
      </c>
      <c r="AM772" s="9">
        <v>3.0133589605884756</v>
      </c>
      <c r="AN772" s="9">
        <v>3.0045565721103151</v>
      </c>
      <c r="AO772" s="36">
        <f t="shared" si="595"/>
        <v>115.69167281510286</v>
      </c>
      <c r="AP772" s="36">
        <f t="shared" si="596"/>
        <v>1.2988546480068244</v>
      </c>
      <c r="AQ772" s="36">
        <f t="shared" si="597"/>
        <v>0.96662946876682998</v>
      </c>
      <c r="AR772" s="36">
        <f t="shared" si="598"/>
        <v>0.9638058263764584</v>
      </c>
      <c r="AS772" s="36">
        <f t="shared" si="599"/>
        <v>36.916077738556176</v>
      </c>
      <c r="AT772" s="37">
        <f t="shared" si="600"/>
        <v>65.735034456514342</v>
      </c>
      <c r="AU772" s="37">
        <f t="shared" si="601"/>
        <v>2.176415943271842</v>
      </c>
      <c r="AV772" s="37">
        <f t="shared" si="602"/>
        <v>1.6197253405443919</v>
      </c>
      <c r="AW772" s="37">
        <f t="shared" si="603"/>
        <v>1.6149939255812678</v>
      </c>
      <c r="AX772" s="37">
        <f t="shared" si="604"/>
        <v>61.858145772162061</v>
      </c>
      <c r="AY772" s="9">
        <f t="shared" si="605"/>
        <v>0.85</v>
      </c>
      <c r="AZ772" s="9">
        <f t="shared" si="606"/>
        <v>0.6</v>
      </c>
      <c r="BA772" s="9">
        <f t="shared" si="607"/>
        <v>0.55000000000000004</v>
      </c>
      <c r="BB772" s="9">
        <f t="shared" si="622"/>
        <v>21</v>
      </c>
      <c r="BC772" s="9">
        <f t="shared" si="623"/>
        <v>11.2</v>
      </c>
      <c r="BD772" s="9">
        <f t="shared" si="624"/>
        <v>13.65</v>
      </c>
      <c r="BE772" s="9">
        <f t="shared" si="608"/>
        <v>150.26666697158112</v>
      </c>
      <c r="BF772" s="9">
        <f t="shared" si="609"/>
        <v>111.83098023400879</v>
      </c>
      <c r="BG772" s="9">
        <f t="shared" si="610"/>
        <v>111.50430832243507</v>
      </c>
      <c r="BH772" s="9">
        <f t="shared" si="611"/>
        <v>4270.8827873459431</v>
      </c>
      <c r="BI772" s="9">
        <f t="shared" si="612"/>
        <v>143.06677702268169</v>
      </c>
      <c r="BJ772" s="9">
        <f t="shared" si="613"/>
        <v>106.47270107077503</v>
      </c>
      <c r="BK772" s="9">
        <f t="shared" si="614"/>
        <v>106.16168134514599</v>
      </c>
      <c r="BL772" s="9">
        <f t="shared" si="615"/>
        <v>4066.2473437491599</v>
      </c>
      <c r="BM772" s="9" t="str">
        <f t="shared" si="616"/>
        <v>D</v>
      </c>
      <c r="BN772" s="9" t="str">
        <f t="shared" si="617"/>
        <v>D</v>
      </c>
      <c r="BO772" s="9">
        <v>1</v>
      </c>
    </row>
    <row r="773" spans="1:67" x14ac:dyDescent="0.3">
      <c r="A773" s="10">
        <v>767</v>
      </c>
      <c r="B773" s="10">
        <f t="shared" si="587"/>
        <v>20</v>
      </c>
      <c r="C773" s="9">
        <f>IF(G773&lt;=$A$3,$A$3,G773)</f>
        <v>2.5</v>
      </c>
      <c r="D773" s="9">
        <f t="shared" si="625"/>
        <v>3</v>
      </c>
      <c r="E773" s="9">
        <f t="shared" si="626"/>
        <v>2.7508200000000005</v>
      </c>
      <c r="F773" s="9">
        <f t="shared" si="627"/>
        <v>2.9000000000000004</v>
      </c>
      <c r="G773" s="9">
        <v>2.3986608580069344</v>
      </c>
      <c r="H773" s="9">
        <f t="shared" si="588"/>
        <v>2.646629425804476</v>
      </c>
      <c r="I773" s="9">
        <v>65</v>
      </c>
      <c r="J773" s="9">
        <v>78</v>
      </c>
      <c r="K773" s="9">
        <v>0.2</v>
      </c>
      <c r="L773" s="9">
        <v>0.2</v>
      </c>
      <c r="M773" s="1">
        <f t="shared" si="628"/>
        <v>1.3989229744649958</v>
      </c>
      <c r="N773" s="9">
        <v>3</v>
      </c>
      <c r="O773" s="9">
        <v>2.6</v>
      </c>
      <c r="P773" s="9">
        <f t="shared" si="629"/>
        <v>2.4566450501842172</v>
      </c>
      <c r="Q773" s="1">
        <f t="shared" si="630"/>
        <v>1.1455524002694712</v>
      </c>
      <c r="R773" s="4">
        <f t="shared" si="631"/>
        <v>15.007922656809424</v>
      </c>
      <c r="S773" s="4">
        <f t="shared" si="632"/>
        <v>0.49231756275172689</v>
      </c>
      <c r="T773" s="9">
        <f t="shared" si="633"/>
        <v>11.612100974855299</v>
      </c>
      <c r="U773" s="9">
        <f t="shared" si="634"/>
        <v>4.0455524002694716</v>
      </c>
      <c r="V773" s="9">
        <f t="shared" si="635"/>
        <v>33.580810810171776</v>
      </c>
      <c r="W773" s="9">
        <f t="shared" si="636"/>
        <v>42.63837080077321</v>
      </c>
      <c r="X773" s="28">
        <f t="shared" si="589"/>
        <v>76.219181610944986</v>
      </c>
      <c r="Y773" s="9">
        <f t="shared" si="637"/>
        <v>0.55941785124927645</v>
      </c>
      <c r="Z773" s="9">
        <f t="shared" si="618"/>
        <v>0.04</v>
      </c>
      <c r="AA773" s="29">
        <f t="shared" si="590"/>
        <v>0.59941785124927649</v>
      </c>
      <c r="AB773" s="30">
        <f t="shared" si="619"/>
        <v>0.98</v>
      </c>
      <c r="AC773" s="9">
        <v>0.5</v>
      </c>
      <c r="AD773" s="9">
        <v>0.5</v>
      </c>
      <c r="AE773" s="9">
        <f t="shared" si="591"/>
        <v>65.523610413823235</v>
      </c>
      <c r="AF773" s="9">
        <f>(AC773+AD773)*D773*E773*N773</f>
        <v>24.757380000000005</v>
      </c>
      <c r="AG773" s="28">
        <f t="shared" si="592"/>
        <v>90.280990413823247</v>
      </c>
      <c r="AH773" s="9">
        <f t="shared" si="593"/>
        <v>0.27422583521203059</v>
      </c>
      <c r="AI773" s="9">
        <f t="shared" si="620"/>
        <v>0.09</v>
      </c>
      <c r="AJ773" s="29">
        <f t="shared" si="594"/>
        <v>0.36422583521203056</v>
      </c>
      <c r="AK773" s="30">
        <f t="shared" si="621"/>
        <v>0.9</v>
      </c>
      <c r="AL773" s="9">
        <v>11.961630446273908</v>
      </c>
      <c r="AM773" s="9">
        <v>3.4782928115663272</v>
      </c>
      <c r="AN773" s="9">
        <v>6.345828728017298</v>
      </c>
      <c r="AO773" s="36">
        <f t="shared" si="595"/>
        <v>77.807081227839674</v>
      </c>
      <c r="AP773" s="36">
        <f t="shared" si="596"/>
        <v>4.7916156267304775</v>
      </c>
      <c r="AQ773" s="36">
        <f t="shared" si="597"/>
        <v>1.3933420084414347</v>
      </c>
      <c r="AR773" s="36">
        <f t="shared" si="598"/>
        <v>2.5420257074732397</v>
      </c>
      <c r="AS773" s="36">
        <f t="shared" si="599"/>
        <v>117.44772032342178</v>
      </c>
      <c r="AT773" s="37">
        <f t="shared" si="600"/>
        <v>89.288891618066955</v>
      </c>
      <c r="AU773" s="37">
        <f t="shared" si="601"/>
        <v>7.60489560648214</v>
      </c>
      <c r="AV773" s="37">
        <f t="shared" si="602"/>
        <v>2.2114087071615796</v>
      </c>
      <c r="AW773" s="37">
        <f t="shared" si="603"/>
        <v>4.0345139594427</v>
      </c>
      <c r="AX773" s="37">
        <f t="shared" si="604"/>
        <v>186.40427819298736</v>
      </c>
      <c r="AY773" s="9">
        <f t="shared" si="605"/>
        <v>0.85</v>
      </c>
      <c r="AZ773" s="9">
        <f t="shared" si="606"/>
        <v>0.6</v>
      </c>
      <c r="BA773" s="9">
        <f t="shared" si="607"/>
        <v>0.65</v>
      </c>
      <c r="BB773" s="9">
        <f t="shared" si="622"/>
        <v>21</v>
      </c>
      <c r="BC773" s="9">
        <f t="shared" si="623"/>
        <v>11.2</v>
      </c>
      <c r="BD773" s="9">
        <f t="shared" si="624"/>
        <v>13.65</v>
      </c>
      <c r="BE773" s="9">
        <f t="shared" si="608"/>
        <v>372.82162628160415</v>
      </c>
      <c r="BF773" s="9">
        <f t="shared" si="609"/>
        <v>108.41187482896399</v>
      </c>
      <c r="BG773" s="9">
        <f t="shared" si="610"/>
        <v>197.78760070462698</v>
      </c>
      <c r="BH773" s="9">
        <f t="shared" si="611"/>
        <v>9138.2643152290748</v>
      </c>
      <c r="BI773" s="9">
        <f t="shared" si="612"/>
        <v>679.03269957389739</v>
      </c>
      <c r="BJ773" s="9">
        <f t="shared" si="613"/>
        <v>197.45423237699984</v>
      </c>
      <c r="BK773" s="9">
        <f t="shared" si="614"/>
        <v>360.23727965625744</v>
      </c>
      <c r="BL773" s="9">
        <f t="shared" si="615"/>
        <v>16643.83139271765</v>
      </c>
      <c r="BM773" s="9" t="str">
        <f t="shared" si="616"/>
        <v>M</v>
      </c>
      <c r="BN773" s="9" t="str">
        <f t="shared" si="617"/>
        <v>M</v>
      </c>
      <c r="BO773" s="9">
        <v>1</v>
      </c>
    </row>
    <row r="774" spans="1:67" x14ac:dyDescent="0.3">
      <c r="A774" s="10">
        <v>768</v>
      </c>
      <c r="B774" s="10">
        <f t="shared" si="587"/>
        <v>20</v>
      </c>
      <c r="C774" s="9">
        <f>IF(G774&lt;=$A$3,$A$3,G774)</f>
        <v>3.4177890855092365</v>
      </c>
      <c r="D774" s="9">
        <f t="shared" si="625"/>
        <v>3</v>
      </c>
      <c r="E774" s="9">
        <f t="shared" si="626"/>
        <v>2.7508200000000005</v>
      </c>
      <c r="F774" s="9">
        <f t="shared" si="627"/>
        <v>3.8177890855092369</v>
      </c>
      <c r="G774" s="9">
        <v>3.4177890855092365</v>
      </c>
      <c r="H774" s="9">
        <f t="shared" si="588"/>
        <v>3.7711130086218989</v>
      </c>
      <c r="I774" s="9">
        <v>65</v>
      </c>
      <c r="J774" s="9">
        <v>78</v>
      </c>
      <c r="K774" s="9">
        <v>0.2</v>
      </c>
      <c r="L774" s="9">
        <v>0.2</v>
      </c>
      <c r="M774" s="1">
        <f t="shared" si="628"/>
        <v>1.3989229744649958</v>
      </c>
      <c r="N774" s="9">
        <v>3</v>
      </c>
      <c r="O774" s="9">
        <v>2.6</v>
      </c>
      <c r="P774" s="9">
        <f t="shared" si="629"/>
        <v>2.8999028300928678</v>
      </c>
      <c r="Q774" s="1">
        <f t="shared" si="630"/>
        <v>1.352246897577658</v>
      </c>
      <c r="R774" s="4">
        <f t="shared" si="631"/>
        <v>15.007922656809424</v>
      </c>
      <c r="S774" s="4">
        <f t="shared" si="632"/>
        <v>1.6707892440325021E-2</v>
      </c>
      <c r="T774" s="9">
        <f t="shared" si="633"/>
        <v>16.180534799802206</v>
      </c>
      <c r="U774" s="9">
        <f t="shared" si="634"/>
        <v>5.1700359830868949</v>
      </c>
      <c r="V774" s="9">
        <f t="shared" si="635"/>
        <v>48.853139039403729</v>
      </c>
      <c r="W774" s="9">
        <f t="shared" si="636"/>
        <v>41.330054207487201</v>
      </c>
      <c r="X774" s="28">
        <f t="shared" si="589"/>
        <v>90.183193246890937</v>
      </c>
      <c r="Y774" s="9">
        <f t="shared" si="637"/>
        <v>0.45828998419183892</v>
      </c>
      <c r="Z774" s="9">
        <f t="shared" si="618"/>
        <v>0.04</v>
      </c>
      <c r="AA774" s="29">
        <f t="shared" si="590"/>
        <v>0.4982899841918389</v>
      </c>
      <c r="AB774" s="30">
        <f t="shared" si="619"/>
        <v>0.98</v>
      </c>
      <c r="AC774" s="9">
        <v>0.5</v>
      </c>
      <c r="AD774" s="9">
        <v>0.5</v>
      </c>
      <c r="AE774" s="9">
        <f t="shared" si="591"/>
        <v>93.362877777395639</v>
      </c>
      <c r="AF774" s="9">
        <f>(AC774+AD774)*D774*E774*N774</f>
        <v>24.757380000000005</v>
      </c>
      <c r="AG774" s="28">
        <f t="shared" si="592"/>
        <v>118.12025777739564</v>
      </c>
      <c r="AH774" s="9">
        <f t="shared" si="593"/>
        <v>0.20959470006115885</v>
      </c>
      <c r="AI774" s="9">
        <f t="shared" si="620"/>
        <v>0.09</v>
      </c>
      <c r="AJ774" s="29">
        <f t="shared" si="594"/>
        <v>0.29959470006115885</v>
      </c>
      <c r="AK774" s="30">
        <f t="shared" si="621"/>
        <v>0.9</v>
      </c>
      <c r="AL774" s="9">
        <v>7.6172352919618715</v>
      </c>
      <c r="AM774" s="9">
        <v>2.0627133622018876</v>
      </c>
      <c r="AN774" s="9">
        <v>6.966241293022974</v>
      </c>
      <c r="AO774" s="36">
        <f t="shared" si="595"/>
        <v>92.062009772867825</v>
      </c>
      <c r="AP774" s="36">
        <f t="shared" si="596"/>
        <v>3.8216432387446733</v>
      </c>
      <c r="AQ774" s="36">
        <f t="shared" si="597"/>
        <v>1.0348839535580141</v>
      </c>
      <c r="AR774" s="36">
        <f t="shared" si="598"/>
        <v>3.495033029246021</v>
      </c>
      <c r="AS774" s="36">
        <f t="shared" si="599"/>
        <v>106.1804325314876</v>
      </c>
      <c r="AT774" s="37">
        <f t="shared" si="600"/>
        <v>116.82223296665504</v>
      </c>
      <c r="AU774" s="37">
        <f t="shared" si="601"/>
        <v>5.3351519693712808</v>
      </c>
      <c r="AV774" s="37">
        <f t="shared" si="602"/>
        <v>1.4447353711408686</v>
      </c>
      <c r="AW774" s="37">
        <f t="shared" si="603"/>
        <v>4.8791923222860971</v>
      </c>
      <c r="AX774" s="37">
        <f t="shared" si="604"/>
        <v>148.23171822682741</v>
      </c>
      <c r="AY774" s="9">
        <f t="shared" si="605"/>
        <v>0.85</v>
      </c>
      <c r="AZ774" s="9">
        <f t="shared" si="606"/>
        <v>0.6</v>
      </c>
      <c r="BA774" s="9">
        <f t="shared" si="607"/>
        <v>0.65</v>
      </c>
      <c r="BB774" s="9">
        <f t="shared" si="622"/>
        <v>21</v>
      </c>
      <c r="BC774" s="9">
        <f t="shared" si="623"/>
        <v>11.2</v>
      </c>
      <c r="BD774" s="9">
        <f t="shared" si="624"/>
        <v>13.65</v>
      </c>
      <c r="BE774" s="9">
        <f t="shared" si="608"/>
        <v>351.82815719372638</v>
      </c>
      <c r="BF774" s="9">
        <f t="shared" si="609"/>
        <v>95.273496646241981</v>
      </c>
      <c r="BG774" s="9">
        <f t="shared" si="610"/>
        <v>321.75976489494303</v>
      </c>
      <c r="BH774" s="9">
        <f t="shared" si="611"/>
        <v>9775.1840174011431</v>
      </c>
      <c r="BI774" s="9">
        <f t="shared" si="612"/>
        <v>623.26436627840019</v>
      </c>
      <c r="BJ774" s="9">
        <f t="shared" si="613"/>
        <v>168.77721210258537</v>
      </c>
      <c r="BK774" s="9">
        <f t="shared" si="614"/>
        <v>569.99814216322102</v>
      </c>
      <c r="BL774" s="9">
        <f t="shared" si="615"/>
        <v>17316.760319741996</v>
      </c>
      <c r="BM774" s="9" t="str">
        <f t="shared" si="616"/>
        <v>M</v>
      </c>
      <c r="BN774" s="9" t="str">
        <f t="shared" si="617"/>
        <v>M</v>
      </c>
      <c r="BO774" s="9">
        <v>1</v>
      </c>
    </row>
    <row r="775" spans="1:67" x14ac:dyDescent="0.3">
      <c r="A775" s="10">
        <v>769</v>
      </c>
      <c r="B775" s="10">
        <f t="shared" si="587"/>
        <v>20</v>
      </c>
      <c r="C775" s="9">
        <f>IF(G775&lt;=$A$3,$A$3,G775)</f>
        <v>2.5</v>
      </c>
      <c r="D775" s="9">
        <f t="shared" si="625"/>
        <v>3</v>
      </c>
      <c r="E775" s="9">
        <f t="shared" si="626"/>
        <v>2.7508200000000005</v>
      </c>
      <c r="F775" s="9">
        <f t="shared" si="627"/>
        <v>2.9000000000000004</v>
      </c>
      <c r="G775" s="9">
        <v>2.0759146295992719</v>
      </c>
      <c r="H775" s="9">
        <f t="shared" si="588"/>
        <v>2.2905183639510365</v>
      </c>
      <c r="I775" s="9">
        <v>65</v>
      </c>
      <c r="J775" s="9">
        <v>78</v>
      </c>
      <c r="K775" s="9">
        <v>0.2</v>
      </c>
      <c r="L775" s="9">
        <v>0.2</v>
      </c>
      <c r="M775" s="1">
        <f t="shared" si="628"/>
        <v>1.3989229744649958</v>
      </c>
      <c r="N775" s="9">
        <v>3</v>
      </c>
      <c r="O775" s="9">
        <v>2.6</v>
      </c>
      <c r="P775" s="9">
        <f t="shared" si="629"/>
        <v>1.6929624135695094</v>
      </c>
      <c r="Q775" s="1">
        <f t="shared" si="630"/>
        <v>0.78944133841603215</v>
      </c>
      <c r="R775" s="4">
        <f t="shared" si="631"/>
        <v>15.007922656809424</v>
      </c>
      <c r="S775" s="4">
        <f t="shared" si="632"/>
        <v>2.8487492704580295</v>
      </c>
      <c r="T775" s="9">
        <f t="shared" si="633"/>
        <v>5.5146837570842404</v>
      </c>
      <c r="U775" s="9">
        <f t="shared" si="634"/>
        <v>3.6894413384160325</v>
      </c>
      <c r="V775" s="9">
        <f t="shared" si="635"/>
        <v>41.53733116065164</v>
      </c>
      <c r="W775" s="9">
        <f t="shared" si="636"/>
        <v>49.12049027096586</v>
      </c>
      <c r="X775" s="28">
        <f t="shared" si="589"/>
        <v>90.657821431617492</v>
      </c>
      <c r="Y775" s="9">
        <f t="shared" si="637"/>
        <v>0.54182297230710619</v>
      </c>
      <c r="Z775" s="9">
        <f t="shared" si="618"/>
        <v>0.04</v>
      </c>
      <c r="AA775" s="29">
        <f t="shared" si="590"/>
        <v>0.58182297230710622</v>
      </c>
      <c r="AB775" s="30">
        <f t="shared" si="619"/>
        <v>0.98</v>
      </c>
      <c r="AC775" s="9">
        <v>0.5</v>
      </c>
      <c r="AD775" s="9">
        <v>0.5</v>
      </c>
      <c r="AE775" s="9">
        <f t="shared" si="591"/>
        <v>56.707233533314124</v>
      </c>
      <c r="AF775" s="9">
        <f>(AC775+AD775)*D775*E775*N775</f>
        <v>24.757380000000005</v>
      </c>
      <c r="AG775" s="28">
        <f t="shared" si="592"/>
        <v>81.464613533314122</v>
      </c>
      <c r="AH775" s="9">
        <f t="shared" si="593"/>
        <v>0.30390348552842184</v>
      </c>
      <c r="AI775" s="9">
        <f t="shared" si="620"/>
        <v>0.09</v>
      </c>
      <c r="AJ775" s="29">
        <f t="shared" si="594"/>
        <v>0.3939034855284218</v>
      </c>
      <c r="AK775" s="30">
        <f t="shared" si="621"/>
        <v>0.9</v>
      </c>
      <c r="AL775" s="9">
        <v>6.4756795130485063</v>
      </c>
      <c r="AM775" s="9">
        <v>2.2413576121787746</v>
      </c>
      <c r="AN775" s="9">
        <v>3.0782774577864003</v>
      </c>
      <c r="AO775" s="36">
        <f t="shared" si="595"/>
        <v>92.546526044776201</v>
      </c>
      <c r="AP775" s="36">
        <f t="shared" si="596"/>
        <v>2.70798041105839</v>
      </c>
      <c r="AQ775" s="36">
        <f t="shared" si="597"/>
        <v>0.93728426425776168</v>
      </c>
      <c r="AR775" s="36">
        <f t="shared" si="598"/>
        <v>1.2872649177111541</v>
      </c>
      <c r="AS775" s="36">
        <f t="shared" si="599"/>
        <v>64.300141962920904</v>
      </c>
      <c r="AT775" s="37">
        <f t="shared" si="600"/>
        <v>80.569397999980993</v>
      </c>
      <c r="AU775" s="37">
        <f t="shared" si="601"/>
        <v>3.9248867816937065</v>
      </c>
      <c r="AV775" s="37">
        <f t="shared" si="602"/>
        <v>1.3584790364258945</v>
      </c>
      <c r="AW775" s="37">
        <f t="shared" si="603"/>
        <v>1.8657332377407678</v>
      </c>
      <c r="AX775" s="37">
        <f t="shared" si="604"/>
        <v>93.195200460353476</v>
      </c>
      <c r="AY775" s="9">
        <f t="shared" si="605"/>
        <v>0.85</v>
      </c>
      <c r="AZ775" s="9">
        <f t="shared" si="606"/>
        <v>0.6</v>
      </c>
      <c r="BA775" s="9">
        <f t="shared" si="607"/>
        <v>0.55000000000000004</v>
      </c>
      <c r="BB775" s="9">
        <f t="shared" si="622"/>
        <v>21</v>
      </c>
      <c r="BC775" s="9">
        <f t="shared" si="623"/>
        <v>11.2</v>
      </c>
      <c r="BD775" s="9">
        <f t="shared" si="624"/>
        <v>13.65</v>
      </c>
      <c r="BE775" s="9">
        <f t="shared" si="608"/>
        <v>250.61417964075906</v>
      </c>
      <c r="BF775" s="9">
        <f t="shared" si="609"/>
        <v>86.742402573489841</v>
      </c>
      <c r="BG775" s="9">
        <f t="shared" si="610"/>
        <v>119.13189623348202</v>
      </c>
      <c r="BH775" s="9">
        <f t="shared" si="611"/>
        <v>5950.7547628542661</v>
      </c>
      <c r="BI775" s="9">
        <f t="shared" si="612"/>
        <v>316.22576521914476</v>
      </c>
      <c r="BJ775" s="9">
        <f t="shared" si="613"/>
        <v>109.45183816042857</v>
      </c>
      <c r="BK775" s="9">
        <f t="shared" si="614"/>
        <v>150.32100379332908</v>
      </c>
      <c r="BL775" s="9">
        <f t="shared" si="615"/>
        <v>7508.6811975782311</v>
      </c>
      <c r="BM775" s="9" t="str">
        <f t="shared" si="616"/>
        <v>D</v>
      </c>
      <c r="BN775" s="9" t="str">
        <f t="shared" si="617"/>
        <v>M</v>
      </c>
      <c r="BO775" s="9">
        <v>1</v>
      </c>
    </row>
    <row r="776" spans="1:67" x14ac:dyDescent="0.3">
      <c r="A776" s="10">
        <v>770</v>
      </c>
      <c r="B776" s="10">
        <f t="shared" ref="B776:B839" si="638">IF(A776&lt;40,1,IF(A776&lt;80,2,IF(A776&lt;120,3,IF(A776&lt;160,4,IF(A776&lt;200,5,IF(A776&lt;240,6,IF(A776&lt;280,7,IF(A776&lt;320,8,IF(A776&lt;360,9,IF(A776&lt;400,10,IF(A776&lt;440,11,IF(A776&lt;480,12,IF(A776&lt;520,13,IF(A776&lt;560,14,IF(A776&lt;600,15,IF(A776&lt;640,16,IF(A776&lt;680,17,IF(A776&lt;720,18,IF(A776&lt;760,19,IF(A776&lt;800,20,IF(A776&lt;840,21,IF(A776&lt;880,22,IF(A776&lt;920,23,IF(A776&lt;960,24,25))))))))))))))))))))))))</f>
        <v>20</v>
      </c>
      <c r="C776" s="9">
        <f>IF(G776&lt;=$A$3,$A$3,G776)</f>
        <v>2.5</v>
      </c>
      <c r="D776" s="9">
        <f t="shared" si="625"/>
        <v>3</v>
      </c>
      <c r="E776" s="9">
        <f t="shared" si="626"/>
        <v>2.7508200000000005</v>
      </c>
      <c r="F776" s="9">
        <f t="shared" si="627"/>
        <v>2.9000000000000004</v>
      </c>
      <c r="G776" s="9">
        <v>1.8343640780358963</v>
      </c>
      <c r="H776" s="9">
        <f t="shared" ref="H776:H839" si="639">G776*_xlfn.CSC(I776*PI()/180)</f>
        <v>2.023996819042797</v>
      </c>
      <c r="I776" s="9">
        <v>65</v>
      </c>
      <c r="J776" s="9">
        <v>78</v>
      </c>
      <c r="K776" s="9">
        <v>0.2</v>
      </c>
      <c r="L776" s="9">
        <v>0.2</v>
      </c>
      <c r="M776" s="1">
        <f t="shared" si="628"/>
        <v>1.3989229744649958</v>
      </c>
      <c r="N776" s="9">
        <v>3</v>
      </c>
      <c r="O776" s="9">
        <v>2.6</v>
      </c>
      <c r="P776" s="9">
        <f t="shared" si="629"/>
        <v>1.1214051160488909</v>
      </c>
      <c r="Q776" s="1">
        <f t="shared" si="630"/>
        <v>0.52291979350779272</v>
      </c>
      <c r="R776" s="4">
        <f t="shared" si="631"/>
        <v>15.007922656809424</v>
      </c>
      <c r="S776" s="4">
        <f t="shared" si="632"/>
        <v>5.8849712296344618</v>
      </c>
      <c r="T776" s="9">
        <f t="shared" si="633"/>
        <v>2.4196416214228513</v>
      </c>
      <c r="U776" s="9">
        <f t="shared" si="634"/>
        <v>3.4229197935077931</v>
      </c>
      <c r="V776" s="9">
        <f t="shared" si="635"/>
        <v>43.452859802791359</v>
      </c>
      <c r="W776" s="9">
        <f t="shared" si="636"/>
        <v>57.472590360707578</v>
      </c>
      <c r="X776" s="28">
        <f t="shared" ref="X776:X839" si="640">V776+W776</f>
        <v>100.92545016349894</v>
      </c>
      <c r="Y776" s="9">
        <f t="shared" si="637"/>
        <v>0.56945587329659808</v>
      </c>
      <c r="Z776" s="9">
        <f t="shared" si="618"/>
        <v>0.04</v>
      </c>
      <c r="AA776" s="29">
        <f t="shared" ref="AA776:AA839" si="641">Y776+Z776</f>
        <v>0.60945587329659812</v>
      </c>
      <c r="AB776" s="30">
        <f t="shared" si="619"/>
        <v>0.98</v>
      </c>
      <c r="AC776" s="9">
        <v>0.5</v>
      </c>
      <c r="AD776" s="9">
        <v>0.5</v>
      </c>
      <c r="AE776" s="9">
        <f t="shared" ref="AE776:AE839" si="642">H776*D776*E776*N776</f>
        <v>50.108858367833776</v>
      </c>
      <c r="AF776" s="9">
        <f>(AC776+AD776)*D776*E776*N776</f>
        <v>24.757380000000005</v>
      </c>
      <c r="AG776" s="28">
        <f t="shared" ref="AG776:AG839" si="643">AE776+AF776</f>
        <v>74.866238367833773</v>
      </c>
      <c r="AH776" s="9">
        <f t="shared" ref="AH776:AH839" si="644">AF776/(AF776+AE776)</f>
        <v>0.33068817853999455</v>
      </c>
      <c r="AI776" s="9">
        <f t="shared" si="620"/>
        <v>0.09</v>
      </c>
      <c r="AJ776" s="29">
        <f t="shared" ref="AJ776:AJ839" si="645">AH776+AI776</f>
        <v>0.42068817853999452</v>
      </c>
      <c r="AK776" s="30">
        <f t="shared" si="621"/>
        <v>0.9</v>
      </c>
      <c r="AL776" s="9">
        <v>4.3444736577423644</v>
      </c>
      <c r="AM776" s="9">
        <v>2.9942588673286421</v>
      </c>
      <c r="AN776" s="9">
        <v>5.0504525834331524</v>
      </c>
      <c r="AO776" s="36">
        <f t="shared" ref="AO776:AO839" si="646">X776/(1-Z776)*AB776</f>
        <v>103.02806370857184</v>
      </c>
      <c r="AP776" s="36">
        <f t="shared" ref="AP776:AP839" si="647">AL776*(1-AA776)</f>
        <v>1.6967086706489258</v>
      </c>
      <c r="AQ776" s="36">
        <f t="shared" ref="AQ776:AQ839" si="648">AM776*(1-AA776)</f>
        <v>1.1693902144647819</v>
      </c>
      <c r="AR776" s="36">
        <f t="shared" ref="AR776:AR839" si="649">AN776*(1-AA776)</f>
        <v>1.9724245936538405</v>
      </c>
      <c r="AS776" s="36">
        <f t="shared" ref="AS776:AS839" si="650">AP776*AY776*BB776+AQ776*AZ776*BC776+AR776*BA776*BD776</f>
        <v>55.644889219480362</v>
      </c>
      <c r="AT776" s="37">
        <f t="shared" ref="AT776:AT839" si="651">AG776/(1-AI776)*AK776</f>
        <v>74.043532451703726</v>
      </c>
      <c r="AU776" s="37">
        <f t="shared" ref="AU776:AU839" si="652">AL776*(1-AJ776)</f>
        <v>2.5168049479517416</v>
      </c>
      <c r="AV776" s="37">
        <f t="shared" ref="AV776:AV839" si="653">AM776*(1-AJ776)</f>
        <v>1.7346095583549286</v>
      </c>
      <c r="AW776" s="37">
        <f t="shared" ref="AW776:AW839" si="654">AN776*(1-AJ776)</f>
        <v>2.9257868853060498</v>
      </c>
      <c r="AX776" s="37">
        <f t="shared" ref="AX776:AX839" si="655">AU776*AY776*BB776+AV776*AZ776*BC776+AW776*BA776*BD776</f>
        <v>82.540588692961634</v>
      </c>
      <c r="AY776" s="9">
        <f t="shared" ref="AY776:AY839" si="656">IF(AL776&lt;3,0.7,0.85)</f>
        <v>0.85</v>
      </c>
      <c r="AZ776" s="9">
        <f t="shared" ref="AZ776:AZ839" si="657">IF(AM776&lt;1.5,0.4,0.6)</f>
        <v>0.6</v>
      </c>
      <c r="BA776" s="9">
        <f t="shared" ref="BA776:BA839" si="658">IF(AN776&lt;2.5,0.45,IF(AN776&lt;3.5,0.55,0.65))</f>
        <v>0.65</v>
      </c>
      <c r="BB776" s="9">
        <f t="shared" si="622"/>
        <v>21</v>
      </c>
      <c r="BC776" s="9">
        <f t="shared" si="623"/>
        <v>11.2</v>
      </c>
      <c r="BD776" s="9">
        <f t="shared" si="624"/>
        <v>13.65</v>
      </c>
      <c r="BE776" s="9">
        <f t="shared" ref="BE776:BE839" si="659">AO776*AP776</f>
        <v>174.80860901450376</v>
      </c>
      <c r="BF776" s="9">
        <f t="shared" ref="BF776:BF839" si="660">AO776*AQ776</f>
        <v>120.48000951605803</v>
      </c>
      <c r="BG776" s="9">
        <f t="shared" ref="BG776:BG839" si="661">AO776*AR776</f>
        <v>203.21508669532179</v>
      </c>
      <c r="BH776" s="9">
        <f t="shared" ref="BH776:BH839" si="662">AO776*AS776</f>
        <v>5732.9851915610452</v>
      </c>
      <c r="BI776" s="9">
        <f t="shared" ref="BI776:BI839" si="663">AT776*AU776</f>
        <v>186.35312883827328</v>
      </c>
      <c r="BJ776" s="9">
        <f t="shared" ref="BJ776:BJ839" si="664">AT776*AV776</f>
        <v>128.43661912508861</v>
      </c>
      <c r="BK776" s="9">
        <f t="shared" ref="BK776:BK839" si="665">AT776*AW776</f>
        <v>216.63559618892768</v>
      </c>
      <c r="BL776" s="9">
        <f t="shared" ref="BL776:BL839" si="666">AT776*AX776</f>
        <v>6111.5967574700344</v>
      </c>
      <c r="BM776" s="9" t="str">
        <f t="shared" ref="BM776:BM839" si="667">IF(AS776&gt;=78,"M","D")</f>
        <v>D</v>
      </c>
      <c r="BN776" s="9" t="str">
        <f t="shared" ref="BN776:BN839" si="668">IF(AX776&gt;=70,"M","D")</f>
        <v>M</v>
      </c>
      <c r="BO776" s="9">
        <v>1</v>
      </c>
    </row>
    <row r="777" spans="1:67" x14ac:dyDescent="0.3">
      <c r="A777" s="10">
        <v>771</v>
      </c>
      <c r="B777" s="10">
        <f t="shared" si="638"/>
        <v>20</v>
      </c>
      <c r="C777" s="9">
        <f>IF(G777&lt;=$A$3,$A$3,G777)</f>
        <v>2.5</v>
      </c>
      <c r="D777" s="9">
        <f t="shared" si="625"/>
        <v>3</v>
      </c>
      <c r="E777" s="9">
        <f t="shared" si="626"/>
        <v>2.7508200000000005</v>
      </c>
      <c r="F777" s="9">
        <f t="shared" si="627"/>
        <v>2.9000000000000004</v>
      </c>
      <c r="G777" s="9">
        <v>1.3623488099295238</v>
      </c>
      <c r="H777" s="9">
        <f t="shared" si="639"/>
        <v>1.5031855948010651</v>
      </c>
      <c r="I777" s="9">
        <v>65</v>
      </c>
      <c r="J777" s="9">
        <v>78</v>
      </c>
      <c r="K777" s="9">
        <v>0.2</v>
      </c>
      <c r="L777" s="9">
        <v>0.2</v>
      </c>
      <c r="M777" s="1">
        <f t="shared" si="628"/>
        <v>1.3989229744649958</v>
      </c>
      <c r="N777" s="9">
        <v>3</v>
      </c>
      <c r="O777" s="9">
        <v>2.6</v>
      </c>
      <c r="P777" s="9">
        <f t="shared" si="629"/>
        <v>4.5218413834410042E-3</v>
      </c>
      <c r="Q777" s="1">
        <f t="shared" si="630"/>
        <v>2.1085692660607336E-3</v>
      </c>
      <c r="R777" s="4">
        <f t="shared" si="631"/>
        <v>15.007922656809424</v>
      </c>
      <c r="S777" s="4">
        <f t="shared" si="632"/>
        <v>14.962714456058663</v>
      </c>
      <c r="T777" s="9">
        <f t="shared" si="633"/>
        <v>3.9342017616785232E-5</v>
      </c>
      <c r="U777" s="9">
        <f t="shared" si="634"/>
        <v>2.9021085692660611</v>
      </c>
      <c r="V777" s="9">
        <f t="shared" si="635"/>
        <v>37.214828758207091</v>
      </c>
      <c r="W777" s="9">
        <f t="shared" si="636"/>
        <v>82.443827982819798</v>
      </c>
      <c r="X777" s="28">
        <f t="shared" si="640"/>
        <v>119.65865674102689</v>
      </c>
      <c r="Y777" s="9">
        <f t="shared" si="637"/>
        <v>0.68899175561739867</v>
      </c>
      <c r="Z777" s="9">
        <f t="shared" ref="Z777:Z840" si="669">Z776</f>
        <v>0.04</v>
      </c>
      <c r="AA777" s="29">
        <f t="shared" si="641"/>
        <v>0.72899175561739871</v>
      </c>
      <c r="AB777" s="30">
        <f t="shared" ref="AB777:AB840" si="670">AB776</f>
        <v>0.98</v>
      </c>
      <c r="AC777" s="9">
        <v>0.5</v>
      </c>
      <c r="AD777" s="9">
        <v>0.5</v>
      </c>
      <c r="AE777" s="9">
        <f t="shared" si="642"/>
        <v>37.214936981015995</v>
      </c>
      <c r="AF777" s="9">
        <f>(AC777+AD777)*D777*E777*N777</f>
        <v>24.757380000000005</v>
      </c>
      <c r="AG777" s="28">
        <f t="shared" si="643"/>
        <v>61.972316981016</v>
      </c>
      <c r="AH777" s="9">
        <f t="shared" si="644"/>
        <v>0.39949095347821095</v>
      </c>
      <c r="AI777" s="9">
        <f t="shared" ref="AI777:AI840" si="671">AI776</f>
        <v>0.09</v>
      </c>
      <c r="AJ777" s="29">
        <f t="shared" si="645"/>
        <v>0.48949095347821092</v>
      </c>
      <c r="AK777" s="30">
        <f t="shared" ref="AK777:AK840" si="672">AK776</f>
        <v>0.9</v>
      </c>
      <c r="AL777" s="9">
        <v>10.827171262322107</v>
      </c>
      <c r="AM777" s="9">
        <v>2.8678628164040711</v>
      </c>
      <c r="AN777" s="9">
        <v>6.1126300193333414</v>
      </c>
      <c r="AO777" s="36">
        <f t="shared" si="646"/>
        <v>122.15154542313161</v>
      </c>
      <c r="AP777" s="36">
        <f t="shared" si="647"/>
        <v>2.9342526754316673</v>
      </c>
      <c r="AQ777" s="36">
        <f t="shared" si="648"/>
        <v>0.77721446700380969</v>
      </c>
      <c r="AR777" s="36">
        <f t="shared" si="649"/>
        <v>1.6565731300999151</v>
      </c>
      <c r="AS777" s="36">
        <f t="shared" si="650"/>
        <v>72.297236571532366</v>
      </c>
      <c r="AT777" s="37">
        <f t="shared" si="651"/>
        <v>61.291302508697143</v>
      </c>
      <c r="AU777" s="37">
        <f t="shared" si="652"/>
        <v>5.5273688776561745</v>
      </c>
      <c r="AV777" s="37">
        <f t="shared" si="653"/>
        <v>1.4640699119577349</v>
      </c>
      <c r="AW777" s="37">
        <f t="shared" si="654"/>
        <v>3.120552922910329</v>
      </c>
      <c r="AX777" s="37">
        <f t="shared" si="655"/>
        <v>136.18919008304059</v>
      </c>
      <c r="AY777" s="9">
        <f t="shared" si="656"/>
        <v>0.85</v>
      </c>
      <c r="AZ777" s="9">
        <f t="shared" si="657"/>
        <v>0.6</v>
      </c>
      <c r="BA777" s="9">
        <f t="shared" si="658"/>
        <v>0.65</v>
      </c>
      <c r="BB777" s="9">
        <f t="shared" ref="BB777:BB840" si="673">BB776</f>
        <v>21</v>
      </c>
      <c r="BC777" s="9">
        <f t="shared" ref="BC777:BC840" si="674">BC776</f>
        <v>11.2</v>
      </c>
      <c r="BD777" s="9">
        <f t="shared" ref="BD777:BD840" si="675">BD776</f>
        <v>13.65</v>
      </c>
      <c r="BE777" s="9">
        <f t="shared" si="659"/>
        <v>358.42349896593674</v>
      </c>
      <c r="BF777" s="9">
        <f t="shared" si="660"/>
        <v>94.937948269730882</v>
      </c>
      <c r="BG777" s="9">
        <f t="shared" si="661"/>
        <v>202.35296794813908</v>
      </c>
      <c r="BH777" s="9">
        <f t="shared" si="662"/>
        <v>8831.219177034427</v>
      </c>
      <c r="BI777" s="9">
        <f t="shared" si="663"/>
        <v>338.77963795758239</v>
      </c>
      <c r="BJ777" s="9">
        <f t="shared" si="664"/>
        <v>89.73475186768313</v>
      </c>
      <c r="BK777" s="9">
        <f t="shared" si="665"/>
        <v>191.26275319249606</v>
      </c>
      <c r="BL777" s="9">
        <f t="shared" si="666"/>
        <v>8347.2128477940969</v>
      </c>
      <c r="BM777" s="9" t="str">
        <f t="shared" si="667"/>
        <v>D</v>
      </c>
      <c r="BN777" s="9" t="str">
        <f t="shared" si="668"/>
        <v>M</v>
      </c>
      <c r="BO777" s="9">
        <v>1</v>
      </c>
    </row>
    <row r="778" spans="1:67" x14ac:dyDescent="0.3">
      <c r="A778" s="10">
        <v>772</v>
      </c>
      <c r="B778" s="10">
        <f t="shared" si="638"/>
        <v>20</v>
      </c>
      <c r="C778" s="9">
        <f>IF(G778&lt;=$A$3,$A$3,G778)</f>
        <v>2.5</v>
      </c>
      <c r="D778" s="9">
        <f t="shared" si="625"/>
        <v>3</v>
      </c>
      <c r="E778" s="9">
        <f t="shared" si="626"/>
        <v>2.7508200000000005</v>
      </c>
      <c r="F778" s="9">
        <f t="shared" si="627"/>
        <v>2.9000000000000004</v>
      </c>
      <c r="G778" s="9">
        <v>1.9548419728581747</v>
      </c>
      <c r="H778" s="9">
        <f t="shared" si="639"/>
        <v>2.1569294679127844</v>
      </c>
      <c r="I778" s="9">
        <v>65</v>
      </c>
      <c r="J778" s="9">
        <v>78</v>
      </c>
      <c r="K778" s="9">
        <v>0.2</v>
      </c>
      <c r="L778" s="9">
        <v>0.2</v>
      </c>
      <c r="M778" s="1">
        <f t="shared" si="628"/>
        <v>1.3989229744649958</v>
      </c>
      <c r="N778" s="9">
        <v>3</v>
      </c>
      <c r="O778" s="9">
        <v>2.6</v>
      </c>
      <c r="P778" s="9">
        <f t="shared" si="629"/>
        <v>1.4064801015122459</v>
      </c>
      <c r="Q778" s="1">
        <f t="shared" si="630"/>
        <v>0.65585244237778006</v>
      </c>
      <c r="R778" s="4">
        <f t="shared" si="631"/>
        <v>15.007922656809424</v>
      </c>
      <c r="S778" s="4">
        <f t="shared" si="632"/>
        <v>4.2344114500532468</v>
      </c>
      <c r="T778" s="9">
        <f t="shared" si="633"/>
        <v>3.806213670540759</v>
      </c>
      <c r="U778" s="9">
        <f t="shared" si="634"/>
        <v>3.5558524423777804</v>
      </c>
      <c r="V778" s="9">
        <f t="shared" si="635"/>
        <v>42.929713781117691</v>
      </c>
      <c r="W778" s="9">
        <f t="shared" si="636"/>
        <v>52.93219750783998</v>
      </c>
      <c r="X778" s="28">
        <f t="shared" si="640"/>
        <v>95.861911288957671</v>
      </c>
      <c r="Y778" s="9">
        <f t="shared" si="637"/>
        <v>0.55217131388384111</v>
      </c>
      <c r="Z778" s="9">
        <f t="shared" si="669"/>
        <v>0.04</v>
      </c>
      <c r="AA778" s="29">
        <f t="shared" si="641"/>
        <v>0.59217131388384114</v>
      </c>
      <c r="AB778" s="30">
        <f t="shared" si="670"/>
        <v>0.98</v>
      </c>
      <c r="AC778" s="9">
        <v>0.5</v>
      </c>
      <c r="AD778" s="9">
        <v>0.5</v>
      </c>
      <c r="AE778" s="9">
        <f t="shared" si="642"/>
        <v>53.399922470314621</v>
      </c>
      <c r="AF778" s="9">
        <f>(AC778+AD778)*D778*E778*N778</f>
        <v>24.757380000000005</v>
      </c>
      <c r="AG778" s="28">
        <f t="shared" si="643"/>
        <v>78.157302470314619</v>
      </c>
      <c r="AH778" s="9">
        <f t="shared" si="644"/>
        <v>0.31676349128609255</v>
      </c>
      <c r="AI778" s="9">
        <f t="shared" si="671"/>
        <v>0.09</v>
      </c>
      <c r="AJ778" s="29">
        <f t="shared" si="645"/>
        <v>0.40676349128609257</v>
      </c>
      <c r="AK778" s="30">
        <f t="shared" si="672"/>
        <v>0.9</v>
      </c>
      <c r="AL778" s="9">
        <v>7.2962524973250265</v>
      </c>
      <c r="AM778" s="9">
        <v>3.0579237298195014</v>
      </c>
      <c r="AN778" s="9">
        <v>6.0428889111999089</v>
      </c>
      <c r="AO778" s="36">
        <f t="shared" si="646"/>
        <v>97.859034440810959</v>
      </c>
      <c r="AP778" s="36">
        <f t="shared" si="647"/>
        <v>2.9756210695558085</v>
      </c>
      <c r="AQ778" s="36">
        <f t="shared" si="648"/>
        <v>1.2471090169757113</v>
      </c>
      <c r="AR778" s="36">
        <f t="shared" si="649"/>
        <v>2.4644634450005647</v>
      </c>
      <c r="AS778" s="36">
        <f t="shared" si="650"/>
        <v>83.36136060141547</v>
      </c>
      <c r="AT778" s="37">
        <f t="shared" si="651"/>
        <v>77.298431014596872</v>
      </c>
      <c r="AU778" s="37">
        <f t="shared" si="652"/>
        <v>4.3284033582082273</v>
      </c>
      <c r="AV778" s="37">
        <f t="shared" si="653"/>
        <v>1.8140719973915309</v>
      </c>
      <c r="AW778" s="37">
        <f t="shared" si="654"/>
        <v>3.5848623202262195</v>
      </c>
      <c r="AX778" s="37">
        <f t="shared" si="655"/>
        <v>121.25925470269509</v>
      </c>
      <c r="AY778" s="9">
        <f t="shared" si="656"/>
        <v>0.85</v>
      </c>
      <c r="AZ778" s="9">
        <f t="shared" si="657"/>
        <v>0.6</v>
      </c>
      <c r="BA778" s="9">
        <f t="shared" si="658"/>
        <v>0.65</v>
      </c>
      <c r="BB778" s="9">
        <f t="shared" si="673"/>
        <v>21</v>
      </c>
      <c r="BC778" s="9">
        <f t="shared" si="674"/>
        <v>11.2</v>
      </c>
      <c r="BD778" s="9">
        <f t="shared" si="675"/>
        <v>13.65</v>
      </c>
      <c r="BE778" s="9">
        <f t="shared" si="659"/>
        <v>291.19140472846459</v>
      </c>
      <c r="BF778" s="9">
        <f t="shared" si="660"/>
        <v>122.04088424367202</v>
      </c>
      <c r="BG778" s="9">
        <f t="shared" si="661"/>
        <v>241.17001314242989</v>
      </c>
      <c r="BH778" s="9">
        <f t="shared" si="662"/>
        <v>8157.6622581267784</v>
      </c>
      <c r="BI778" s="9">
        <f t="shared" si="663"/>
        <v>334.57878838780812</v>
      </c>
      <c r="BJ778" s="9">
        <f t="shared" si="664"/>
        <v>140.22491914588122</v>
      </c>
      <c r="BK778" s="9">
        <f t="shared" si="665"/>
        <v>277.10423275683411</v>
      </c>
      <c r="BL778" s="9">
        <f t="shared" si="666"/>
        <v>9373.1501345177076</v>
      </c>
      <c r="BM778" s="9" t="str">
        <f t="shared" si="667"/>
        <v>M</v>
      </c>
      <c r="BN778" s="9" t="str">
        <f t="shared" si="668"/>
        <v>M</v>
      </c>
      <c r="BO778" s="9">
        <v>1</v>
      </c>
    </row>
    <row r="779" spans="1:67" x14ac:dyDescent="0.3">
      <c r="A779" s="10">
        <v>773</v>
      </c>
      <c r="B779" s="10">
        <f t="shared" si="638"/>
        <v>20</v>
      </c>
      <c r="C779" s="9">
        <f>IF(G779&lt;=$A$3,$A$3,G779)</f>
        <v>2.5</v>
      </c>
      <c r="D779" s="9">
        <f t="shared" si="625"/>
        <v>3</v>
      </c>
      <c r="E779" s="9">
        <f t="shared" si="626"/>
        <v>2.7508200000000005</v>
      </c>
      <c r="F779" s="9">
        <f t="shared" si="627"/>
        <v>2.9000000000000004</v>
      </c>
      <c r="G779" s="9">
        <v>1.676016449235441</v>
      </c>
      <c r="H779" s="9">
        <f t="shared" si="639"/>
        <v>1.8492795419043055</v>
      </c>
      <c r="I779" s="9">
        <v>65</v>
      </c>
      <c r="J779" s="9">
        <v>78</v>
      </c>
      <c r="K779" s="9">
        <v>0.2</v>
      </c>
      <c r="L779" s="9">
        <v>0.2</v>
      </c>
      <c r="M779" s="1">
        <f t="shared" si="628"/>
        <v>1.3989229744649958</v>
      </c>
      <c r="N779" s="9">
        <v>3</v>
      </c>
      <c r="O779" s="9">
        <v>2.6</v>
      </c>
      <c r="P779" s="9">
        <f t="shared" si="629"/>
        <v>0.74672270609280833</v>
      </c>
      <c r="Q779" s="1">
        <f t="shared" si="630"/>
        <v>0.34820251636930077</v>
      </c>
      <c r="R779" s="4">
        <f t="shared" si="631"/>
        <v>15.007922656809424</v>
      </c>
      <c r="S779" s="4">
        <f t="shared" si="632"/>
        <v>8.4665670917438849</v>
      </c>
      <c r="T779" s="9">
        <f t="shared" si="633"/>
        <v>1.0728640550199988</v>
      </c>
      <c r="U779" s="9">
        <f t="shared" si="634"/>
        <v>3.2482025163693011</v>
      </c>
      <c r="V779" s="9">
        <f t="shared" si="635"/>
        <v>42.832060445320714</v>
      </c>
      <c r="W779" s="9">
        <f t="shared" si="636"/>
        <v>64.57409589011543</v>
      </c>
      <c r="X779" s="28">
        <f t="shared" si="640"/>
        <v>107.40615633543615</v>
      </c>
      <c r="Y779" s="9">
        <f t="shared" si="637"/>
        <v>0.60121410255522489</v>
      </c>
      <c r="Z779" s="9">
        <f t="shared" si="669"/>
        <v>0.04</v>
      </c>
      <c r="AA779" s="29">
        <f t="shared" si="641"/>
        <v>0.64121410255522493</v>
      </c>
      <c r="AB779" s="30">
        <f t="shared" si="670"/>
        <v>0.98</v>
      </c>
      <c r="AC779" s="9">
        <v>0.5</v>
      </c>
      <c r="AD779" s="9">
        <v>0.5</v>
      </c>
      <c r="AE779" s="9">
        <f t="shared" si="642"/>
        <v>45.783316345150823</v>
      </c>
      <c r="AF779" s="9">
        <f>(AC779+AD779)*D779*E779*N779</f>
        <v>24.757380000000005</v>
      </c>
      <c r="AG779" s="28">
        <f t="shared" si="643"/>
        <v>70.54069634515082</v>
      </c>
      <c r="AH779" s="9">
        <f t="shared" si="644"/>
        <v>0.35096591446820757</v>
      </c>
      <c r="AI779" s="9">
        <f t="shared" si="671"/>
        <v>0.09</v>
      </c>
      <c r="AJ779" s="29">
        <f t="shared" si="645"/>
        <v>0.44096591446820754</v>
      </c>
      <c r="AK779" s="30">
        <f t="shared" si="672"/>
        <v>0.9</v>
      </c>
      <c r="AL779" s="9">
        <v>9.1500910364841666</v>
      </c>
      <c r="AM779" s="9">
        <v>3.4663319726427386</v>
      </c>
      <c r="AN779" s="9">
        <v>5.1617053122490297</v>
      </c>
      <c r="AO779" s="36">
        <f t="shared" si="646"/>
        <v>109.6437845924244</v>
      </c>
      <c r="AP779" s="36">
        <f t="shared" si="647"/>
        <v>3.2829236242263637</v>
      </c>
      <c r="AQ779" s="36">
        <f t="shared" si="648"/>
        <v>1.2436710276461425</v>
      </c>
      <c r="AR779" s="36">
        <f t="shared" si="649"/>
        <v>1.851947072800731</v>
      </c>
      <c r="AS779" s="36">
        <f t="shared" si="650"/>
        <v>83.389056401647153</v>
      </c>
      <c r="AT779" s="37">
        <f t="shared" si="651"/>
        <v>69.765523857841472</v>
      </c>
      <c r="AU779" s="37">
        <f t="shared" si="652"/>
        <v>5.1152127751135774</v>
      </c>
      <c r="AV779" s="37">
        <f t="shared" si="653"/>
        <v>1.9377977244759477</v>
      </c>
      <c r="AW779" s="37">
        <f t="shared" si="654"/>
        <v>2.8855692090177314</v>
      </c>
      <c r="AX779" s="37">
        <f t="shared" si="655"/>
        <v>129.93076155126556</v>
      </c>
      <c r="AY779" s="9">
        <f t="shared" si="656"/>
        <v>0.85</v>
      </c>
      <c r="AZ779" s="9">
        <f t="shared" si="657"/>
        <v>0.6</v>
      </c>
      <c r="BA779" s="9">
        <f t="shared" si="658"/>
        <v>0.65</v>
      </c>
      <c r="BB779" s="9">
        <f t="shared" si="673"/>
        <v>21</v>
      </c>
      <c r="BC779" s="9">
        <f t="shared" si="674"/>
        <v>11.2</v>
      </c>
      <c r="BD779" s="9">
        <f t="shared" si="675"/>
        <v>13.65</v>
      </c>
      <c r="BE779" s="9">
        <f t="shared" si="659"/>
        <v>359.95217068805664</v>
      </c>
      <c r="BF779" s="9">
        <f t="shared" si="660"/>
        <v>136.36079825907274</v>
      </c>
      <c r="BG779" s="9">
        <f t="shared" si="661"/>
        <v>203.05448592673426</v>
      </c>
      <c r="BH779" s="9">
        <f t="shared" si="662"/>
        <v>9143.0917374677283</v>
      </c>
      <c r="BI779" s="9">
        <f t="shared" si="663"/>
        <v>356.86549890012179</v>
      </c>
      <c r="BJ779" s="9">
        <f t="shared" si="664"/>
        <v>135.19147337859764</v>
      </c>
      <c r="BK779" s="9">
        <f t="shared" si="665"/>
        <v>201.3132474951793</v>
      </c>
      <c r="BL779" s="9">
        <f t="shared" si="666"/>
        <v>9064.6876448723287</v>
      </c>
      <c r="BM779" s="9" t="str">
        <f t="shared" si="667"/>
        <v>M</v>
      </c>
      <c r="BN779" s="9" t="str">
        <f t="shared" si="668"/>
        <v>M</v>
      </c>
      <c r="BO779" s="9">
        <v>1</v>
      </c>
    </row>
    <row r="780" spans="1:67" x14ac:dyDescent="0.3">
      <c r="A780" s="10">
        <v>774</v>
      </c>
      <c r="B780" s="10">
        <f t="shared" si="638"/>
        <v>20</v>
      </c>
      <c r="C780" s="9">
        <f>IF(G780&lt;=$A$3,$A$3,G780)</f>
        <v>3.2019283673399417</v>
      </c>
      <c r="D780" s="9">
        <f t="shared" si="625"/>
        <v>3</v>
      </c>
      <c r="E780" s="9">
        <f t="shared" si="626"/>
        <v>2.7508200000000005</v>
      </c>
      <c r="F780" s="9">
        <f t="shared" si="627"/>
        <v>3.601928367339942</v>
      </c>
      <c r="G780" s="9">
        <v>3.2019283673399417</v>
      </c>
      <c r="H780" s="9">
        <f t="shared" si="639"/>
        <v>3.5329370586225135</v>
      </c>
      <c r="I780" s="9">
        <v>65</v>
      </c>
      <c r="J780" s="9">
        <v>78</v>
      </c>
      <c r="K780" s="9">
        <v>0.2</v>
      </c>
      <c r="L780" s="9">
        <v>0.2</v>
      </c>
      <c r="M780" s="1">
        <f t="shared" si="628"/>
        <v>1.3989229744649958</v>
      </c>
      <c r="N780" s="9">
        <v>3</v>
      </c>
      <c r="O780" s="9">
        <v>2.6</v>
      </c>
      <c r="P780" s="9">
        <f t="shared" si="629"/>
        <v>2.8520476610004626</v>
      </c>
      <c r="Q780" s="1">
        <f t="shared" si="630"/>
        <v>1.329931665747567</v>
      </c>
      <c r="R780" s="4">
        <f t="shared" si="631"/>
        <v>15.007922656809424</v>
      </c>
      <c r="S780" s="4">
        <f t="shared" si="632"/>
        <v>3.6502427261571338E-2</v>
      </c>
      <c r="T780" s="9">
        <f t="shared" si="633"/>
        <v>15.650907973467216</v>
      </c>
      <c r="U780" s="9">
        <f t="shared" si="634"/>
        <v>4.9318600330875091</v>
      </c>
      <c r="V780" s="9">
        <f t="shared" si="635"/>
        <v>44.413434604826769</v>
      </c>
      <c r="W780" s="9">
        <f t="shared" si="636"/>
        <v>41.384505409764181</v>
      </c>
      <c r="X780" s="28">
        <f t="shared" si="640"/>
        <v>85.797940014590949</v>
      </c>
      <c r="Y780" s="9">
        <f t="shared" si="637"/>
        <v>0.482348473666457</v>
      </c>
      <c r="Z780" s="9">
        <f t="shared" si="669"/>
        <v>0.04</v>
      </c>
      <c r="AA780" s="29">
        <f t="shared" si="641"/>
        <v>0.52234847366645698</v>
      </c>
      <c r="AB780" s="30">
        <f t="shared" si="670"/>
        <v>0.98</v>
      </c>
      <c r="AC780" s="9">
        <v>0.5</v>
      </c>
      <c r="AD780" s="9">
        <v>0.5</v>
      </c>
      <c r="AE780" s="9">
        <f t="shared" si="642"/>
        <v>87.466265276399866</v>
      </c>
      <c r="AF780" s="9">
        <f>(AC780+AD780)*D780*E780*N780</f>
        <v>24.757380000000005</v>
      </c>
      <c r="AG780" s="28">
        <f t="shared" si="643"/>
        <v>112.22364527639988</v>
      </c>
      <c r="AH780" s="9">
        <f t="shared" si="644"/>
        <v>0.22060751937814987</v>
      </c>
      <c r="AI780" s="9">
        <f t="shared" si="671"/>
        <v>0.09</v>
      </c>
      <c r="AJ780" s="29">
        <f t="shared" si="645"/>
        <v>0.3106075193781499</v>
      </c>
      <c r="AK780" s="30">
        <f t="shared" si="672"/>
        <v>0.9</v>
      </c>
      <c r="AL780" s="9">
        <v>11.981630135148404</v>
      </c>
      <c r="AM780" s="9">
        <v>3.3482454861996134</v>
      </c>
      <c r="AN780" s="9">
        <v>5.1954348271804136</v>
      </c>
      <c r="AO780" s="36">
        <f t="shared" si="646"/>
        <v>87.58539709822827</v>
      </c>
      <c r="AP780" s="36">
        <f t="shared" si="647"/>
        <v>5.7230439220176104</v>
      </c>
      <c r="AQ780" s="36">
        <f t="shared" si="648"/>
        <v>1.5992945670226413</v>
      </c>
      <c r="AR780" s="36">
        <f t="shared" si="649"/>
        <v>2.4816073751691721</v>
      </c>
      <c r="AS780" s="36">
        <f t="shared" si="650"/>
        <v>134.92165493459498</v>
      </c>
      <c r="AT780" s="37">
        <f t="shared" si="651"/>
        <v>110.99041840523064</v>
      </c>
      <c r="AU780" s="37">
        <f t="shared" si="652"/>
        <v>8.2600457207634719</v>
      </c>
      <c r="AV780" s="37">
        <f t="shared" si="653"/>
        <v>2.3082552614620639</v>
      </c>
      <c r="AW780" s="37">
        <f t="shared" si="654"/>
        <v>3.5816937034190586</v>
      </c>
      <c r="AX780" s="37">
        <f t="shared" si="655"/>
        <v>194.73186885623863</v>
      </c>
      <c r="AY780" s="9">
        <f t="shared" si="656"/>
        <v>0.85</v>
      </c>
      <c r="AZ780" s="9">
        <f t="shared" si="657"/>
        <v>0.6</v>
      </c>
      <c r="BA780" s="9">
        <f t="shared" si="658"/>
        <v>0.65</v>
      </c>
      <c r="BB780" s="9">
        <f t="shared" si="673"/>
        <v>21</v>
      </c>
      <c r="BC780" s="9">
        <f t="shared" si="674"/>
        <v>11.2</v>
      </c>
      <c r="BD780" s="9">
        <f t="shared" si="675"/>
        <v>13.65</v>
      </c>
      <c r="BE780" s="9">
        <f t="shared" si="659"/>
        <v>501.25507452051414</v>
      </c>
      <c r="BF780" s="9">
        <f t="shared" si="660"/>
        <v>140.07484972971707</v>
      </c>
      <c r="BG780" s="9">
        <f t="shared" si="661"/>
        <v>217.35256739608388</v>
      </c>
      <c r="BH780" s="9">
        <f t="shared" si="662"/>
        <v>11817.166724596631</v>
      </c>
      <c r="BI780" s="9">
        <f t="shared" si="663"/>
        <v>916.78593059387265</v>
      </c>
      <c r="BJ780" s="9">
        <f t="shared" si="664"/>
        <v>256.19421725574955</v>
      </c>
      <c r="BK780" s="9">
        <f t="shared" si="665"/>
        <v>397.53368274186136</v>
      </c>
      <c r="BL780" s="9">
        <f t="shared" si="666"/>
        <v>21613.371601186427</v>
      </c>
      <c r="BM780" s="9" t="str">
        <f t="shared" si="667"/>
        <v>M</v>
      </c>
      <c r="BN780" s="9" t="str">
        <f t="shared" si="668"/>
        <v>M</v>
      </c>
      <c r="BO780" s="9">
        <v>1</v>
      </c>
    </row>
    <row r="781" spans="1:67" x14ac:dyDescent="0.3">
      <c r="A781" s="10">
        <v>775</v>
      </c>
      <c r="B781" s="10">
        <f t="shared" si="638"/>
        <v>20</v>
      </c>
      <c r="C781" s="9">
        <f>IF(G781&lt;=$A$3,$A$3,G781)</f>
        <v>2.5</v>
      </c>
      <c r="D781" s="9">
        <f t="shared" si="625"/>
        <v>3</v>
      </c>
      <c r="E781" s="9">
        <f t="shared" si="626"/>
        <v>2.7508200000000005</v>
      </c>
      <c r="F781" s="9">
        <f t="shared" si="627"/>
        <v>2.9000000000000004</v>
      </c>
      <c r="G781" s="9">
        <v>1.5219085125808918</v>
      </c>
      <c r="H781" s="9">
        <f t="shared" si="639"/>
        <v>1.6792402474628054</v>
      </c>
      <c r="I781" s="9">
        <v>65</v>
      </c>
      <c r="J781" s="9">
        <v>78</v>
      </c>
      <c r="K781" s="9">
        <v>0.2</v>
      </c>
      <c r="L781" s="9">
        <v>0.2</v>
      </c>
      <c r="M781" s="1">
        <f t="shared" si="628"/>
        <v>1.3989229744649958</v>
      </c>
      <c r="N781" s="9">
        <v>3</v>
      </c>
      <c r="O781" s="9">
        <v>2.6</v>
      </c>
      <c r="P781" s="9">
        <f t="shared" si="629"/>
        <v>0.3820722624044498</v>
      </c>
      <c r="Q781" s="1">
        <f t="shared" si="630"/>
        <v>0.1781632219278011</v>
      </c>
      <c r="R781" s="4">
        <f t="shared" si="631"/>
        <v>15.007922656809424</v>
      </c>
      <c r="S781" s="4">
        <f t="shared" si="632"/>
        <v>11.428609208790004</v>
      </c>
      <c r="T781" s="9">
        <f t="shared" si="633"/>
        <v>0.28087753188388032</v>
      </c>
      <c r="U781" s="9">
        <f t="shared" si="634"/>
        <v>3.0781632219278015</v>
      </c>
      <c r="V781" s="9">
        <f t="shared" si="635"/>
        <v>40.800945385473895</v>
      </c>
      <c r="W781" s="9">
        <f t="shared" si="636"/>
        <v>72.722140586528226</v>
      </c>
      <c r="X781" s="28">
        <f t="shared" si="640"/>
        <v>113.52308597200212</v>
      </c>
      <c r="Y781" s="9">
        <f t="shared" si="637"/>
        <v>0.64059340850250923</v>
      </c>
      <c r="Z781" s="9">
        <f t="shared" si="669"/>
        <v>0.04</v>
      </c>
      <c r="AA781" s="29">
        <f t="shared" si="641"/>
        <v>0.68059340850250927</v>
      </c>
      <c r="AB781" s="30">
        <f t="shared" si="670"/>
        <v>0.98</v>
      </c>
      <c r="AC781" s="9">
        <v>0.5</v>
      </c>
      <c r="AD781" s="9">
        <v>0.5</v>
      </c>
      <c r="AE781" s="9">
        <f t="shared" si="642"/>
        <v>41.573588917730717</v>
      </c>
      <c r="AF781" s="9">
        <f>(AC781+AD781)*D781*E781*N781</f>
        <v>24.757380000000005</v>
      </c>
      <c r="AG781" s="28">
        <f t="shared" si="643"/>
        <v>66.330968917730729</v>
      </c>
      <c r="AH781" s="9">
        <f t="shared" si="644"/>
        <v>0.37324013811265444</v>
      </c>
      <c r="AI781" s="9">
        <f t="shared" si="671"/>
        <v>0.09</v>
      </c>
      <c r="AJ781" s="29">
        <f t="shared" si="645"/>
        <v>0.46324013811265441</v>
      </c>
      <c r="AK781" s="30">
        <f t="shared" si="672"/>
        <v>0.9</v>
      </c>
      <c r="AL781" s="9">
        <v>4.0338487079042444</v>
      </c>
      <c r="AM781" s="9">
        <v>2.2249375932338147</v>
      </c>
      <c r="AN781" s="9">
        <v>4.7928338501333307</v>
      </c>
      <c r="AO781" s="36">
        <f t="shared" si="646"/>
        <v>115.88815026308549</v>
      </c>
      <c r="AP781" s="36">
        <f t="shared" si="647"/>
        <v>1.2884378664082519</v>
      </c>
      <c r="AQ781" s="36">
        <f t="shared" si="648"/>
        <v>0.71065973294944329</v>
      </c>
      <c r="AR781" s="36">
        <f t="shared" si="649"/>
        <v>1.5308627236848824</v>
      </c>
      <c r="AS781" s="36">
        <f t="shared" si="650"/>
        <v>41.356828836701673</v>
      </c>
      <c r="AT781" s="37">
        <f t="shared" si="651"/>
        <v>65.602057171382043</v>
      </c>
      <c r="AU781" s="37">
        <f t="shared" si="652"/>
        <v>2.1652080753291298</v>
      </c>
      <c r="AV781" s="37">
        <f t="shared" si="653"/>
        <v>1.1942571952521455</v>
      </c>
      <c r="AW781" s="37">
        <f t="shared" si="654"/>
        <v>2.5726008354465613</v>
      </c>
      <c r="AX781" s="37">
        <f t="shared" si="655"/>
        <v>69.499773409219003</v>
      </c>
      <c r="AY781" s="9">
        <f t="shared" si="656"/>
        <v>0.85</v>
      </c>
      <c r="AZ781" s="9">
        <f t="shared" si="657"/>
        <v>0.6</v>
      </c>
      <c r="BA781" s="9">
        <f t="shared" si="658"/>
        <v>0.65</v>
      </c>
      <c r="BB781" s="9">
        <f t="shared" si="673"/>
        <v>21</v>
      </c>
      <c r="BC781" s="9">
        <f t="shared" si="674"/>
        <v>11.2</v>
      </c>
      <c r="BD781" s="9">
        <f t="shared" si="675"/>
        <v>13.65</v>
      </c>
      <c r="BE781" s="9">
        <f t="shared" si="659"/>
        <v>149.31468106696877</v>
      </c>
      <c r="BF781" s="9">
        <f t="shared" si="660"/>
        <v>82.357041917969298</v>
      </c>
      <c r="BG781" s="9">
        <f t="shared" si="661"/>
        <v>177.40884935454997</v>
      </c>
      <c r="BH781" s="9">
        <f t="shared" si="662"/>
        <v>4792.766394632391</v>
      </c>
      <c r="BI781" s="9">
        <f t="shared" si="663"/>
        <v>142.04210394567966</v>
      </c>
      <c r="BJ781" s="9">
        <f t="shared" si="664"/>
        <v>78.345728800265618</v>
      </c>
      <c r="BK781" s="9">
        <f t="shared" si="665"/>
        <v>168.76790708611051</v>
      </c>
      <c r="BL781" s="9">
        <f t="shared" si="666"/>
        <v>4559.3281085896824</v>
      </c>
      <c r="BM781" s="9" t="str">
        <f t="shared" si="667"/>
        <v>D</v>
      </c>
      <c r="BN781" s="9" t="str">
        <f t="shared" si="668"/>
        <v>D</v>
      </c>
      <c r="BO781" s="9">
        <v>1</v>
      </c>
    </row>
    <row r="782" spans="1:67" x14ac:dyDescent="0.3">
      <c r="A782" s="10">
        <v>776</v>
      </c>
      <c r="B782" s="10">
        <f t="shared" si="638"/>
        <v>20</v>
      </c>
      <c r="C782" s="9">
        <f>IF(G782&lt;=$A$3,$A$3,G782)</f>
        <v>2.5</v>
      </c>
      <c r="D782" s="9">
        <f t="shared" si="625"/>
        <v>3</v>
      </c>
      <c r="E782" s="9">
        <f t="shared" si="626"/>
        <v>2.7508200000000005</v>
      </c>
      <c r="F782" s="9">
        <f t="shared" si="627"/>
        <v>2.9000000000000004</v>
      </c>
      <c r="G782" s="9">
        <v>2.2806589529686385</v>
      </c>
      <c r="H782" s="9">
        <f t="shared" si="639"/>
        <v>2.5164287293897116</v>
      </c>
      <c r="I782" s="9">
        <v>65</v>
      </c>
      <c r="J782" s="9">
        <v>78</v>
      </c>
      <c r="K782" s="9">
        <v>0.2</v>
      </c>
      <c r="L782" s="9">
        <v>0.2</v>
      </c>
      <c r="M782" s="1">
        <f t="shared" si="628"/>
        <v>1.3989229744649958</v>
      </c>
      <c r="N782" s="9">
        <v>3</v>
      </c>
      <c r="O782" s="9">
        <v>2.6</v>
      </c>
      <c r="P782" s="9">
        <f t="shared" si="629"/>
        <v>2.1774287556675906</v>
      </c>
      <c r="Q782" s="1">
        <f t="shared" si="630"/>
        <v>1.0153517038547069</v>
      </c>
      <c r="R782" s="4">
        <f t="shared" si="631"/>
        <v>15.007922656809424</v>
      </c>
      <c r="S782" s="4">
        <f t="shared" si="632"/>
        <v>1.1283013817153267</v>
      </c>
      <c r="T782" s="9">
        <f t="shared" si="633"/>
        <v>9.1225003408698768</v>
      </c>
      <c r="U782" s="9">
        <f t="shared" si="634"/>
        <v>3.9153517038547072</v>
      </c>
      <c r="V782" s="9">
        <f t="shared" si="635"/>
        <v>37.20582590874659</v>
      </c>
      <c r="W782" s="9">
        <f t="shared" si="636"/>
        <v>44.387847809654666</v>
      </c>
      <c r="X782" s="28">
        <f t="shared" si="640"/>
        <v>81.593673718401249</v>
      </c>
      <c r="Y782" s="9">
        <f t="shared" si="637"/>
        <v>0.5440108992131848</v>
      </c>
      <c r="Z782" s="9">
        <f t="shared" si="669"/>
        <v>0.04</v>
      </c>
      <c r="AA782" s="29">
        <f t="shared" si="641"/>
        <v>0.58401089921318483</v>
      </c>
      <c r="AB782" s="30">
        <f t="shared" si="670"/>
        <v>0.98</v>
      </c>
      <c r="AC782" s="9">
        <v>0.5</v>
      </c>
      <c r="AD782" s="9">
        <v>0.5</v>
      </c>
      <c r="AE782" s="9">
        <f t="shared" si="642"/>
        <v>62.300182296418271</v>
      </c>
      <c r="AF782" s="9">
        <f>(AC782+AD782)*D782*E782*N782</f>
        <v>24.757380000000005</v>
      </c>
      <c r="AG782" s="28">
        <f t="shared" si="643"/>
        <v>87.057562296418268</v>
      </c>
      <c r="AH782" s="9">
        <f t="shared" si="644"/>
        <v>0.28437943065422333</v>
      </c>
      <c r="AI782" s="9">
        <f t="shared" si="671"/>
        <v>0.09</v>
      </c>
      <c r="AJ782" s="29">
        <f t="shared" si="645"/>
        <v>0.3743794306542233</v>
      </c>
      <c r="AK782" s="30">
        <f t="shared" si="672"/>
        <v>0.9</v>
      </c>
      <c r="AL782" s="9">
        <v>4.1339142228138721</v>
      </c>
      <c r="AM782" s="9">
        <v>2.4913404362218063</v>
      </c>
      <c r="AN782" s="9">
        <v>6.0225123094143669</v>
      </c>
      <c r="AO782" s="36">
        <f t="shared" si="646"/>
        <v>83.293541920867952</v>
      </c>
      <c r="AP782" s="36">
        <f t="shared" si="647"/>
        <v>1.7196632602781685</v>
      </c>
      <c r="AQ782" s="36">
        <f t="shared" si="648"/>
        <v>1.036370467817741</v>
      </c>
      <c r="AR782" s="36">
        <f t="shared" si="649"/>
        <v>2.5052994800708079</v>
      </c>
      <c r="AS782" s="36">
        <f t="shared" si="650"/>
        <v>59.888668376628772</v>
      </c>
      <c r="AT782" s="37">
        <f t="shared" si="651"/>
        <v>86.100885787666414</v>
      </c>
      <c r="AU782" s="37">
        <f t="shared" si="652"/>
        <v>2.5862617697034187</v>
      </c>
      <c r="AV782" s="37">
        <f t="shared" si="653"/>
        <v>1.5586338221432421</v>
      </c>
      <c r="AW782" s="37">
        <f t="shared" si="654"/>
        <v>3.7678075799077648</v>
      </c>
      <c r="AX782" s="37">
        <f t="shared" si="655"/>
        <v>90.068664626740258</v>
      </c>
      <c r="AY782" s="9">
        <f t="shared" si="656"/>
        <v>0.85</v>
      </c>
      <c r="AZ782" s="9">
        <f t="shared" si="657"/>
        <v>0.6</v>
      </c>
      <c r="BA782" s="9">
        <f t="shared" si="658"/>
        <v>0.65</v>
      </c>
      <c r="BB782" s="9">
        <f t="shared" si="673"/>
        <v>21</v>
      </c>
      <c r="BC782" s="9">
        <f t="shared" si="674"/>
        <v>11.2</v>
      </c>
      <c r="BD782" s="9">
        <f t="shared" si="675"/>
        <v>13.65</v>
      </c>
      <c r="BE782" s="9">
        <f t="shared" si="659"/>
        <v>143.23684385975608</v>
      </c>
      <c r="BF782" s="9">
        <f t="shared" si="660"/>
        <v>86.322967006726543</v>
      </c>
      <c r="BG782" s="9">
        <f t="shared" si="661"/>
        <v>208.67526726760653</v>
      </c>
      <c r="BH782" s="9">
        <f t="shared" si="662"/>
        <v>4988.3393100136873</v>
      </c>
      <c r="BI782" s="9">
        <f t="shared" si="663"/>
        <v>222.67942925024207</v>
      </c>
      <c r="BJ782" s="9">
        <f t="shared" si="664"/>
        <v>134.19975270514925</v>
      </c>
      <c r="BK782" s="9">
        <f t="shared" si="665"/>
        <v>324.41157010754227</v>
      </c>
      <c r="BL782" s="9">
        <f t="shared" si="666"/>
        <v>7754.9918060745931</v>
      </c>
      <c r="BM782" s="9" t="str">
        <f t="shared" si="667"/>
        <v>D</v>
      </c>
      <c r="BN782" s="9" t="str">
        <f t="shared" si="668"/>
        <v>M</v>
      </c>
      <c r="BO782" s="9">
        <v>1</v>
      </c>
    </row>
    <row r="783" spans="1:67" x14ac:dyDescent="0.3">
      <c r="A783" s="10">
        <v>777</v>
      </c>
      <c r="B783" s="10">
        <f t="shared" si="638"/>
        <v>20</v>
      </c>
      <c r="C783" s="9">
        <f>IF(G783&lt;=$A$3,$A$3,G783)</f>
        <v>2.5</v>
      </c>
      <c r="D783" s="9">
        <f t="shared" si="625"/>
        <v>3</v>
      </c>
      <c r="E783" s="9">
        <f t="shared" si="626"/>
        <v>2.7508200000000005</v>
      </c>
      <c r="F783" s="9">
        <f t="shared" si="627"/>
        <v>2.9000000000000004</v>
      </c>
      <c r="G783" s="9">
        <v>1.3416687030514995</v>
      </c>
      <c r="H783" s="9">
        <f t="shared" si="639"/>
        <v>1.4803676215100687</v>
      </c>
      <c r="I783" s="9">
        <v>65</v>
      </c>
      <c r="J783" s="9">
        <v>78</v>
      </c>
      <c r="K783" s="9">
        <v>0.2</v>
      </c>
      <c r="L783" s="9">
        <v>0.2</v>
      </c>
      <c r="M783" s="1">
        <f t="shared" si="628"/>
        <v>1.3989229744649958</v>
      </c>
      <c r="N783" s="9">
        <v>3</v>
      </c>
      <c r="O783" s="9">
        <v>2.6</v>
      </c>
      <c r="P783" s="9">
        <f t="shared" si="629"/>
        <v>0</v>
      </c>
      <c r="Q783" s="1">
        <f t="shared" si="630"/>
        <v>0</v>
      </c>
      <c r="R783" s="4">
        <f t="shared" si="631"/>
        <v>15.007922656809424</v>
      </c>
      <c r="S783" s="4">
        <f t="shared" si="632"/>
        <v>15.230097243650929</v>
      </c>
      <c r="T783" s="9">
        <f t="shared" si="633"/>
        <v>0</v>
      </c>
      <c r="U783" s="9">
        <f t="shared" si="634"/>
        <v>2.8792905959750645</v>
      </c>
      <c r="V783" s="9">
        <f t="shared" si="635"/>
        <v>36.650023745420953</v>
      </c>
      <c r="W783" s="9">
        <f t="shared" si="636"/>
        <v>30.460194487301859</v>
      </c>
      <c r="X783" s="28">
        <f t="shared" si="640"/>
        <v>67.110218232722815</v>
      </c>
      <c r="Y783" s="9">
        <f t="shared" si="637"/>
        <v>0.45388310885345218</v>
      </c>
      <c r="Z783" s="9">
        <f t="shared" si="669"/>
        <v>0.04</v>
      </c>
      <c r="AA783" s="29">
        <f t="shared" si="641"/>
        <v>0.49388310885345216</v>
      </c>
      <c r="AB783" s="30">
        <f t="shared" si="670"/>
        <v>0.98</v>
      </c>
      <c r="AC783" s="9">
        <v>0.5</v>
      </c>
      <c r="AD783" s="9">
        <v>0.5</v>
      </c>
      <c r="AE783" s="9">
        <f t="shared" si="642"/>
        <v>36.650023745420953</v>
      </c>
      <c r="AF783" s="9">
        <f>(AC783+AD783)*D783*E783*N783</f>
        <v>24.757380000000005</v>
      </c>
      <c r="AG783" s="28">
        <f t="shared" si="643"/>
        <v>61.407403745420957</v>
      </c>
      <c r="AH783" s="9">
        <f t="shared" si="644"/>
        <v>0.40316604334287814</v>
      </c>
      <c r="AI783" s="9">
        <f t="shared" si="671"/>
        <v>0.09</v>
      </c>
      <c r="AJ783" s="29">
        <f t="shared" si="645"/>
        <v>0.49316604334287817</v>
      </c>
      <c r="AK783" s="30">
        <f t="shared" si="672"/>
        <v>0.9</v>
      </c>
      <c r="AL783" s="9">
        <v>6.6232138925054675</v>
      </c>
      <c r="AM783" s="9">
        <v>3.0126339491748606</v>
      </c>
      <c r="AN783" s="9">
        <v>4.2734346900737599</v>
      </c>
      <c r="AO783" s="36">
        <f t="shared" si="646"/>
        <v>68.508347779237866</v>
      </c>
      <c r="AP783" s="36">
        <f t="shared" si="647"/>
        <v>3.3521204246734935</v>
      </c>
      <c r="AQ783" s="36">
        <f t="shared" si="648"/>
        <v>1.5247449285189276</v>
      </c>
      <c r="AR783" s="36">
        <f t="shared" si="649"/>
        <v>2.162857479857943</v>
      </c>
      <c r="AS783" s="36">
        <f t="shared" si="650"/>
        <v>89.271588490108655</v>
      </c>
      <c r="AT783" s="37">
        <f t="shared" si="651"/>
        <v>60.732597110855892</v>
      </c>
      <c r="AU783" s="37">
        <f t="shared" si="652"/>
        <v>3.3568697029249632</v>
      </c>
      <c r="AV783" s="37">
        <f t="shared" si="653"/>
        <v>1.5269051844198651</v>
      </c>
      <c r="AW783" s="37">
        <f t="shared" si="654"/>
        <v>2.1659218124858848</v>
      </c>
      <c r="AX783" s="37">
        <f t="shared" si="655"/>
        <v>89.398068317793104</v>
      </c>
      <c r="AY783" s="9">
        <f t="shared" si="656"/>
        <v>0.85</v>
      </c>
      <c r="AZ783" s="9">
        <f t="shared" si="657"/>
        <v>0.6</v>
      </c>
      <c r="BA783" s="9">
        <f t="shared" si="658"/>
        <v>0.65</v>
      </c>
      <c r="BB783" s="9">
        <f t="shared" si="673"/>
        <v>21</v>
      </c>
      <c r="BC783" s="9">
        <f t="shared" si="674"/>
        <v>11.2</v>
      </c>
      <c r="BD783" s="9">
        <f t="shared" si="675"/>
        <v>13.65</v>
      </c>
      <c r="BE783" s="9">
        <f t="shared" si="659"/>
        <v>229.64823185141822</v>
      </c>
      <c r="BF783" s="9">
        <f t="shared" si="660"/>
        <v>104.45775583760387</v>
      </c>
      <c r="BG783" s="9">
        <f t="shared" si="661"/>
        <v>148.1737924270339</v>
      </c>
      <c r="BH783" s="9">
        <f t="shared" si="662"/>
        <v>6115.8490310853722</v>
      </c>
      <c r="BI783" s="9">
        <f t="shared" si="663"/>
        <v>203.87141522138029</v>
      </c>
      <c r="BJ783" s="9">
        <f t="shared" si="664"/>
        <v>92.732917391848787</v>
      </c>
      <c r="BK783" s="9">
        <f t="shared" si="665"/>
        <v>131.54205681132001</v>
      </c>
      <c r="BL783" s="9">
        <f t="shared" si="666"/>
        <v>5429.3768656332995</v>
      </c>
      <c r="BM783" s="9" t="str">
        <f t="shared" si="667"/>
        <v>M</v>
      </c>
      <c r="BN783" s="9" t="str">
        <f t="shared" si="668"/>
        <v>M</v>
      </c>
      <c r="BO783" s="9">
        <v>1</v>
      </c>
    </row>
    <row r="784" spans="1:67" x14ac:dyDescent="0.3">
      <c r="A784" s="10">
        <v>778</v>
      </c>
      <c r="B784" s="10">
        <f t="shared" si="638"/>
        <v>20</v>
      </c>
      <c r="C784" s="9">
        <f>IF(G784&lt;=$A$3,$A$3,G784)</f>
        <v>2.5</v>
      </c>
      <c r="D784" s="9">
        <f t="shared" si="625"/>
        <v>3</v>
      </c>
      <c r="E784" s="9">
        <f t="shared" si="626"/>
        <v>2.7508200000000005</v>
      </c>
      <c r="F784" s="9">
        <f t="shared" si="627"/>
        <v>2.9000000000000004</v>
      </c>
      <c r="G784" s="9">
        <v>1.5239822643318122</v>
      </c>
      <c r="H784" s="9">
        <f t="shared" si="639"/>
        <v>1.6815283793541809</v>
      </c>
      <c r="I784" s="9">
        <v>65</v>
      </c>
      <c r="J784" s="9">
        <v>78</v>
      </c>
      <c r="K784" s="9">
        <v>0.2</v>
      </c>
      <c r="L784" s="9">
        <v>0.2</v>
      </c>
      <c r="M784" s="1">
        <f t="shared" si="628"/>
        <v>1.3989229744649958</v>
      </c>
      <c r="N784" s="9">
        <v>3</v>
      </c>
      <c r="O784" s="9">
        <v>2.6</v>
      </c>
      <c r="P784" s="9">
        <f t="shared" si="629"/>
        <v>0.38697917708054258</v>
      </c>
      <c r="Q784" s="1">
        <f t="shared" si="630"/>
        <v>0.18045135381917632</v>
      </c>
      <c r="R784" s="4">
        <f t="shared" si="631"/>
        <v>15.007922656809424</v>
      </c>
      <c r="S784" s="4">
        <f t="shared" si="632"/>
        <v>11.385806916430303</v>
      </c>
      <c r="T784" s="9">
        <f t="shared" si="633"/>
        <v>0.28813842219373753</v>
      </c>
      <c r="U784" s="9">
        <f t="shared" si="634"/>
        <v>3.0804513538191767</v>
      </c>
      <c r="V784" s="9">
        <f t="shared" si="635"/>
        <v>40.837620133916637</v>
      </c>
      <c r="W784" s="9">
        <f t="shared" si="636"/>
        <v>72.604399184659314</v>
      </c>
      <c r="X784" s="28">
        <f t="shared" si="640"/>
        <v>113.44201931857594</v>
      </c>
      <c r="Y784" s="9">
        <f t="shared" si="637"/>
        <v>0.64001328273932145</v>
      </c>
      <c r="Z784" s="9">
        <f t="shared" si="669"/>
        <v>0.04</v>
      </c>
      <c r="AA784" s="29">
        <f t="shared" si="641"/>
        <v>0.68001328273932149</v>
      </c>
      <c r="AB784" s="30">
        <f t="shared" si="670"/>
        <v>0.98</v>
      </c>
      <c r="AC784" s="9">
        <v>0.5</v>
      </c>
      <c r="AD784" s="9">
        <v>0.5</v>
      </c>
      <c r="AE784" s="9">
        <f t="shared" si="642"/>
        <v>41.630237068455614</v>
      </c>
      <c r="AF784" s="9">
        <f>(AC784+AD784)*D784*E784*N784</f>
        <v>24.757380000000005</v>
      </c>
      <c r="AG784" s="28">
        <f t="shared" si="643"/>
        <v>66.387617068455626</v>
      </c>
      <c r="AH784" s="9">
        <f t="shared" si="644"/>
        <v>0.3729216545680713</v>
      </c>
      <c r="AI784" s="9">
        <f t="shared" si="671"/>
        <v>0.09</v>
      </c>
      <c r="AJ784" s="29">
        <f t="shared" si="645"/>
        <v>0.46292165456807133</v>
      </c>
      <c r="AK784" s="30">
        <f t="shared" si="672"/>
        <v>0.9</v>
      </c>
      <c r="AL784" s="9">
        <v>4.1439988299443629</v>
      </c>
      <c r="AM784" s="9">
        <v>2.7567870737110032</v>
      </c>
      <c r="AN784" s="9">
        <v>4.2511866712553976</v>
      </c>
      <c r="AO784" s="36">
        <f t="shared" si="646"/>
        <v>115.80539472104627</v>
      </c>
      <c r="AP784" s="36">
        <f t="shared" si="647"/>
        <v>1.3260245819259895</v>
      </c>
      <c r="AQ784" s="36">
        <f t="shared" si="648"/>
        <v>0.88213524590345604</v>
      </c>
      <c r="AR784" s="36">
        <f t="shared" si="649"/>
        <v>1.360323267397366</v>
      </c>
      <c r="AS784" s="36">
        <f t="shared" si="650"/>
        <v>41.66695582983327</v>
      </c>
      <c r="AT784" s="37">
        <f t="shared" si="651"/>
        <v>65.658082814956117</v>
      </c>
      <c r="AU784" s="37">
        <f t="shared" si="652"/>
        <v>2.2256520350583666</v>
      </c>
      <c r="AV784" s="37">
        <f t="shared" si="653"/>
        <v>1.480610640256834</v>
      </c>
      <c r="AW784" s="37">
        <f t="shared" si="654"/>
        <v>2.2832203035201175</v>
      </c>
      <c r="AX784" s="37">
        <f t="shared" si="655"/>
        <v>69.935464471300008</v>
      </c>
      <c r="AY784" s="9">
        <f t="shared" si="656"/>
        <v>0.85</v>
      </c>
      <c r="AZ784" s="9">
        <f t="shared" si="657"/>
        <v>0.6</v>
      </c>
      <c r="BA784" s="9">
        <f t="shared" si="658"/>
        <v>0.65</v>
      </c>
      <c r="BB784" s="9">
        <f t="shared" si="673"/>
        <v>21</v>
      </c>
      <c r="BC784" s="9">
        <f t="shared" si="674"/>
        <v>11.2</v>
      </c>
      <c r="BD784" s="9">
        <f t="shared" si="675"/>
        <v>13.65</v>
      </c>
      <c r="BE784" s="9">
        <f t="shared" si="659"/>
        <v>153.56080011974956</v>
      </c>
      <c r="BF784" s="9">
        <f t="shared" si="660"/>
        <v>102.15602034919694</v>
      </c>
      <c r="BG784" s="9">
        <f t="shared" si="661"/>
        <v>157.53277292917534</v>
      </c>
      <c r="BH784" s="9">
        <f t="shared" si="662"/>
        <v>4825.2582666982416</v>
      </c>
      <c r="BI784" s="9">
        <f t="shared" si="663"/>
        <v>146.13204563513784</v>
      </c>
      <c r="BJ784" s="9">
        <f t="shared" si="664"/>
        <v>97.214056034688412</v>
      </c>
      <c r="BK784" s="9">
        <f t="shared" si="665"/>
        <v>149.91186777331311</v>
      </c>
      <c r="BL784" s="9">
        <f t="shared" si="666"/>
        <v>4591.8285179590375</v>
      </c>
      <c r="BM784" s="9" t="str">
        <f t="shared" si="667"/>
        <v>D</v>
      </c>
      <c r="BN784" s="9" t="str">
        <f t="shared" si="668"/>
        <v>D</v>
      </c>
      <c r="BO784" s="9">
        <v>1</v>
      </c>
    </row>
    <row r="785" spans="1:67" x14ac:dyDescent="0.3">
      <c r="A785" s="10">
        <v>779</v>
      </c>
      <c r="B785" s="10">
        <f t="shared" si="638"/>
        <v>20</v>
      </c>
      <c r="C785" s="9">
        <f>IF(G785&lt;=$A$3,$A$3,G785)</f>
        <v>2.5</v>
      </c>
      <c r="D785" s="9">
        <f t="shared" si="625"/>
        <v>3</v>
      </c>
      <c r="E785" s="9">
        <f t="shared" si="626"/>
        <v>2.7508200000000005</v>
      </c>
      <c r="F785" s="9">
        <f t="shared" si="627"/>
        <v>2.9000000000000004</v>
      </c>
      <c r="G785" s="9">
        <v>2.4399799946013738</v>
      </c>
      <c r="H785" s="9">
        <f t="shared" si="639"/>
        <v>2.6922200487533754</v>
      </c>
      <c r="I785" s="9">
        <v>65</v>
      </c>
      <c r="J785" s="9">
        <v>78</v>
      </c>
      <c r="K785" s="9">
        <v>0.2</v>
      </c>
      <c r="L785" s="9">
        <v>0.2</v>
      </c>
      <c r="M785" s="1">
        <f t="shared" si="628"/>
        <v>1.3989229744649958</v>
      </c>
      <c r="N785" s="9">
        <v>3</v>
      </c>
      <c r="O785" s="9">
        <v>2.6</v>
      </c>
      <c r="P785" s="9">
        <f t="shared" si="629"/>
        <v>2.5544144566084737</v>
      </c>
      <c r="Q785" s="1">
        <f t="shared" si="630"/>
        <v>1.1911430232183706</v>
      </c>
      <c r="R785" s="4">
        <f t="shared" si="631"/>
        <v>15.007922656809424</v>
      </c>
      <c r="S785" s="4">
        <f t="shared" si="632"/>
        <v>0.33108557364296576</v>
      </c>
      <c r="T785" s="9">
        <f t="shared" si="633"/>
        <v>12.554768441127811</v>
      </c>
      <c r="U785" s="9">
        <f t="shared" si="634"/>
        <v>4.091143023218371</v>
      </c>
      <c r="V785" s="9">
        <f t="shared" si="635"/>
        <v>32.116406667382648</v>
      </c>
      <c r="W785" s="9">
        <f t="shared" si="636"/>
        <v>42.19485062049305</v>
      </c>
      <c r="X785" s="28">
        <f t="shared" si="640"/>
        <v>74.311257287875691</v>
      </c>
      <c r="Y785" s="9">
        <f t="shared" si="637"/>
        <v>0.56781236330094209</v>
      </c>
      <c r="Z785" s="9">
        <f t="shared" si="669"/>
        <v>0.04</v>
      </c>
      <c r="AA785" s="29">
        <f t="shared" si="641"/>
        <v>0.60781236330094213</v>
      </c>
      <c r="AB785" s="30">
        <f t="shared" si="670"/>
        <v>0.98</v>
      </c>
      <c r="AC785" s="9">
        <v>0.5</v>
      </c>
      <c r="AD785" s="9">
        <v>0.5</v>
      </c>
      <c r="AE785" s="9">
        <f t="shared" si="642"/>
        <v>66.652314790605857</v>
      </c>
      <c r="AF785" s="9">
        <f>(AC785+AD785)*D785*E785*N785</f>
        <v>24.757380000000005</v>
      </c>
      <c r="AG785" s="28">
        <f t="shared" si="643"/>
        <v>91.409694790605869</v>
      </c>
      <c r="AH785" s="9">
        <f t="shared" si="644"/>
        <v>0.27083976220150674</v>
      </c>
      <c r="AI785" s="9">
        <f t="shared" si="671"/>
        <v>0.09</v>
      </c>
      <c r="AJ785" s="29">
        <f t="shared" si="645"/>
        <v>0.36083976220150671</v>
      </c>
      <c r="AK785" s="30">
        <f t="shared" si="672"/>
        <v>0.9</v>
      </c>
      <c r="AL785" s="9">
        <v>7.2126147158028013</v>
      </c>
      <c r="AM785" s="9">
        <v>3.0672722235622416</v>
      </c>
      <c r="AN785" s="9">
        <v>6.5841791503222149</v>
      </c>
      <c r="AO785" s="36">
        <f t="shared" si="646"/>
        <v>75.859408481373094</v>
      </c>
      <c r="AP785" s="36">
        <f t="shared" si="647"/>
        <v>2.8286983198115476</v>
      </c>
      <c r="AQ785" s="36">
        <f t="shared" si="648"/>
        <v>1.2029462444715397</v>
      </c>
      <c r="AR785" s="36">
        <f t="shared" si="649"/>
        <v>2.5822336605680802</v>
      </c>
      <c r="AS785" s="36">
        <f t="shared" si="650"/>
        <v>81.486931924875165</v>
      </c>
      <c r="AT785" s="37">
        <f t="shared" si="651"/>
        <v>90.405192650049756</v>
      </c>
      <c r="AU785" s="37">
        <f t="shared" si="652"/>
        <v>4.6100165369014308</v>
      </c>
      <c r="AV785" s="37">
        <f t="shared" si="653"/>
        <v>1.9604784438047556</v>
      </c>
      <c r="AW785" s="37">
        <f t="shared" si="654"/>
        <v>4.2083455114278285</v>
      </c>
      <c r="AX785" s="37">
        <f t="shared" si="655"/>
        <v>132.8017558762019</v>
      </c>
      <c r="AY785" s="9">
        <f t="shared" si="656"/>
        <v>0.85</v>
      </c>
      <c r="AZ785" s="9">
        <f t="shared" si="657"/>
        <v>0.6</v>
      </c>
      <c r="BA785" s="9">
        <f t="shared" si="658"/>
        <v>0.65</v>
      </c>
      <c r="BB785" s="9">
        <f t="shared" si="673"/>
        <v>21</v>
      </c>
      <c r="BC785" s="9">
        <f t="shared" si="674"/>
        <v>11.2</v>
      </c>
      <c r="BD785" s="9">
        <f t="shared" si="675"/>
        <v>13.65</v>
      </c>
      <c r="BE785" s="9">
        <f t="shared" si="659"/>
        <v>214.58338131315793</v>
      </c>
      <c r="BF785" s="9">
        <f t="shared" si="660"/>
        <v>91.254790540500238</v>
      </c>
      <c r="BG785" s="9">
        <f t="shared" si="661"/>
        <v>195.88671805138532</v>
      </c>
      <c r="BH785" s="9">
        <f t="shared" si="662"/>
        <v>6181.5504547829469</v>
      </c>
      <c r="BI785" s="9">
        <f t="shared" si="663"/>
        <v>416.76943313848903</v>
      </c>
      <c r="BJ785" s="9">
        <f t="shared" si="664"/>
        <v>177.23743139843867</v>
      </c>
      <c r="BK785" s="9">
        <f t="shared" si="665"/>
        <v>380.45628669860503</v>
      </c>
      <c r="BL785" s="9">
        <f t="shared" si="666"/>
        <v>12005.96832425291</v>
      </c>
      <c r="BM785" s="9" t="str">
        <f t="shared" si="667"/>
        <v>M</v>
      </c>
      <c r="BN785" s="9" t="str">
        <f t="shared" si="668"/>
        <v>M</v>
      </c>
      <c r="BO785" s="9">
        <v>1</v>
      </c>
    </row>
    <row r="786" spans="1:67" x14ac:dyDescent="0.3">
      <c r="A786" s="10">
        <v>780</v>
      </c>
      <c r="B786" s="10">
        <f t="shared" si="638"/>
        <v>20</v>
      </c>
      <c r="C786" s="9">
        <f>IF(G786&lt;=$A$3,$A$3,G786)</f>
        <v>2.5</v>
      </c>
      <c r="D786" s="9">
        <f t="shared" si="625"/>
        <v>3</v>
      </c>
      <c r="E786" s="9">
        <f t="shared" si="626"/>
        <v>2.7508200000000005</v>
      </c>
      <c r="F786" s="9">
        <f t="shared" si="627"/>
        <v>2.9000000000000004</v>
      </c>
      <c r="G786" s="9">
        <v>2.3392934930279425</v>
      </c>
      <c r="H786" s="9">
        <f t="shared" si="639"/>
        <v>2.5811247861796693</v>
      </c>
      <c r="I786" s="9">
        <v>65</v>
      </c>
      <c r="J786" s="9">
        <v>78</v>
      </c>
      <c r="K786" s="9">
        <v>0.2</v>
      </c>
      <c r="L786" s="9">
        <v>0.2</v>
      </c>
      <c r="M786" s="1">
        <f t="shared" si="628"/>
        <v>1.3989229744649958</v>
      </c>
      <c r="N786" s="9">
        <v>3</v>
      </c>
      <c r="O786" s="9">
        <v>2.6</v>
      </c>
      <c r="P786" s="9">
        <f t="shared" si="629"/>
        <v>2.3161698971833355</v>
      </c>
      <c r="Q786" s="1">
        <f t="shared" si="630"/>
        <v>1.080047760644665</v>
      </c>
      <c r="R786" s="4">
        <f t="shared" si="631"/>
        <v>15.007922656809424</v>
      </c>
      <c r="S786" s="4">
        <f t="shared" si="632"/>
        <v>0.77978432934977226</v>
      </c>
      <c r="T786" s="9">
        <f t="shared" si="633"/>
        <v>10.322070142898657</v>
      </c>
      <c r="U786" s="9">
        <f t="shared" si="634"/>
        <v>3.9800477606446654</v>
      </c>
      <c r="V786" s="9">
        <f t="shared" si="635"/>
        <v>35.507730168380341</v>
      </c>
      <c r="W786" s="9">
        <f t="shared" si="636"/>
        <v>43.429140131666443</v>
      </c>
      <c r="X786" s="28">
        <f t="shared" si="640"/>
        <v>78.936870300046792</v>
      </c>
      <c r="Y786" s="9">
        <f t="shared" si="637"/>
        <v>0.55017560192832604</v>
      </c>
      <c r="Z786" s="9">
        <f t="shared" si="669"/>
        <v>0.04</v>
      </c>
      <c r="AA786" s="29">
        <f t="shared" si="641"/>
        <v>0.59017560192832608</v>
      </c>
      <c r="AB786" s="30">
        <f t="shared" si="670"/>
        <v>0.98</v>
      </c>
      <c r="AC786" s="9">
        <v>0.5</v>
      </c>
      <c r="AD786" s="9">
        <v>0.5</v>
      </c>
      <c r="AE786" s="9">
        <f t="shared" si="642"/>
        <v>63.901887158868831</v>
      </c>
      <c r="AF786" s="9">
        <f>(AC786+AD786)*D786*E786*N786</f>
        <v>24.757380000000005</v>
      </c>
      <c r="AG786" s="28">
        <f t="shared" si="643"/>
        <v>88.659267158868829</v>
      </c>
      <c r="AH786" s="9">
        <f t="shared" si="644"/>
        <v>0.27924187502742581</v>
      </c>
      <c r="AI786" s="9">
        <f t="shared" si="671"/>
        <v>0.09</v>
      </c>
      <c r="AJ786" s="29">
        <f t="shared" si="645"/>
        <v>0.36924187502742578</v>
      </c>
      <c r="AK786" s="30">
        <f t="shared" si="672"/>
        <v>0.9</v>
      </c>
      <c r="AL786" s="9">
        <v>8.3001762626648841</v>
      </c>
      <c r="AM786" s="9">
        <v>3.2313309305856208</v>
      </c>
      <c r="AN786" s="9">
        <v>3.3476366241952231</v>
      </c>
      <c r="AO786" s="36">
        <f t="shared" si="646"/>
        <v>80.581388431297768</v>
      </c>
      <c r="AP786" s="36">
        <f t="shared" si="647"/>
        <v>3.401614740735432</v>
      </c>
      <c r="AQ786" s="36">
        <f t="shared" si="648"/>
        <v>1.3242782535976341</v>
      </c>
      <c r="AR786" s="36">
        <f t="shared" si="649"/>
        <v>1.3719431644734978</v>
      </c>
      <c r="AS786" s="36">
        <f t="shared" si="650"/>
        <v>79.917836293588337</v>
      </c>
      <c r="AT786" s="37">
        <f t="shared" si="651"/>
        <v>87.684989497782354</v>
      </c>
      <c r="AU786" s="37">
        <f t="shared" si="652"/>
        <v>5.2354036163803706</v>
      </c>
      <c r="AV786" s="37">
        <f t="shared" si="653"/>
        <v>2.0381882389420696</v>
      </c>
      <c r="AW786" s="37">
        <f t="shared" si="654"/>
        <v>2.1115490001668968</v>
      </c>
      <c r="AX786" s="37">
        <f t="shared" si="655"/>
        <v>123.00103363683328</v>
      </c>
      <c r="AY786" s="9">
        <f t="shared" si="656"/>
        <v>0.85</v>
      </c>
      <c r="AZ786" s="9">
        <f t="shared" si="657"/>
        <v>0.6</v>
      </c>
      <c r="BA786" s="9">
        <f t="shared" si="658"/>
        <v>0.55000000000000004</v>
      </c>
      <c r="BB786" s="9">
        <f t="shared" si="673"/>
        <v>21</v>
      </c>
      <c r="BC786" s="9">
        <f t="shared" si="674"/>
        <v>11.2</v>
      </c>
      <c r="BD786" s="9">
        <f t="shared" si="675"/>
        <v>13.65</v>
      </c>
      <c r="BE786" s="9">
        <f t="shared" si="659"/>
        <v>274.10683871683011</v>
      </c>
      <c r="BF786" s="9">
        <f t="shared" si="660"/>
        <v>106.7121803442716</v>
      </c>
      <c r="BG786" s="9">
        <f t="shared" si="661"/>
        <v>110.55308504210277</v>
      </c>
      <c r="BH786" s="9">
        <f t="shared" si="662"/>
        <v>6439.890208962508</v>
      </c>
      <c r="BI786" s="9">
        <f t="shared" si="663"/>
        <v>459.06631111896456</v>
      </c>
      <c r="BJ786" s="9">
        <f t="shared" si="664"/>
        <v>178.71851432613889</v>
      </c>
      <c r="BK786" s="9">
        <f t="shared" si="665"/>
        <v>185.15115190368718</v>
      </c>
      <c r="BL786" s="9">
        <f t="shared" si="666"/>
        <v>10785.3443426621</v>
      </c>
      <c r="BM786" s="9" t="str">
        <f t="shared" si="667"/>
        <v>M</v>
      </c>
      <c r="BN786" s="9" t="str">
        <f t="shared" si="668"/>
        <v>M</v>
      </c>
      <c r="BO786" s="9">
        <v>1</v>
      </c>
    </row>
    <row r="787" spans="1:67" x14ac:dyDescent="0.3">
      <c r="A787" s="10">
        <v>781</v>
      </c>
      <c r="B787" s="10">
        <f t="shared" si="638"/>
        <v>20</v>
      </c>
      <c r="C787" s="9">
        <f>IF(G787&lt;=$A$3,$A$3,G787)</f>
        <v>2.5</v>
      </c>
      <c r="D787" s="9">
        <f t="shared" si="625"/>
        <v>3</v>
      </c>
      <c r="E787" s="9">
        <f t="shared" si="626"/>
        <v>2.7508200000000005</v>
      </c>
      <c r="F787" s="9">
        <f t="shared" si="627"/>
        <v>2.9000000000000004</v>
      </c>
      <c r="G787" s="9">
        <v>2.4852705490971267</v>
      </c>
      <c r="H787" s="9">
        <f t="shared" si="639"/>
        <v>2.7421926465215569</v>
      </c>
      <c r="I787" s="9">
        <v>65</v>
      </c>
      <c r="J787" s="9">
        <v>78</v>
      </c>
      <c r="K787" s="9">
        <v>0.2</v>
      </c>
      <c r="L787" s="9">
        <v>0.2</v>
      </c>
      <c r="M787" s="1">
        <f t="shared" si="628"/>
        <v>1.3989229744649958</v>
      </c>
      <c r="N787" s="9">
        <v>3</v>
      </c>
      <c r="O787" s="9">
        <v>2.6</v>
      </c>
      <c r="P787" s="9">
        <f t="shared" si="629"/>
        <v>2.6615810383581806</v>
      </c>
      <c r="Q787" s="1">
        <f t="shared" si="630"/>
        <v>1.2411156209865526</v>
      </c>
      <c r="R787" s="4">
        <f t="shared" si="631"/>
        <v>15.007922656809424</v>
      </c>
      <c r="S787" s="4">
        <f t="shared" si="632"/>
        <v>0.19097980724618582</v>
      </c>
      <c r="T787" s="9">
        <f t="shared" si="633"/>
        <v>13.630298533973253</v>
      </c>
      <c r="U787" s="9">
        <f t="shared" si="634"/>
        <v>4.1411156209865529</v>
      </c>
      <c r="V787" s="9">
        <f t="shared" si="635"/>
        <v>30.39500756991556</v>
      </c>
      <c r="W787" s="9">
        <f t="shared" si="636"/>
        <v>41.809444876173458</v>
      </c>
      <c r="X787" s="28">
        <f t="shared" si="640"/>
        <v>72.204452446089022</v>
      </c>
      <c r="Y787" s="9">
        <f t="shared" si="637"/>
        <v>0.57904247535690689</v>
      </c>
      <c r="Z787" s="9">
        <f t="shared" si="669"/>
        <v>0.04</v>
      </c>
      <c r="AA787" s="29">
        <f t="shared" si="641"/>
        <v>0.61904247535690693</v>
      </c>
      <c r="AB787" s="30">
        <f t="shared" si="670"/>
        <v>0.98</v>
      </c>
      <c r="AC787" s="9">
        <v>0.5</v>
      </c>
      <c r="AD787" s="9">
        <v>0.5</v>
      </c>
      <c r="AE787" s="9">
        <f t="shared" si="642"/>
        <v>67.889505383139863</v>
      </c>
      <c r="AF787" s="9">
        <f>(AC787+AD787)*D787*E787*N787</f>
        <v>24.757380000000005</v>
      </c>
      <c r="AG787" s="28">
        <f t="shared" si="643"/>
        <v>92.646885383139875</v>
      </c>
      <c r="AH787" s="9">
        <f t="shared" si="644"/>
        <v>0.26722301454189434</v>
      </c>
      <c r="AI787" s="9">
        <f t="shared" si="671"/>
        <v>0.09</v>
      </c>
      <c r="AJ787" s="29">
        <f t="shared" si="645"/>
        <v>0.35722301454189431</v>
      </c>
      <c r="AK787" s="30">
        <f t="shared" si="672"/>
        <v>0.9</v>
      </c>
      <c r="AL787" s="9">
        <v>7.7518476095958073</v>
      </c>
      <c r="AM787" s="9">
        <v>2.9568413547108703</v>
      </c>
      <c r="AN787" s="9">
        <v>3.4112285950289265</v>
      </c>
      <c r="AO787" s="36">
        <f t="shared" si="646"/>
        <v>73.708711872049221</v>
      </c>
      <c r="AP787" s="36">
        <f t="shared" si="647"/>
        <v>2.9531246767620969</v>
      </c>
      <c r="AQ787" s="36">
        <f t="shared" si="648"/>
        <v>1.126430963252983</v>
      </c>
      <c r="AR787" s="36">
        <f t="shared" si="649"/>
        <v>1.299533201553956</v>
      </c>
      <c r="AS787" s="36">
        <f t="shared" si="650"/>
        <v>70.0391370639298</v>
      </c>
      <c r="AT787" s="37">
        <f t="shared" si="651"/>
        <v>91.628787741566896</v>
      </c>
      <c r="AU787" s="37">
        <f t="shared" si="652"/>
        <v>4.9827092382266152</v>
      </c>
      <c r="AV787" s="37">
        <f t="shared" si="653"/>
        <v>1.9005895724589146</v>
      </c>
      <c r="AW787" s="37">
        <f t="shared" si="654"/>
        <v>2.1926592330211827</v>
      </c>
      <c r="AX787" s="37">
        <f t="shared" si="655"/>
        <v>118.17471102117553</v>
      </c>
      <c r="AY787" s="9">
        <f t="shared" si="656"/>
        <v>0.85</v>
      </c>
      <c r="AZ787" s="9">
        <f t="shared" si="657"/>
        <v>0.6</v>
      </c>
      <c r="BA787" s="9">
        <f t="shared" si="658"/>
        <v>0.55000000000000004</v>
      </c>
      <c r="BB787" s="9">
        <f t="shared" si="673"/>
        <v>21</v>
      </c>
      <c r="BC787" s="9">
        <f t="shared" si="674"/>
        <v>11.2</v>
      </c>
      <c r="BD787" s="9">
        <f t="shared" si="675"/>
        <v>13.65</v>
      </c>
      <c r="BE787" s="9">
        <f t="shared" si="659"/>
        <v>217.6710159216959</v>
      </c>
      <c r="BF787" s="9">
        <f t="shared" si="660"/>
        <v>83.027775314168991</v>
      </c>
      <c r="BG787" s="9">
        <f t="shared" si="661"/>
        <v>95.786918321502213</v>
      </c>
      <c r="BH787" s="9">
        <f t="shared" si="662"/>
        <v>5162.4945736121654</v>
      </c>
      <c r="BI787" s="9">
        <f t="shared" si="663"/>
        <v>456.559607167411</v>
      </c>
      <c r="BJ787" s="9">
        <f t="shared" si="664"/>
        <v>174.14871851867326</v>
      </c>
      <c r="BK787" s="9">
        <f t="shared" si="665"/>
        <v>200.91070745208481</v>
      </c>
      <c r="BL787" s="9">
        <f t="shared" si="666"/>
        <v>10828.205512580298</v>
      </c>
      <c r="BM787" s="9" t="str">
        <f t="shared" si="667"/>
        <v>D</v>
      </c>
      <c r="BN787" s="9" t="str">
        <f t="shared" si="668"/>
        <v>M</v>
      </c>
      <c r="BO787" s="9">
        <v>1</v>
      </c>
    </row>
    <row r="788" spans="1:67" x14ac:dyDescent="0.3">
      <c r="A788" s="10">
        <v>782</v>
      </c>
      <c r="B788" s="10">
        <f t="shared" si="638"/>
        <v>20</v>
      </c>
      <c r="C788" s="9">
        <f>IF(G788&lt;=$A$3,$A$3,G788)</f>
        <v>2.8237691244852186</v>
      </c>
      <c r="D788" s="9">
        <f t="shared" si="625"/>
        <v>3</v>
      </c>
      <c r="E788" s="9">
        <f t="shared" si="626"/>
        <v>2.7508200000000005</v>
      </c>
      <c r="F788" s="9">
        <f t="shared" si="627"/>
        <v>3.2237691244852189</v>
      </c>
      <c r="G788" s="9">
        <v>2.8237691244852186</v>
      </c>
      <c r="H788" s="9">
        <f t="shared" si="639"/>
        <v>3.1156845002050377</v>
      </c>
      <c r="I788" s="9">
        <v>65</v>
      </c>
      <c r="J788" s="9">
        <v>78</v>
      </c>
      <c r="K788" s="9">
        <v>0.2</v>
      </c>
      <c r="L788" s="9">
        <v>0.2</v>
      </c>
      <c r="M788" s="1">
        <f t="shared" si="628"/>
        <v>1.3989229744649958</v>
      </c>
      <c r="N788" s="9">
        <v>3</v>
      </c>
      <c r="O788" s="9">
        <v>2.6</v>
      </c>
      <c r="P788" s="9">
        <f t="shared" si="629"/>
        <v>2.7682117752304767</v>
      </c>
      <c r="Q788" s="1">
        <f t="shared" si="630"/>
        <v>1.2908383501848149</v>
      </c>
      <c r="R788" s="4">
        <f t="shared" si="631"/>
        <v>15.007922656809424</v>
      </c>
      <c r="S788" s="4">
        <f t="shared" si="632"/>
        <v>8.9590263116990337E-2</v>
      </c>
      <c r="T788" s="9">
        <f t="shared" si="633"/>
        <v>14.74431509983804</v>
      </c>
      <c r="U788" s="9">
        <f t="shared" si="634"/>
        <v>4.5146074746700338</v>
      </c>
      <c r="V788" s="9">
        <f t="shared" si="635"/>
        <v>36.577228268749728</v>
      </c>
      <c r="W788" s="9">
        <f t="shared" si="636"/>
        <v>41.530540490391985</v>
      </c>
      <c r="X788" s="28">
        <f t="shared" si="640"/>
        <v>78.10776875914172</v>
      </c>
      <c r="Y788" s="9">
        <f t="shared" si="637"/>
        <v>0.53170819177357764</v>
      </c>
      <c r="Z788" s="9">
        <f t="shared" si="669"/>
        <v>0.04</v>
      </c>
      <c r="AA788" s="29">
        <f t="shared" si="641"/>
        <v>0.57170819177357768</v>
      </c>
      <c r="AB788" s="30">
        <f t="shared" si="670"/>
        <v>0.98</v>
      </c>
      <c r="AC788" s="9">
        <v>0.5</v>
      </c>
      <c r="AD788" s="9">
        <v>0.5</v>
      </c>
      <c r="AE788" s="9">
        <f t="shared" si="642"/>
        <v>77.136185131686204</v>
      </c>
      <c r="AF788" s="9">
        <f>(AC788+AD788)*D788*E788*N788</f>
        <v>24.757380000000005</v>
      </c>
      <c r="AG788" s="28">
        <f t="shared" si="643"/>
        <v>101.89356513168622</v>
      </c>
      <c r="AH788" s="9">
        <f t="shared" si="644"/>
        <v>0.24297294895908114</v>
      </c>
      <c r="AI788" s="9">
        <f t="shared" si="671"/>
        <v>0.09</v>
      </c>
      <c r="AJ788" s="29">
        <f t="shared" si="645"/>
        <v>0.33297294895908114</v>
      </c>
      <c r="AK788" s="30">
        <f t="shared" si="672"/>
        <v>0.9</v>
      </c>
      <c r="AL788" s="9">
        <v>9.4747685980314227</v>
      </c>
      <c r="AM788" s="9">
        <v>2.8175748940306287</v>
      </c>
      <c r="AN788" s="9">
        <v>3.2717889228434811</v>
      </c>
      <c r="AO788" s="36">
        <f t="shared" si="646"/>
        <v>79.735013941623833</v>
      </c>
      <c r="AP788" s="36">
        <f t="shared" si="647"/>
        <v>4.0579657753778022</v>
      </c>
      <c r="AQ788" s="36">
        <f t="shared" si="648"/>
        <v>1.2067442461777482</v>
      </c>
      <c r="AR788" s="36">
        <f t="shared" si="649"/>
        <v>1.4012803938998131</v>
      </c>
      <c r="AS788" s="36">
        <f t="shared" si="650"/>
        <v>91.064122982011099</v>
      </c>
      <c r="AT788" s="37">
        <f t="shared" si="651"/>
        <v>100.77385562474461</v>
      </c>
      <c r="AU788" s="37">
        <f t="shared" si="652"/>
        <v>6.3199269572400008</v>
      </c>
      <c r="AV788" s="37">
        <f t="shared" si="653"/>
        <v>1.8793986726521796</v>
      </c>
      <c r="AW788" s="37">
        <f t="shared" si="654"/>
        <v>2.1823717168326318</v>
      </c>
      <c r="AX788" s="37">
        <f t="shared" si="655"/>
        <v>141.82441093107764</v>
      </c>
      <c r="AY788" s="9">
        <f t="shared" si="656"/>
        <v>0.85</v>
      </c>
      <c r="AZ788" s="9">
        <f t="shared" si="657"/>
        <v>0.6</v>
      </c>
      <c r="BA788" s="9">
        <f t="shared" si="658"/>
        <v>0.55000000000000004</v>
      </c>
      <c r="BB788" s="9">
        <f t="shared" si="673"/>
        <v>21</v>
      </c>
      <c r="BC788" s="9">
        <f t="shared" si="674"/>
        <v>11.2</v>
      </c>
      <c r="BD788" s="9">
        <f t="shared" si="675"/>
        <v>13.65</v>
      </c>
      <c r="BE788" s="9">
        <f t="shared" si="659"/>
        <v>323.5619576743814</v>
      </c>
      <c r="BF788" s="9">
        <f t="shared" si="660"/>
        <v>96.219769292957096</v>
      </c>
      <c r="BG788" s="9">
        <f t="shared" si="661"/>
        <v>111.73111174372573</v>
      </c>
      <c r="BH788" s="9">
        <f t="shared" si="662"/>
        <v>7260.9991155524021</v>
      </c>
      <c r="BI788" s="9">
        <f t="shared" si="663"/>
        <v>636.88340674783535</v>
      </c>
      <c r="BJ788" s="9">
        <f t="shared" si="664"/>
        <v>189.39425049918742</v>
      </c>
      <c r="BK788" s="9">
        <f t="shared" si="665"/>
        <v>219.92601231161765</v>
      </c>
      <c r="BL788" s="9">
        <f t="shared" si="666"/>
        <v>14292.192711232869</v>
      </c>
      <c r="BM788" s="9" t="str">
        <f t="shared" si="667"/>
        <v>M</v>
      </c>
      <c r="BN788" s="9" t="str">
        <f t="shared" si="668"/>
        <v>M</v>
      </c>
      <c r="BO788" s="9">
        <v>1</v>
      </c>
    </row>
    <row r="789" spans="1:67" x14ac:dyDescent="0.3">
      <c r="A789" s="10">
        <v>783</v>
      </c>
      <c r="B789" s="10">
        <f t="shared" si="638"/>
        <v>20</v>
      </c>
      <c r="C789" s="9">
        <f>IF(G789&lt;=$A$3,$A$3,G789)</f>
        <v>2.9889039392929098</v>
      </c>
      <c r="D789" s="9">
        <f t="shared" si="625"/>
        <v>3</v>
      </c>
      <c r="E789" s="9">
        <f t="shared" si="626"/>
        <v>2.7508200000000005</v>
      </c>
      <c r="F789" s="9">
        <f t="shared" si="627"/>
        <v>3.3889039392929101</v>
      </c>
      <c r="G789" s="9">
        <v>2.9889039392929098</v>
      </c>
      <c r="H789" s="9">
        <f t="shared" si="639"/>
        <v>3.2978906085158046</v>
      </c>
      <c r="I789" s="9">
        <v>65</v>
      </c>
      <c r="J789" s="9">
        <v>78</v>
      </c>
      <c r="K789" s="9">
        <v>0.2</v>
      </c>
      <c r="L789" s="9">
        <v>0.2</v>
      </c>
      <c r="M789" s="1">
        <f t="shared" si="628"/>
        <v>1.3989229744649958</v>
      </c>
      <c r="N789" s="9">
        <v>3</v>
      </c>
      <c r="O789" s="9">
        <v>2.6</v>
      </c>
      <c r="P789" s="9">
        <f t="shared" si="629"/>
        <v>2.804821282289871</v>
      </c>
      <c r="Q789" s="1">
        <f t="shared" si="630"/>
        <v>1.3079096436878901</v>
      </c>
      <c r="R789" s="4">
        <f t="shared" si="631"/>
        <v>15.007922656809424</v>
      </c>
      <c r="S789" s="4">
        <f t="shared" si="632"/>
        <v>6.3524754354580201E-2</v>
      </c>
      <c r="T789" s="9">
        <f t="shared" si="633"/>
        <v>15.136880013151654</v>
      </c>
      <c r="U789" s="9">
        <f t="shared" si="634"/>
        <v>4.6968135829808002</v>
      </c>
      <c r="V789" s="9">
        <f t="shared" si="635"/>
        <v>40.008298715679196</v>
      </c>
      <c r="W789" s="9">
        <f t="shared" si="636"/>
        <v>41.458838967578174</v>
      </c>
      <c r="X789" s="28">
        <f t="shared" si="640"/>
        <v>81.467137683257363</v>
      </c>
      <c r="Y789" s="9">
        <f t="shared" si="637"/>
        <v>0.50890260964819123</v>
      </c>
      <c r="Z789" s="9">
        <f t="shared" si="669"/>
        <v>0.04</v>
      </c>
      <c r="AA789" s="29">
        <f t="shared" si="641"/>
        <v>0.54890260964819126</v>
      </c>
      <c r="AB789" s="30">
        <f t="shared" si="670"/>
        <v>0.98</v>
      </c>
      <c r="AC789" s="9">
        <v>0.5</v>
      </c>
      <c r="AD789" s="9">
        <v>0.5</v>
      </c>
      <c r="AE789" s="9">
        <f t="shared" si="642"/>
        <v>81.64713099345704</v>
      </c>
      <c r="AF789" s="9">
        <f>(AC789+AD789)*D789*E789*N789</f>
        <v>24.757380000000005</v>
      </c>
      <c r="AG789" s="28">
        <f t="shared" si="643"/>
        <v>106.40451099345705</v>
      </c>
      <c r="AH789" s="9">
        <f t="shared" si="644"/>
        <v>0.23267227835408563</v>
      </c>
      <c r="AI789" s="9">
        <f t="shared" si="671"/>
        <v>0.09</v>
      </c>
      <c r="AJ789" s="29">
        <f t="shared" si="645"/>
        <v>0.32267227835408563</v>
      </c>
      <c r="AK789" s="30">
        <f t="shared" si="672"/>
        <v>0.9</v>
      </c>
      <c r="AL789" s="9">
        <v>4.5589772962364368</v>
      </c>
      <c r="AM789" s="9">
        <v>2.0355562803448546</v>
      </c>
      <c r="AN789" s="9">
        <v>3.9616731766027362</v>
      </c>
      <c r="AO789" s="36">
        <f t="shared" si="646"/>
        <v>83.164369718325219</v>
      </c>
      <c r="AP789" s="36">
        <f t="shared" si="647"/>
        <v>2.0565427610054017</v>
      </c>
      <c r="AQ789" s="36">
        <f t="shared" si="648"/>
        <v>0.91823412597779863</v>
      </c>
      <c r="AR789" s="36">
        <f t="shared" si="649"/>
        <v>1.7871004313922545</v>
      </c>
      <c r="AS789" s="36">
        <f t="shared" si="650"/>
        <v>58.735870188045006</v>
      </c>
      <c r="AT789" s="37">
        <f t="shared" si="651"/>
        <v>105.2352306528696</v>
      </c>
      <c r="AU789" s="37">
        <f t="shared" si="652"/>
        <v>3.0879217050952765</v>
      </c>
      <c r="AV789" s="37">
        <f t="shared" si="653"/>
        <v>1.3787386976480125</v>
      </c>
      <c r="AW789" s="37">
        <f t="shared" si="654"/>
        <v>2.6833510666140636</v>
      </c>
      <c r="AX789" s="37">
        <f t="shared" si="655"/>
        <v>88.192558822678606</v>
      </c>
      <c r="AY789" s="9">
        <f t="shared" si="656"/>
        <v>0.85</v>
      </c>
      <c r="AZ789" s="9">
        <f t="shared" si="657"/>
        <v>0.6</v>
      </c>
      <c r="BA789" s="9">
        <f t="shared" si="658"/>
        <v>0.65</v>
      </c>
      <c r="BB789" s="9">
        <f t="shared" si="673"/>
        <v>21</v>
      </c>
      <c r="BC789" s="9">
        <f t="shared" si="674"/>
        <v>11.2</v>
      </c>
      <c r="BD789" s="9">
        <f t="shared" si="675"/>
        <v>13.65</v>
      </c>
      <c r="BE789" s="9">
        <f t="shared" si="659"/>
        <v>171.03108251779855</v>
      </c>
      <c r="BF789" s="9">
        <f t="shared" si="660"/>
        <v>76.364362340800866</v>
      </c>
      <c r="BG789" s="9">
        <f t="shared" si="661"/>
        <v>148.62308100008394</v>
      </c>
      <c r="BH789" s="9">
        <f t="shared" si="662"/>
        <v>4884.7316240461314</v>
      </c>
      <c r="BI789" s="9">
        <f t="shared" si="663"/>
        <v>324.9581528737038</v>
      </c>
      <c r="BJ789" s="9">
        <f t="shared" si="664"/>
        <v>145.09188485702563</v>
      </c>
      <c r="BK789" s="9">
        <f t="shared" si="665"/>
        <v>282.38306841775466</v>
      </c>
      <c r="BL789" s="9">
        <f t="shared" si="666"/>
        <v>9280.9642695713537</v>
      </c>
      <c r="BM789" s="9" t="str">
        <f t="shared" si="667"/>
        <v>D</v>
      </c>
      <c r="BN789" s="9" t="str">
        <f t="shared" si="668"/>
        <v>M</v>
      </c>
      <c r="BO789" s="9">
        <v>1</v>
      </c>
    </row>
    <row r="790" spans="1:67" x14ac:dyDescent="0.3">
      <c r="A790" s="10">
        <v>784</v>
      </c>
      <c r="B790" s="10">
        <f t="shared" si="638"/>
        <v>20</v>
      </c>
      <c r="C790" s="9">
        <f>IF(G790&lt;=$A$3,$A$3,G790)</f>
        <v>2.5</v>
      </c>
      <c r="D790" s="9">
        <f t="shared" si="625"/>
        <v>3</v>
      </c>
      <c r="E790" s="9">
        <f t="shared" si="626"/>
        <v>2.7508200000000005</v>
      </c>
      <c r="F790" s="9">
        <f t="shared" si="627"/>
        <v>2.9000000000000004</v>
      </c>
      <c r="G790" s="9">
        <v>1.9137152302700533</v>
      </c>
      <c r="H790" s="9">
        <f t="shared" si="639"/>
        <v>2.1115511282621968</v>
      </c>
      <c r="I790" s="9">
        <v>65</v>
      </c>
      <c r="J790" s="9">
        <v>78</v>
      </c>
      <c r="K790" s="9">
        <v>0.2</v>
      </c>
      <c r="L790" s="9">
        <v>0.2</v>
      </c>
      <c r="M790" s="1">
        <f t="shared" si="628"/>
        <v>1.3989229744649958</v>
      </c>
      <c r="N790" s="9">
        <v>3</v>
      </c>
      <c r="O790" s="9">
        <v>2.6</v>
      </c>
      <c r="P790" s="9">
        <f t="shared" si="629"/>
        <v>1.3091659380903264</v>
      </c>
      <c r="Q790" s="1">
        <f t="shared" si="630"/>
        <v>0.61047410272719205</v>
      </c>
      <c r="R790" s="4">
        <f t="shared" si="631"/>
        <v>15.007922656809424</v>
      </c>
      <c r="S790" s="4">
        <f t="shared" si="632"/>
        <v>4.767383068258658</v>
      </c>
      <c r="T790" s="9">
        <f t="shared" si="633"/>
        <v>3.2977321238175596</v>
      </c>
      <c r="U790" s="9">
        <f t="shared" si="634"/>
        <v>3.5104741027271924</v>
      </c>
      <c r="V790" s="9">
        <f t="shared" si="635"/>
        <v>43.205006190976128</v>
      </c>
      <c r="W790" s="9">
        <f t="shared" si="636"/>
        <v>54.398306494631782</v>
      </c>
      <c r="X790" s="28">
        <f t="shared" si="640"/>
        <v>97.603312685607904</v>
      </c>
      <c r="Y790" s="9">
        <f t="shared" si="637"/>
        <v>0.55734078073615512</v>
      </c>
      <c r="Z790" s="9">
        <f t="shared" si="669"/>
        <v>0.04</v>
      </c>
      <c r="AA790" s="29">
        <f t="shared" si="641"/>
        <v>0.59734078073615515</v>
      </c>
      <c r="AB790" s="30">
        <f t="shared" si="670"/>
        <v>0.98</v>
      </c>
      <c r="AC790" s="9">
        <v>0.5</v>
      </c>
      <c r="AD790" s="9">
        <v>0.5</v>
      </c>
      <c r="AE790" s="9">
        <f t="shared" si="642"/>
        <v>52.276473671815964</v>
      </c>
      <c r="AF790" s="9">
        <f>(AC790+AD790)*D790*E790*N790</f>
        <v>24.757380000000005</v>
      </c>
      <c r="AG790" s="28">
        <f t="shared" si="643"/>
        <v>77.033853671815962</v>
      </c>
      <c r="AH790" s="9">
        <f t="shared" si="644"/>
        <v>0.32138311690173016</v>
      </c>
      <c r="AI790" s="9">
        <f t="shared" si="671"/>
        <v>0.09</v>
      </c>
      <c r="AJ790" s="29">
        <f t="shared" si="645"/>
        <v>0.41138311690173013</v>
      </c>
      <c r="AK790" s="30">
        <f t="shared" si="672"/>
        <v>0.9</v>
      </c>
      <c r="AL790" s="9">
        <v>8.9385453535838302</v>
      </c>
      <c r="AM790" s="9">
        <v>2.56370641796603</v>
      </c>
      <c r="AN790" s="9">
        <v>4.4062015120065698</v>
      </c>
      <c r="AO790" s="36">
        <f t="shared" si="646"/>
        <v>99.636715033224746</v>
      </c>
      <c r="AP790" s="36">
        <f t="shared" si="647"/>
        <v>3.599187693428533</v>
      </c>
      <c r="AQ790" s="36">
        <f t="shared" si="648"/>
        <v>1.0323000246799099</v>
      </c>
      <c r="AR790" s="36">
        <f t="shared" si="649"/>
        <v>1.7741976607437382</v>
      </c>
      <c r="AS790" s="36">
        <f t="shared" si="650"/>
        <v>86.92412523849714</v>
      </c>
      <c r="AT790" s="37">
        <f t="shared" si="651"/>
        <v>76.187327807290515</v>
      </c>
      <c r="AU790" s="37">
        <f t="shared" si="652"/>
        <v>5.2613787054590366</v>
      </c>
      <c r="AV790" s="37">
        <f t="shared" si="653"/>
        <v>1.5090408809221949</v>
      </c>
      <c r="AW790" s="37">
        <f t="shared" si="654"/>
        <v>2.5935646003001911</v>
      </c>
      <c r="AX790" s="37">
        <f t="shared" si="655"/>
        <v>127.06776652840441</v>
      </c>
      <c r="AY790" s="9">
        <f t="shared" si="656"/>
        <v>0.85</v>
      </c>
      <c r="AZ790" s="9">
        <f t="shared" si="657"/>
        <v>0.6</v>
      </c>
      <c r="BA790" s="9">
        <f t="shared" si="658"/>
        <v>0.65</v>
      </c>
      <c r="BB790" s="9">
        <f t="shared" si="673"/>
        <v>21</v>
      </c>
      <c r="BC790" s="9">
        <f t="shared" si="674"/>
        <v>11.2</v>
      </c>
      <c r="BD790" s="9">
        <f t="shared" si="675"/>
        <v>13.65</v>
      </c>
      <c r="BE790" s="9">
        <f t="shared" si="659"/>
        <v>358.61123856122822</v>
      </c>
      <c r="BF790" s="9">
        <f t="shared" si="660"/>
        <v>102.85498338782305</v>
      </c>
      <c r="BG790" s="9">
        <f t="shared" si="661"/>
        <v>176.7752267361378</v>
      </c>
      <c r="BH790" s="9">
        <f t="shared" si="662"/>
        <v>8660.8342959004785</v>
      </c>
      <c r="BI790" s="9">
        <f t="shared" si="663"/>
        <v>400.85038415110546</v>
      </c>
      <c r="BJ790" s="9">
        <f t="shared" si="664"/>
        <v>114.96979226942172</v>
      </c>
      <c r="BK790" s="9">
        <f t="shared" si="665"/>
        <v>197.59675639245506</v>
      </c>
      <c r="BL790" s="9">
        <f t="shared" si="666"/>
        <v>9680.9535822398047</v>
      </c>
      <c r="BM790" s="9" t="str">
        <f t="shared" si="667"/>
        <v>M</v>
      </c>
      <c r="BN790" s="9" t="str">
        <f t="shared" si="668"/>
        <v>M</v>
      </c>
      <c r="BO790" s="9">
        <v>1</v>
      </c>
    </row>
    <row r="791" spans="1:67" x14ac:dyDescent="0.3">
      <c r="A791" s="10">
        <v>785</v>
      </c>
      <c r="B791" s="10">
        <f t="shared" si="638"/>
        <v>20</v>
      </c>
      <c r="C791" s="9">
        <f>IF(G791&lt;=$A$3,$A$3,G791)</f>
        <v>3.0360825958680118</v>
      </c>
      <c r="D791" s="9">
        <f t="shared" si="625"/>
        <v>3</v>
      </c>
      <c r="E791" s="9">
        <f t="shared" si="626"/>
        <v>2.7508200000000005</v>
      </c>
      <c r="F791" s="9">
        <f t="shared" si="627"/>
        <v>3.4360825958680121</v>
      </c>
      <c r="G791" s="9">
        <v>3.0360825958680118</v>
      </c>
      <c r="H791" s="9">
        <f t="shared" si="639"/>
        <v>3.3499464964270866</v>
      </c>
      <c r="I791" s="9">
        <v>65</v>
      </c>
      <c r="J791" s="9">
        <v>78</v>
      </c>
      <c r="K791" s="9">
        <v>0.2</v>
      </c>
      <c r="L791" s="9">
        <v>0.2</v>
      </c>
      <c r="M791" s="1">
        <f t="shared" si="628"/>
        <v>1.3989229744649958</v>
      </c>
      <c r="N791" s="9">
        <v>3</v>
      </c>
      <c r="O791" s="9">
        <v>2.6</v>
      </c>
      <c r="P791" s="9">
        <f t="shared" si="629"/>
        <v>2.8152805386432362</v>
      </c>
      <c r="Q791" s="1">
        <f t="shared" si="630"/>
        <v>1.3127868750240705</v>
      </c>
      <c r="R791" s="4">
        <f t="shared" si="631"/>
        <v>15.007922656809424</v>
      </c>
      <c r="S791" s="4">
        <f t="shared" si="632"/>
        <v>5.689883580506791E-2</v>
      </c>
      <c r="T791" s="9">
        <f t="shared" si="633"/>
        <v>15.249982192055329</v>
      </c>
      <c r="U791" s="9">
        <f t="shared" si="634"/>
        <v>4.7488694708920827</v>
      </c>
      <c r="V791" s="9">
        <f t="shared" si="635"/>
        <v>40.985942378164381</v>
      </c>
      <c r="W791" s="9">
        <f t="shared" si="636"/>
        <v>41.440612258313806</v>
      </c>
      <c r="X791" s="28">
        <f t="shared" si="640"/>
        <v>82.426554636478187</v>
      </c>
      <c r="Y791" s="9">
        <f t="shared" si="637"/>
        <v>0.50275803035899436</v>
      </c>
      <c r="Z791" s="9">
        <f t="shared" si="669"/>
        <v>0.04</v>
      </c>
      <c r="AA791" s="29">
        <f t="shared" si="641"/>
        <v>0.54275803035899439</v>
      </c>
      <c r="AB791" s="30">
        <f t="shared" si="670"/>
        <v>0.98</v>
      </c>
      <c r="AC791" s="9">
        <v>0.5</v>
      </c>
      <c r="AD791" s="9">
        <v>0.5</v>
      </c>
      <c r="AE791" s="9">
        <f t="shared" si="642"/>
        <v>82.935898391714034</v>
      </c>
      <c r="AF791" s="9">
        <f>(AC791+AD791)*D791*E791*N791</f>
        <v>24.757380000000005</v>
      </c>
      <c r="AG791" s="28">
        <f t="shared" si="643"/>
        <v>107.69327839171405</v>
      </c>
      <c r="AH791" s="9">
        <f t="shared" si="644"/>
        <v>0.22988788501683172</v>
      </c>
      <c r="AI791" s="9">
        <f t="shared" si="671"/>
        <v>0.09</v>
      </c>
      <c r="AJ791" s="29">
        <f t="shared" si="645"/>
        <v>0.31988788501683174</v>
      </c>
      <c r="AK791" s="30">
        <f t="shared" si="672"/>
        <v>0.9</v>
      </c>
      <c r="AL791" s="9">
        <v>9.8051919386280346</v>
      </c>
      <c r="AM791" s="9">
        <v>3.4393099636794062</v>
      </c>
      <c r="AN791" s="9">
        <v>6.3594774023941243</v>
      </c>
      <c r="AO791" s="36">
        <f t="shared" si="646"/>
        <v>84.143774524738149</v>
      </c>
      <c r="AP791" s="36">
        <f t="shared" si="647"/>
        <v>4.4833452747263927</v>
      </c>
      <c r="AQ791" s="36">
        <f t="shared" si="648"/>
        <v>1.5725968619987072</v>
      </c>
      <c r="AR791" s="36">
        <f t="shared" si="649"/>
        <v>2.9078199733581553</v>
      </c>
      <c r="AS791" s="36">
        <f t="shared" si="650"/>
        <v>116.39519678011766</v>
      </c>
      <c r="AT791" s="37">
        <f t="shared" si="651"/>
        <v>106.50983577202487</v>
      </c>
      <c r="AU791" s="37">
        <f t="shared" si="652"/>
        <v>6.6686298271962245</v>
      </c>
      <c r="AV791" s="37">
        <f t="shared" si="653"/>
        <v>2.3391163734806844</v>
      </c>
      <c r="AW791" s="37">
        <f t="shared" si="654"/>
        <v>4.3251576263299327</v>
      </c>
      <c r="AX791" s="37">
        <f t="shared" si="655"/>
        <v>173.12886548485511</v>
      </c>
      <c r="AY791" s="9">
        <f t="shared" si="656"/>
        <v>0.85</v>
      </c>
      <c r="AZ791" s="9">
        <f t="shared" si="657"/>
        <v>0.6</v>
      </c>
      <c r="BA791" s="9">
        <f t="shared" si="658"/>
        <v>0.65</v>
      </c>
      <c r="BB791" s="9">
        <f t="shared" si="673"/>
        <v>21</v>
      </c>
      <c r="BC791" s="9">
        <f t="shared" si="674"/>
        <v>11.2</v>
      </c>
      <c r="BD791" s="9">
        <f t="shared" si="675"/>
        <v>13.65</v>
      </c>
      <c r="BE791" s="9">
        <f t="shared" si="659"/>
        <v>377.24559391312778</v>
      </c>
      <c r="BF791" s="9">
        <f t="shared" si="660"/>
        <v>132.32423577432996</v>
      </c>
      <c r="BG791" s="9">
        <f t="shared" si="661"/>
        <v>244.6749481967787</v>
      </c>
      <c r="BH791" s="9">
        <f t="shared" si="662"/>
        <v>9793.9311936287486</v>
      </c>
      <c r="BI791" s="9">
        <f t="shared" si="663"/>
        <v>710.27466771909644</v>
      </c>
      <c r="BJ791" s="9">
        <f t="shared" si="664"/>
        <v>249.13890079108208</v>
      </c>
      <c r="BK791" s="9">
        <f t="shared" si="665"/>
        <v>460.67182846852205</v>
      </c>
      <c r="BL791" s="9">
        <f t="shared" si="666"/>
        <v>18439.927030188905</v>
      </c>
      <c r="BM791" s="9" t="str">
        <f t="shared" si="667"/>
        <v>M</v>
      </c>
      <c r="BN791" s="9" t="str">
        <f t="shared" si="668"/>
        <v>M</v>
      </c>
      <c r="BO791" s="9">
        <v>1</v>
      </c>
    </row>
    <row r="792" spans="1:67" x14ac:dyDescent="0.3">
      <c r="A792" s="10">
        <v>786</v>
      </c>
      <c r="B792" s="10">
        <f t="shared" si="638"/>
        <v>20</v>
      </c>
      <c r="C792" s="9">
        <f>IF(G792&lt;=$A$3,$A$3,G792)</f>
        <v>2.9336256722078238</v>
      </c>
      <c r="D792" s="9">
        <f t="shared" si="625"/>
        <v>3</v>
      </c>
      <c r="E792" s="9">
        <f t="shared" si="626"/>
        <v>2.7508200000000005</v>
      </c>
      <c r="F792" s="9">
        <f t="shared" si="627"/>
        <v>3.3336256722078241</v>
      </c>
      <c r="G792" s="9">
        <v>2.9336256722078238</v>
      </c>
      <c r="H792" s="9">
        <f t="shared" si="639"/>
        <v>3.2368977892156097</v>
      </c>
      <c r="I792" s="9">
        <v>65</v>
      </c>
      <c r="J792" s="9">
        <v>78</v>
      </c>
      <c r="K792" s="9">
        <v>0.2</v>
      </c>
      <c r="L792" s="9">
        <v>0.2</v>
      </c>
      <c r="M792" s="1">
        <f t="shared" si="628"/>
        <v>1.3989229744649958</v>
      </c>
      <c r="N792" s="9">
        <v>3</v>
      </c>
      <c r="O792" s="9">
        <v>2.6</v>
      </c>
      <c r="P792" s="9">
        <f t="shared" si="629"/>
        <v>2.7925663855169578</v>
      </c>
      <c r="Q792" s="1">
        <f t="shared" si="630"/>
        <v>1.3021950914727816</v>
      </c>
      <c r="R792" s="4">
        <f t="shared" si="631"/>
        <v>15.007922656809424</v>
      </c>
      <c r="S792" s="4">
        <f t="shared" si="632"/>
        <v>7.1752385324505147E-2</v>
      </c>
      <c r="T792" s="9">
        <f t="shared" si="633"/>
        <v>15.004896092782284</v>
      </c>
      <c r="U792" s="9">
        <f t="shared" si="634"/>
        <v>4.6358207636806057</v>
      </c>
      <c r="V792" s="9">
        <f t="shared" si="635"/>
        <v>38.861340318823402</v>
      </c>
      <c r="W792" s="9">
        <f t="shared" si="636"/>
        <v>41.48147169940286</v>
      </c>
      <c r="X792" s="28">
        <f t="shared" si="640"/>
        <v>80.342812018226255</v>
      </c>
      <c r="Y792" s="9">
        <f t="shared" si="637"/>
        <v>0.51630594769314941</v>
      </c>
      <c r="Z792" s="9">
        <f t="shared" si="669"/>
        <v>0.04</v>
      </c>
      <c r="AA792" s="29">
        <f t="shared" si="641"/>
        <v>0.55630594769314945</v>
      </c>
      <c r="AB792" s="30">
        <f t="shared" si="670"/>
        <v>0.98</v>
      </c>
      <c r="AC792" s="9">
        <v>0.5</v>
      </c>
      <c r="AD792" s="9">
        <v>0.5</v>
      </c>
      <c r="AE792" s="9">
        <f t="shared" si="642"/>
        <v>80.137108588770758</v>
      </c>
      <c r="AF792" s="9">
        <f>(AC792+AD792)*D792*E792*N792</f>
        <v>24.757380000000005</v>
      </c>
      <c r="AG792" s="28">
        <f t="shared" si="643"/>
        <v>104.89448858877077</v>
      </c>
      <c r="AH792" s="9">
        <f t="shared" si="644"/>
        <v>0.2360217427348261</v>
      </c>
      <c r="AI792" s="9">
        <f t="shared" si="671"/>
        <v>0.09</v>
      </c>
      <c r="AJ792" s="29">
        <f t="shared" si="645"/>
        <v>0.32602174273482609</v>
      </c>
      <c r="AK792" s="30">
        <f t="shared" si="672"/>
        <v>0.9</v>
      </c>
      <c r="AL792" s="9">
        <v>7.2781477983410046</v>
      </c>
      <c r="AM792" s="9">
        <v>2.8621779710412341</v>
      </c>
      <c r="AN792" s="9">
        <v>6.5441900194267895</v>
      </c>
      <c r="AO792" s="36">
        <f t="shared" si="646"/>
        <v>82.016620601939294</v>
      </c>
      <c r="AP792" s="36">
        <f t="shared" si="647"/>
        <v>3.2292708899341029</v>
      </c>
      <c r="AQ792" s="36">
        <f t="shared" si="648"/>
        <v>1.2699313423946847</v>
      </c>
      <c r="AR792" s="36">
        <f t="shared" si="649"/>
        <v>2.903618188785519</v>
      </c>
      <c r="AS792" s="36">
        <f t="shared" si="650"/>
        <v>91.938776386215551</v>
      </c>
      <c r="AT792" s="37">
        <f t="shared" si="651"/>
        <v>103.74180190098208</v>
      </c>
      <c r="AU792" s="37">
        <f t="shared" si="652"/>
        <v>4.905313369244233</v>
      </c>
      <c r="AV792" s="37">
        <f t="shared" si="653"/>
        <v>1.9290457209051424</v>
      </c>
      <c r="AW792" s="37">
        <f t="shared" si="654"/>
        <v>4.4106417845054118</v>
      </c>
      <c r="AX792" s="37">
        <f t="shared" si="655"/>
        <v>139.65645011851637</v>
      </c>
      <c r="AY792" s="9">
        <f t="shared" si="656"/>
        <v>0.85</v>
      </c>
      <c r="AZ792" s="9">
        <f t="shared" si="657"/>
        <v>0.6</v>
      </c>
      <c r="BA792" s="9">
        <f t="shared" si="658"/>
        <v>0.65</v>
      </c>
      <c r="BB792" s="9">
        <f t="shared" si="673"/>
        <v>21</v>
      </c>
      <c r="BC792" s="9">
        <f t="shared" si="674"/>
        <v>11.2</v>
      </c>
      <c r="BD792" s="9">
        <f t="shared" si="675"/>
        <v>13.65</v>
      </c>
      <c r="BE792" s="9">
        <f t="shared" si="659"/>
        <v>264.85388540061217</v>
      </c>
      <c r="BF792" s="9">
        <f t="shared" si="660"/>
        <v>104.15547709969633</v>
      </c>
      <c r="BG792" s="9">
        <f t="shared" si="661"/>
        <v>238.14495136251205</v>
      </c>
      <c r="BH792" s="9">
        <f t="shared" si="662"/>
        <v>7540.5077414747766</v>
      </c>
      <c r="BI792" s="9">
        <f t="shared" si="663"/>
        <v>508.88604781437419</v>
      </c>
      <c r="BJ792" s="9">
        <f t="shared" si="664"/>
        <v>200.12267903607844</v>
      </c>
      <c r="BK792" s="9">
        <f t="shared" si="665"/>
        <v>457.56792626435453</v>
      </c>
      <c r="BL792" s="9">
        <f t="shared" si="666"/>
        <v>14488.211782389511</v>
      </c>
      <c r="BM792" s="9" t="str">
        <f t="shared" si="667"/>
        <v>M</v>
      </c>
      <c r="BN792" s="9" t="str">
        <f t="shared" si="668"/>
        <v>M</v>
      </c>
      <c r="BO792" s="9">
        <v>1</v>
      </c>
    </row>
    <row r="793" spans="1:67" x14ac:dyDescent="0.3">
      <c r="A793" s="10">
        <v>787</v>
      </c>
      <c r="B793" s="10">
        <f t="shared" si="638"/>
        <v>20</v>
      </c>
      <c r="C793" s="9">
        <f>IF(G793&lt;=$A$3,$A$3,G793)</f>
        <v>2.5</v>
      </c>
      <c r="D793" s="9">
        <f t="shared" si="625"/>
        <v>3</v>
      </c>
      <c r="E793" s="9">
        <f t="shared" si="626"/>
        <v>2.7508200000000005</v>
      </c>
      <c r="F793" s="9">
        <f t="shared" si="627"/>
        <v>2.9000000000000004</v>
      </c>
      <c r="G793" s="9">
        <v>2.3476175673009489</v>
      </c>
      <c r="H793" s="9">
        <f t="shared" si="639"/>
        <v>2.5903093859283084</v>
      </c>
      <c r="I793" s="9">
        <v>65</v>
      </c>
      <c r="J793" s="9">
        <v>78</v>
      </c>
      <c r="K793" s="9">
        <v>0.2</v>
      </c>
      <c r="L793" s="9">
        <v>0.2</v>
      </c>
      <c r="M793" s="1">
        <f t="shared" si="628"/>
        <v>1.3989229744649958</v>
      </c>
      <c r="N793" s="9">
        <v>3</v>
      </c>
      <c r="O793" s="9">
        <v>2.6</v>
      </c>
      <c r="P793" s="9">
        <f t="shared" si="629"/>
        <v>2.3358663349064011</v>
      </c>
      <c r="Q793" s="1">
        <f t="shared" si="630"/>
        <v>1.0892323603933036</v>
      </c>
      <c r="R793" s="4">
        <f t="shared" si="631"/>
        <v>15.007922656809424</v>
      </c>
      <c r="S793" s="4">
        <f t="shared" si="632"/>
        <v>0.73551081675855756</v>
      </c>
      <c r="T793" s="9">
        <f t="shared" si="633"/>
        <v>10.498371946802974</v>
      </c>
      <c r="U793" s="9">
        <f t="shared" si="634"/>
        <v>3.989232360393304</v>
      </c>
      <c r="V793" s="9">
        <f t="shared" si="635"/>
        <v>35.250142266289231</v>
      </c>
      <c r="W793" s="9">
        <f t="shared" si="636"/>
        <v>43.30735166776028</v>
      </c>
      <c r="X793" s="28">
        <f t="shared" si="640"/>
        <v>78.557493934049518</v>
      </c>
      <c r="Y793" s="9">
        <f t="shared" si="637"/>
        <v>0.5512822456393226</v>
      </c>
      <c r="Z793" s="9">
        <f t="shared" si="669"/>
        <v>0.04</v>
      </c>
      <c r="AA793" s="29">
        <f t="shared" si="641"/>
        <v>0.59128224563932263</v>
      </c>
      <c r="AB793" s="30">
        <f t="shared" si="670"/>
        <v>0.98</v>
      </c>
      <c r="AC793" s="9">
        <v>0.5</v>
      </c>
      <c r="AD793" s="9">
        <v>0.5</v>
      </c>
      <c r="AE793" s="9">
        <f t="shared" si="642"/>
        <v>64.129273784993799</v>
      </c>
      <c r="AF793" s="9">
        <f>(AC793+AD793)*D793*E793*N793</f>
        <v>24.757380000000005</v>
      </c>
      <c r="AG793" s="28">
        <f t="shared" si="643"/>
        <v>88.886653784993797</v>
      </c>
      <c r="AH793" s="9">
        <f t="shared" si="644"/>
        <v>0.27852752855209456</v>
      </c>
      <c r="AI793" s="9">
        <f t="shared" si="671"/>
        <v>0.09</v>
      </c>
      <c r="AJ793" s="29">
        <f t="shared" si="645"/>
        <v>0.36852752855209459</v>
      </c>
      <c r="AK793" s="30">
        <f t="shared" si="672"/>
        <v>0.9</v>
      </c>
      <c r="AL793" s="9">
        <v>9.0109982042687768</v>
      </c>
      <c r="AM793" s="9">
        <v>3.4667044738156232</v>
      </c>
      <c r="AN793" s="9">
        <v>3.5856775061113377</v>
      </c>
      <c r="AO793" s="36">
        <f t="shared" si="646"/>
        <v>80.194108391008882</v>
      </c>
      <c r="AP793" s="36">
        <f t="shared" si="647"/>
        <v>3.6829549505968306</v>
      </c>
      <c r="AQ793" s="36">
        <f t="shared" si="648"/>
        <v>1.4169036675700351</v>
      </c>
      <c r="AR793" s="36">
        <f t="shared" si="649"/>
        <v>1.4655300581594199</v>
      </c>
      <c r="AS793" s="36">
        <f t="shared" si="650"/>
        <v>88.265253955243509</v>
      </c>
      <c r="AT793" s="37">
        <f t="shared" si="651"/>
        <v>87.90987736977408</v>
      </c>
      <c r="AU793" s="37">
        <f t="shared" si="652"/>
        <v>5.6901973062622417</v>
      </c>
      <c r="AV793" s="37">
        <f t="shared" si="653"/>
        <v>2.1891284418598622</v>
      </c>
      <c r="AW793" s="37">
        <f t="shared" si="654"/>
        <v>2.2642566365992884</v>
      </c>
      <c r="AX793" s="37">
        <f t="shared" si="655"/>
        <v>136.37058205430648</v>
      </c>
      <c r="AY793" s="9">
        <f t="shared" si="656"/>
        <v>0.85</v>
      </c>
      <c r="AZ793" s="9">
        <f t="shared" si="657"/>
        <v>0.6</v>
      </c>
      <c r="BA793" s="9">
        <f t="shared" si="658"/>
        <v>0.65</v>
      </c>
      <c r="BB793" s="9">
        <f t="shared" si="673"/>
        <v>21</v>
      </c>
      <c r="BC793" s="9">
        <f t="shared" si="674"/>
        <v>11.2</v>
      </c>
      <c r="BD793" s="9">
        <f t="shared" si="675"/>
        <v>13.65</v>
      </c>
      <c r="BE793" s="9">
        <f t="shared" si="659"/>
        <v>295.35128850736498</v>
      </c>
      <c r="BF793" s="9">
        <f t="shared" si="660"/>
        <v>113.62732629672941</v>
      </c>
      <c r="BG793" s="9">
        <f t="shared" si="661"/>
        <v>117.52687633431808</v>
      </c>
      <c r="BH793" s="9">
        <f t="shared" si="662"/>
        <v>7078.3533428467235</v>
      </c>
      <c r="BI793" s="9">
        <f t="shared" si="663"/>
        <v>500.22454740333245</v>
      </c>
      <c r="BJ793" s="9">
        <f t="shared" si="664"/>
        <v>192.44601287058509</v>
      </c>
      <c r="BK793" s="9">
        <f t="shared" si="665"/>
        <v>199.05052325714055</v>
      </c>
      <c r="BL793" s="9">
        <f t="shared" si="666"/>
        <v>11988.321145238797</v>
      </c>
      <c r="BM793" s="9" t="str">
        <f t="shared" si="667"/>
        <v>M</v>
      </c>
      <c r="BN793" s="9" t="str">
        <f t="shared" si="668"/>
        <v>M</v>
      </c>
      <c r="BO793" s="9">
        <v>1</v>
      </c>
    </row>
    <row r="794" spans="1:67" x14ac:dyDescent="0.3">
      <c r="A794" s="10">
        <v>788</v>
      </c>
      <c r="B794" s="10">
        <f t="shared" si="638"/>
        <v>20</v>
      </c>
      <c r="C794" s="9">
        <f>IF(G794&lt;=$A$3,$A$3,G794)</f>
        <v>2.9104121092555846</v>
      </c>
      <c r="D794" s="9">
        <f t="shared" si="625"/>
        <v>3</v>
      </c>
      <c r="E794" s="9">
        <f t="shared" si="626"/>
        <v>2.7508200000000005</v>
      </c>
      <c r="F794" s="9">
        <f t="shared" si="627"/>
        <v>3.3104121092555849</v>
      </c>
      <c r="G794" s="9">
        <v>2.9104121092555846</v>
      </c>
      <c r="H794" s="9">
        <f t="shared" si="639"/>
        <v>3.2112844564336629</v>
      </c>
      <c r="I794" s="9">
        <v>65</v>
      </c>
      <c r="J794" s="9">
        <v>78</v>
      </c>
      <c r="K794" s="9">
        <v>0.2</v>
      </c>
      <c r="L794" s="9">
        <v>0.2</v>
      </c>
      <c r="M794" s="1">
        <f t="shared" si="628"/>
        <v>1.3989229744649958</v>
      </c>
      <c r="N794" s="9">
        <v>3</v>
      </c>
      <c r="O794" s="9">
        <v>2.6</v>
      </c>
      <c r="P794" s="9">
        <f t="shared" si="629"/>
        <v>2.7874200625095198</v>
      </c>
      <c r="Q794" s="1">
        <f t="shared" si="630"/>
        <v>1.299795321643074</v>
      </c>
      <c r="R794" s="4">
        <f t="shared" si="631"/>
        <v>15.007922656809424</v>
      </c>
      <c r="S794" s="4">
        <f t="shared" si="632"/>
        <v>7.5356830448208748E-2</v>
      </c>
      <c r="T794" s="9">
        <f t="shared" si="633"/>
        <v>14.949643054338413</v>
      </c>
      <c r="U794" s="9">
        <f t="shared" si="634"/>
        <v>4.6102074308986589</v>
      </c>
      <c r="V794" s="9">
        <f t="shared" si="635"/>
        <v>38.37921246928645</v>
      </c>
      <c r="W794" s="9">
        <f t="shared" si="636"/>
        <v>41.491386879138048</v>
      </c>
      <c r="X794" s="28">
        <f t="shared" si="640"/>
        <v>79.870599348424491</v>
      </c>
      <c r="Y794" s="9">
        <f t="shared" si="637"/>
        <v>0.51948260333114049</v>
      </c>
      <c r="Z794" s="9">
        <f t="shared" si="669"/>
        <v>0.04</v>
      </c>
      <c r="AA794" s="29">
        <f t="shared" si="641"/>
        <v>0.55948260333114053</v>
      </c>
      <c r="AB794" s="30">
        <f t="shared" si="670"/>
        <v>0.98</v>
      </c>
      <c r="AC794" s="9">
        <v>0.5</v>
      </c>
      <c r="AD794" s="9">
        <v>0.5</v>
      </c>
      <c r="AE794" s="9">
        <f t="shared" si="642"/>
        <v>79.502989576021648</v>
      </c>
      <c r="AF794" s="9">
        <f>(AC794+AD794)*D794*E794*N794</f>
        <v>24.757380000000005</v>
      </c>
      <c r="AG794" s="28">
        <f t="shared" si="643"/>
        <v>104.26036957602165</v>
      </c>
      <c r="AH794" s="9">
        <f t="shared" si="644"/>
        <v>0.23745724382789679</v>
      </c>
      <c r="AI794" s="9">
        <f t="shared" si="671"/>
        <v>0.09</v>
      </c>
      <c r="AJ794" s="29">
        <f t="shared" si="645"/>
        <v>0.32745724382789676</v>
      </c>
      <c r="AK794" s="30">
        <f t="shared" si="672"/>
        <v>0.9</v>
      </c>
      <c r="AL794" s="9">
        <v>8.8204281705735532</v>
      </c>
      <c r="AM794" s="9">
        <v>2.2390821042775726</v>
      </c>
      <c r="AN794" s="9">
        <v>5.9756937120338058</v>
      </c>
      <c r="AO794" s="36">
        <f t="shared" si="646"/>
        <v>81.534570168183336</v>
      </c>
      <c r="AP794" s="36">
        <f t="shared" si="647"/>
        <v>3.8855520552057325</v>
      </c>
      <c r="AQ794" s="36">
        <f t="shared" si="648"/>
        <v>0.98635461950418801</v>
      </c>
      <c r="AR794" s="36">
        <f t="shared" si="649"/>
        <v>2.6323970373156054</v>
      </c>
      <c r="AS794" s="36">
        <f t="shared" si="650"/>
        <v>99.34134994207318</v>
      </c>
      <c r="AT794" s="37">
        <f t="shared" si="651"/>
        <v>103.11465122903239</v>
      </c>
      <c r="AU794" s="37">
        <f t="shared" si="652"/>
        <v>5.9321150724556002</v>
      </c>
      <c r="AV794" s="37">
        <f t="shared" si="653"/>
        <v>1.5058784497064714</v>
      </c>
      <c r="AW794" s="37">
        <f t="shared" si="654"/>
        <v>4.0189095191315225</v>
      </c>
      <c r="AX794" s="37">
        <f t="shared" si="655"/>
        <v>151.6655319338544</v>
      </c>
      <c r="AY794" s="9">
        <f t="shared" si="656"/>
        <v>0.85</v>
      </c>
      <c r="AZ794" s="9">
        <f t="shared" si="657"/>
        <v>0.6</v>
      </c>
      <c r="BA794" s="9">
        <f t="shared" si="658"/>
        <v>0.65</v>
      </c>
      <c r="BB794" s="9">
        <f t="shared" si="673"/>
        <v>21</v>
      </c>
      <c r="BC794" s="9">
        <f t="shared" si="674"/>
        <v>11.2</v>
      </c>
      <c r="BD794" s="9">
        <f t="shared" si="675"/>
        <v>13.65</v>
      </c>
      <c r="BE794" s="9">
        <f t="shared" si="659"/>
        <v>316.8068166873008</v>
      </c>
      <c r="BF794" s="9">
        <f t="shared" si="660"/>
        <v>80.421999934675995</v>
      </c>
      <c r="BG794" s="9">
        <f t="shared" si="661"/>
        <v>214.63136094952716</v>
      </c>
      <c r="BH794" s="9">
        <f t="shared" si="662"/>
        <v>8099.7542674540209</v>
      </c>
      <c r="BI794" s="9">
        <f t="shared" si="663"/>
        <v>611.68797674674545</v>
      </c>
      <c r="BJ794" s="9">
        <f t="shared" si="664"/>
        <v>155.2781311347988</v>
      </c>
      <c r="BK794" s="9">
        <f t="shared" si="665"/>
        <v>414.4084533862852</v>
      </c>
      <c r="BL794" s="9">
        <f t="shared" si="666"/>
        <v>15638.938428825071</v>
      </c>
      <c r="BM794" s="9" t="str">
        <f t="shared" si="667"/>
        <v>M</v>
      </c>
      <c r="BN794" s="9" t="str">
        <f t="shared" si="668"/>
        <v>M</v>
      </c>
      <c r="BO794" s="9">
        <v>1</v>
      </c>
    </row>
    <row r="795" spans="1:67" x14ac:dyDescent="0.3">
      <c r="A795" s="10">
        <v>789</v>
      </c>
      <c r="B795" s="10">
        <f t="shared" si="638"/>
        <v>20</v>
      </c>
      <c r="C795" s="9">
        <f>IF(G795&lt;=$A$3,$A$3,G795)</f>
        <v>2.5</v>
      </c>
      <c r="D795" s="9">
        <f t="shared" si="625"/>
        <v>3</v>
      </c>
      <c r="E795" s="9">
        <f t="shared" si="626"/>
        <v>2.7508200000000005</v>
      </c>
      <c r="F795" s="9">
        <f t="shared" si="627"/>
        <v>2.9000000000000004</v>
      </c>
      <c r="G795" s="9">
        <v>1.6483609898694613</v>
      </c>
      <c r="H795" s="9">
        <f t="shared" si="639"/>
        <v>1.8187651187011191</v>
      </c>
      <c r="I795" s="9">
        <v>65</v>
      </c>
      <c r="J795" s="9">
        <v>78</v>
      </c>
      <c r="K795" s="9">
        <v>0.2</v>
      </c>
      <c r="L795" s="9">
        <v>0.2</v>
      </c>
      <c r="M795" s="1">
        <f t="shared" si="628"/>
        <v>1.3989229744649958</v>
      </c>
      <c r="N795" s="9">
        <v>3</v>
      </c>
      <c r="O795" s="9">
        <v>2.6</v>
      </c>
      <c r="P795" s="9">
        <f t="shared" si="629"/>
        <v>0.68128431435821768</v>
      </c>
      <c r="Q795" s="1">
        <f t="shared" si="630"/>
        <v>0.31768809316611435</v>
      </c>
      <c r="R795" s="4">
        <f t="shared" si="631"/>
        <v>15.007922656809424</v>
      </c>
      <c r="S795" s="4">
        <f t="shared" si="632"/>
        <v>8.9654702412059741</v>
      </c>
      <c r="T795" s="9">
        <f t="shared" si="633"/>
        <v>0.89306436444645998</v>
      </c>
      <c r="U795" s="9">
        <f t="shared" si="634"/>
        <v>3.2176880931661147</v>
      </c>
      <c r="V795" s="9">
        <f t="shared" si="635"/>
        <v>42.571199859422109</v>
      </c>
      <c r="W795" s="9">
        <f t="shared" si="636"/>
        <v>65.946488651718724</v>
      </c>
      <c r="X795" s="28">
        <f t="shared" si="640"/>
        <v>108.51768851114083</v>
      </c>
      <c r="Y795" s="9">
        <f t="shared" si="637"/>
        <v>0.60770266632566916</v>
      </c>
      <c r="Z795" s="9">
        <f t="shared" si="669"/>
        <v>0.04</v>
      </c>
      <c r="AA795" s="29">
        <f t="shared" si="641"/>
        <v>0.6477026663256692</v>
      </c>
      <c r="AB795" s="30">
        <f t="shared" si="670"/>
        <v>0.98</v>
      </c>
      <c r="AC795" s="9">
        <v>0.5</v>
      </c>
      <c r="AD795" s="9">
        <v>0.5</v>
      </c>
      <c r="AE795" s="9">
        <f t="shared" si="642"/>
        <v>45.02785917442872</v>
      </c>
      <c r="AF795" s="9">
        <f>(AC795+AD795)*D795*E795*N795</f>
        <v>24.757380000000005</v>
      </c>
      <c r="AG795" s="28">
        <f t="shared" si="643"/>
        <v>69.785239174428725</v>
      </c>
      <c r="AH795" s="9">
        <f t="shared" si="644"/>
        <v>0.35476528120966599</v>
      </c>
      <c r="AI795" s="9">
        <f t="shared" si="671"/>
        <v>0.09</v>
      </c>
      <c r="AJ795" s="29">
        <f t="shared" si="645"/>
        <v>0.44476528120966596</v>
      </c>
      <c r="AK795" s="30">
        <f t="shared" si="672"/>
        <v>0.9</v>
      </c>
      <c r="AL795" s="9">
        <v>5.7417956578817542</v>
      </c>
      <c r="AM795" s="9">
        <v>2.5691323564200426</v>
      </c>
      <c r="AN795" s="9">
        <v>5.7156104691291922</v>
      </c>
      <c r="AO795" s="36">
        <f t="shared" si="646"/>
        <v>110.77847368845626</v>
      </c>
      <c r="AP795" s="36">
        <f t="shared" si="647"/>
        <v>2.022819300774592</v>
      </c>
      <c r="AQ795" s="36">
        <f t="shared" si="648"/>
        <v>0.90509847902323148</v>
      </c>
      <c r="AR795" s="36">
        <f t="shared" si="649"/>
        <v>2.0135943285953055</v>
      </c>
      <c r="AS795" s="36">
        <f t="shared" si="650"/>
        <v>60.055201978324433</v>
      </c>
      <c r="AT795" s="37">
        <f t="shared" si="651"/>
        <v>69.018368414270171</v>
      </c>
      <c r="AU795" s="37">
        <f t="shared" si="652"/>
        <v>3.1880442974555367</v>
      </c>
      <c r="AV795" s="37">
        <f t="shared" si="653"/>
        <v>1.4264714814520305</v>
      </c>
      <c r="AW795" s="37">
        <f t="shared" si="654"/>
        <v>3.1735053715420363</v>
      </c>
      <c r="AX795" s="37">
        <f t="shared" si="655"/>
        <v>94.649405473945691</v>
      </c>
      <c r="AY795" s="9">
        <f t="shared" si="656"/>
        <v>0.85</v>
      </c>
      <c r="AZ795" s="9">
        <f t="shared" si="657"/>
        <v>0.6</v>
      </c>
      <c r="BA795" s="9">
        <f t="shared" si="658"/>
        <v>0.65</v>
      </c>
      <c r="BB795" s="9">
        <f t="shared" si="673"/>
        <v>21</v>
      </c>
      <c r="BC795" s="9">
        <f t="shared" si="674"/>
        <v>11.2</v>
      </c>
      <c r="BD795" s="9">
        <f t="shared" si="675"/>
        <v>13.65</v>
      </c>
      <c r="BE795" s="9">
        <f t="shared" si="659"/>
        <v>224.08483468735963</v>
      </c>
      <c r="BF795" s="9">
        <f t="shared" si="660"/>
        <v>100.26542804393682</v>
      </c>
      <c r="BG795" s="9">
        <f t="shared" si="661"/>
        <v>223.06290634951981</v>
      </c>
      <c r="BH795" s="9">
        <f t="shared" si="662"/>
        <v>6652.8236122107392</v>
      </c>
      <c r="BI795" s="9">
        <f t="shared" si="663"/>
        <v>220.03361584279935</v>
      </c>
      <c r="BJ795" s="9">
        <f t="shared" si="664"/>
        <v>98.452734239305997</v>
      </c>
      <c r="BK795" s="9">
        <f t="shared" si="665"/>
        <v>219.0301628977536</v>
      </c>
      <c r="BL795" s="9">
        <f t="shared" si="666"/>
        <v>6532.5475371924231</v>
      </c>
      <c r="BM795" s="9" t="str">
        <f t="shared" si="667"/>
        <v>D</v>
      </c>
      <c r="BN795" s="9" t="str">
        <f t="shared" si="668"/>
        <v>M</v>
      </c>
      <c r="BO795" s="9">
        <v>1</v>
      </c>
    </row>
    <row r="796" spans="1:67" x14ac:dyDescent="0.3">
      <c r="A796" s="10">
        <v>790</v>
      </c>
      <c r="B796" s="10">
        <f t="shared" si="638"/>
        <v>20</v>
      </c>
      <c r="C796" s="9">
        <f>IF(G796&lt;=$A$3,$A$3,G796)</f>
        <v>2.5</v>
      </c>
      <c r="D796" s="9">
        <f t="shared" si="625"/>
        <v>3</v>
      </c>
      <c r="E796" s="9">
        <f t="shared" si="626"/>
        <v>2.7508200000000005</v>
      </c>
      <c r="F796" s="9">
        <f t="shared" si="627"/>
        <v>2.9000000000000004</v>
      </c>
      <c r="G796" s="9">
        <v>1.2254105024815614</v>
      </c>
      <c r="H796" s="9">
        <f t="shared" si="639"/>
        <v>1.3520908901028865</v>
      </c>
      <c r="I796" s="9">
        <v>65</v>
      </c>
      <c r="J796" s="9">
        <v>78</v>
      </c>
      <c r="K796" s="9">
        <v>0.2</v>
      </c>
      <c r="L796" s="9">
        <v>0.2</v>
      </c>
      <c r="M796" s="1">
        <f t="shared" si="628"/>
        <v>1.3989229744649958</v>
      </c>
      <c r="N796" s="9">
        <v>3</v>
      </c>
      <c r="O796" s="9">
        <v>2.6</v>
      </c>
      <c r="P796" s="9">
        <f t="shared" si="629"/>
        <v>0</v>
      </c>
      <c r="Q796" s="1">
        <f t="shared" si="630"/>
        <v>0</v>
      </c>
      <c r="R796" s="4">
        <f t="shared" si="631"/>
        <v>15.007922656809424</v>
      </c>
      <c r="S796" s="4">
        <f t="shared" si="632"/>
        <v>16.606275416980001</v>
      </c>
      <c r="T796" s="9">
        <f t="shared" si="633"/>
        <v>0</v>
      </c>
      <c r="U796" s="9">
        <f t="shared" si="634"/>
        <v>2.7510138645678825</v>
      </c>
      <c r="V796" s="9">
        <f t="shared" si="635"/>
        <v>33.474227960815412</v>
      </c>
      <c r="W796" s="9">
        <f t="shared" si="636"/>
        <v>33.212550833960002</v>
      </c>
      <c r="X796" s="28">
        <f t="shared" si="640"/>
        <v>66.686778794775421</v>
      </c>
      <c r="Y796" s="9">
        <f t="shared" si="637"/>
        <v>0.49803801344445864</v>
      </c>
      <c r="Z796" s="9">
        <f t="shared" si="669"/>
        <v>0.04</v>
      </c>
      <c r="AA796" s="29">
        <f t="shared" si="641"/>
        <v>0.53803801344445867</v>
      </c>
      <c r="AB796" s="30">
        <f t="shared" si="670"/>
        <v>0.98</v>
      </c>
      <c r="AC796" s="9">
        <v>0.5</v>
      </c>
      <c r="AD796" s="9">
        <v>0.5</v>
      </c>
      <c r="AE796" s="9">
        <f t="shared" si="642"/>
        <v>33.474227960815412</v>
      </c>
      <c r="AF796" s="9">
        <f>(AC796+AD796)*D796*E796*N796</f>
        <v>24.757380000000005</v>
      </c>
      <c r="AG796" s="28">
        <f t="shared" si="643"/>
        <v>58.231607960815417</v>
      </c>
      <c r="AH796" s="9">
        <f t="shared" si="644"/>
        <v>0.42515363849577148</v>
      </c>
      <c r="AI796" s="9">
        <f t="shared" si="671"/>
        <v>0.09</v>
      </c>
      <c r="AJ796" s="29">
        <f t="shared" si="645"/>
        <v>0.51515363849577145</v>
      </c>
      <c r="AK796" s="30">
        <f t="shared" si="672"/>
        <v>0.9</v>
      </c>
      <c r="AL796" s="9">
        <v>7.634802938675568</v>
      </c>
      <c r="AM796" s="9">
        <v>2.7989952814880592</v>
      </c>
      <c r="AN796" s="9">
        <v>3.2037163244090263</v>
      </c>
      <c r="AO796" s="36">
        <f t="shared" si="646"/>
        <v>68.076086686333241</v>
      </c>
      <c r="AP796" s="36">
        <f t="shared" si="647"/>
        <v>3.5269887325106501</v>
      </c>
      <c r="AQ796" s="36">
        <f t="shared" si="648"/>
        <v>1.2930294205958104</v>
      </c>
      <c r="AR796" s="36">
        <f t="shared" si="649"/>
        <v>1.4799951575844108</v>
      </c>
      <c r="AS796" s="36">
        <f t="shared" si="650"/>
        <v>82.756970227283915</v>
      </c>
      <c r="AT796" s="37">
        <f t="shared" si="651"/>
        <v>57.591700181026241</v>
      </c>
      <c r="AU796" s="37">
        <f t="shared" si="652"/>
        <v>3.7017064256186409</v>
      </c>
      <c r="AV796" s="37">
        <f t="shared" si="653"/>
        <v>1.3570826780969896</v>
      </c>
      <c r="AW796" s="37">
        <f t="shared" si="654"/>
        <v>1.5533102031814172</v>
      </c>
      <c r="AX796" s="37">
        <f t="shared" si="655"/>
        <v>86.856531644488996</v>
      </c>
      <c r="AY796" s="9">
        <f t="shared" si="656"/>
        <v>0.85</v>
      </c>
      <c r="AZ796" s="9">
        <f t="shared" si="657"/>
        <v>0.6</v>
      </c>
      <c r="BA796" s="9">
        <f t="shared" si="658"/>
        <v>0.55000000000000004</v>
      </c>
      <c r="BB796" s="9">
        <f t="shared" si="673"/>
        <v>21</v>
      </c>
      <c r="BC796" s="9">
        <f t="shared" si="674"/>
        <v>11.2</v>
      </c>
      <c r="BD796" s="9">
        <f t="shared" si="675"/>
        <v>13.65</v>
      </c>
      <c r="BE796" s="9">
        <f t="shared" si="659"/>
        <v>240.10359069611562</v>
      </c>
      <c r="BF796" s="9">
        <f t="shared" si="660"/>
        <v>88.02438292445963</v>
      </c>
      <c r="BG796" s="9">
        <f t="shared" si="661"/>
        <v>100.75227864306977</v>
      </c>
      <c r="BH796" s="9">
        <f t="shared" si="662"/>
        <v>5633.7706790908787</v>
      </c>
      <c r="BI796" s="9">
        <f t="shared" si="663"/>
        <v>213.18756662240708</v>
      </c>
      <c r="BJ796" s="9">
        <f t="shared" si="664"/>
        <v>78.156698717825975</v>
      </c>
      <c r="BK796" s="9">
        <f t="shared" si="665"/>
        <v>89.457775509753134</v>
      </c>
      <c r="BL796" s="9">
        <f t="shared" si="666"/>
        <v>5002.2153292332287</v>
      </c>
      <c r="BM796" s="9" t="str">
        <f t="shared" si="667"/>
        <v>M</v>
      </c>
      <c r="BN796" s="9" t="str">
        <f t="shared" si="668"/>
        <v>M</v>
      </c>
      <c r="BO796" s="9">
        <v>1</v>
      </c>
    </row>
    <row r="797" spans="1:67" x14ac:dyDescent="0.3">
      <c r="A797" s="10">
        <v>791</v>
      </c>
      <c r="B797" s="10">
        <f t="shared" si="638"/>
        <v>20</v>
      </c>
      <c r="C797" s="9">
        <f>IF(G797&lt;=$A$3,$A$3,G797)</f>
        <v>2.5</v>
      </c>
      <c r="D797" s="9">
        <f t="shared" si="625"/>
        <v>3</v>
      </c>
      <c r="E797" s="9">
        <f t="shared" si="626"/>
        <v>2.7508200000000005</v>
      </c>
      <c r="F797" s="9">
        <f t="shared" si="627"/>
        <v>2.9000000000000004</v>
      </c>
      <c r="G797" s="9">
        <v>1.551189595525396</v>
      </c>
      <c r="H797" s="9">
        <f t="shared" si="639"/>
        <v>1.7115483478270808</v>
      </c>
      <c r="I797" s="9">
        <v>65</v>
      </c>
      <c r="J797" s="9">
        <v>78</v>
      </c>
      <c r="K797" s="9">
        <v>0.2</v>
      </c>
      <c r="L797" s="9">
        <v>0.2</v>
      </c>
      <c r="M797" s="1">
        <f t="shared" si="628"/>
        <v>1.3989229744649958</v>
      </c>
      <c r="N797" s="9">
        <v>3</v>
      </c>
      <c r="O797" s="9">
        <v>2.6</v>
      </c>
      <c r="P797" s="9">
        <f t="shared" si="629"/>
        <v>0.45135720722415518</v>
      </c>
      <c r="Q797" s="1">
        <f t="shared" si="630"/>
        <v>0.21047132229207621</v>
      </c>
      <c r="R797" s="4">
        <f t="shared" si="631"/>
        <v>15.007922656809424</v>
      </c>
      <c r="S797" s="4">
        <f t="shared" si="632"/>
        <v>10.831684836590753</v>
      </c>
      <c r="T797" s="9">
        <f t="shared" si="633"/>
        <v>0.39198255868124582</v>
      </c>
      <c r="U797" s="9">
        <f t="shared" si="634"/>
        <v>3.1104713222920766</v>
      </c>
      <c r="V797" s="9">
        <f t="shared" si="635"/>
        <v>41.295179373455674</v>
      </c>
      <c r="W797" s="9">
        <f t="shared" si="636"/>
        <v>71.080109084995087</v>
      </c>
      <c r="X797" s="28">
        <f t="shared" si="640"/>
        <v>112.37528845845077</v>
      </c>
      <c r="Y797" s="9">
        <f t="shared" si="637"/>
        <v>0.63252437488759805</v>
      </c>
      <c r="Z797" s="9">
        <f t="shared" si="669"/>
        <v>0.04</v>
      </c>
      <c r="AA797" s="29">
        <f t="shared" si="641"/>
        <v>0.67252437488759809</v>
      </c>
      <c r="AB797" s="30">
        <f t="shared" si="670"/>
        <v>0.98</v>
      </c>
      <c r="AC797" s="9">
        <v>0.5</v>
      </c>
      <c r="AD797" s="9">
        <v>0.5</v>
      </c>
      <c r="AE797" s="9">
        <f t="shared" si="642"/>
        <v>42.373452835527225</v>
      </c>
      <c r="AF797" s="9">
        <f>(AC797+AD797)*D797*E797*N797</f>
        <v>24.757380000000005</v>
      </c>
      <c r="AG797" s="28">
        <f t="shared" si="643"/>
        <v>67.130832835527229</v>
      </c>
      <c r="AH797" s="9">
        <f t="shared" si="644"/>
        <v>0.36879298161928675</v>
      </c>
      <c r="AI797" s="9">
        <f t="shared" si="671"/>
        <v>0.09</v>
      </c>
      <c r="AJ797" s="29">
        <f t="shared" si="645"/>
        <v>0.45879298161928672</v>
      </c>
      <c r="AK797" s="30">
        <f t="shared" si="672"/>
        <v>0.9</v>
      </c>
      <c r="AL797" s="9">
        <v>11.998076885368643</v>
      </c>
      <c r="AM797" s="9">
        <v>2.0725198077520557</v>
      </c>
      <c r="AN797" s="9">
        <v>3.7227371474664102</v>
      </c>
      <c r="AO797" s="36">
        <f t="shared" si="646"/>
        <v>114.71644030133517</v>
      </c>
      <c r="AP797" s="36">
        <f t="shared" si="647"/>
        <v>3.9290777281827567</v>
      </c>
      <c r="AQ797" s="36">
        <f t="shared" si="648"/>
        <v>0.67869971960143949</v>
      </c>
      <c r="AR797" s="36">
        <f t="shared" si="649"/>
        <v>1.2191056744957227</v>
      </c>
      <c r="AS797" s="36">
        <f t="shared" si="650"/>
        <v>85.511414660747178</v>
      </c>
      <c r="AT797" s="37">
        <f t="shared" si="651"/>
        <v>66.393131375796173</v>
      </c>
      <c r="AU797" s="37">
        <f t="shared" si="652"/>
        <v>6.4934434174329185</v>
      </c>
      <c r="AV797" s="37">
        <f t="shared" si="653"/>
        <v>1.1216622656884592</v>
      </c>
      <c r="AW797" s="37">
        <f t="shared" si="654"/>
        <v>2.0147714717954175</v>
      </c>
      <c r="AX797" s="37">
        <f t="shared" si="655"/>
        <v>141.32159531010888</v>
      </c>
      <c r="AY797" s="9">
        <f t="shared" si="656"/>
        <v>0.85</v>
      </c>
      <c r="AZ797" s="9">
        <f t="shared" si="657"/>
        <v>0.6</v>
      </c>
      <c r="BA797" s="9">
        <f t="shared" si="658"/>
        <v>0.65</v>
      </c>
      <c r="BB797" s="9">
        <f t="shared" si="673"/>
        <v>21</v>
      </c>
      <c r="BC797" s="9">
        <f t="shared" si="674"/>
        <v>11.2</v>
      </c>
      <c r="BD797" s="9">
        <f t="shared" si="675"/>
        <v>13.65</v>
      </c>
      <c r="BE797" s="9">
        <f t="shared" si="659"/>
        <v>450.72981064438284</v>
      </c>
      <c r="BF797" s="9">
        <f t="shared" si="660"/>
        <v>77.858015866191451</v>
      </c>
      <c r="BG797" s="9">
        <f t="shared" si="661"/>
        <v>139.85146332930751</v>
      </c>
      <c r="BH797" s="9">
        <f t="shared" si="662"/>
        <v>9809.5650950123199</v>
      </c>
      <c r="BI797" s="9">
        <f t="shared" si="663"/>
        <v>431.12004189492262</v>
      </c>
      <c r="BJ797" s="9">
        <f t="shared" si="664"/>
        <v>74.470670165127061</v>
      </c>
      <c r="BK797" s="9">
        <f t="shared" si="665"/>
        <v>133.76698701911937</v>
      </c>
      <c r="BL797" s="9">
        <f t="shared" si="666"/>
        <v>9382.7832436611588</v>
      </c>
      <c r="BM797" s="9" t="str">
        <f t="shared" si="667"/>
        <v>M</v>
      </c>
      <c r="BN797" s="9" t="str">
        <f t="shared" si="668"/>
        <v>M</v>
      </c>
      <c r="BO797" s="9">
        <v>1</v>
      </c>
    </row>
    <row r="798" spans="1:67" x14ac:dyDescent="0.3">
      <c r="A798" s="10">
        <v>792</v>
      </c>
      <c r="B798" s="10">
        <f t="shared" si="638"/>
        <v>20</v>
      </c>
      <c r="C798" s="9">
        <f>IF(G798&lt;=$A$3,$A$3,G798)</f>
        <v>2.5129086414849899</v>
      </c>
      <c r="D798" s="9">
        <f t="shared" si="625"/>
        <v>3</v>
      </c>
      <c r="E798" s="9">
        <f t="shared" si="626"/>
        <v>2.7508200000000005</v>
      </c>
      <c r="F798" s="9">
        <f t="shared" si="627"/>
        <v>2.9129086414849903</v>
      </c>
      <c r="G798" s="9">
        <v>2.5129086414849899</v>
      </c>
      <c r="H798" s="9">
        <f t="shared" si="639"/>
        <v>2.7726879073845705</v>
      </c>
      <c r="I798" s="9">
        <v>65</v>
      </c>
      <c r="J798" s="9">
        <v>78</v>
      </c>
      <c r="K798" s="9">
        <v>0.2</v>
      </c>
      <c r="L798" s="9">
        <v>0.2</v>
      </c>
      <c r="M798" s="1">
        <f t="shared" si="628"/>
        <v>1.3989229744649958</v>
      </c>
      <c r="N798" s="9">
        <v>3</v>
      </c>
      <c r="O798" s="9">
        <v>2.6</v>
      </c>
      <c r="P798" s="9">
        <f t="shared" si="629"/>
        <v>2.6992956653227185</v>
      </c>
      <c r="Q798" s="1">
        <f t="shared" si="630"/>
        <v>1.2587022403645758</v>
      </c>
      <c r="R798" s="4">
        <f t="shared" si="631"/>
        <v>15.007922656809424</v>
      </c>
      <c r="S798" s="4">
        <f t="shared" si="632"/>
        <v>0.1507847605077699</v>
      </c>
      <c r="T798" s="9">
        <f t="shared" si="633"/>
        <v>14.019318252747549</v>
      </c>
      <c r="U798" s="9">
        <f t="shared" si="634"/>
        <v>4.1716108818495661</v>
      </c>
      <c r="V798" s="9">
        <f t="shared" si="635"/>
        <v>30.079867108501613</v>
      </c>
      <c r="W798" s="9">
        <f t="shared" si="636"/>
        <v>41.698875537704488</v>
      </c>
      <c r="X798" s="28">
        <f t="shared" si="640"/>
        <v>71.778742646206098</v>
      </c>
      <c r="Y798" s="9">
        <f t="shared" si="637"/>
        <v>0.5809362772379032</v>
      </c>
      <c r="Z798" s="9">
        <f t="shared" si="669"/>
        <v>0.04</v>
      </c>
      <c r="AA798" s="29">
        <f t="shared" si="641"/>
        <v>0.62093627723790323</v>
      </c>
      <c r="AB798" s="30">
        <f t="shared" si="670"/>
        <v>0.98</v>
      </c>
      <c r="AC798" s="9">
        <v>0.5</v>
      </c>
      <c r="AD798" s="9">
        <v>0.5</v>
      </c>
      <c r="AE798" s="9">
        <f t="shared" si="642"/>
        <v>68.64448814452463</v>
      </c>
      <c r="AF798" s="9">
        <f>(AC798+AD798)*D798*E798*N798</f>
        <v>24.757380000000005</v>
      </c>
      <c r="AG798" s="28">
        <f t="shared" si="643"/>
        <v>93.401868144524627</v>
      </c>
      <c r="AH798" s="9">
        <f t="shared" si="644"/>
        <v>0.26506300668089283</v>
      </c>
      <c r="AI798" s="9">
        <f t="shared" si="671"/>
        <v>0.09</v>
      </c>
      <c r="AJ798" s="29">
        <f t="shared" si="645"/>
        <v>0.35506300668089286</v>
      </c>
      <c r="AK798" s="30">
        <f t="shared" si="672"/>
        <v>0.9</v>
      </c>
      <c r="AL798" s="9">
        <v>7.0658941798346167</v>
      </c>
      <c r="AM798" s="9">
        <v>2.5890772311562102</v>
      </c>
      <c r="AN798" s="9">
        <v>3.917142181218912</v>
      </c>
      <c r="AO798" s="36">
        <f t="shared" si="646"/>
        <v>73.274133118002069</v>
      </c>
      <c r="AP798" s="36">
        <f t="shared" si="647"/>
        <v>2.6784241524511421</v>
      </c>
      <c r="AQ798" s="36">
        <f t="shared" si="648"/>
        <v>0.98142525376065481</v>
      </c>
      <c r="AR798" s="36">
        <f t="shared" si="649"/>
        <v>1.4848464978012808</v>
      </c>
      <c r="AS798" s="36">
        <f t="shared" si="650"/>
        <v>67.579349378266343</v>
      </c>
      <c r="AT798" s="37">
        <f t="shared" si="651"/>
        <v>92.375473989090295</v>
      </c>
      <c r="AU798" s="37">
        <f t="shared" si="652"/>
        <v>4.5570565474535165</v>
      </c>
      <c r="AV798" s="37">
        <f t="shared" si="653"/>
        <v>1.6697916849328451</v>
      </c>
      <c r="AW798" s="37">
        <f t="shared" si="654"/>
        <v>2.5263099007587742</v>
      </c>
      <c r="AX798" s="37">
        <f t="shared" si="655"/>
        <v>114.97914408927622</v>
      </c>
      <c r="AY798" s="9">
        <f t="shared" si="656"/>
        <v>0.85</v>
      </c>
      <c r="AZ798" s="9">
        <f t="shared" si="657"/>
        <v>0.6</v>
      </c>
      <c r="BA798" s="9">
        <f t="shared" si="658"/>
        <v>0.65</v>
      </c>
      <c r="BB798" s="9">
        <f t="shared" si="673"/>
        <v>21</v>
      </c>
      <c r="BC798" s="9">
        <f t="shared" si="674"/>
        <v>11.2</v>
      </c>
      <c r="BD798" s="9">
        <f t="shared" si="675"/>
        <v>13.65</v>
      </c>
      <c r="BE798" s="9">
        <f t="shared" si="659"/>
        <v>196.25920789317686</v>
      </c>
      <c r="BF798" s="9">
        <f t="shared" si="660"/>
        <v>71.91308468942718</v>
      </c>
      <c r="BG798" s="9">
        <f t="shared" si="661"/>
        <v>108.80083993969021</v>
      </c>
      <c r="BH798" s="9">
        <f t="shared" si="662"/>
        <v>4951.8182423710587</v>
      </c>
      <c r="BI798" s="9">
        <f t="shared" si="663"/>
        <v>420.96025856610595</v>
      </c>
      <c r="BJ798" s="9">
        <f t="shared" si="664"/>
        <v>154.24779835871328</v>
      </c>
      <c r="BK798" s="9">
        <f t="shared" si="665"/>
        <v>233.36907452592342</v>
      </c>
      <c r="BL798" s="9">
        <f t="shared" si="666"/>
        <v>10621.2529341068</v>
      </c>
      <c r="BM798" s="9" t="str">
        <f t="shared" si="667"/>
        <v>D</v>
      </c>
      <c r="BN798" s="9" t="str">
        <f t="shared" si="668"/>
        <v>M</v>
      </c>
      <c r="BO798" s="9">
        <v>1</v>
      </c>
    </row>
    <row r="799" spans="1:67" x14ac:dyDescent="0.3">
      <c r="A799" s="10">
        <v>793</v>
      </c>
      <c r="B799" s="10">
        <f t="shared" si="638"/>
        <v>20</v>
      </c>
      <c r="C799" s="9">
        <f>IF(G799&lt;=$A$3,$A$3,G799)</f>
        <v>2.5</v>
      </c>
      <c r="D799" s="9">
        <f t="shared" si="625"/>
        <v>3</v>
      </c>
      <c r="E799" s="9">
        <f t="shared" si="626"/>
        <v>2.7508200000000005</v>
      </c>
      <c r="F799" s="9">
        <f t="shared" si="627"/>
        <v>2.9000000000000004</v>
      </c>
      <c r="G799" s="9">
        <v>1.4511305699985146</v>
      </c>
      <c r="H799" s="9">
        <f t="shared" si="639"/>
        <v>1.6011454284678155</v>
      </c>
      <c r="I799" s="9">
        <v>65</v>
      </c>
      <c r="J799" s="9">
        <v>78</v>
      </c>
      <c r="K799" s="9">
        <v>0.2</v>
      </c>
      <c r="L799" s="9">
        <v>0.2</v>
      </c>
      <c r="M799" s="1">
        <f t="shared" si="628"/>
        <v>1.3989229744649958</v>
      </c>
      <c r="N799" s="9">
        <v>3</v>
      </c>
      <c r="O799" s="9">
        <v>2.6</v>
      </c>
      <c r="P799" s="9">
        <f t="shared" si="629"/>
        <v>0.21459738261375208</v>
      </c>
      <c r="Q799" s="1">
        <f t="shared" si="630"/>
        <v>0.10006840293281094</v>
      </c>
      <c r="R799" s="4">
        <f t="shared" si="631"/>
        <v>15.007922656809424</v>
      </c>
      <c r="S799" s="4">
        <f t="shared" si="632"/>
        <v>12.937609310156763</v>
      </c>
      <c r="T799" s="9">
        <f t="shared" si="633"/>
        <v>8.8608385109185742E-2</v>
      </c>
      <c r="U799" s="9">
        <f t="shared" si="634"/>
        <v>3.0000684029328113</v>
      </c>
      <c r="V799" s="9">
        <f t="shared" si="635"/>
        <v>39.396420089914479</v>
      </c>
      <c r="W799" s="9">
        <f t="shared" si="636"/>
        <v>76.873128245369941</v>
      </c>
      <c r="X799" s="28">
        <f t="shared" si="640"/>
        <v>116.26954833528441</v>
      </c>
      <c r="Y799" s="9">
        <f t="shared" si="637"/>
        <v>0.66116304179398955</v>
      </c>
      <c r="Z799" s="9">
        <f t="shared" si="669"/>
        <v>0.04</v>
      </c>
      <c r="AA799" s="29">
        <f t="shared" si="641"/>
        <v>0.70116304179398958</v>
      </c>
      <c r="AB799" s="30">
        <f t="shared" si="670"/>
        <v>0.98</v>
      </c>
      <c r="AC799" s="9">
        <v>0.5</v>
      </c>
      <c r="AD799" s="9">
        <v>0.5</v>
      </c>
      <c r="AE799" s="9">
        <f t="shared" si="642"/>
        <v>39.640165807840532</v>
      </c>
      <c r="AF799" s="9">
        <f>(AC799+AD799)*D799*E799*N799</f>
        <v>24.757380000000005</v>
      </c>
      <c r="AG799" s="28">
        <f t="shared" si="643"/>
        <v>64.397545807840544</v>
      </c>
      <c r="AH799" s="9">
        <f t="shared" si="644"/>
        <v>0.38444601714908427</v>
      </c>
      <c r="AI799" s="9">
        <f t="shared" si="671"/>
        <v>0.09</v>
      </c>
      <c r="AJ799" s="29">
        <f t="shared" si="645"/>
        <v>0.4744460171490843</v>
      </c>
      <c r="AK799" s="30">
        <f t="shared" si="672"/>
        <v>0.9</v>
      </c>
      <c r="AL799" s="9">
        <v>8.1666080102153948</v>
      </c>
      <c r="AM799" s="9">
        <v>3.4565877197198152</v>
      </c>
      <c r="AN799" s="9">
        <v>5.8797997931870842</v>
      </c>
      <c r="AO799" s="36">
        <f t="shared" si="646"/>
        <v>118.6918305922695</v>
      </c>
      <c r="AP799" s="36">
        <f t="shared" si="647"/>
        <v>2.440484296633608</v>
      </c>
      <c r="AQ799" s="36">
        <f t="shared" si="648"/>
        <v>1.0329561599333192</v>
      </c>
      <c r="AR799" s="36">
        <f t="shared" si="649"/>
        <v>1.7571014850563573</v>
      </c>
      <c r="AS799" s="36">
        <f t="shared" si="650"/>
        <v>66.093993015824338</v>
      </c>
      <c r="AT799" s="37">
        <f t="shared" si="651"/>
        <v>63.689880469292852</v>
      </c>
      <c r="AU799" s="37">
        <f t="shared" si="652"/>
        <v>4.2919933661508924</v>
      </c>
      <c r="AV799" s="37">
        <f t="shared" si="653"/>
        <v>1.8166234431723136</v>
      </c>
      <c r="AW799" s="37">
        <f t="shared" si="654"/>
        <v>3.0901521996754626</v>
      </c>
      <c r="AX799" s="37">
        <f t="shared" si="655"/>
        <v>116.23716651553192</v>
      </c>
      <c r="AY799" s="9">
        <f t="shared" si="656"/>
        <v>0.85</v>
      </c>
      <c r="AZ799" s="9">
        <f t="shared" si="657"/>
        <v>0.6</v>
      </c>
      <c r="BA799" s="9">
        <f t="shared" si="658"/>
        <v>0.65</v>
      </c>
      <c r="BB799" s="9">
        <f t="shared" si="673"/>
        <v>21</v>
      </c>
      <c r="BC799" s="9">
        <f t="shared" si="674"/>
        <v>11.2</v>
      </c>
      <c r="BD799" s="9">
        <f t="shared" si="675"/>
        <v>13.65</v>
      </c>
      <c r="BE799" s="9">
        <f t="shared" si="659"/>
        <v>289.66554869913017</v>
      </c>
      <c r="BF799" s="9">
        <f t="shared" si="660"/>
        <v>122.60345754404676</v>
      </c>
      <c r="BG799" s="9">
        <f t="shared" si="661"/>
        <v>208.55359179773433</v>
      </c>
      <c r="BH799" s="9">
        <f t="shared" si="662"/>
        <v>7844.8170222008657</v>
      </c>
      <c r="BI799" s="9">
        <f t="shared" si="663"/>
        <v>273.3565444651482</v>
      </c>
      <c r="BJ799" s="9">
        <f t="shared" si="664"/>
        <v>115.70052995335988</v>
      </c>
      <c r="BK799" s="9">
        <f t="shared" si="665"/>
        <v>196.81142422925259</v>
      </c>
      <c r="BL799" s="9">
        <f t="shared" si="666"/>
        <v>7403.1312414635177</v>
      </c>
      <c r="BM799" s="9" t="str">
        <f t="shared" si="667"/>
        <v>D</v>
      </c>
      <c r="BN799" s="9" t="str">
        <f t="shared" si="668"/>
        <v>M</v>
      </c>
      <c r="BO799" s="9">
        <v>1</v>
      </c>
    </row>
    <row r="800" spans="1:67" x14ac:dyDescent="0.3">
      <c r="A800" s="10">
        <v>794</v>
      </c>
      <c r="B800" s="10">
        <f t="shared" si="638"/>
        <v>20</v>
      </c>
      <c r="C800" s="9">
        <f>IF(G800&lt;=$A$3,$A$3,G800)</f>
        <v>2.9139833942625897</v>
      </c>
      <c r="D800" s="9">
        <f t="shared" si="625"/>
        <v>3</v>
      </c>
      <c r="E800" s="9">
        <f t="shared" si="626"/>
        <v>2.7508200000000005</v>
      </c>
      <c r="F800" s="9">
        <f t="shared" si="627"/>
        <v>3.31398339426259</v>
      </c>
      <c r="G800" s="9">
        <v>2.9139833942625897</v>
      </c>
      <c r="H800" s="9">
        <f t="shared" si="639"/>
        <v>3.2152249334527143</v>
      </c>
      <c r="I800" s="9">
        <v>65</v>
      </c>
      <c r="J800" s="9">
        <v>78</v>
      </c>
      <c r="K800" s="9">
        <v>0.2</v>
      </c>
      <c r="L800" s="9">
        <v>0.2</v>
      </c>
      <c r="M800" s="1">
        <f t="shared" si="628"/>
        <v>1.3989229744649958</v>
      </c>
      <c r="N800" s="9">
        <v>3</v>
      </c>
      <c r="O800" s="9">
        <v>2.6</v>
      </c>
      <c r="P800" s="9">
        <f t="shared" si="629"/>
        <v>2.7882117973343492</v>
      </c>
      <c r="Q800" s="1">
        <f t="shared" si="630"/>
        <v>1.3001645136551199</v>
      </c>
      <c r="R800" s="4">
        <f t="shared" si="631"/>
        <v>15.007922656809424</v>
      </c>
      <c r="S800" s="4">
        <f t="shared" si="632"/>
        <v>7.4796556288584351E-2</v>
      </c>
      <c r="T800" s="9">
        <f t="shared" si="633"/>
        <v>14.958136811089418</v>
      </c>
      <c r="U800" s="9">
        <f t="shared" si="634"/>
        <v>4.6141479079177099</v>
      </c>
      <c r="V800" s="9">
        <f t="shared" si="635"/>
        <v>38.453403560282581</v>
      </c>
      <c r="W800" s="9">
        <f t="shared" si="636"/>
        <v>41.489845665774268</v>
      </c>
      <c r="X800" s="28">
        <f t="shared" si="640"/>
        <v>79.943249226056849</v>
      </c>
      <c r="Y800" s="9">
        <f t="shared" si="637"/>
        <v>0.51899123525055557</v>
      </c>
      <c r="Z800" s="9">
        <f t="shared" si="669"/>
        <v>0.04</v>
      </c>
      <c r="AA800" s="29">
        <f t="shared" si="641"/>
        <v>0.55899123525055561</v>
      </c>
      <c r="AB800" s="30">
        <f t="shared" si="670"/>
        <v>0.98</v>
      </c>
      <c r="AC800" s="9">
        <v>0.5</v>
      </c>
      <c r="AD800" s="9">
        <v>0.5</v>
      </c>
      <c r="AE800" s="9">
        <f t="shared" si="642"/>
        <v>79.600545462963581</v>
      </c>
      <c r="AF800" s="9">
        <f>(AC800+AD800)*D800*E800*N800</f>
        <v>24.757380000000005</v>
      </c>
      <c r="AG800" s="28">
        <f t="shared" si="643"/>
        <v>104.35792546296358</v>
      </c>
      <c r="AH800" s="9">
        <f t="shared" si="644"/>
        <v>0.23723526402205408</v>
      </c>
      <c r="AI800" s="9">
        <f t="shared" si="671"/>
        <v>0.09</v>
      </c>
      <c r="AJ800" s="29">
        <f t="shared" si="645"/>
        <v>0.32723526402205405</v>
      </c>
      <c r="AK800" s="30">
        <f t="shared" si="672"/>
        <v>0.9</v>
      </c>
      <c r="AL800" s="9">
        <v>11.947811674425239</v>
      </c>
      <c r="AM800" s="9">
        <v>2.9552889611789936</v>
      </c>
      <c r="AN800" s="9">
        <v>3.657250542101544</v>
      </c>
      <c r="AO800" s="36">
        <f t="shared" si="646"/>
        <v>81.608733584933034</v>
      </c>
      <c r="AP800" s="36">
        <f t="shared" si="647"/>
        <v>5.2690896679972656</v>
      </c>
      <c r="AQ800" s="36">
        <f t="shared" si="648"/>
        <v>1.3033083342472167</v>
      </c>
      <c r="AR800" s="36">
        <f t="shared" si="649"/>
        <v>1.6128795439514378</v>
      </c>
      <c r="AS800" s="36">
        <f t="shared" si="650"/>
        <v>117.12175633360164</v>
      </c>
      <c r="AT800" s="37">
        <f t="shared" si="651"/>
        <v>103.21113507326068</v>
      </c>
      <c r="AU800" s="37">
        <f t="shared" si="652"/>
        <v>8.0380663666589154</v>
      </c>
      <c r="AV800" s="37">
        <f t="shared" si="653"/>
        <v>1.9882141977061238</v>
      </c>
      <c r="AW800" s="37">
        <f t="shared" si="654"/>
        <v>2.4604691953621449</v>
      </c>
      <c r="AX800" s="37">
        <f t="shared" si="655"/>
        <v>178.6707969892974</v>
      </c>
      <c r="AY800" s="9">
        <f t="shared" si="656"/>
        <v>0.85</v>
      </c>
      <c r="AZ800" s="9">
        <f t="shared" si="657"/>
        <v>0.6</v>
      </c>
      <c r="BA800" s="9">
        <f t="shared" si="658"/>
        <v>0.65</v>
      </c>
      <c r="BB800" s="9">
        <f t="shared" si="673"/>
        <v>21</v>
      </c>
      <c r="BC800" s="9">
        <f t="shared" si="674"/>
        <v>11.2</v>
      </c>
      <c r="BD800" s="9">
        <f t="shared" si="675"/>
        <v>13.65</v>
      </c>
      <c r="BE800" s="9">
        <f t="shared" si="659"/>
        <v>430.0037349507121</v>
      </c>
      <c r="BF800" s="9">
        <f t="shared" si="660"/>
        <v>106.36134262860396</v>
      </c>
      <c r="BG800" s="9">
        <f t="shared" si="661"/>
        <v>131.62505700692117</v>
      </c>
      <c r="BH800" s="9">
        <f t="shared" si="662"/>
        <v>9558.15820962834</v>
      </c>
      <c r="BI800" s="9">
        <f t="shared" si="663"/>
        <v>829.61795349706699</v>
      </c>
      <c r="BJ800" s="9">
        <f t="shared" si="664"/>
        <v>205.20584411402135</v>
      </c>
      <c r="BK800" s="9">
        <f t="shared" si="665"/>
        <v>253.94781846611934</v>
      </c>
      <c r="BL800" s="9">
        <f t="shared" si="666"/>
        <v>18440.815761709513</v>
      </c>
      <c r="BM800" s="9" t="str">
        <f t="shared" si="667"/>
        <v>M</v>
      </c>
      <c r="BN800" s="9" t="str">
        <f t="shared" si="668"/>
        <v>M</v>
      </c>
      <c r="BO800" s="9">
        <v>1</v>
      </c>
    </row>
    <row r="801" spans="1:67" x14ac:dyDescent="0.3">
      <c r="A801" s="10">
        <v>795</v>
      </c>
      <c r="B801" s="10">
        <f t="shared" si="638"/>
        <v>20</v>
      </c>
      <c r="C801" s="9">
        <f>IF(G801&lt;=$A$3,$A$3,G801)</f>
        <v>2.9153488460544428</v>
      </c>
      <c r="D801" s="9">
        <f t="shared" si="625"/>
        <v>3</v>
      </c>
      <c r="E801" s="9">
        <f t="shared" si="626"/>
        <v>2.7508200000000005</v>
      </c>
      <c r="F801" s="9">
        <f t="shared" si="627"/>
        <v>3.3153488460544431</v>
      </c>
      <c r="G801" s="9">
        <v>2.9153488460544428</v>
      </c>
      <c r="H801" s="9">
        <f t="shared" si="639"/>
        <v>3.2167315428092529</v>
      </c>
      <c r="I801" s="9">
        <v>65</v>
      </c>
      <c r="J801" s="9">
        <v>78</v>
      </c>
      <c r="K801" s="9">
        <v>0.2</v>
      </c>
      <c r="L801" s="9">
        <v>0.2</v>
      </c>
      <c r="M801" s="1">
        <f t="shared" si="628"/>
        <v>1.3989229744649958</v>
      </c>
      <c r="N801" s="9">
        <v>3</v>
      </c>
      <c r="O801" s="9">
        <v>2.6</v>
      </c>
      <c r="P801" s="9">
        <f t="shared" si="629"/>
        <v>2.7885145107086995</v>
      </c>
      <c r="Q801" s="1">
        <f t="shared" si="630"/>
        <v>1.3003056712198053</v>
      </c>
      <c r="R801" s="4">
        <f t="shared" si="631"/>
        <v>15.007922656809424</v>
      </c>
      <c r="S801" s="4">
        <f t="shared" si="632"/>
        <v>7.4582892483215424E-2</v>
      </c>
      <c r="T801" s="9">
        <f t="shared" si="633"/>
        <v>14.961384967398168</v>
      </c>
      <c r="U801" s="9">
        <f t="shared" si="634"/>
        <v>4.6156545172742485</v>
      </c>
      <c r="V801" s="9">
        <f t="shared" si="635"/>
        <v>38.481768167296721</v>
      </c>
      <c r="W801" s="9">
        <f t="shared" si="636"/>
        <v>41.489257915105185</v>
      </c>
      <c r="X801" s="28">
        <f t="shared" si="640"/>
        <v>79.971026082401906</v>
      </c>
      <c r="Y801" s="9">
        <f t="shared" si="637"/>
        <v>0.51880362110590872</v>
      </c>
      <c r="Z801" s="9">
        <f t="shared" si="669"/>
        <v>0.04</v>
      </c>
      <c r="AA801" s="29">
        <f t="shared" si="641"/>
        <v>0.55880362110590875</v>
      </c>
      <c r="AB801" s="30">
        <f t="shared" si="670"/>
        <v>0.98</v>
      </c>
      <c r="AC801" s="9">
        <v>0.5</v>
      </c>
      <c r="AD801" s="9">
        <v>0.5</v>
      </c>
      <c r="AE801" s="9">
        <f t="shared" si="642"/>
        <v>79.63784516331495</v>
      </c>
      <c r="AF801" s="9">
        <f>(AC801+AD801)*D801*E801*N801</f>
        <v>24.757380000000005</v>
      </c>
      <c r="AG801" s="28">
        <f t="shared" si="643"/>
        <v>104.39522516331496</v>
      </c>
      <c r="AH801" s="9">
        <f t="shared" si="644"/>
        <v>0.23715050148385408</v>
      </c>
      <c r="AI801" s="9">
        <f t="shared" si="671"/>
        <v>0.09</v>
      </c>
      <c r="AJ801" s="29">
        <f t="shared" si="645"/>
        <v>0.32715050148385405</v>
      </c>
      <c r="AK801" s="30">
        <f t="shared" si="672"/>
        <v>0.9</v>
      </c>
      <c r="AL801" s="9">
        <v>9.963835425021955</v>
      </c>
      <c r="AM801" s="9">
        <v>2.3405918617635484</v>
      </c>
      <c r="AN801" s="9">
        <v>6.395886916283561</v>
      </c>
      <c r="AO801" s="36">
        <f t="shared" si="646"/>
        <v>81.63708912578528</v>
      </c>
      <c r="AP801" s="36">
        <f t="shared" si="647"/>
        <v>4.3960081094163552</v>
      </c>
      <c r="AQ801" s="36">
        <f t="shared" si="648"/>
        <v>1.032660653879057</v>
      </c>
      <c r="AR801" s="36">
        <f t="shared" si="649"/>
        <v>2.8218421472804027</v>
      </c>
      <c r="AS801" s="36">
        <f t="shared" si="650"/>
        <v>110.44501879889459</v>
      </c>
      <c r="AT801" s="37">
        <f t="shared" si="651"/>
        <v>103.24802488679501</v>
      </c>
      <c r="AU801" s="37">
        <f t="shared" si="652"/>
        <v>6.7041616690234322</v>
      </c>
      <c r="AV801" s="37">
        <f t="shared" si="653"/>
        <v>1.574866060418576</v>
      </c>
      <c r="AW801" s="37">
        <f t="shared" si="654"/>
        <v>4.3034693041873728</v>
      </c>
      <c r="AX801" s="37">
        <f t="shared" si="655"/>
        <v>168.43491711948354</v>
      </c>
      <c r="AY801" s="9">
        <f t="shared" si="656"/>
        <v>0.85</v>
      </c>
      <c r="AZ801" s="9">
        <f t="shared" si="657"/>
        <v>0.6</v>
      </c>
      <c r="BA801" s="9">
        <f t="shared" si="658"/>
        <v>0.65</v>
      </c>
      <c r="BB801" s="9">
        <f t="shared" si="673"/>
        <v>21</v>
      </c>
      <c r="BC801" s="9">
        <f t="shared" si="674"/>
        <v>11.2</v>
      </c>
      <c r="BD801" s="9">
        <f t="shared" si="675"/>
        <v>13.65</v>
      </c>
      <c r="BE801" s="9">
        <f t="shared" si="659"/>
        <v>358.87730582609782</v>
      </c>
      <c r="BF801" s="9">
        <f t="shared" si="660"/>
        <v>84.303409837416282</v>
      </c>
      <c r="BG801" s="9">
        <f t="shared" si="661"/>
        <v>230.36697887642754</v>
      </c>
      <c r="BH801" s="9">
        <f t="shared" si="662"/>
        <v>9016.4098431843886</v>
      </c>
      <c r="BI801" s="9">
        <f t="shared" si="663"/>
        <v>692.19145084842853</v>
      </c>
      <c r="BJ801" s="9">
        <f t="shared" si="664"/>
        <v>162.60181019946594</v>
      </c>
      <c r="BK801" s="9">
        <f t="shared" si="665"/>
        <v>444.32470581829625</v>
      </c>
      <c r="BL801" s="9">
        <f t="shared" si="666"/>
        <v>17390.572514557691</v>
      </c>
      <c r="BM801" s="9" t="str">
        <f t="shared" si="667"/>
        <v>M</v>
      </c>
      <c r="BN801" s="9" t="str">
        <f t="shared" si="668"/>
        <v>M</v>
      </c>
      <c r="BO801" s="9">
        <v>1</v>
      </c>
    </row>
    <row r="802" spans="1:67" x14ac:dyDescent="0.3">
      <c r="A802" s="10">
        <v>796</v>
      </c>
      <c r="B802" s="10">
        <f t="shared" si="638"/>
        <v>20</v>
      </c>
      <c r="C802" s="9">
        <f>IF(G802&lt;=$A$3,$A$3,G802)</f>
        <v>2.5</v>
      </c>
      <c r="D802" s="9">
        <f t="shared" si="625"/>
        <v>3</v>
      </c>
      <c r="E802" s="9">
        <f t="shared" si="626"/>
        <v>2.7508200000000005</v>
      </c>
      <c r="F802" s="9">
        <f t="shared" si="627"/>
        <v>2.9000000000000004</v>
      </c>
      <c r="G802" s="9">
        <v>1.3714415782634459</v>
      </c>
      <c r="H802" s="9">
        <f t="shared" si="639"/>
        <v>1.5132183546029561</v>
      </c>
      <c r="I802" s="9">
        <v>65</v>
      </c>
      <c r="J802" s="9">
        <v>78</v>
      </c>
      <c r="K802" s="9">
        <v>0.2</v>
      </c>
      <c r="L802" s="9">
        <v>0.2</v>
      </c>
      <c r="M802" s="1">
        <f t="shared" si="628"/>
        <v>1.3989229744649958</v>
      </c>
      <c r="N802" s="9">
        <v>3</v>
      </c>
      <c r="O802" s="9">
        <v>2.6</v>
      </c>
      <c r="P802" s="9">
        <f t="shared" si="629"/>
        <v>2.603716421040541E-2</v>
      </c>
      <c r="Q802" s="1">
        <f t="shared" si="630"/>
        <v>1.214132906795129E-2</v>
      </c>
      <c r="R802" s="4">
        <f t="shared" si="631"/>
        <v>15.007922656809424</v>
      </c>
      <c r="S802" s="4">
        <f t="shared" si="632"/>
        <v>14.748543979009989</v>
      </c>
      <c r="T802" s="9">
        <f t="shared" si="633"/>
        <v>1.304407671741387E-3</v>
      </c>
      <c r="U802" s="9">
        <f t="shared" si="634"/>
        <v>2.9121413290679516</v>
      </c>
      <c r="V802" s="9">
        <f t="shared" si="635"/>
        <v>37.459733637168561</v>
      </c>
      <c r="W802" s="9">
        <f t="shared" si="636"/>
        <v>81.854683551144774</v>
      </c>
      <c r="X802" s="28">
        <f t="shared" si="640"/>
        <v>119.31441718831334</v>
      </c>
      <c r="Y802" s="9">
        <f t="shared" si="637"/>
        <v>0.68604185043249166</v>
      </c>
      <c r="Z802" s="9">
        <f t="shared" si="669"/>
        <v>0.04</v>
      </c>
      <c r="AA802" s="29">
        <f t="shared" si="641"/>
        <v>0.7260418504324917</v>
      </c>
      <c r="AB802" s="30">
        <f t="shared" si="670"/>
        <v>0.98</v>
      </c>
      <c r="AC802" s="9">
        <v>0.5</v>
      </c>
      <c r="AD802" s="9">
        <v>0.5</v>
      </c>
      <c r="AE802" s="9">
        <f t="shared" si="642"/>
        <v>37.463321827880137</v>
      </c>
      <c r="AF802" s="9">
        <f>(AC802+AD802)*D802*E802*N802</f>
        <v>24.757380000000005</v>
      </c>
      <c r="AG802" s="28">
        <f t="shared" si="643"/>
        <v>62.220701827880141</v>
      </c>
      <c r="AH802" s="9">
        <f t="shared" si="644"/>
        <v>0.39789618684285882</v>
      </c>
      <c r="AI802" s="9">
        <f t="shared" si="671"/>
        <v>0.09</v>
      </c>
      <c r="AJ802" s="29">
        <f t="shared" si="645"/>
        <v>0.48789618684285885</v>
      </c>
      <c r="AK802" s="30">
        <f t="shared" si="672"/>
        <v>0.9</v>
      </c>
      <c r="AL802" s="9">
        <v>7.2283687826624741</v>
      </c>
      <c r="AM802" s="9">
        <v>3.4471334818674739</v>
      </c>
      <c r="AN802" s="9">
        <v>3.6349231975574927</v>
      </c>
      <c r="AO802" s="36">
        <f t="shared" si="646"/>
        <v>121.80013421306988</v>
      </c>
      <c r="AP802" s="36">
        <f t="shared" si="647"/>
        <v>1.9802705360897539</v>
      </c>
      <c r="AQ802" s="36">
        <f t="shared" si="648"/>
        <v>0.94437031000461513</v>
      </c>
      <c r="AR802" s="36">
        <f t="shared" si="649"/>
        <v>0.99581683302286117</v>
      </c>
      <c r="AS802" s="36">
        <f t="shared" si="650"/>
        <v>50.529382403428457</v>
      </c>
      <c r="AT802" s="37">
        <f t="shared" si="651"/>
        <v>61.536957851749584</v>
      </c>
      <c r="AU802" s="37">
        <f t="shared" si="652"/>
        <v>3.7016752165074953</v>
      </c>
      <c r="AV802" s="37">
        <f t="shared" si="653"/>
        <v>1.7652902005259863</v>
      </c>
      <c r="AW802" s="37">
        <f t="shared" si="654"/>
        <v>1.8614580300025403</v>
      </c>
      <c r="AX802" s="37">
        <f t="shared" si="655"/>
        <v>94.453439133390944</v>
      </c>
      <c r="AY802" s="9">
        <f t="shared" si="656"/>
        <v>0.85</v>
      </c>
      <c r="AZ802" s="9">
        <f t="shared" si="657"/>
        <v>0.6</v>
      </c>
      <c r="BA802" s="9">
        <f t="shared" si="658"/>
        <v>0.65</v>
      </c>
      <c r="BB802" s="9">
        <f t="shared" si="673"/>
        <v>21</v>
      </c>
      <c r="BC802" s="9">
        <f t="shared" si="674"/>
        <v>11.2</v>
      </c>
      <c r="BD802" s="9">
        <f t="shared" si="675"/>
        <v>13.65</v>
      </c>
      <c r="BE802" s="9">
        <f t="shared" si="659"/>
        <v>241.19721707391986</v>
      </c>
      <c r="BF802" s="9">
        <f t="shared" si="660"/>
        <v>115.02443050540053</v>
      </c>
      <c r="BG802" s="9">
        <f t="shared" si="661"/>
        <v>121.29062391381869</v>
      </c>
      <c r="BH802" s="9">
        <f t="shared" si="662"/>
        <v>6154.485558441118</v>
      </c>
      <c r="BI802" s="9">
        <f t="shared" si="663"/>
        <v>227.78983177908776</v>
      </c>
      <c r="BJ802" s="9">
        <f t="shared" si="664"/>
        <v>108.63058866587419</v>
      </c>
      <c r="BK802" s="9">
        <f t="shared" si="665"/>
        <v>114.54846433506714</v>
      </c>
      <c r="BL802" s="9">
        <f t="shared" si="666"/>
        <v>5812.3773029042732</v>
      </c>
      <c r="BM802" s="9" t="str">
        <f t="shared" si="667"/>
        <v>D</v>
      </c>
      <c r="BN802" s="9" t="str">
        <f t="shared" si="668"/>
        <v>M</v>
      </c>
      <c r="BO802" s="9">
        <v>1</v>
      </c>
    </row>
    <row r="803" spans="1:67" x14ac:dyDescent="0.3">
      <c r="A803" s="10">
        <v>797</v>
      </c>
      <c r="B803" s="10">
        <f t="shared" si="638"/>
        <v>20</v>
      </c>
      <c r="C803" s="9">
        <f>IF(G803&lt;=$A$3,$A$3,G803)</f>
        <v>2.5</v>
      </c>
      <c r="D803" s="9">
        <f t="shared" si="625"/>
        <v>3</v>
      </c>
      <c r="E803" s="9">
        <f t="shared" si="626"/>
        <v>2.7508200000000005</v>
      </c>
      <c r="F803" s="9">
        <f t="shared" si="627"/>
        <v>2.9000000000000004</v>
      </c>
      <c r="G803" s="9">
        <v>1.1428339647143708</v>
      </c>
      <c r="H803" s="9">
        <f t="shared" si="639"/>
        <v>1.2609777617061961</v>
      </c>
      <c r="I803" s="9">
        <v>65</v>
      </c>
      <c r="J803" s="9">
        <v>78</v>
      </c>
      <c r="K803" s="9">
        <v>0.2</v>
      </c>
      <c r="L803" s="9">
        <v>0.2</v>
      </c>
      <c r="M803" s="1">
        <f t="shared" si="628"/>
        <v>1.3989229744649958</v>
      </c>
      <c r="N803" s="9">
        <v>3</v>
      </c>
      <c r="O803" s="9">
        <v>2.6</v>
      </c>
      <c r="P803" s="9">
        <f t="shared" si="629"/>
        <v>0</v>
      </c>
      <c r="Q803" s="1">
        <f t="shared" si="630"/>
        <v>0</v>
      </c>
      <c r="R803" s="4">
        <f t="shared" si="631"/>
        <v>15.007922656809424</v>
      </c>
      <c r="S803" s="4">
        <f t="shared" si="632"/>
        <v>17.583755098819118</v>
      </c>
      <c r="T803" s="9">
        <f t="shared" si="633"/>
        <v>0</v>
      </c>
      <c r="U803" s="9">
        <f t="shared" si="634"/>
        <v>2.6599007361711919</v>
      </c>
      <c r="V803" s="9">
        <f t="shared" si="635"/>
        <v>31.218505618109749</v>
      </c>
      <c r="W803" s="9">
        <f t="shared" si="636"/>
        <v>35.167510197638236</v>
      </c>
      <c r="X803" s="28">
        <f t="shared" si="640"/>
        <v>66.386015815747982</v>
      </c>
      <c r="Y803" s="9">
        <f t="shared" si="637"/>
        <v>0.52974274424367329</v>
      </c>
      <c r="Z803" s="9">
        <f t="shared" si="669"/>
        <v>0.04</v>
      </c>
      <c r="AA803" s="29">
        <f t="shared" si="641"/>
        <v>0.56974274424367333</v>
      </c>
      <c r="AB803" s="30">
        <f t="shared" si="670"/>
        <v>0.98</v>
      </c>
      <c r="AC803" s="9">
        <v>0.5</v>
      </c>
      <c r="AD803" s="9">
        <v>0.5</v>
      </c>
      <c r="AE803" s="9">
        <f t="shared" si="642"/>
        <v>31.218505618109752</v>
      </c>
      <c r="AF803" s="9">
        <f>(AC803+AD803)*D803*E803*N803</f>
        <v>24.757380000000005</v>
      </c>
      <c r="AG803" s="28">
        <f t="shared" si="643"/>
        <v>55.975885618109757</v>
      </c>
      <c r="AH803" s="9">
        <f t="shared" si="644"/>
        <v>0.44228652618209408</v>
      </c>
      <c r="AI803" s="9">
        <f t="shared" si="671"/>
        <v>0.09</v>
      </c>
      <c r="AJ803" s="29">
        <f t="shared" si="645"/>
        <v>0.53228652618209404</v>
      </c>
      <c r="AK803" s="30">
        <f t="shared" si="672"/>
        <v>0.9</v>
      </c>
      <c r="AL803" s="9">
        <v>11.661813922294208</v>
      </c>
      <c r="AM803" s="9">
        <v>3.3975920740230863</v>
      </c>
      <c r="AN803" s="9">
        <v>3.709818209985499</v>
      </c>
      <c r="AO803" s="36">
        <f t="shared" si="646"/>
        <v>67.769057811909391</v>
      </c>
      <c r="AP803" s="36">
        <f t="shared" si="647"/>
        <v>5.0175800553472296</v>
      </c>
      <c r="AQ803" s="36">
        <f t="shared" si="648"/>
        <v>1.4618386419486193</v>
      </c>
      <c r="AR803" s="36">
        <f t="shared" si="649"/>
        <v>1.5961762023832089</v>
      </c>
      <c r="AS803" s="36">
        <f t="shared" si="650"/>
        <v>113.54943301748779</v>
      </c>
      <c r="AT803" s="37">
        <f t="shared" si="651"/>
        <v>55.360765995932731</v>
      </c>
      <c r="AU803" s="37">
        <f t="shared" si="652"/>
        <v>5.454387500614243</v>
      </c>
      <c r="AV803" s="37">
        <f t="shared" si="653"/>
        <v>1.5890995915575215</v>
      </c>
      <c r="AW803" s="37">
        <f t="shared" si="654"/>
        <v>1.7351319622252435</v>
      </c>
      <c r="AX803" s="37">
        <f t="shared" si="655"/>
        <v>123.43452447607426</v>
      </c>
      <c r="AY803" s="9">
        <f t="shared" si="656"/>
        <v>0.85</v>
      </c>
      <c r="AZ803" s="9">
        <f t="shared" si="657"/>
        <v>0.6</v>
      </c>
      <c r="BA803" s="9">
        <f t="shared" si="658"/>
        <v>0.65</v>
      </c>
      <c r="BB803" s="9">
        <f t="shared" si="673"/>
        <v>21</v>
      </c>
      <c r="BC803" s="9">
        <f t="shared" si="674"/>
        <v>11.2</v>
      </c>
      <c r="BD803" s="9">
        <f t="shared" si="675"/>
        <v>13.65</v>
      </c>
      <c r="BE803" s="9">
        <f t="shared" si="659"/>
        <v>340.03667284670991</v>
      </c>
      <c r="BF803" s="9">
        <f t="shared" si="660"/>
        <v>99.067427437899099</v>
      </c>
      <c r="BG803" s="9">
        <f t="shared" si="661"/>
        <v>108.17135733730167</v>
      </c>
      <c r="BH803" s="9">
        <f t="shared" si="662"/>
        <v>7695.1380906716631</v>
      </c>
      <c r="BI803" s="9">
        <f t="shared" si="663"/>
        <v>301.95907007264549</v>
      </c>
      <c r="BJ803" s="9">
        <f t="shared" si="664"/>
        <v>87.973770632448222</v>
      </c>
      <c r="BK803" s="9">
        <f t="shared" si="665"/>
        <v>96.058234532815291</v>
      </c>
      <c r="BL803" s="9">
        <f t="shared" si="666"/>
        <v>6833.429825339178</v>
      </c>
      <c r="BM803" s="9" t="str">
        <f t="shared" si="667"/>
        <v>M</v>
      </c>
      <c r="BN803" s="9" t="str">
        <f t="shared" si="668"/>
        <v>M</v>
      </c>
      <c r="BO803" s="9">
        <v>1</v>
      </c>
    </row>
    <row r="804" spans="1:67" x14ac:dyDescent="0.3">
      <c r="A804" s="10">
        <v>798</v>
      </c>
      <c r="B804" s="10">
        <f t="shared" si="638"/>
        <v>20</v>
      </c>
      <c r="C804" s="9">
        <f>IF(G804&lt;=$A$3,$A$3,G804)</f>
        <v>2.5</v>
      </c>
      <c r="D804" s="9">
        <f t="shared" si="625"/>
        <v>3</v>
      </c>
      <c r="E804" s="9">
        <f t="shared" si="626"/>
        <v>2.7508200000000005</v>
      </c>
      <c r="F804" s="9">
        <f t="shared" si="627"/>
        <v>2.9000000000000004</v>
      </c>
      <c r="G804" s="9">
        <v>1.5187373064476919</v>
      </c>
      <c r="H804" s="9">
        <f t="shared" si="639"/>
        <v>1.6757412086389543</v>
      </c>
      <c r="I804" s="9">
        <v>65</v>
      </c>
      <c r="J804" s="9">
        <v>78</v>
      </c>
      <c r="K804" s="9">
        <v>0.2</v>
      </c>
      <c r="L804" s="9">
        <v>0.2</v>
      </c>
      <c r="M804" s="1">
        <f t="shared" si="628"/>
        <v>1.3989229744649958</v>
      </c>
      <c r="N804" s="9">
        <v>3</v>
      </c>
      <c r="O804" s="9">
        <v>2.6</v>
      </c>
      <c r="P804" s="9">
        <f t="shared" si="629"/>
        <v>0.37456854943156886</v>
      </c>
      <c r="Q804" s="1">
        <f t="shared" si="630"/>
        <v>0.17466418310394971</v>
      </c>
      <c r="R804" s="4">
        <f t="shared" si="631"/>
        <v>15.007922656809424</v>
      </c>
      <c r="S804" s="4">
        <f t="shared" si="632"/>
        <v>11.494218280976966</v>
      </c>
      <c r="T804" s="9">
        <f t="shared" si="633"/>
        <v>0.26995327368738214</v>
      </c>
      <c r="U804" s="9">
        <f t="shared" si="634"/>
        <v>3.0746641831039501</v>
      </c>
      <c r="V804" s="9">
        <f t="shared" si="635"/>
        <v>40.744369019609159</v>
      </c>
      <c r="W804" s="9">
        <f t="shared" si="636"/>
        <v>72.902619334481571</v>
      </c>
      <c r="X804" s="28">
        <f t="shared" si="640"/>
        <v>113.64698835409072</v>
      </c>
      <c r="Y804" s="9">
        <f t="shared" si="637"/>
        <v>0.64148307306955077</v>
      </c>
      <c r="Z804" s="9">
        <f t="shared" si="669"/>
        <v>0.04</v>
      </c>
      <c r="AA804" s="29">
        <f t="shared" si="641"/>
        <v>0.6814830730695508</v>
      </c>
      <c r="AB804" s="30">
        <f t="shared" si="670"/>
        <v>0.98</v>
      </c>
      <c r="AC804" s="9">
        <v>0.5</v>
      </c>
      <c r="AD804" s="9">
        <v>0.5</v>
      </c>
      <c r="AE804" s="9">
        <f t="shared" si="642"/>
        <v>41.48696188393388</v>
      </c>
      <c r="AF804" s="9">
        <f>(AC804+AD804)*D804*E804*N804</f>
        <v>24.757380000000005</v>
      </c>
      <c r="AG804" s="28">
        <f t="shared" si="643"/>
        <v>66.244341883933885</v>
      </c>
      <c r="AH804" s="9">
        <f t="shared" si="644"/>
        <v>0.37372822034185482</v>
      </c>
      <c r="AI804" s="9">
        <f t="shared" si="671"/>
        <v>0.09</v>
      </c>
      <c r="AJ804" s="29">
        <f t="shared" si="645"/>
        <v>0.46372822034185479</v>
      </c>
      <c r="AK804" s="30">
        <f t="shared" si="672"/>
        <v>0.9</v>
      </c>
      <c r="AL804" s="9">
        <v>8.1021277877370501</v>
      </c>
      <c r="AM804" s="9">
        <v>2.3015738758900754</v>
      </c>
      <c r="AN804" s="9">
        <v>4.5328323252359155</v>
      </c>
      <c r="AO804" s="36">
        <f t="shared" si="646"/>
        <v>116.01463394480095</v>
      </c>
      <c r="AP804" s="36">
        <f t="shared" si="647"/>
        <v>2.5806648445478038</v>
      </c>
      <c r="AQ804" s="36">
        <f t="shared" si="648"/>
        <v>0.73309023805190987</v>
      </c>
      <c r="AR804" s="36">
        <f t="shared" si="649"/>
        <v>1.4437838225251463</v>
      </c>
      <c r="AS804" s="36">
        <f t="shared" si="650"/>
        <v>63.801205840241494</v>
      </c>
      <c r="AT804" s="37">
        <f t="shared" si="651"/>
        <v>65.516382083011536</v>
      </c>
      <c r="AU804" s="37">
        <f t="shared" si="652"/>
        <v>4.3449424877474589</v>
      </c>
      <c r="AV804" s="37">
        <f t="shared" si="653"/>
        <v>1.2342691184382657</v>
      </c>
      <c r="AW804" s="37">
        <f t="shared" si="654"/>
        <v>2.430830057946233</v>
      </c>
      <c r="AX804" s="37">
        <f t="shared" si="655"/>
        <v>107.41905157132524</v>
      </c>
      <c r="AY804" s="9">
        <f t="shared" si="656"/>
        <v>0.85</v>
      </c>
      <c r="AZ804" s="9">
        <f t="shared" si="657"/>
        <v>0.6</v>
      </c>
      <c r="BA804" s="9">
        <f t="shared" si="658"/>
        <v>0.65</v>
      </c>
      <c r="BB804" s="9">
        <f t="shared" si="673"/>
        <v>21</v>
      </c>
      <c r="BC804" s="9">
        <f t="shared" si="674"/>
        <v>11.2</v>
      </c>
      <c r="BD804" s="9">
        <f t="shared" si="675"/>
        <v>13.65</v>
      </c>
      <c r="BE804" s="9">
        <f t="shared" si="659"/>
        <v>299.39488727443012</v>
      </c>
      <c r="BF804" s="9">
        <f t="shared" si="660"/>
        <v>85.049195616099311</v>
      </c>
      <c r="BG804" s="9">
        <f t="shared" si="661"/>
        <v>167.5000516656803</v>
      </c>
      <c r="BH804" s="9">
        <f t="shared" si="662"/>
        <v>7401.8735407925133</v>
      </c>
      <c r="BI804" s="9">
        <f t="shared" si="663"/>
        <v>284.66491215597318</v>
      </c>
      <c r="BJ804" s="9">
        <f t="shared" si="664"/>
        <v>80.864847156863235</v>
      </c>
      <c r="BK804" s="9">
        <f t="shared" si="665"/>
        <v>159.25919085527448</v>
      </c>
      <c r="BL804" s="9">
        <f t="shared" si="666"/>
        <v>7037.7076257416647</v>
      </c>
      <c r="BM804" s="9" t="str">
        <f t="shared" si="667"/>
        <v>D</v>
      </c>
      <c r="BN804" s="9" t="str">
        <f t="shared" si="668"/>
        <v>M</v>
      </c>
      <c r="BO804" s="9">
        <v>1</v>
      </c>
    </row>
    <row r="805" spans="1:67" x14ac:dyDescent="0.3">
      <c r="A805" s="10">
        <v>799</v>
      </c>
      <c r="B805" s="10">
        <f t="shared" si="638"/>
        <v>20</v>
      </c>
      <c r="C805" s="9">
        <f>IF(G805&lt;=$A$3,$A$3,G805)</f>
        <v>2.5</v>
      </c>
      <c r="D805" s="9">
        <f t="shared" si="625"/>
        <v>3</v>
      </c>
      <c r="E805" s="9">
        <f t="shared" si="626"/>
        <v>2.7508200000000005</v>
      </c>
      <c r="F805" s="9">
        <f t="shared" si="627"/>
        <v>2.9000000000000004</v>
      </c>
      <c r="G805" s="9">
        <v>2.0590760798797891</v>
      </c>
      <c r="H805" s="9">
        <f t="shared" si="639"/>
        <v>2.2719390800032069</v>
      </c>
      <c r="I805" s="9">
        <v>65</v>
      </c>
      <c r="J805" s="9">
        <v>78</v>
      </c>
      <c r="K805" s="9">
        <v>0.2</v>
      </c>
      <c r="L805" s="9">
        <v>0.2</v>
      </c>
      <c r="M805" s="1">
        <f t="shared" si="628"/>
        <v>1.3989229744649958</v>
      </c>
      <c r="N805" s="9">
        <v>3</v>
      </c>
      <c r="O805" s="9">
        <v>2.6</v>
      </c>
      <c r="P805" s="9">
        <f t="shared" si="629"/>
        <v>1.6531190105652767</v>
      </c>
      <c r="Q805" s="1">
        <f t="shared" si="630"/>
        <v>0.77086205446820255</v>
      </c>
      <c r="R805" s="4">
        <f t="shared" si="631"/>
        <v>15.007922656809424</v>
      </c>
      <c r="S805" s="4">
        <f t="shared" si="632"/>
        <v>3.0250775994802979</v>
      </c>
      <c r="T805" s="9">
        <f t="shared" si="633"/>
        <v>5.258165128516386</v>
      </c>
      <c r="U805" s="9">
        <f t="shared" si="634"/>
        <v>3.6708620544682029</v>
      </c>
      <c r="V805" s="9">
        <f t="shared" si="635"/>
        <v>41.782993341664351</v>
      </c>
      <c r="W805" s="9">
        <f t="shared" si="636"/>
        <v>49.6055377650069</v>
      </c>
      <c r="X805" s="28">
        <f t="shared" si="640"/>
        <v>91.388531106671252</v>
      </c>
      <c r="Y805" s="9">
        <f t="shared" si="637"/>
        <v>0.54279828293887256</v>
      </c>
      <c r="Z805" s="9">
        <f t="shared" si="669"/>
        <v>0.04</v>
      </c>
      <c r="AA805" s="29">
        <f t="shared" si="641"/>
        <v>0.58279828293887259</v>
      </c>
      <c r="AB805" s="30">
        <f t="shared" si="670"/>
        <v>0.98</v>
      </c>
      <c r="AC805" s="9">
        <v>0.5</v>
      </c>
      <c r="AD805" s="9">
        <v>0.5</v>
      </c>
      <c r="AE805" s="9">
        <f t="shared" si="642"/>
        <v>56.247259140489803</v>
      </c>
      <c r="AF805" s="9">
        <f>(AC805+AD805)*D805*E805*N805</f>
        <v>24.757380000000005</v>
      </c>
      <c r="AG805" s="28">
        <f t="shared" si="643"/>
        <v>81.004639140489815</v>
      </c>
      <c r="AH805" s="9">
        <f t="shared" si="644"/>
        <v>0.30562916226393183</v>
      </c>
      <c r="AI805" s="9">
        <f t="shared" si="671"/>
        <v>0.09</v>
      </c>
      <c r="AJ805" s="29">
        <f t="shared" si="645"/>
        <v>0.39562916226393186</v>
      </c>
      <c r="AK805" s="30">
        <f t="shared" si="672"/>
        <v>0.9</v>
      </c>
      <c r="AL805" s="9">
        <v>4.8029365368230161</v>
      </c>
      <c r="AM805" s="9">
        <v>3.2339022112236133</v>
      </c>
      <c r="AN805" s="9">
        <v>4.3461334857585063</v>
      </c>
      <c r="AO805" s="36">
        <f t="shared" si="646"/>
        <v>93.292458838060227</v>
      </c>
      <c r="AP805" s="36">
        <f t="shared" si="647"/>
        <v>2.0037933700981871</v>
      </c>
      <c r="AQ805" s="36">
        <f t="shared" si="648"/>
        <v>1.3491895553302682</v>
      </c>
      <c r="AR805" s="36">
        <f t="shared" si="649"/>
        <v>1.8132143528353117</v>
      </c>
      <c r="AS805" s="36">
        <f t="shared" si="650"/>
        <v>60.922009813603353</v>
      </c>
      <c r="AT805" s="37">
        <f t="shared" si="651"/>
        <v>80.114478270814104</v>
      </c>
      <c r="AU805" s="37">
        <f t="shared" si="652"/>
        <v>2.9027547783528962</v>
      </c>
      <c r="AV805" s="37">
        <f t="shared" si="653"/>
        <v>1.9544761885537383</v>
      </c>
      <c r="AW805" s="37">
        <f t="shared" si="654"/>
        <v>2.6266763357006466</v>
      </c>
      <c r="AX805" s="37">
        <f t="shared" si="655"/>
        <v>88.253438569184311</v>
      </c>
      <c r="AY805" s="9">
        <f t="shared" si="656"/>
        <v>0.85</v>
      </c>
      <c r="AZ805" s="9">
        <f t="shared" si="657"/>
        <v>0.6</v>
      </c>
      <c r="BA805" s="9">
        <f t="shared" si="658"/>
        <v>0.65</v>
      </c>
      <c r="BB805" s="9">
        <f t="shared" si="673"/>
        <v>21</v>
      </c>
      <c r="BC805" s="9">
        <f t="shared" si="674"/>
        <v>11.2</v>
      </c>
      <c r="BD805" s="9">
        <f t="shared" si="675"/>
        <v>13.65</v>
      </c>
      <c r="BE805" s="9">
        <f t="shared" si="659"/>
        <v>186.93881049986311</v>
      </c>
      <c r="BF805" s="9">
        <f t="shared" si="660"/>
        <v>125.86921105538983</v>
      </c>
      <c r="BG805" s="9">
        <f t="shared" si="661"/>
        <v>169.15922537646833</v>
      </c>
      <c r="BH805" s="9">
        <f t="shared" si="662"/>
        <v>5683.564092867492</v>
      </c>
      <c r="BI805" s="9">
        <f t="shared" si="663"/>
        <v>232.5526846158549</v>
      </c>
      <c r="BJ805" s="9">
        <f t="shared" si="664"/>
        <v>156.58184013871204</v>
      </c>
      <c r="BK805" s="9">
        <f t="shared" si="665"/>
        <v>210.43480422095107</v>
      </c>
      <c r="BL805" s="9">
        <f t="shared" si="666"/>
        <v>7070.3781865755436</v>
      </c>
      <c r="BM805" s="9" t="str">
        <f t="shared" si="667"/>
        <v>D</v>
      </c>
      <c r="BN805" s="9" t="str">
        <f t="shared" si="668"/>
        <v>M</v>
      </c>
      <c r="BO805" s="9">
        <v>1</v>
      </c>
    </row>
    <row r="806" spans="1:67" x14ac:dyDescent="0.3">
      <c r="A806" s="10">
        <v>800</v>
      </c>
      <c r="B806" s="10">
        <f t="shared" si="638"/>
        <v>21</v>
      </c>
      <c r="C806" s="9">
        <f>IF(G806&lt;=$A$3,$A$3,G806)</f>
        <v>2.5</v>
      </c>
      <c r="D806" s="9">
        <f t="shared" si="625"/>
        <v>3</v>
      </c>
      <c r="E806" s="9">
        <f t="shared" si="626"/>
        <v>2.7508200000000005</v>
      </c>
      <c r="F806" s="9">
        <f t="shared" si="627"/>
        <v>2.9000000000000004</v>
      </c>
      <c r="G806" s="9">
        <v>1.1719511282749773</v>
      </c>
      <c r="H806" s="9">
        <f t="shared" si="639"/>
        <v>1.2931049970417885</v>
      </c>
      <c r="I806" s="9">
        <v>65</v>
      </c>
      <c r="J806" s="9">
        <v>78</v>
      </c>
      <c r="K806" s="9">
        <v>0.2</v>
      </c>
      <c r="L806" s="9">
        <v>0.2</v>
      </c>
      <c r="M806" s="1">
        <f t="shared" si="628"/>
        <v>1.3989229744649958</v>
      </c>
      <c r="N806" s="9">
        <v>3</v>
      </c>
      <c r="O806" s="9">
        <v>2.6</v>
      </c>
      <c r="P806" s="9">
        <f t="shared" si="629"/>
        <v>0</v>
      </c>
      <c r="Q806" s="1">
        <f t="shared" si="630"/>
        <v>0</v>
      </c>
      <c r="R806" s="4">
        <f t="shared" si="631"/>
        <v>15.007922656809424</v>
      </c>
      <c r="S806" s="4">
        <f t="shared" si="632"/>
        <v>17.239087756946287</v>
      </c>
      <c r="T806" s="9">
        <f t="shared" si="633"/>
        <v>0</v>
      </c>
      <c r="U806" s="9">
        <f t="shared" si="634"/>
        <v>2.6920279715067843</v>
      </c>
      <c r="V806" s="9">
        <f t="shared" si="635"/>
        <v>32.013891791662438</v>
      </c>
      <c r="W806" s="9">
        <f t="shared" si="636"/>
        <v>34.478175513892573</v>
      </c>
      <c r="X806" s="28">
        <f t="shared" si="640"/>
        <v>66.492067305555011</v>
      </c>
      <c r="Y806" s="9">
        <f t="shared" si="637"/>
        <v>0.51853065953646671</v>
      </c>
      <c r="Z806" s="9">
        <f t="shared" si="669"/>
        <v>0.04</v>
      </c>
      <c r="AA806" s="29">
        <f t="shared" si="641"/>
        <v>0.55853065953646674</v>
      </c>
      <c r="AB806" s="30">
        <f t="shared" si="670"/>
        <v>0.98</v>
      </c>
      <c r="AC806" s="9">
        <v>0.5</v>
      </c>
      <c r="AD806" s="9">
        <v>0.5</v>
      </c>
      <c r="AE806" s="9">
        <f t="shared" si="642"/>
        <v>32.013891791662438</v>
      </c>
      <c r="AF806" s="9">
        <f>(AC806+AD806)*D806*E806*N806</f>
        <v>24.757380000000005</v>
      </c>
      <c r="AG806" s="28">
        <f t="shared" si="643"/>
        <v>56.771271791662443</v>
      </c>
      <c r="AH806" s="9">
        <f t="shared" si="644"/>
        <v>0.43608993102803678</v>
      </c>
      <c r="AI806" s="9">
        <f t="shared" si="671"/>
        <v>0.09</v>
      </c>
      <c r="AJ806" s="29">
        <f t="shared" si="645"/>
        <v>0.52608993102803681</v>
      </c>
      <c r="AK806" s="30">
        <f t="shared" si="672"/>
        <v>0.9</v>
      </c>
      <c r="AL806" s="9">
        <v>4.4157689104843678</v>
      </c>
      <c r="AM806" s="9">
        <v>2.7295901911761402</v>
      </c>
      <c r="AN806" s="9">
        <v>4.5807572605099445</v>
      </c>
      <c r="AO806" s="36">
        <f t="shared" si="646"/>
        <v>67.877318707754085</v>
      </c>
      <c r="AP806" s="36">
        <f t="shared" si="647"/>
        <v>1.9494265885509088</v>
      </c>
      <c r="AQ806" s="36">
        <f t="shared" si="648"/>
        <v>1.2050303814342602</v>
      </c>
      <c r="AR806" s="36">
        <f t="shared" si="649"/>
        <v>2.0222638866208666</v>
      </c>
      <c r="AS806" s="36">
        <f t="shared" si="650"/>
        <v>60.837605102915589</v>
      </c>
      <c r="AT806" s="37">
        <f t="shared" si="651"/>
        <v>56.147411662083734</v>
      </c>
      <c r="AU806" s="37">
        <f t="shared" si="652"/>
        <v>2.0926773489318977</v>
      </c>
      <c r="AV806" s="37">
        <f t="shared" si="653"/>
        <v>1.2935802757654788</v>
      </c>
      <c r="AW806" s="37">
        <f t="shared" si="654"/>
        <v>2.1708669892720889</v>
      </c>
      <c r="AX806" s="37">
        <f t="shared" si="655"/>
        <v>65.308167493894999</v>
      </c>
      <c r="AY806" s="9">
        <f t="shared" si="656"/>
        <v>0.85</v>
      </c>
      <c r="AZ806" s="9">
        <f t="shared" si="657"/>
        <v>0.6</v>
      </c>
      <c r="BA806" s="9">
        <f t="shared" si="658"/>
        <v>0.65</v>
      </c>
      <c r="BB806" s="9">
        <f t="shared" si="673"/>
        <v>21</v>
      </c>
      <c r="BC806" s="9">
        <f t="shared" si="674"/>
        <v>11.2</v>
      </c>
      <c r="BD806" s="9">
        <f t="shared" si="675"/>
        <v>13.65</v>
      </c>
      <c r="BE806" s="9">
        <f t="shared" si="659"/>
        <v>132.32184984843983</v>
      </c>
      <c r="BF806" s="9">
        <f t="shared" si="660"/>
        <v>81.794231253139756</v>
      </c>
      <c r="BG806" s="9">
        <f t="shared" si="661"/>
        <v>137.26585034334605</v>
      </c>
      <c r="BH806" s="9">
        <f t="shared" si="662"/>
        <v>4129.4935109870876</v>
      </c>
      <c r="BI806" s="9">
        <f t="shared" si="663"/>
        <v>117.4984165863973</v>
      </c>
      <c r="BJ806" s="9">
        <f t="shared" si="664"/>
        <v>72.63118426135614</v>
      </c>
      <c r="BK806" s="9">
        <f t="shared" si="665"/>
        <v>121.88856251028828</v>
      </c>
      <c r="BL806" s="9">
        <f t="shared" si="666"/>
        <v>3666.884565176038</v>
      </c>
      <c r="BM806" s="9" t="str">
        <f t="shared" si="667"/>
        <v>D</v>
      </c>
      <c r="BN806" s="9" t="str">
        <f t="shared" si="668"/>
        <v>D</v>
      </c>
      <c r="BO806" s="9">
        <v>1</v>
      </c>
    </row>
    <row r="807" spans="1:67" x14ac:dyDescent="0.3">
      <c r="A807" s="10">
        <v>801</v>
      </c>
      <c r="B807" s="10">
        <f t="shared" si="638"/>
        <v>21</v>
      </c>
      <c r="C807" s="9">
        <f>IF(G807&lt;=$A$3,$A$3,G807)</f>
        <v>2.5</v>
      </c>
      <c r="D807" s="9">
        <f t="shared" si="625"/>
        <v>3</v>
      </c>
      <c r="E807" s="9">
        <f t="shared" si="626"/>
        <v>2.7508200000000005</v>
      </c>
      <c r="F807" s="9">
        <f t="shared" si="627"/>
        <v>2.9000000000000004</v>
      </c>
      <c r="G807" s="9">
        <v>2.1093011510898867</v>
      </c>
      <c r="H807" s="9">
        <f t="shared" si="639"/>
        <v>2.3273563145547476</v>
      </c>
      <c r="I807" s="9">
        <v>65</v>
      </c>
      <c r="J807" s="9">
        <v>78</v>
      </c>
      <c r="K807" s="9">
        <v>0.2</v>
      </c>
      <c r="L807" s="9">
        <v>0.2</v>
      </c>
      <c r="M807" s="1">
        <f t="shared" si="628"/>
        <v>1.3989229744649958</v>
      </c>
      <c r="N807" s="9">
        <v>3</v>
      </c>
      <c r="O807" s="9">
        <v>2.6</v>
      </c>
      <c r="P807" s="9">
        <f t="shared" si="629"/>
        <v>1.7719616535765561</v>
      </c>
      <c r="Q807" s="1">
        <f t="shared" si="630"/>
        <v>0.82627928901974279</v>
      </c>
      <c r="R807" s="4">
        <f t="shared" si="631"/>
        <v>15.007922656809424</v>
      </c>
      <c r="S807" s="4">
        <f t="shared" si="632"/>
        <v>2.5147911877956193</v>
      </c>
      <c r="T807" s="9">
        <f t="shared" si="633"/>
        <v>6.0413586493756783</v>
      </c>
      <c r="U807" s="9">
        <f t="shared" si="634"/>
        <v>3.7262792890197431</v>
      </c>
      <c r="V807" s="9">
        <f t="shared" si="635"/>
        <v>41.000554474955827</v>
      </c>
      <c r="W807" s="9">
        <f t="shared" si="636"/>
        <v>48.201831698016456</v>
      </c>
      <c r="X807" s="28">
        <f t="shared" si="640"/>
        <v>89.202386172972282</v>
      </c>
      <c r="Y807" s="9">
        <f t="shared" si="637"/>
        <v>0.54036482392464613</v>
      </c>
      <c r="Z807" s="9">
        <f t="shared" si="669"/>
        <v>0.04</v>
      </c>
      <c r="AA807" s="29">
        <f t="shared" si="641"/>
        <v>0.58036482392464617</v>
      </c>
      <c r="AB807" s="30">
        <f t="shared" si="670"/>
        <v>0.98</v>
      </c>
      <c r="AC807" s="9">
        <v>0.5</v>
      </c>
      <c r="AD807" s="9">
        <v>0.5</v>
      </c>
      <c r="AE807" s="9">
        <f t="shared" si="642"/>
        <v>57.619244674831421</v>
      </c>
      <c r="AF807" s="9">
        <f>(AC807+AD807)*D807*E807*N807</f>
        <v>24.757380000000005</v>
      </c>
      <c r="AG807" s="28">
        <f t="shared" si="643"/>
        <v>82.376624674831419</v>
      </c>
      <c r="AH807" s="9">
        <f t="shared" si="644"/>
        <v>0.30053889799109651</v>
      </c>
      <c r="AI807" s="9">
        <f t="shared" si="671"/>
        <v>0.09</v>
      </c>
      <c r="AJ807" s="29">
        <f t="shared" si="645"/>
        <v>0.39053889799109653</v>
      </c>
      <c r="AK807" s="30">
        <f t="shared" si="672"/>
        <v>0.9</v>
      </c>
      <c r="AL807" s="9">
        <v>8.6340844467393918</v>
      </c>
      <c r="AM807" s="9">
        <v>2.664304323926646</v>
      </c>
      <c r="AN807" s="9">
        <v>6.2538598813431143</v>
      </c>
      <c r="AO807" s="36">
        <f t="shared" si="646"/>
        <v>91.060769218242541</v>
      </c>
      <c r="AP807" s="36">
        <f t="shared" si="647"/>
        <v>3.6231655470569586</v>
      </c>
      <c r="AQ807" s="36">
        <f t="shared" si="648"/>
        <v>1.1180358140892845</v>
      </c>
      <c r="AR807" s="36">
        <f t="shared" si="649"/>
        <v>2.6243395924580093</v>
      </c>
      <c r="AS807" s="36">
        <f t="shared" si="650"/>
        <v>95.471158719730397</v>
      </c>
      <c r="AT807" s="37">
        <f t="shared" si="651"/>
        <v>81.471387041042064</v>
      </c>
      <c r="AU807" s="37">
        <f t="shared" si="652"/>
        <v>5.2621386217477237</v>
      </c>
      <c r="AV807" s="37">
        <f t="shared" si="653"/>
        <v>1.6237898493474201</v>
      </c>
      <c r="AW807" s="37">
        <f t="shared" si="654"/>
        <v>3.8114843350926448</v>
      </c>
      <c r="AX807" s="37">
        <f t="shared" si="655"/>
        <v>138.65843694892104</v>
      </c>
      <c r="AY807" s="9">
        <f t="shared" si="656"/>
        <v>0.85</v>
      </c>
      <c r="AZ807" s="9">
        <f t="shared" si="657"/>
        <v>0.6</v>
      </c>
      <c r="BA807" s="9">
        <f t="shared" si="658"/>
        <v>0.65</v>
      </c>
      <c r="BB807" s="9">
        <f t="shared" si="673"/>
        <v>21</v>
      </c>
      <c r="BC807" s="9">
        <f t="shared" si="674"/>
        <v>11.2</v>
      </c>
      <c r="BD807" s="9">
        <f t="shared" si="675"/>
        <v>13.65</v>
      </c>
      <c r="BE807" s="9">
        <f t="shared" si="659"/>
        <v>329.92824172004117</v>
      </c>
      <c r="BF807" s="9">
        <f t="shared" si="660"/>
        <v>101.80920124451426</v>
      </c>
      <c r="BG807" s="9">
        <f t="shared" si="661"/>
        <v>238.97438197911546</v>
      </c>
      <c r="BH807" s="9">
        <f t="shared" si="662"/>
        <v>8693.6771511755742</v>
      </c>
      <c r="BI807" s="9">
        <f t="shared" si="663"/>
        <v>428.71373231602445</v>
      </c>
      <c r="BJ807" s="9">
        <f t="shared" si="664"/>
        <v>132.29241128949906</v>
      </c>
      <c r="BK807" s="9">
        <f t="shared" si="665"/>
        <v>310.52691546520174</v>
      </c>
      <c r="BL807" s="9">
        <f t="shared" si="666"/>
        <v>11296.695183171474</v>
      </c>
      <c r="BM807" s="9" t="str">
        <f t="shared" si="667"/>
        <v>M</v>
      </c>
      <c r="BN807" s="9" t="str">
        <f t="shared" si="668"/>
        <v>M</v>
      </c>
      <c r="BO807" s="9">
        <v>1</v>
      </c>
    </row>
    <row r="808" spans="1:67" x14ac:dyDescent="0.3">
      <c r="A808" s="10">
        <v>802</v>
      </c>
      <c r="B808" s="10">
        <f t="shared" si="638"/>
        <v>21</v>
      </c>
      <c r="C808" s="9">
        <f>IF(G808&lt;=$A$3,$A$3,G808)</f>
        <v>2.5</v>
      </c>
      <c r="D808" s="9">
        <f t="shared" si="625"/>
        <v>3</v>
      </c>
      <c r="E808" s="9">
        <f t="shared" si="626"/>
        <v>2.7508200000000005</v>
      </c>
      <c r="F808" s="9">
        <f t="shared" si="627"/>
        <v>2.9000000000000004</v>
      </c>
      <c r="G808" s="9">
        <v>2.2846973219913576</v>
      </c>
      <c r="H808" s="9">
        <f t="shared" si="639"/>
        <v>2.5208845765980019</v>
      </c>
      <c r="I808" s="9">
        <v>65</v>
      </c>
      <c r="J808" s="9">
        <v>78</v>
      </c>
      <c r="K808" s="9">
        <v>0.2</v>
      </c>
      <c r="L808" s="9">
        <v>0.2</v>
      </c>
      <c r="M808" s="1">
        <f t="shared" si="628"/>
        <v>1.3989229744649958</v>
      </c>
      <c r="N808" s="9">
        <v>3</v>
      </c>
      <c r="O808" s="9">
        <v>2.6</v>
      </c>
      <c r="P808" s="9">
        <f t="shared" si="629"/>
        <v>2.1869843508425024</v>
      </c>
      <c r="Q808" s="1">
        <f t="shared" si="630"/>
        <v>1.0198075510629971</v>
      </c>
      <c r="R808" s="4">
        <f t="shared" si="631"/>
        <v>15.007922656809424</v>
      </c>
      <c r="S808" s="4">
        <f t="shared" si="632"/>
        <v>1.1022392798635123</v>
      </c>
      <c r="T808" s="9">
        <f t="shared" si="633"/>
        <v>9.2027437874445965</v>
      </c>
      <c r="U808" s="9">
        <f t="shared" si="634"/>
        <v>3.9198075510629975</v>
      </c>
      <c r="V808" s="9">
        <f t="shared" si="635"/>
        <v>37.095405733597495</v>
      </c>
      <c r="W808" s="9">
        <f t="shared" si="636"/>
        <v>44.31615565863865</v>
      </c>
      <c r="X808" s="28">
        <f t="shared" si="640"/>
        <v>81.411561392236138</v>
      </c>
      <c r="Y808" s="9">
        <f t="shared" si="637"/>
        <v>0.54434720205310894</v>
      </c>
      <c r="Z808" s="9">
        <f t="shared" si="669"/>
        <v>0.04</v>
      </c>
      <c r="AA808" s="29">
        <f t="shared" si="641"/>
        <v>0.58434720205310897</v>
      </c>
      <c r="AB808" s="30">
        <f t="shared" si="670"/>
        <v>0.98</v>
      </c>
      <c r="AC808" s="9">
        <v>0.5</v>
      </c>
      <c r="AD808" s="9">
        <v>0.5</v>
      </c>
      <c r="AE808" s="9">
        <f t="shared" si="642"/>
        <v>62.410497398975856</v>
      </c>
      <c r="AF808" s="9">
        <f>(AC808+AD808)*D808*E808*N808</f>
        <v>24.757380000000005</v>
      </c>
      <c r="AG808" s="28">
        <f t="shared" si="643"/>
        <v>87.167877398975861</v>
      </c>
      <c r="AH808" s="9">
        <f t="shared" si="644"/>
        <v>0.28401953493352911</v>
      </c>
      <c r="AI808" s="9">
        <f t="shared" si="671"/>
        <v>0.09</v>
      </c>
      <c r="AJ808" s="29">
        <f t="shared" si="645"/>
        <v>0.37401953493352913</v>
      </c>
      <c r="AK808" s="30">
        <f t="shared" si="672"/>
        <v>0.9</v>
      </c>
      <c r="AL808" s="9">
        <v>6.3939768000575645</v>
      </c>
      <c r="AM808" s="9">
        <v>2.3681699881353429</v>
      </c>
      <c r="AN808" s="9">
        <v>4.6403364723977214</v>
      </c>
      <c r="AO808" s="36">
        <f t="shared" si="646"/>
        <v>83.107635587907723</v>
      </c>
      <c r="AP808" s="36">
        <f t="shared" si="647"/>
        <v>2.6576743469514357</v>
      </c>
      <c r="AQ808" s="36">
        <f t="shared" si="648"/>
        <v>0.98433648158231102</v>
      </c>
      <c r="AR808" s="36">
        <f t="shared" si="649"/>
        <v>1.9287688381671191</v>
      </c>
      <c r="AS808" s="36">
        <f t="shared" si="650"/>
        <v>71.167229765954019</v>
      </c>
      <c r="AT808" s="37">
        <f t="shared" si="651"/>
        <v>86.209988636349749</v>
      </c>
      <c r="AU808" s="37">
        <f t="shared" si="652"/>
        <v>4.002504570924259</v>
      </c>
      <c r="AV808" s="37">
        <f t="shared" si="653"/>
        <v>1.4824281505294208</v>
      </c>
      <c r="AW808" s="37">
        <f t="shared" si="654"/>
        <v>2.9047599830564326</v>
      </c>
      <c r="AX808" s="37">
        <f t="shared" si="655"/>
        <v>107.17910671222393</v>
      </c>
      <c r="AY808" s="9">
        <f t="shared" si="656"/>
        <v>0.85</v>
      </c>
      <c r="AZ808" s="9">
        <f t="shared" si="657"/>
        <v>0.6</v>
      </c>
      <c r="BA808" s="9">
        <f t="shared" si="658"/>
        <v>0.65</v>
      </c>
      <c r="BB808" s="9">
        <f t="shared" si="673"/>
        <v>21</v>
      </c>
      <c r="BC808" s="9">
        <f t="shared" si="674"/>
        <v>11.2</v>
      </c>
      <c r="BD808" s="9">
        <f t="shared" si="675"/>
        <v>13.65</v>
      </c>
      <c r="BE808" s="9">
        <f t="shared" si="659"/>
        <v>220.87303113777054</v>
      </c>
      <c r="BF808" s="9">
        <f t="shared" si="660"/>
        <v>81.805877607225952</v>
      </c>
      <c r="BG808" s="9">
        <f t="shared" si="661"/>
        <v>160.29541773570509</v>
      </c>
      <c r="BH808" s="9">
        <f t="shared" si="662"/>
        <v>5914.5401971898063</v>
      </c>
      <c r="BI808" s="9">
        <f t="shared" si="663"/>
        <v>345.05587357631828</v>
      </c>
      <c r="BJ808" s="9">
        <f t="shared" si="664"/>
        <v>127.80011401134634</v>
      </c>
      <c r="BK808" s="9">
        <f t="shared" si="665"/>
        <v>250.41932513061855</v>
      </c>
      <c r="BL808" s="9">
        <f t="shared" si="666"/>
        <v>9239.9095717149412</v>
      </c>
      <c r="BM808" s="9" t="str">
        <f t="shared" si="667"/>
        <v>D</v>
      </c>
      <c r="BN808" s="9" t="str">
        <f t="shared" si="668"/>
        <v>M</v>
      </c>
      <c r="BO808" s="9">
        <v>1</v>
      </c>
    </row>
    <row r="809" spans="1:67" x14ac:dyDescent="0.3">
      <c r="A809" s="10">
        <v>803</v>
      </c>
      <c r="B809" s="10">
        <f t="shared" si="638"/>
        <v>21</v>
      </c>
      <c r="C809" s="9">
        <f>IF(G809&lt;=$A$3,$A$3,G809)</f>
        <v>2.5</v>
      </c>
      <c r="D809" s="9">
        <f t="shared" si="625"/>
        <v>3</v>
      </c>
      <c r="E809" s="9">
        <f t="shared" si="626"/>
        <v>2.7508200000000005</v>
      </c>
      <c r="F809" s="9">
        <f t="shared" si="627"/>
        <v>2.9000000000000004</v>
      </c>
      <c r="G809" s="9">
        <v>2.3338756472841196</v>
      </c>
      <c r="H809" s="9">
        <f t="shared" si="639"/>
        <v>2.5751468548175902</v>
      </c>
      <c r="I809" s="9">
        <v>65</v>
      </c>
      <c r="J809" s="9">
        <v>78</v>
      </c>
      <c r="K809" s="9">
        <v>0.2</v>
      </c>
      <c r="L809" s="9">
        <v>0.2</v>
      </c>
      <c r="M809" s="1">
        <f t="shared" si="628"/>
        <v>1.3989229744649958</v>
      </c>
      <c r="N809" s="9">
        <v>3</v>
      </c>
      <c r="O809" s="9">
        <v>2.6</v>
      </c>
      <c r="P809" s="9">
        <f t="shared" si="629"/>
        <v>2.3033501820070246</v>
      </c>
      <c r="Q809" s="1">
        <f t="shared" si="630"/>
        <v>1.0740698292825854</v>
      </c>
      <c r="R809" s="4">
        <f t="shared" si="631"/>
        <v>15.007922656809424</v>
      </c>
      <c r="S809" s="4">
        <f t="shared" si="632"/>
        <v>0.80929550723597432</v>
      </c>
      <c r="T809" s="9">
        <f t="shared" si="633"/>
        <v>10.208123583653199</v>
      </c>
      <c r="U809" s="9">
        <f t="shared" si="634"/>
        <v>3.9740698292825858</v>
      </c>
      <c r="V809" s="9">
        <f t="shared" si="635"/>
        <v>35.673178724139021</v>
      </c>
      <c r="W809" s="9">
        <f t="shared" si="636"/>
        <v>43.510320070019368</v>
      </c>
      <c r="X809" s="28">
        <f t="shared" si="640"/>
        <v>79.183498794158396</v>
      </c>
      <c r="Y809" s="9">
        <f t="shared" si="637"/>
        <v>0.54948721302561654</v>
      </c>
      <c r="Z809" s="9">
        <f t="shared" si="669"/>
        <v>0.04</v>
      </c>
      <c r="AA809" s="29">
        <f t="shared" si="641"/>
        <v>0.58948721302561657</v>
      </c>
      <c r="AB809" s="30">
        <f t="shared" si="670"/>
        <v>0.98</v>
      </c>
      <c r="AC809" s="9">
        <v>0.5</v>
      </c>
      <c r="AD809" s="9">
        <v>0.5</v>
      </c>
      <c r="AE809" s="9">
        <f t="shared" si="642"/>
        <v>63.753889240523918</v>
      </c>
      <c r="AF809" s="9">
        <f>(AC809+AD809)*D809*E809*N809</f>
        <v>24.757380000000005</v>
      </c>
      <c r="AG809" s="28">
        <f t="shared" si="643"/>
        <v>88.511269240523916</v>
      </c>
      <c r="AH809" s="9">
        <f t="shared" si="644"/>
        <v>0.27970878976690927</v>
      </c>
      <c r="AI809" s="9">
        <f t="shared" si="671"/>
        <v>0.09</v>
      </c>
      <c r="AJ809" s="29">
        <f t="shared" si="645"/>
        <v>0.36970878976690924</v>
      </c>
      <c r="AK809" s="30">
        <f t="shared" si="672"/>
        <v>0.9</v>
      </c>
      <c r="AL809" s="9">
        <v>11.004200757775982</v>
      </c>
      <c r="AM809" s="9">
        <v>2.0120514172301727</v>
      </c>
      <c r="AN809" s="9">
        <v>6.7237046836763659</v>
      </c>
      <c r="AO809" s="36">
        <f t="shared" si="646"/>
        <v>80.833155019036695</v>
      </c>
      <c r="AP809" s="36">
        <f t="shared" si="647"/>
        <v>4.5173651215002399</v>
      </c>
      <c r="AQ809" s="36">
        <f t="shared" si="648"/>
        <v>0.82597283482291617</v>
      </c>
      <c r="AR809" s="36">
        <f t="shared" si="649"/>
        <v>2.7601667484887003</v>
      </c>
      <c r="AS809" s="36">
        <f t="shared" si="650"/>
        <v>110.67508434475528</v>
      </c>
      <c r="AT809" s="37">
        <f t="shared" si="651"/>
        <v>87.538617930188479</v>
      </c>
      <c r="AU809" s="37">
        <f t="shared" si="652"/>
        <v>6.9358510132665181</v>
      </c>
      <c r="AV809" s="37">
        <f t="shared" si="653"/>
        <v>1.268178322817211</v>
      </c>
      <c r="AW809" s="37">
        <f t="shared" si="654"/>
        <v>4.2378919623242775</v>
      </c>
      <c r="AX809" s="37">
        <f t="shared" si="655"/>
        <v>169.92779535186116</v>
      </c>
      <c r="AY809" s="9">
        <f t="shared" si="656"/>
        <v>0.85</v>
      </c>
      <c r="AZ809" s="9">
        <f t="shared" si="657"/>
        <v>0.6</v>
      </c>
      <c r="BA809" s="9">
        <f t="shared" si="658"/>
        <v>0.65</v>
      </c>
      <c r="BB809" s="9">
        <f t="shared" si="673"/>
        <v>21</v>
      </c>
      <c r="BC809" s="9">
        <f t="shared" si="674"/>
        <v>11.2</v>
      </c>
      <c r="BD809" s="9">
        <f t="shared" si="675"/>
        <v>13.65</v>
      </c>
      <c r="BE809" s="9">
        <f t="shared" si="659"/>
        <v>365.15287514381845</v>
      </c>
      <c r="BF809" s="9">
        <f t="shared" si="660"/>
        <v>66.765990198753968</v>
      </c>
      <c r="BG809" s="9">
        <f t="shared" si="661"/>
        <v>223.11298665897758</v>
      </c>
      <c r="BH809" s="9">
        <f t="shared" si="662"/>
        <v>8946.2162495845641</v>
      </c>
      <c r="BI809" s="9">
        <f t="shared" si="663"/>
        <v>607.15481187104831</v>
      </c>
      <c r="BJ809" s="9">
        <f t="shared" si="664"/>
        <v>111.01457766844305</v>
      </c>
      <c r="BK809" s="9">
        <f t="shared" si="665"/>
        <v>370.97920531932164</v>
      </c>
      <c r="BL809" s="9">
        <f t="shared" si="666"/>
        <v>14875.244353025832</v>
      </c>
      <c r="BM809" s="9" t="str">
        <f t="shared" si="667"/>
        <v>M</v>
      </c>
      <c r="BN809" s="9" t="str">
        <f t="shared" si="668"/>
        <v>M</v>
      </c>
      <c r="BO809" s="9">
        <v>1</v>
      </c>
    </row>
    <row r="810" spans="1:67" x14ac:dyDescent="0.3">
      <c r="A810" s="10">
        <v>804</v>
      </c>
      <c r="B810" s="10">
        <f t="shared" si="638"/>
        <v>21</v>
      </c>
      <c r="C810" s="9">
        <f>IF(G810&lt;=$A$3,$A$3,G810)</f>
        <v>2.6017935216001868</v>
      </c>
      <c r="D810" s="9">
        <f t="shared" si="625"/>
        <v>3</v>
      </c>
      <c r="E810" s="9">
        <f t="shared" si="626"/>
        <v>2.7508200000000005</v>
      </c>
      <c r="F810" s="9">
        <f t="shared" si="627"/>
        <v>3.0017935216001872</v>
      </c>
      <c r="G810" s="9">
        <v>2.6017935216001868</v>
      </c>
      <c r="H810" s="9">
        <f t="shared" si="639"/>
        <v>2.8707615214333071</v>
      </c>
      <c r="I810" s="9">
        <v>65</v>
      </c>
      <c r="J810" s="9">
        <v>78</v>
      </c>
      <c r="K810" s="9">
        <v>0.2</v>
      </c>
      <c r="L810" s="9">
        <v>0.2</v>
      </c>
      <c r="M810" s="1">
        <f t="shared" si="628"/>
        <v>1.3989229744649958</v>
      </c>
      <c r="N810" s="9">
        <v>3</v>
      </c>
      <c r="O810" s="9">
        <v>2.6</v>
      </c>
      <c r="P810" s="9">
        <f t="shared" si="629"/>
        <v>2.7190009688339156</v>
      </c>
      <c r="Q810" s="1">
        <f t="shared" si="630"/>
        <v>1.2678909742981155</v>
      </c>
      <c r="R810" s="4">
        <f t="shared" si="631"/>
        <v>15.007922656809424</v>
      </c>
      <c r="S810" s="4">
        <f t="shared" si="632"/>
        <v>0.13167026770386006</v>
      </c>
      <c r="T810" s="9">
        <f t="shared" si="633"/>
        <v>14.224752046454574</v>
      </c>
      <c r="U810" s="9">
        <f t="shared" si="634"/>
        <v>4.2696844958983027</v>
      </c>
      <c r="V810" s="9">
        <f t="shared" si="635"/>
        <v>31.942801451074367</v>
      </c>
      <c r="W810" s="9">
        <f t="shared" si="636"/>
        <v>41.646295008609641</v>
      </c>
      <c r="X810" s="28">
        <f t="shared" si="640"/>
        <v>73.589096459684015</v>
      </c>
      <c r="Y810" s="9">
        <f t="shared" si="637"/>
        <v>0.56593023983418078</v>
      </c>
      <c r="Z810" s="9">
        <f t="shared" si="669"/>
        <v>0.04</v>
      </c>
      <c r="AA810" s="29">
        <f t="shared" si="641"/>
        <v>0.60593023983418082</v>
      </c>
      <c r="AB810" s="30">
        <f t="shared" si="670"/>
        <v>0.98</v>
      </c>
      <c r="AC810" s="9">
        <v>0.5</v>
      </c>
      <c r="AD810" s="9">
        <v>0.5</v>
      </c>
      <c r="AE810" s="9">
        <f t="shared" si="642"/>
        <v>71.072533875502543</v>
      </c>
      <c r="AF810" s="9">
        <f>(AC810+AD810)*D810*E810*N810</f>
        <v>24.757380000000005</v>
      </c>
      <c r="AG810" s="28">
        <f t="shared" si="643"/>
        <v>95.829913875502541</v>
      </c>
      <c r="AH810" s="9">
        <f t="shared" si="644"/>
        <v>0.25834709642088965</v>
      </c>
      <c r="AI810" s="9">
        <f t="shared" si="671"/>
        <v>0.09</v>
      </c>
      <c r="AJ810" s="29">
        <f t="shared" si="645"/>
        <v>0.34834709642088968</v>
      </c>
      <c r="AK810" s="30">
        <f t="shared" si="672"/>
        <v>0.9</v>
      </c>
      <c r="AL810" s="9">
        <v>8.6309095159795888</v>
      </c>
      <c r="AM810" s="9">
        <v>3.4153771144059526</v>
      </c>
      <c r="AN810" s="9">
        <v>4.2835047267912207</v>
      </c>
      <c r="AO810" s="36">
        <f t="shared" si="646"/>
        <v>75.122202635927437</v>
      </c>
      <c r="AP810" s="36">
        <f t="shared" si="647"/>
        <v>3.401180442974963</v>
      </c>
      <c r="AQ810" s="36">
        <f t="shared" si="648"/>
        <v>1.3458968403497813</v>
      </c>
      <c r="AR810" s="36">
        <f t="shared" si="649"/>
        <v>1.6879996803557691</v>
      </c>
      <c r="AS810" s="36">
        <f t="shared" si="650"/>
        <v>84.732274838210174</v>
      </c>
      <c r="AT810" s="37">
        <f t="shared" si="651"/>
        <v>94.776837898848669</v>
      </c>
      <c r="AU810" s="37">
        <f t="shared" si="652"/>
        <v>5.6243572466166727</v>
      </c>
      <c r="AV810" s="37">
        <f t="shared" si="653"/>
        <v>2.2256404134202823</v>
      </c>
      <c r="AW810" s="37">
        <f t="shared" si="654"/>
        <v>2.7913582927083427</v>
      </c>
      <c r="AX810" s="37">
        <f t="shared" si="655"/>
        <v>140.11740688234667</v>
      </c>
      <c r="AY810" s="9">
        <f t="shared" si="656"/>
        <v>0.85</v>
      </c>
      <c r="AZ810" s="9">
        <f t="shared" si="657"/>
        <v>0.6</v>
      </c>
      <c r="BA810" s="9">
        <f t="shared" si="658"/>
        <v>0.65</v>
      </c>
      <c r="BB810" s="9">
        <f t="shared" si="673"/>
        <v>21</v>
      </c>
      <c r="BC810" s="9">
        <f t="shared" si="674"/>
        <v>11.2</v>
      </c>
      <c r="BD810" s="9">
        <f t="shared" si="675"/>
        <v>13.65</v>
      </c>
      <c r="BE810" s="9">
        <f t="shared" si="659"/>
        <v>255.50416643851861</v>
      </c>
      <c r="BF810" s="9">
        <f t="shared" si="660"/>
        <v>101.10673516781075</v>
      </c>
      <c r="BG810" s="9">
        <f t="shared" si="661"/>
        <v>126.80625403706682</v>
      </c>
      <c r="BH810" s="9">
        <f t="shared" si="662"/>
        <v>6365.2751201991205</v>
      </c>
      <c r="BI810" s="9">
        <f t="shared" si="663"/>
        <v>533.05879504780319</v>
      </c>
      <c r="BJ810" s="9">
        <f t="shared" si="664"/>
        <v>210.93916068386062</v>
      </c>
      <c r="BK810" s="9">
        <f t="shared" si="665"/>
        <v>264.55611242562554</v>
      </c>
      <c r="BL810" s="9">
        <f t="shared" si="666"/>
        <v>13279.884758895194</v>
      </c>
      <c r="BM810" s="9" t="str">
        <f t="shared" si="667"/>
        <v>M</v>
      </c>
      <c r="BN810" s="9" t="str">
        <f t="shared" si="668"/>
        <v>M</v>
      </c>
      <c r="BO810" s="9">
        <v>1</v>
      </c>
    </row>
    <row r="811" spans="1:67" x14ac:dyDescent="0.3">
      <c r="A811" s="10">
        <v>805</v>
      </c>
      <c r="B811" s="10">
        <f t="shared" si="638"/>
        <v>21</v>
      </c>
      <c r="C811" s="9">
        <f>IF(G811&lt;=$A$3,$A$3,G811)</f>
        <v>2.5</v>
      </c>
      <c r="D811" s="9">
        <f t="shared" si="625"/>
        <v>3</v>
      </c>
      <c r="E811" s="9">
        <f t="shared" si="626"/>
        <v>2.7508200000000005</v>
      </c>
      <c r="F811" s="9">
        <f t="shared" si="627"/>
        <v>2.9000000000000004</v>
      </c>
      <c r="G811" s="9">
        <v>1.0070438498159064</v>
      </c>
      <c r="H811" s="9">
        <f t="shared" si="639"/>
        <v>1.1111499473138509</v>
      </c>
      <c r="I811" s="9">
        <v>65</v>
      </c>
      <c r="J811" s="9">
        <v>78</v>
      </c>
      <c r="K811" s="9">
        <v>0.2</v>
      </c>
      <c r="L811" s="9">
        <v>0.2</v>
      </c>
      <c r="M811" s="1">
        <f t="shared" si="628"/>
        <v>1.3989229744649958</v>
      </c>
      <c r="N811" s="9">
        <v>3</v>
      </c>
      <c r="O811" s="9">
        <v>2.6</v>
      </c>
      <c r="P811" s="9">
        <f t="shared" si="629"/>
        <v>0</v>
      </c>
      <c r="Q811" s="1">
        <f t="shared" si="630"/>
        <v>0</v>
      </c>
      <c r="R811" s="4">
        <f t="shared" si="631"/>
        <v>15.007922656809424</v>
      </c>
      <c r="S811" s="4">
        <f t="shared" si="632"/>
        <v>19.191137557527448</v>
      </c>
      <c r="T811" s="9">
        <f t="shared" si="633"/>
        <v>0</v>
      </c>
      <c r="U811" s="9">
        <f t="shared" si="634"/>
        <v>2.5100729217788467</v>
      </c>
      <c r="V811" s="9">
        <f t="shared" si="635"/>
        <v>27.509161482628993</v>
      </c>
      <c r="W811" s="9">
        <f t="shared" si="636"/>
        <v>38.382275115054895</v>
      </c>
      <c r="X811" s="28">
        <f t="shared" si="640"/>
        <v>65.891436597683892</v>
      </c>
      <c r="Y811" s="9">
        <f t="shared" si="637"/>
        <v>0.58250779003965514</v>
      </c>
      <c r="Z811" s="9">
        <f t="shared" si="669"/>
        <v>0.04</v>
      </c>
      <c r="AA811" s="29">
        <f t="shared" si="641"/>
        <v>0.62250779003965517</v>
      </c>
      <c r="AB811" s="30">
        <f t="shared" si="670"/>
        <v>0.98</v>
      </c>
      <c r="AC811" s="9">
        <v>0.5</v>
      </c>
      <c r="AD811" s="9">
        <v>0.5</v>
      </c>
      <c r="AE811" s="9">
        <f t="shared" si="642"/>
        <v>27.50916148262899</v>
      </c>
      <c r="AF811" s="9">
        <f>(AC811+AD811)*D811*E811*N811</f>
        <v>24.757380000000005</v>
      </c>
      <c r="AG811" s="28">
        <f t="shared" si="643"/>
        <v>52.266541482628995</v>
      </c>
      <c r="AH811" s="9">
        <f t="shared" si="644"/>
        <v>0.47367549674638842</v>
      </c>
      <c r="AI811" s="9">
        <f t="shared" si="671"/>
        <v>0.09</v>
      </c>
      <c r="AJ811" s="29">
        <f t="shared" si="645"/>
        <v>0.56367549674638839</v>
      </c>
      <c r="AK811" s="30">
        <f t="shared" si="672"/>
        <v>0.9</v>
      </c>
      <c r="AL811" s="9">
        <v>9.537369908092991</v>
      </c>
      <c r="AM811" s="9">
        <v>2.1363857361748142</v>
      </c>
      <c r="AN811" s="9">
        <v>5.8493414730596633</v>
      </c>
      <c r="AO811" s="36">
        <f t="shared" si="646"/>
        <v>67.26417486013564</v>
      </c>
      <c r="AP811" s="36">
        <f t="shared" si="647"/>
        <v>3.600282843815314</v>
      </c>
      <c r="AQ811" s="36">
        <f t="shared" si="648"/>
        <v>0.80646897287638886</v>
      </c>
      <c r="AR811" s="36">
        <f t="shared" si="649"/>
        <v>2.2080808394779909</v>
      </c>
      <c r="AS811" s="36">
        <f t="shared" si="650"/>
        <v>89.275717508101152</v>
      </c>
      <c r="AT811" s="37">
        <f t="shared" si="651"/>
        <v>51.692183883918787</v>
      </c>
      <c r="AU811" s="37">
        <f t="shared" si="652"/>
        <v>4.1613881874946177</v>
      </c>
      <c r="AV811" s="37">
        <f t="shared" si="653"/>
        <v>0.9321574450945771</v>
      </c>
      <c r="AW811" s="37">
        <f t="shared" si="654"/>
        <v>2.5522110125935065</v>
      </c>
      <c r="AX811" s="37">
        <f t="shared" si="655"/>
        <v>103.18936938705038</v>
      </c>
      <c r="AY811" s="9">
        <f t="shared" si="656"/>
        <v>0.85</v>
      </c>
      <c r="AZ811" s="9">
        <f t="shared" si="657"/>
        <v>0.6</v>
      </c>
      <c r="BA811" s="9">
        <f t="shared" si="658"/>
        <v>0.65</v>
      </c>
      <c r="BB811" s="9">
        <f t="shared" si="673"/>
        <v>21</v>
      </c>
      <c r="BC811" s="9">
        <f t="shared" si="674"/>
        <v>11.2</v>
      </c>
      <c r="BD811" s="9">
        <f t="shared" si="675"/>
        <v>13.65</v>
      </c>
      <c r="BE811" s="9">
        <f t="shared" si="659"/>
        <v>242.17005475233969</v>
      </c>
      <c r="BF811" s="9">
        <f t="shared" si="660"/>
        <v>54.246470010831409</v>
      </c>
      <c r="BG811" s="9">
        <f t="shared" si="661"/>
        <v>148.52473569196269</v>
      </c>
      <c r="BH811" s="9">
        <f t="shared" si="662"/>
        <v>6005.0574732289888</v>
      </c>
      <c r="BI811" s="9">
        <f t="shared" si="663"/>
        <v>215.11124340033928</v>
      </c>
      <c r="BJ811" s="9">
        <f t="shared" si="664"/>
        <v>48.185254060592811</v>
      </c>
      <c r="BK811" s="9">
        <f t="shared" si="665"/>
        <v>131.9293609735461</v>
      </c>
      <c r="BL811" s="9">
        <f t="shared" si="666"/>
        <v>5334.0838572210278</v>
      </c>
      <c r="BM811" s="9" t="str">
        <f t="shared" si="667"/>
        <v>M</v>
      </c>
      <c r="BN811" s="9" t="str">
        <f t="shared" si="668"/>
        <v>M</v>
      </c>
      <c r="BO811" s="9">
        <v>1</v>
      </c>
    </row>
    <row r="812" spans="1:67" x14ac:dyDescent="0.3">
      <c r="A812" s="10">
        <v>806</v>
      </c>
      <c r="B812" s="10">
        <f t="shared" si="638"/>
        <v>21</v>
      </c>
      <c r="C812" s="9">
        <f>IF(G812&lt;=$A$3,$A$3,G812)</f>
        <v>2.7387303455186691</v>
      </c>
      <c r="D812" s="9">
        <f t="shared" si="625"/>
        <v>3</v>
      </c>
      <c r="E812" s="9">
        <f t="shared" si="626"/>
        <v>2.7508200000000005</v>
      </c>
      <c r="F812" s="9">
        <f t="shared" si="627"/>
        <v>3.1387303455186695</v>
      </c>
      <c r="G812" s="9">
        <v>2.7387303455186691</v>
      </c>
      <c r="H812" s="9">
        <f t="shared" si="639"/>
        <v>3.0218545892378148</v>
      </c>
      <c r="I812" s="9">
        <v>65</v>
      </c>
      <c r="J812" s="9">
        <v>78</v>
      </c>
      <c r="K812" s="9">
        <v>0.2</v>
      </c>
      <c r="L812" s="9">
        <v>0.2</v>
      </c>
      <c r="M812" s="1">
        <f t="shared" si="628"/>
        <v>1.3989229744649958</v>
      </c>
      <c r="N812" s="9">
        <v>3</v>
      </c>
      <c r="O812" s="9">
        <v>2.6</v>
      </c>
      <c r="P812" s="9">
        <f t="shared" si="629"/>
        <v>2.7493591318159192</v>
      </c>
      <c r="Q812" s="1">
        <f t="shared" si="630"/>
        <v>1.2820472181841414</v>
      </c>
      <c r="R812" s="4">
        <f t="shared" si="631"/>
        <v>15.007922656809424</v>
      </c>
      <c r="S812" s="4">
        <f t="shared" si="632"/>
        <v>0.10475670889498992</v>
      </c>
      <c r="T812" s="9">
        <f t="shared" si="633"/>
        <v>14.544169449395667</v>
      </c>
      <c r="U812" s="9">
        <f t="shared" si="634"/>
        <v>4.4207775637028108</v>
      </c>
      <c r="V812" s="9">
        <f t="shared" si="635"/>
        <v>34.80481016571791</v>
      </c>
      <c r="W812" s="9">
        <f t="shared" si="636"/>
        <v>41.572260652767021</v>
      </c>
      <c r="X812" s="28">
        <f t="shared" si="640"/>
        <v>76.377070818484924</v>
      </c>
      <c r="Y812" s="9">
        <f t="shared" si="637"/>
        <v>0.54430289362060247</v>
      </c>
      <c r="Z812" s="9">
        <f t="shared" si="669"/>
        <v>0.04</v>
      </c>
      <c r="AA812" s="29">
        <f t="shared" si="641"/>
        <v>0.5843028936206025</v>
      </c>
      <c r="AB812" s="30">
        <f t="shared" si="670"/>
        <v>0.98</v>
      </c>
      <c r="AC812" s="9">
        <v>0.5</v>
      </c>
      <c r="AD812" s="9">
        <v>0.5</v>
      </c>
      <c r="AE812" s="9">
        <f t="shared" si="642"/>
        <v>74.813202370504499</v>
      </c>
      <c r="AF812" s="9">
        <f>(AC812+AD812)*D812*E812*N812</f>
        <v>24.757380000000005</v>
      </c>
      <c r="AG812" s="28">
        <f t="shared" si="643"/>
        <v>99.570582370504496</v>
      </c>
      <c r="AH812" s="9">
        <f t="shared" si="644"/>
        <v>0.24864151048024613</v>
      </c>
      <c r="AI812" s="9">
        <f t="shared" si="671"/>
        <v>0.09</v>
      </c>
      <c r="AJ812" s="29">
        <f t="shared" si="645"/>
        <v>0.33864151048024616</v>
      </c>
      <c r="AK812" s="30">
        <f t="shared" si="672"/>
        <v>0.9</v>
      </c>
      <c r="AL812" s="9">
        <v>10.220793779288318</v>
      </c>
      <c r="AM812" s="9">
        <v>2.5023887668891254</v>
      </c>
      <c r="AN812" s="9">
        <v>6.2285855800275876</v>
      </c>
      <c r="AO812" s="36">
        <f t="shared" si="646"/>
        <v>77.968259793870018</v>
      </c>
      <c r="AP812" s="36">
        <f t="shared" si="647"/>
        <v>4.2487543989507</v>
      </c>
      <c r="AQ812" s="36">
        <f t="shared" si="648"/>
        <v>1.040235769432118</v>
      </c>
      <c r="AR812" s="36">
        <f t="shared" si="649"/>
        <v>2.5892050024539093</v>
      </c>
      <c r="AS812" s="36">
        <f t="shared" si="650"/>
        <v>105.80337177612614</v>
      </c>
      <c r="AT812" s="37">
        <f t="shared" si="651"/>
        <v>98.476400146652793</v>
      </c>
      <c r="AU812" s="37">
        <f t="shared" si="652"/>
        <v>6.7596087355630186</v>
      </c>
      <c r="AV812" s="37">
        <f t="shared" si="653"/>
        <v>1.6549760550609913</v>
      </c>
      <c r="AW812" s="37">
        <f t="shared" si="654"/>
        <v>4.1193279510515648</v>
      </c>
      <c r="AX812" s="37">
        <f t="shared" si="655"/>
        <v>168.32919226551476</v>
      </c>
      <c r="AY812" s="9">
        <f t="shared" si="656"/>
        <v>0.85</v>
      </c>
      <c r="AZ812" s="9">
        <f t="shared" si="657"/>
        <v>0.6</v>
      </c>
      <c r="BA812" s="9">
        <f t="shared" si="658"/>
        <v>0.65</v>
      </c>
      <c r="BB812" s="9">
        <f t="shared" si="673"/>
        <v>21</v>
      </c>
      <c r="BC812" s="9">
        <f t="shared" si="674"/>
        <v>11.2</v>
      </c>
      <c r="BD812" s="9">
        <f t="shared" si="675"/>
        <v>13.65</v>
      </c>
      <c r="BE812" s="9">
        <f t="shared" si="659"/>
        <v>331.26798677773621</v>
      </c>
      <c r="BF812" s="9">
        <f t="shared" si="660"/>
        <v>81.105372717959654</v>
      </c>
      <c r="BG812" s="9">
        <f t="shared" si="661"/>
        <v>201.87580829091425</v>
      </c>
      <c r="BH812" s="9">
        <f t="shared" si="662"/>
        <v>8249.3047777084175</v>
      </c>
      <c r="BI812" s="9">
        <f t="shared" si="663"/>
        <v>665.66193467811354</v>
      </c>
      <c r="BJ812" s="9">
        <f t="shared" si="664"/>
        <v>162.97608423131507</v>
      </c>
      <c r="BK812" s="9">
        <f t="shared" si="665"/>
        <v>405.65658764304527</v>
      </c>
      <c r="BL812" s="9">
        <f t="shared" si="666"/>
        <v>16576.452893901685</v>
      </c>
      <c r="BM812" s="9" t="str">
        <f t="shared" si="667"/>
        <v>M</v>
      </c>
      <c r="BN812" s="9" t="str">
        <f t="shared" si="668"/>
        <v>M</v>
      </c>
      <c r="BO812" s="9">
        <v>1</v>
      </c>
    </row>
    <row r="813" spans="1:67" x14ac:dyDescent="0.3">
      <c r="A813" s="10">
        <v>807</v>
      </c>
      <c r="B813" s="10">
        <f t="shared" si="638"/>
        <v>21</v>
      </c>
      <c r="C813" s="9">
        <f>IF(G813&lt;=$A$3,$A$3,G813)</f>
        <v>2.5</v>
      </c>
      <c r="D813" s="9">
        <f t="shared" si="625"/>
        <v>3</v>
      </c>
      <c r="E813" s="9">
        <f t="shared" si="626"/>
        <v>2.7508200000000005</v>
      </c>
      <c r="F813" s="9">
        <f t="shared" si="627"/>
        <v>2.9000000000000004</v>
      </c>
      <c r="G813" s="9">
        <v>1.8954764540198892</v>
      </c>
      <c r="H813" s="9">
        <f t="shared" si="639"/>
        <v>2.0914268652788683</v>
      </c>
      <c r="I813" s="9">
        <v>65</v>
      </c>
      <c r="J813" s="9">
        <v>78</v>
      </c>
      <c r="K813" s="9">
        <v>0.2</v>
      </c>
      <c r="L813" s="9">
        <v>0.2</v>
      </c>
      <c r="M813" s="1">
        <f t="shared" si="628"/>
        <v>1.3989229744649958</v>
      </c>
      <c r="N813" s="9">
        <v>3</v>
      </c>
      <c r="O813" s="9">
        <v>2.6</v>
      </c>
      <c r="P813" s="9">
        <f t="shared" si="629"/>
        <v>1.2660093168524242</v>
      </c>
      <c r="Q813" s="1">
        <f t="shared" si="630"/>
        <v>0.59034983974386357</v>
      </c>
      <c r="R813" s="4">
        <f t="shared" si="631"/>
        <v>15.007922656809424</v>
      </c>
      <c r="S813" s="4">
        <f t="shared" si="632"/>
        <v>5.0138529531721741</v>
      </c>
      <c r="T813" s="9">
        <f t="shared" si="633"/>
        <v>3.0838964266657274</v>
      </c>
      <c r="U813" s="9">
        <f t="shared" si="634"/>
        <v>3.4903498397438639</v>
      </c>
      <c r="V813" s="9">
        <f t="shared" si="635"/>
        <v>43.295005677517139</v>
      </c>
      <c r="W813" s="9">
        <f t="shared" si="636"/>
        <v>55.076300783449582</v>
      </c>
      <c r="X813" s="28">
        <f t="shared" si="640"/>
        <v>98.371306460966721</v>
      </c>
      <c r="Y813" s="9">
        <f t="shared" si="637"/>
        <v>0.55988176598329109</v>
      </c>
      <c r="Z813" s="9">
        <f t="shared" si="669"/>
        <v>0.04</v>
      </c>
      <c r="AA813" s="29">
        <f t="shared" si="641"/>
        <v>0.59988176598329113</v>
      </c>
      <c r="AB813" s="30">
        <f t="shared" si="670"/>
        <v>0.98</v>
      </c>
      <c r="AC813" s="9">
        <v>0.5</v>
      </c>
      <c r="AD813" s="9">
        <v>0.5</v>
      </c>
      <c r="AE813" s="9">
        <f t="shared" si="642"/>
        <v>51.778249645917754</v>
      </c>
      <c r="AF813" s="9">
        <f>(AC813+AD813)*D813*E813*N813</f>
        <v>24.757380000000005</v>
      </c>
      <c r="AG813" s="28">
        <f t="shared" si="643"/>
        <v>76.535629645917766</v>
      </c>
      <c r="AH813" s="9">
        <f t="shared" si="644"/>
        <v>0.3234752247356798</v>
      </c>
      <c r="AI813" s="9">
        <f t="shared" si="671"/>
        <v>0.09</v>
      </c>
      <c r="AJ813" s="29">
        <f t="shared" si="645"/>
        <v>0.41347522473567977</v>
      </c>
      <c r="AK813" s="30">
        <f t="shared" si="672"/>
        <v>0.9</v>
      </c>
      <c r="AL813" s="9">
        <v>11.183823214494257</v>
      </c>
      <c r="AM813" s="9">
        <v>2.4906895438752752</v>
      </c>
      <c r="AN813" s="9">
        <v>4.2312361401317657</v>
      </c>
      <c r="AO813" s="36">
        <f t="shared" si="646"/>
        <v>100.42070867890354</v>
      </c>
      <c r="AP813" s="36">
        <f t="shared" si="647"/>
        <v>4.4748515941385145</v>
      </c>
      <c r="AQ813" s="36">
        <f t="shared" si="648"/>
        <v>0.99657030177925721</v>
      </c>
      <c r="AR813" s="36">
        <f t="shared" si="649"/>
        <v>1.6929947320971979</v>
      </c>
      <c r="AS813" s="36">
        <f t="shared" si="650"/>
        <v>101.59414914386147</v>
      </c>
      <c r="AT813" s="37">
        <f t="shared" si="651"/>
        <v>75.694578770687897</v>
      </c>
      <c r="AU813" s="37">
        <f t="shared" si="652"/>
        <v>6.559589397477132</v>
      </c>
      <c r="AV813" s="37">
        <f t="shared" si="653"/>
        <v>1.4608511249746381</v>
      </c>
      <c r="AW813" s="37">
        <f t="shared" si="654"/>
        <v>2.4817248261810536</v>
      </c>
      <c r="AX813" s="37">
        <f t="shared" si="655"/>
        <v>148.92469382508779</v>
      </c>
      <c r="AY813" s="9">
        <f t="shared" si="656"/>
        <v>0.85</v>
      </c>
      <c r="AZ813" s="9">
        <f t="shared" si="657"/>
        <v>0.6</v>
      </c>
      <c r="BA813" s="9">
        <f t="shared" si="658"/>
        <v>0.65</v>
      </c>
      <c r="BB813" s="9">
        <f t="shared" si="673"/>
        <v>21</v>
      </c>
      <c r="BC813" s="9">
        <f t="shared" si="674"/>
        <v>11.2</v>
      </c>
      <c r="BD813" s="9">
        <f t="shared" si="675"/>
        <v>13.65</v>
      </c>
      <c r="BE813" s="9">
        <f t="shared" si="659"/>
        <v>449.36776831631084</v>
      </c>
      <c r="BF813" s="9">
        <f t="shared" si="660"/>
        <v>100.07629595302177</v>
      </c>
      <c r="BG813" s="9">
        <f t="shared" si="661"/>
        <v>170.01173078685105</v>
      </c>
      <c r="BH813" s="9">
        <f t="shared" si="662"/>
        <v>10202.15645465679</v>
      </c>
      <c r="BI813" s="9">
        <f t="shared" si="663"/>
        <v>496.52535635070194</v>
      </c>
      <c r="BJ813" s="9">
        <f t="shared" si="664"/>
        <v>110.57851055164078</v>
      </c>
      <c r="BK813" s="9">
        <f t="shared" si="665"/>
        <v>187.8531153425335</v>
      </c>
      <c r="BL813" s="9">
        <f t="shared" si="666"/>
        <v>11272.791967643685</v>
      </c>
      <c r="BM813" s="9" t="str">
        <f t="shared" si="667"/>
        <v>M</v>
      </c>
      <c r="BN813" s="9" t="str">
        <f t="shared" si="668"/>
        <v>M</v>
      </c>
      <c r="BO813" s="9">
        <v>1</v>
      </c>
    </row>
    <row r="814" spans="1:67" x14ac:dyDescent="0.3">
      <c r="A814" s="10">
        <v>808</v>
      </c>
      <c r="B814" s="10">
        <f t="shared" si="638"/>
        <v>21</v>
      </c>
      <c r="C814" s="9">
        <f>IF(G814&lt;=$A$3,$A$3,G814)</f>
        <v>2.5</v>
      </c>
      <c r="D814" s="9">
        <f t="shared" si="625"/>
        <v>3</v>
      </c>
      <c r="E814" s="9">
        <f t="shared" si="626"/>
        <v>2.7508200000000005</v>
      </c>
      <c r="F814" s="9">
        <f t="shared" si="627"/>
        <v>2.9000000000000004</v>
      </c>
      <c r="G814" s="9">
        <v>1.3532380239387627</v>
      </c>
      <c r="H814" s="9">
        <f t="shared" si="639"/>
        <v>1.4931329547144665</v>
      </c>
      <c r="I814" s="9">
        <v>65</v>
      </c>
      <c r="J814" s="9">
        <v>78</v>
      </c>
      <c r="K814" s="9">
        <v>0.2</v>
      </c>
      <c r="L814" s="9">
        <v>0.2</v>
      </c>
      <c r="M814" s="1">
        <f t="shared" si="628"/>
        <v>1.3989229744649958</v>
      </c>
      <c r="N814" s="9">
        <v>3</v>
      </c>
      <c r="O814" s="9">
        <v>2.6</v>
      </c>
      <c r="P814" s="9">
        <f t="shared" si="629"/>
        <v>0</v>
      </c>
      <c r="Q814" s="1">
        <f t="shared" si="630"/>
        <v>0</v>
      </c>
      <c r="R814" s="4">
        <f t="shared" si="631"/>
        <v>15.007922656809424</v>
      </c>
      <c r="S814" s="4">
        <f t="shared" si="632"/>
        <v>15.093148221498179</v>
      </c>
      <c r="T814" s="9">
        <f t="shared" si="633"/>
        <v>0</v>
      </c>
      <c r="U814" s="9">
        <f t="shared" si="634"/>
        <v>2.8920559291794623</v>
      </c>
      <c r="V814" s="9">
        <f t="shared" si="635"/>
        <v>36.966059950388846</v>
      </c>
      <c r="W814" s="9">
        <f t="shared" si="636"/>
        <v>30.186296442996358</v>
      </c>
      <c r="X814" s="28">
        <f t="shared" si="640"/>
        <v>67.152356393385205</v>
      </c>
      <c r="Y814" s="9">
        <f t="shared" si="637"/>
        <v>0.44951954129743449</v>
      </c>
      <c r="Z814" s="9">
        <f t="shared" si="669"/>
        <v>0.04</v>
      </c>
      <c r="AA814" s="29">
        <f t="shared" si="641"/>
        <v>0.48951954129743447</v>
      </c>
      <c r="AB814" s="30">
        <f t="shared" si="670"/>
        <v>0.98</v>
      </c>
      <c r="AC814" s="9">
        <v>0.5</v>
      </c>
      <c r="AD814" s="9">
        <v>0.5</v>
      </c>
      <c r="AE814" s="9">
        <f t="shared" si="642"/>
        <v>36.966059950388839</v>
      </c>
      <c r="AF814" s="9">
        <f>(AC814+AD814)*D814*E814*N814</f>
        <v>24.757380000000005</v>
      </c>
      <c r="AG814" s="28">
        <f t="shared" si="643"/>
        <v>61.723439950388844</v>
      </c>
      <c r="AH814" s="9">
        <f t="shared" si="644"/>
        <v>0.4011017535623278</v>
      </c>
      <c r="AI814" s="9">
        <f t="shared" si="671"/>
        <v>0.09</v>
      </c>
      <c r="AJ814" s="29">
        <f t="shared" si="645"/>
        <v>0.49110175356232777</v>
      </c>
      <c r="AK814" s="30">
        <f t="shared" si="672"/>
        <v>0.9</v>
      </c>
      <c r="AL814" s="9">
        <v>10.334573829906116</v>
      </c>
      <c r="AM814" s="9">
        <v>3.302202377284492</v>
      </c>
      <c r="AN814" s="9">
        <v>4.7644473611320644</v>
      </c>
      <c r="AO814" s="36">
        <f t="shared" si="646"/>
        <v>68.551363818247395</v>
      </c>
      <c r="AP814" s="36">
        <f t="shared" si="647"/>
        <v>5.2755979891860036</v>
      </c>
      <c r="AQ814" s="36">
        <f t="shared" si="648"/>
        <v>1.6857097842848898</v>
      </c>
      <c r="AR814" s="36">
        <f t="shared" si="649"/>
        <v>2.4321572743749242</v>
      </c>
      <c r="AS814" s="36">
        <f t="shared" si="650"/>
        <v>127.07670927425613</v>
      </c>
      <c r="AT814" s="37">
        <f t="shared" si="651"/>
        <v>61.045160390494466</v>
      </c>
      <c r="AU814" s="37">
        <f t="shared" si="652"/>
        <v>5.2592464997198807</v>
      </c>
      <c r="AV814" s="37">
        <f t="shared" si="653"/>
        <v>1.6804849991823905</v>
      </c>
      <c r="AW814" s="37">
        <f t="shared" si="654"/>
        <v>2.4246189073247026</v>
      </c>
      <c r="AX814" s="37">
        <f t="shared" si="655"/>
        <v>126.68284046974395</v>
      </c>
      <c r="AY814" s="9">
        <f t="shared" si="656"/>
        <v>0.85</v>
      </c>
      <c r="AZ814" s="9">
        <f t="shared" si="657"/>
        <v>0.6</v>
      </c>
      <c r="BA814" s="9">
        <f t="shared" si="658"/>
        <v>0.65</v>
      </c>
      <c r="BB814" s="9">
        <f t="shared" si="673"/>
        <v>21</v>
      </c>
      <c r="BC814" s="9">
        <f t="shared" si="674"/>
        <v>11.2</v>
      </c>
      <c r="BD814" s="9">
        <f t="shared" si="675"/>
        <v>13.65</v>
      </c>
      <c r="BE814" s="9">
        <f t="shared" si="659"/>
        <v>361.6494371155041</v>
      </c>
      <c r="BF814" s="9">
        <f t="shared" si="660"/>
        <v>115.55770471449281</v>
      </c>
      <c r="BG814" s="9">
        <f t="shared" si="661"/>
        <v>166.72769817887237</v>
      </c>
      <c r="BH814" s="9">
        <f t="shared" si="662"/>
        <v>8711.2817302851854</v>
      </c>
      <c r="BI814" s="9">
        <f t="shared" si="663"/>
        <v>321.05154610854675</v>
      </c>
      <c r="BJ814" s="9">
        <f t="shared" si="664"/>
        <v>102.58547630890899</v>
      </c>
      <c r="BK814" s="9">
        <f t="shared" si="665"/>
        <v>148.0112500834619</v>
      </c>
      <c r="BL814" s="9">
        <f t="shared" si="666"/>
        <v>7733.3743151989429</v>
      </c>
      <c r="BM814" s="9" t="str">
        <f t="shared" si="667"/>
        <v>M</v>
      </c>
      <c r="BN814" s="9" t="str">
        <f t="shared" si="668"/>
        <v>M</v>
      </c>
      <c r="BO814" s="9">
        <v>1</v>
      </c>
    </row>
    <row r="815" spans="1:67" x14ac:dyDescent="0.3">
      <c r="A815" s="10">
        <v>809</v>
      </c>
      <c r="B815" s="10">
        <f t="shared" si="638"/>
        <v>21</v>
      </c>
      <c r="C815" s="9">
        <f>IF(G815&lt;=$A$3,$A$3,G815)</f>
        <v>2.5</v>
      </c>
      <c r="D815" s="9">
        <f t="shared" si="625"/>
        <v>3</v>
      </c>
      <c r="E815" s="9">
        <f t="shared" si="626"/>
        <v>2.7508200000000005</v>
      </c>
      <c r="F815" s="9">
        <f t="shared" si="627"/>
        <v>2.9000000000000004</v>
      </c>
      <c r="G815" s="9">
        <v>1.8783246600328516</v>
      </c>
      <c r="H815" s="9">
        <f t="shared" si="639"/>
        <v>2.0725019545229775</v>
      </c>
      <c r="I815" s="9">
        <v>65</v>
      </c>
      <c r="J815" s="9">
        <v>78</v>
      </c>
      <c r="K815" s="9">
        <v>0.2</v>
      </c>
      <c r="L815" s="9">
        <v>0.2</v>
      </c>
      <c r="M815" s="1">
        <f t="shared" si="628"/>
        <v>1.3989229744649958</v>
      </c>
      <c r="N815" s="9">
        <v>3</v>
      </c>
      <c r="O815" s="9">
        <v>2.6</v>
      </c>
      <c r="P815" s="9">
        <f t="shared" si="629"/>
        <v>1.2254247147663915</v>
      </c>
      <c r="Q815" s="1">
        <f t="shared" si="630"/>
        <v>0.57142492898797315</v>
      </c>
      <c r="R815" s="4">
        <f t="shared" si="631"/>
        <v>15.007922656809424</v>
      </c>
      <c r="S815" s="4">
        <f t="shared" si="632"/>
        <v>5.2513012245758119</v>
      </c>
      <c r="T815" s="9">
        <f t="shared" si="633"/>
        <v>2.8893439943125641</v>
      </c>
      <c r="U815" s="9">
        <f t="shared" si="634"/>
        <v>3.4714249289879735</v>
      </c>
      <c r="V815" s="9">
        <f t="shared" si="635"/>
        <v>43.361653192433195</v>
      </c>
      <c r="W815" s="9">
        <f t="shared" si="636"/>
        <v>55.729478237392144</v>
      </c>
      <c r="X815" s="28">
        <f t="shared" si="640"/>
        <v>99.091131429825339</v>
      </c>
      <c r="Y815" s="9">
        <f t="shared" si="637"/>
        <v>0.56240631662237928</v>
      </c>
      <c r="Z815" s="9">
        <f t="shared" si="669"/>
        <v>0.04</v>
      </c>
      <c r="AA815" s="29">
        <f t="shared" si="641"/>
        <v>0.60240631662237931</v>
      </c>
      <c r="AB815" s="30">
        <f t="shared" si="670"/>
        <v>0.98</v>
      </c>
      <c r="AC815" s="9">
        <v>0.5</v>
      </c>
      <c r="AD815" s="9">
        <v>0.5</v>
      </c>
      <c r="AE815" s="9">
        <f t="shared" si="642"/>
        <v>51.309718438868082</v>
      </c>
      <c r="AF815" s="9">
        <f>(AC815+AD815)*D815*E815*N815</f>
        <v>24.757380000000005</v>
      </c>
      <c r="AG815" s="28">
        <f t="shared" si="643"/>
        <v>76.067098438868086</v>
      </c>
      <c r="AH815" s="9">
        <f t="shared" si="644"/>
        <v>0.32546765300764646</v>
      </c>
      <c r="AI815" s="9">
        <f t="shared" si="671"/>
        <v>0.09</v>
      </c>
      <c r="AJ815" s="29">
        <f t="shared" si="645"/>
        <v>0.41546765300764643</v>
      </c>
      <c r="AK815" s="30">
        <f t="shared" si="672"/>
        <v>0.9</v>
      </c>
      <c r="AL815" s="9">
        <v>6.5903415649437989</v>
      </c>
      <c r="AM815" s="9">
        <v>2.356730885533254</v>
      </c>
      <c r="AN815" s="9">
        <v>5.1510535329568281</v>
      </c>
      <c r="AO815" s="36">
        <f t="shared" si="646"/>
        <v>101.15553000128003</v>
      </c>
      <c r="AP815" s="36">
        <f t="shared" si="647"/>
        <v>2.6202781775226378</v>
      </c>
      <c r="AQ815" s="36">
        <f t="shared" si="648"/>
        <v>0.93702131350896822</v>
      </c>
      <c r="AR815" s="36">
        <f t="shared" si="649"/>
        <v>2.0480263474436113</v>
      </c>
      <c r="AS815" s="36">
        <f t="shared" si="650"/>
        <v>71.239862463252791</v>
      </c>
      <c r="AT815" s="37">
        <f t="shared" si="651"/>
        <v>75.231196258221189</v>
      </c>
      <c r="AU815" s="37">
        <f t="shared" si="652"/>
        <v>3.852267822437859</v>
      </c>
      <c r="AV815" s="37">
        <f t="shared" si="653"/>
        <v>1.3775854357501207</v>
      </c>
      <c r="AW815" s="37">
        <f t="shared" si="654"/>
        <v>3.0109574111025093</v>
      </c>
      <c r="AX815" s="37">
        <f t="shared" si="655"/>
        <v>104.73507438876361</v>
      </c>
      <c r="AY815" s="9">
        <f t="shared" si="656"/>
        <v>0.85</v>
      </c>
      <c r="AZ815" s="9">
        <f t="shared" si="657"/>
        <v>0.6</v>
      </c>
      <c r="BA815" s="9">
        <f t="shared" si="658"/>
        <v>0.65</v>
      </c>
      <c r="BB815" s="9">
        <f t="shared" si="673"/>
        <v>21</v>
      </c>
      <c r="BC815" s="9">
        <f t="shared" si="674"/>
        <v>11.2</v>
      </c>
      <c r="BD815" s="9">
        <f t="shared" si="675"/>
        <v>13.65</v>
      </c>
      <c r="BE815" s="9">
        <f t="shared" si="659"/>
        <v>265.05562779809054</v>
      </c>
      <c r="BF815" s="9">
        <f t="shared" si="660"/>
        <v>94.784887590495259</v>
      </c>
      <c r="BG815" s="9">
        <f t="shared" si="661"/>
        <v>207.16919063224418</v>
      </c>
      <c r="BH815" s="9">
        <f t="shared" si="662"/>
        <v>7206.3060446886302</v>
      </c>
      <c r="BI815" s="9">
        <f t="shared" si="663"/>
        <v>289.81071658905296</v>
      </c>
      <c r="BJ815" s="9">
        <f t="shared" si="664"/>
        <v>103.63740027938449</v>
      </c>
      <c r="BK815" s="9">
        <f t="shared" si="665"/>
        <v>226.51792791979844</v>
      </c>
      <c r="BL815" s="9">
        <f t="shared" si="666"/>
        <v>7879.3449364604703</v>
      </c>
      <c r="BM815" s="9" t="str">
        <f t="shared" si="667"/>
        <v>D</v>
      </c>
      <c r="BN815" s="9" t="str">
        <f t="shared" si="668"/>
        <v>M</v>
      </c>
      <c r="BO815" s="9">
        <v>1</v>
      </c>
    </row>
    <row r="816" spans="1:67" x14ac:dyDescent="0.3">
      <c r="A816" s="10">
        <v>810</v>
      </c>
      <c r="B816" s="10">
        <f t="shared" si="638"/>
        <v>21</v>
      </c>
      <c r="C816" s="9">
        <f>IF(G816&lt;=$A$3,$A$3,G816)</f>
        <v>2.5</v>
      </c>
      <c r="D816" s="9">
        <f t="shared" si="625"/>
        <v>3</v>
      </c>
      <c r="E816" s="9">
        <f t="shared" si="626"/>
        <v>2.7508200000000005</v>
      </c>
      <c r="F816" s="9">
        <f t="shared" si="627"/>
        <v>2.9000000000000004</v>
      </c>
      <c r="G816" s="9">
        <v>1.4877101970168289</v>
      </c>
      <c r="H816" s="9">
        <f t="shared" si="639"/>
        <v>1.6415065812037073</v>
      </c>
      <c r="I816" s="9">
        <v>65</v>
      </c>
      <c r="J816" s="9">
        <v>78</v>
      </c>
      <c r="K816" s="9">
        <v>0.2</v>
      </c>
      <c r="L816" s="9">
        <v>0.2</v>
      </c>
      <c r="M816" s="1">
        <f t="shared" si="628"/>
        <v>1.3989229744649958</v>
      </c>
      <c r="N816" s="9">
        <v>3</v>
      </c>
      <c r="O816" s="9">
        <v>2.6</v>
      </c>
      <c r="P816" s="9">
        <f t="shared" si="629"/>
        <v>0.30115215397561534</v>
      </c>
      <c r="Q816" s="1">
        <f t="shared" si="630"/>
        <v>0.14042955566870274</v>
      </c>
      <c r="R816" s="4">
        <f t="shared" si="631"/>
        <v>15.007922656809424</v>
      </c>
      <c r="S816" s="4">
        <f t="shared" si="632"/>
        <v>12.14604470296263</v>
      </c>
      <c r="T816" s="9">
        <f t="shared" si="633"/>
        <v>0.17450100309800817</v>
      </c>
      <c r="U816" s="9">
        <f t="shared" si="634"/>
        <v>3.0404295556687031</v>
      </c>
      <c r="V816" s="9">
        <f t="shared" si="635"/>
        <v>40.15938135401899</v>
      </c>
      <c r="W816" s="9">
        <f t="shared" si="636"/>
        <v>74.695676492608172</v>
      </c>
      <c r="X816" s="28">
        <f t="shared" si="640"/>
        <v>114.85505784662716</v>
      </c>
      <c r="Y816" s="9">
        <f t="shared" si="637"/>
        <v>0.65034729765539612</v>
      </c>
      <c r="Z816" s="9">
        <f t="shared" si="669"/>
        <v>0.04</v>
      </c>
      <c r="AA816" s="29">
        <f t="shared" si="641"/>
        <v>0.69034729765539615</v>
      </c>
      <c r="AB816" s="30">
        <f t="shared" si="670"/>
        <v>0.98</v>
      </c>
      <c r="AC816" s="9">
        <v>0.5</v>
      </c>
      <c r="AD816" s="9">
        <v>0.5</v>
      </c>
      <c r="AE816" s="9">
        <f t="shared" si="642"/>
        <v>40.639402203361044</v>
      </c>
      <c r="AF816" s="9">
        <f>(AC816+AD816)*D816*E816*N816</f>
        <v>24.757380000000005</v>
      </c>
      <c r="AG816" s="28">
        <f t="shared" si="643"/>
        <v>65.396782203361056</v>
      </c>
      <c r="AH816" s="9">
        <f t="shared" si="644"/>
        <v>0.37857183741874695</v>
      </c>
      <c r="AI816" s="9">
        <f t="shared" si="671"/>
        <v>0.09</v>
      </c>
      <c r="AJ816" s="29">
        <f t="shared" si="645"/>
        <v>0.46857183741874697</v>
      </c>
      <c r="AK816" s="30">
        <f t="shared" si="672"/>
        <v>0.9</v>
      </c>
      <c r="AL816" s="9">
        <v>6.9360917908537232</v>
      </c>
      <c r="AM816" s="9">
        <v>2.1827851475283406</v>
      </c>
      <c r="AN816" s="9">
        <v>5.6776806779645757</v>
      </c>
      <c r="AO816" s="36">
        <f t="shared" si="646"/>
        <v>117.24787155176523</v>
      </c>
      <c r="AP816" s="36">
        <f t="shared" si="647"/>
        <v>2.1477795667480781</v>
      </c>
      <c r="AQ816" s="36">
        <f t="shared" si="648"/>
        <v>0.67590531956981548</v>
      </c>
      <c r="AR816" s="36">
        <f t="shared" si="649"/>
        <v>1.7581091649814733</v>
      </c>
      <c r="AS816" s="36">
        <f t="shared" si="650"/>
        <v>58.478772580260475</v>
      </c>
      <c r="AT816" s="37">
        <f t="shared" si="651"/>
        <v>64.678136245082371</v>
      </c>
      <c r="AU816" s="37">
        <f t="shared" si="652"/>
        <v>3.686034515908307</v>
      </c>
      <c r="AV816" s="37">
        <f t="shared" si="653"/>
        <v>1.1599935002606354</v>
      </c>
      <c r="AW816" s="37">
        <f t="shared" si="654"/>
        <v>3.0172794104137974</v>
      </c>
      <c r="AX816" s="37">
        <f t="shared" si="655"/>
        <v>100.36168399961116</v>
      </c>
      <c r="AY816" s="9">
        <f t="shared" si="656"/>
        <v>0.85</v>
      </c>
      <c r="AZ816" s="9">
        <f t="shared" si="657"/>
        <v>0.6</v>
      </c>
      <c r="BA816" s="9">
        <f t="shared" si="658"/>
        <v>0.65</v>
      </c>
      <c r="BB816" s="9">
        <f t="shared" si="673"/>
        <v>21</v>
      </c>
      <c r="BC816" s="9">
        <f t="shared" si="674"/>
        <v>11.2</v>
      </c>
      <c r="BD816" s="9">
        <f t="shared" si="675"/>
        <v>13.65</v>
      </c>
      <c r="BE816" s="9">
        <f t="shared" si="659"/>
        <v>251.82258276358465</v>
      </c>
      <c r="BF816" s="9">
        <f t="shared" si="660"/>
        <v>79.248460090076549</v>
      </c>
      <c r="BG816" s="9">
        <f t="shared" si="661"/>
        <v>206.13455754972901</v>
      </c>
      <c r="BH816" s="9">
        <f t="shared" si="662"/>
        <v>6856.5116159952704</v>
      </c>
      <c r="BI816" s="9">
        <f t="shared" si="663"/>
        <v>238.40584262399372</v>
      </c>
      <c r="BJ816" s="9">
        <f t="shared" si="664"/>
        <v>75.026217653267366</v>
      </c>
      <c r="BK816" s="9">
        <f t="shared" si="665"/>
        <v>195.1520087962254</v>
      </c>
      <c r="BL816" s="9">
        <f t="shared" si="666"/>
        <v>6491.2066715127539</v>
      </c>
      <c r="BM816" s="9" t="str">
        <f t="shared" si="667"/>
        <v>D</v>
      </c>
      <c r="BN816" s="9" t="str">
        <f t="shared" si="668"/>
        <v>M</v>
      </c>
      <c r="BO816" s="9">
        <v>1</v>
      </c>
    </row>
    <row r="817" spans="1:67" x14ac:dyDescent="0.3">
      <c r="A817" s="10">
        <v>811</v>
      </c>
      <c r="B817" s="10">
        <f t="shared" si="638"/>
        <v>21</v>
      </c>
      <c r="C817" s="9">
        <f>IF(G817&lt;=$A$3,$A$3,G817)</f>
        <v>2.7081922355760586</v>
      </c>
      <c r="D817" s="9">
        <f t="shared" si="625"/>
        <v>3</v>
      </c>
      <c r="E817" s="9">
        <f t="shared" si="626"/>
        <v>2.7508200000000005</v>
      </c>
      <c r="F817" s="9">
        <f t="shared" si="627"/>
        <v>3.1081922355760589</v>
      </c>
      <c r="G817" s="9">
        <v>2.7081922355760586</v>
      </c>
      <c r="H817" s="9">
        <f t="shared" si="639"/>
        <v>2.9881595130402898</v>
      </c>
      <c r="I817" s="9">
        <v>65</v>
      </c>
      <c r="J817" s="9">
        <v>78</v>
      </c>
      <c r="K817" s="9">
        <v>0.2</v>
      </c>
      <c r="L817" s="9">
        <v>0.2</v>
      </c>
      <c r="M817" s="1">
        <f t="shared" si="628"/>
        <v>1.3989229744649958</v>
      </c>
      <c r="N817" s="9">
        <v>3</v>
      </c>
      <c r="O817" s="9">
        <v>2.6</v>
      </c>
      <c r="P817" s="9">
        <f t="shared" si="629"/>
        <v>2.7425889958344389</v>
      </c>
      <c r="Q817" s="1">
        <f t="shared" si="630"/>
        <v>1.2788902519292265</v>
      </c>
      <c r="R817" s="4">
        <f t="shared" si="631"/>
        <v>15.007922656809424</v>
      </c>
      <c r="S817" s="4">
        <f t="shared" si="632"/>
        <v>0.11049237051007511</v>
      </c>
      <c r="T817" s="9">
        <f t="shared" si="633"/>
        <v>14.472629307269893</v>
      </c>
      <c r="U817" s="9">
        <f t="shared" si="634"/>
        <v>4.3870824875052854</v>
      </c>
      <c r="V817" s="9">
        <f t="shared" si="635"/>
        <v>34.167402413929246</v>
      </c>
      <c r="W817" s="9">
        <f t="shared" si="636"/>
        <v>41.588038425451032</v>
      </c>
      <c r="X817" s="28">
        <f t="shared" si="640"/>
        <v>75.75544083938027</v>
      </c>
      <c r="Y817" s="9">
        <f t="shared" si="637"/>
        <v>0.5489775779092575</v>
      </c>
      <c r="Z817" s="9">
        <f t="shared" si="669"/>
        <v>0.04</v>
      </c>
      <c r="AA817" s="29">
        <f t="shared" si="641"/>
        <v>0.58897757790925753</v>
      </c>
      <c r="AB817" s="30">
        <f t="shared" si="670"/>
        <v>0.98</v>
      </c>
      <c r="AC817" s="9">
        <v>0.5</v>
      </c>
      <c r="AD817" s="9">
        <v>0.5</v>
      </c>
      <c r="AE817" s="9">
        <f t="shared" si="642"/>
        <v>73.979000564953424</v>
      </c>
      <c r="AF817" s="9">
        <f>(AC817+AD817)*D817*E817*N817</f>
        <v>24.757380000000005</v>
      </c>
      <c r="AG817" s="28">
        <f t="shared" si="643"/>
        <v>98.736380564953436</v>
      </c>
      <c r="AH817" s="9">
        <f t="shared" si="644"/>
        <v>0.25074222751879621</v>
      </c>
      <c r="AI817" s="9">
        <f t="shared" si="671"/>
        <v>0.09</v>
      </c>
      <c r="AJ817" s="29">
        <f t="shared" si="645"/>
        <v>0.34074222751879624</v>
      </c>
      <c r="AK817" s="30">
        <f t="shared" si="672"/>
        <v>0.9</v>
      </c>
      <c r="AL817" s="9">
        <v>8.6319442127957835</v>
      </c>
      <c r="AM817" s="9">
        <v>2.7058609963767939</v>
      </c>
      <c r="AN817" s="9">
        <v>5.1065635953759507</v>
      </c>
      <c r="AO817" s="36">
        <f t="shared" si="646"/>
        <v>77.333679190200684</v>
      </c>
      <c r="AP817" s="36">
        <f t="shared" si="647"/>
        <v>3.5479226176954901</v>
      </c>
      <c r="AQ817" s="36">
        <f t="shared" si="648"/>
        <v>1.1121695405716596</v>
      </c>
      <c r="AR817" s="36">
        <f t="shared" si="649"/>
        <v>2.0989121375318334</v>
      </c>
      <c r="AS817" s="36">
        <f t="shared" si="650"/>
        <v>89.426795978757255</v>
      </c>
      <c r="AT817" s="37">
        <f t="shared" si="651"/>
        <v>97.651365393909984</v>
      </c>
      <c r="AU817" s="37">
        <f t="shared" si="652"/>
        <v>5.6906763139097665</v>
      </c>
      <c r="AV817" s="37">
        <f t="shared" si="653"/>
        <v>1.7838598931151357</v>
      </c>
      <c r="AW817" s="37">
        <f t="shared" si="654"/>
        <v>3.3665417409211562</v>
      </c>
      <c r="AX817" s="37">
        <f t="shared" si="655"/>
        <v>143.435752281346</v>
      </c>
      <c r="AY817" s="9">
        <f t="shared" si="656"/>
        <v>0.85</v>
      </c>
      <c r="AZ817" s="9">
        <f t="shared" si="657"/>
        <v>0.6</v>
      </c>
      <c r="BA817" s="9">
        <f t="shared" si="658"/>
        <v>0.65</v>
      </c>
      <c r="BB817" s="9">
        <f t="shared" si="673"/>
        <v>21</v>
      </c>
      <c r="BC817" s="9">
        <f t="shared" si="674"/>
        <v>11.2</v>
      </c>
      <c r="BD817" s="9">
        <f t="shared" si="675"/>
        <v>13.65</v>
      </c>
      <c r="BE817" s="9">
        <f t="shared" si="659"/>
        <v>274.37390950852006</v>
      </c>
      <c r="BF817" s="9">
        <f t="shared" si="660"/>
        <v>86.008162455681614</v>
      </c>
      <c r="BG817" s="9">
        <f t="shared" si="661"/>
        <v>162.31659789230517</v>
      </c>
      <c r="BH817" s="9">
        <f t="shared" si="662"/>
        <v>6915.7031512287422</v>
      </c>
      <c r="BI817" s="9">
        <f t="shared" si="663"/>
        <v>555.70231206807136</v>
      </c>
      <c r="BJ817" s="9">
        <f t="shared" si="664"/>
        <v>174.19635423412731</v>
      </c>
      <c r="BK817" s="9">
        <f t="shared" si="665"/>
        <v>328.74739765654164</v>
      </c>
      <c r="BL817" s="9">
        <f t="shared" si="666"/>
        <v>14006.697056576075</v>
      </c>
      <c r="BM817" s="9" t="str">
        <f t="shared" si="667"/>
        <v>M</v>
      </c>
      <c r="BN817" s="9" t="str">
        <f t="shared" si="668"/>
        <v>M</v>
      </c>
      <c r="BO817" s="9">
        <v>1</v>
      </c>
    </row>
    <row r="818" spans="1:67" x14ac:dyDescent="0.3">
      <c r="A818" s="10">
        <v>812</v>
      </c>
      <c r="B818" s="10">
        <f t="shared" si="638"/>
        <v>21</v>
      </c>
      <c r="C818" s="9">
        <f>IF(G818&lt;=$A$3,$A$3,G818)</f>
        <v>2.5</v>
      </c>
      <c r="D818" s="9">
        <f t="shared" si="625"/>
        <v>3</v>
      </c>
      <c r="E818" s="9">
        <f t="shared" si="626"/>
        <v>2.7508200000000005</v>
      </c>
      <c r="F818" s="9">
        <f t="shared" si="627"/>
        <v>2.9000000000000004</v>
      </c>
      <c r="G818" s="9">
        <v>1.0897403369848135</v>
      </c>
      <c r="H818" s="9">
        <f t="shared" si="639"/>
        <v>1.2023954252317881</v>
      </c>
      <c r="I818" s="9">
        <v>65</v>
      </c>
      <c r="J818" s="9">
        <v>78</v>
      </c>
      <c r="K818" s="9">
        <v>0.2</v>
      </c>
      <c r="L818" s="9">
        <v>0.2</v>
      </c>
      <c r="M818" s="1">
        <f t="shared" si="628"/>
        <v>1.3989229744649958</v>
      </c>
      <c r="N818" s="9">
        <v>3</v>
      </c>
      <c r="O818" s="9">
        <v>2.6</v>
      </c>
      <c r="P818" s="9">
        <f t="shared" si="629"/>
        <v>0</v>
      </c>
      <c r="Q818" s="1">
        <f t="shared" si="630"/>
        <v>0</v>
      </c>
      <c r="R818" s="4">
        <f t="shared" si="631"/>
        <v>15.007922656809424</v>
      </c>
      <c r="S818" s="4">
        <f t="shared" si="632"/>
        <v>18.212238003819191</v>
      </c>
      <c r="T818" s="9">
        <f t="shared" si="633"/>
        <v>0</v>
      </c>
      <c r="U818" s="9">
        <f t="shared" si="634"/>
        <v>2.6013183996967841</v>
      </c>
      <c r="V818" s="9">
        <f t="shared" si="635"/>
        <v>29.768160452724974</v>
      </c>
      <c r="W818" s="9">
        <f t="shared" si="636"/>
        <v>36.424476007638383</v>
      </c>
      <c r="X818" s="28">
        <f t="shared" si="640"/>
        <v>66.19263646036336</v>
      </c>
      <c r="Y818" s="9">
        <f t="shared" si="637"/>
        <v>0.55027987938582301</v>
      </c>
      <c r="Z818" s="9">
        <f t="shared" si="669"/>
        <v>0.04</v>
      </c>
      <c r="AA818" s="29">
        <f t="shared" si="641"/>
        <v>0.59027987938582305</v>
      </c>
      <c r="AB818" s="30">
        <f t="shared" si="670"/>
        <v>0.98</v>
      </c>
      <c r="AC818" s="9">
        <v>0.5</v>
      </c>
      <c r="AD818" s="9">
        <v>0.5</v>
      </c>
      <c r="AE818" s="9">
        <f t="shared" si="642"/>
        <v>29.76816045272497</v>
      </c>
      <c r="AF818" s="9">
        <f>(AC818+AD818)*D818*E818*N818</f>
        <v>24.757380000000005</v>
      </c>
      <c r="AG818" s="28">
        <f t="shared" si="643"/>
        <v>54.525540452724975</v>
      </c>
      <c r="AH818" s="9">
        <f t="shared" si="644"/>
        <v>0.45405107027715352</v>
      </c>
      <c r="AI818" s="9">
        <f t="shared" si="671"/>
        <v>0.09</v>
      </c>
      <c r="AJ818" s="29">
        <f t="shared" si="645"/>
        <v>0.54405107027715349</v>
      </c>
      <c r="AK818" s="30">
        <f t="shared" si="672"/>
        <v>0.9</v>
      </c>
      <c r="AL818" s="9">
        <v>10.073990284356501</v>
      </c>
      <c r="AM818" s="9">
        <v>2.4096586856482309</v>
      </c>
      <c r="AN818" s="9">
        <v>3.9885713789280679</v>
      </c>
      <c r="AO818" s="36">
        <f t="shared" si="646"/>
        <v>67.571649719954266</v>
      </c>
      <c r="AP818" s="36">
        <f t="shared" si="647"/>
        <v>4.1275165143725925</v>
      </c>
      <c r="AQ818" s="36">
        <f t="shared" si="648"/>
        <v>0.98728564732279234</v>
      </c>
      <c r="AR818" s="36">
        <f t="shared" si="649"/>
        <v>1.6341979464526621</v>
      </c>
      <c r="AS818" s="36">
        <f t="shared" si="650"/>
        <v>94.810150611461182</v>
      </c>
      <c r="AT818" s="37">
        <f t="shared" si="651"/>
        <v>53.926358689508213</v>
      </c>
      <c r="AU818" s="37">
        <f t="shared" si="652"/>
        <v>4.5932250881907013</v>
      </c>
      <c r="AV818" s="37">
        <f t="shared" si="653"/>
        <v>1.098681298718672</v>
      </c>
      <c r="AW818" s="37">
        <f t="shared" si="654"/>
        <v>1.8185848513454306</v>
      </c>
      <c r="AX818" s="37">
        <f t="shared" si="655"/>
        <v>105.50760024515583</v>
      </c>
      <c r="AY818" s="9">
        <f t="shared" si="656"/>
        <v>0.85</v>
      </c>
      <c r="AZ818" s="9">
        <f t="shared" si="657"/>
        <v>0.6</v>
      </c>
      <c r="BA818" s="9">
        <f t="shared" si="658"/>
        <v>0.65</v>
      </c>
      <c r="BB818" s="9">
        <f t="shared" si="673"/>
        <v>21</v>
      </c>
      <c r="BC818" s="9">
        <f t="shared" si="674"/>
        <v>11.2</v>
      </c>
      <c r="BD818" s="9">
        <f t="shared" si="675"/>
        <v>13.65</v>
      </c>
      <c r="BE818" s="9">
        <f t="shared" si="659"/>
        <v>278.90310012251138</v>
      </c>
      <c r="BF818" s="9">
        <f t="shared" si="660"/>
        <v>66.712519934434027</v>
      </c>
      <c r="BG818" s="9">
        <f t="shared" si="661"/>
        <v>110.42545121076786</v>
      </c>
      <c r="BH818" s="9">
        <f t="shared" si="662"/>
        <v>6406.4782870137624</v>
      </c>
      <c r="BI818" s="9">
        <f t="shared" si="663"/>
        <v>247.69590364741975</v>
      </c>
      <c r="BJ818" s="9">
        <f t="shared" si="664"/>
        <v>59.247881800157828</v>
      </c>
      <c r="BK818" s="9">
        <f t="shared" si="665"/>
        <v>98.06965900095966</v>
      </c>
      <c r="BL818" s="9">
        <f t="shared" si="666"/>
        <v>5689.6406952895177</v>
      </c>
      <c r="BM818" s="9" t="str">
        <f t="shared" si="667"/>
        <v>M</v>
      </c>
      <c r="BN818" s="9" t="str">
        <f t="shared" si="668"/>
        <v>M</v>
      </c>
      <c r="BO818" s="9">
        <v>1</v>
      </c>
    </row>
    <row r="819" spans="1:67" x14ac:dyDescent="0.3">
      <c r="A819" s="10">
        <v>813</v>
      </c>
      <c r="B819" s="10">
        <f t="shared" si="638"/>
        <v>21</v>
      </c>
      <c r="C819" s="9">
        <f>IF(G819&lt;=$A$3,$A$3,G819)</f>
        <v>2.5</v>
      </c>
      <c r="D819" s="9">
        <f t="shared" si="625"/>
        <v>3</v>
      </c>
      <c r="E819" s="9">
        <f t="shared" si="626"/>
        <v>2.7508200000000005</v>
      </c>
      <c r="F819" s="9">
        <f t="shared" si="627"/>
        <v>2.9000000000000004</v>
      </c>
      <c r="G819" s="9">
        <v>1.8750754795686169</v>
      </c>
      <c r="H819" s="9">
        <f t="shared" si="639"/>
        <v>2.0689168805440166</v>
      </c>
      <c r="I819" s="9">
        <v>65</v>
      </c>
      <c r="J819" s="9">
        <v>78</v>
      </c>
      <c r="K819" s="9">
        <v>0.2</v>
      </c>
      <c r="L819" s="9">
        <v>0.2</v>
      </c>
      <c r="M819" s="1">
        <f t="shared" si="628"/>
        <v>1.3989229744649958</v>
      </c>
      <c r="N819" s="9">
        <v>3</v>
      </c>
      <c r="O819" s="9">
        <v>2.6</v>
      </c>
      <c r="P819" s="9">
        <f t="shared" si="629"/>
        <v>1.2177364988079711</v>
      </c>
      <c r="Q819" s="1">
        <f t="shared" si="630"/>
        <v>0.56783985500901224</v>
      </c>
      <c r="R819" s="4">
        <f t="shared" si="631"/>
        <v>15.007922656809424</v>
      </c>
      <c r="S819" s="4">
        <f t="shared" si="632"/>
        <v>5.2969015381025351</v>
      </c>
      <c r="T819" s="9">
        <f t="shared" si="633"/>
        <v>2.853202701864304</v>
      </c>
      <c r="U819" s="9">
        <f t="shared" si="634"/>
        <v>3.4678398550090126</v>
      </c>
      <c r="V819" s="9">
        <f t="shared" si="635"/>
        <v>43.372314343700474</v>
      </c>
      <c r="W819" s="9">
        <f t="shared" si="636"/>
        <v>55.854916491847725</v>
      </c>
      <c r="X819" s="28">
        <f t="shared" si="640"/>
        <v>99.227230835548198</v>
      </c>
      <c r="Y819" s="9">
        <f t="shared" si="637"/>
        <v>0.56289907540015394</v>
      </c>
      <c r="Z819" s="9">
        <f t="shared" si="669"/>
        <v>0.04</v>
      </c>
      <c r="AA819" s="29">
        <f t="shared" si="641"/>
        <v>0.60289907540015397</v>
      </c>
      <c r="AB819" s="30">
        <f t="shared" si="670"/>
        <v>0.98</v>
      </c>
      <c r="AC819" s="9">
        <v>0.5</v>
      </c>
      <c r="AD819" s="9">
        <v>0.5</v>
      </c>
      <c r="AE819" s="9">
        <f t="shared" si="642"/>
        <v>51.220961400042839</v>
      </c>
      <c r="AF819" s="9">
        <f>(AC819+AD819)*D819*E819*N819</f>
        <v>24.757380000000005</v>
      </c>
      <c r="AG819" s="28">
        <f t="shared" si="643"/>
        <v>75.978341400042837</v>
      </c>
      <c r="AH819" s="9">
        <f t="shared" si="644"/>
        <v>0.32584786063763754</v>
      </c>
      <c r="AI819" s="9">
        <f t="shared" si="671"/>
        <v>0.09</v>
      </c>
      <c r="AJ819" s="29">
        <f t="shared" si="645"/>
        <v>0.41584786063763757</v>
      </c>
      <c r="AK819" s="30">
        <f t="shared" si="672"/>
        <v>0.9</v>
      </c>
      <c r="AL819" s="9">
        <v>8.5333502786476885</v>
      </c>
      <c r="AM819" s="9">
        <v>2.1853027615388032</v>
      </c>
      <c r="AN819" s="9">
        <v>5.9775068964165676</v>
      </c>
      <c r="AO819" s="36">
        <f t="shared" si="646"/>
        <v>101.29446481128879</v>
      </c>
      <c r="AP819" s="36">
        <f t="shared" si="647"/>
        <v>3.3886012855853509</v>
      </c>
      <c r="AQ819" s="36">
        <f t="shared" si="648"/>
        <v>0.86778574713765555</v>
      </c>
      <c r="AR819" s="36">
        <f t="shared" si="649"/>
        <v>2.3736735153689752</v>
      </c>
      <c r="AS819" s="36">
        <f t="shared" si="650"/>
        <v>87.378471433574802</v>
      </c>
      <c r="AT819" s="37">
        <f t="shared" si="651"/>
        <v>75.143414571470942</v>
      </c>
      <c r="AU819" s="37">
        <f t="shared" si="652"/>
        <v>4.9847748212004586</v>
      </c>
      <c r="AV819" s="37">
        <f t="shared" si="653"/>
        <v>1.2765492833073704</v>
      </c>
      <c r="AW819" s="37">
        <f t="shared" si="654"/>
        <v>3.4917734415950132</v>
      </c>
      <c r="AX819" s="37">
        <f t="shared" si="655"/>
        <v>128.53740160280546</v>
      </c>
      <c r="AY819" s="9">
        <f t="shared" si="656"/>
        <v>0.85</v>
      </c>
      <c r="AZ819" s="9">
        <f t="shared" si="657"/>
        <v>0.6</v>
      </c>
      <c r="BA819" s="9">
        <f t="shared" si="658"/>
        <v>0.65</v>
      </c>
      <c r="BB819" s="9">
        <f t="shared" si="673"/>
        <v>21</v>
      </c>
      <c r="BC819" s="9">
        <f t="shared" si="674"/>
        <v>11.2</v>
      </c>
      <c r="BD819" s="9">
        <f t="shared" si="675"/>
        <v>13.65</v>
      </c>
      <c r="BE819" s="9">
        <f t="shared" si="659"/>
        <v>343.24655368221329</v>
      </c>
      <c r="BF819" s="9">
        <f t="shared" si="660"/>
        <v>87.901892827173199</v>
      </c>
      <c r="BG819" s="9">
        <f t="shared" si="661"/>
        <v>240.43998837603081</v>
      </c>
      <c r="BH819" s="9">
        <f t="shared" si="662"/>
        <v>8850.955499892445</v>
      </c>
      <c r="BI819" s="9">
        <f t="shared" si="663"/>
        <v>374.57300093489602</v>
      </c>
      <c r="BJ819" s="9">
        <f t="shared" si="664"/>
        <v>95.924272016479847</v>
      </c>
      <c r="BK819" s="9">
        <f t="shared" si="665"/>
        <v>262.38377931142594</v>
      </c>
      <c r="BL819" s="9">
        <f t="shared" si="666"/>
        <v>9658.7392565792634</v>
      </c>
      <c r="BM819" s="9" t="str">
        <f t="shared" si="667"/>
        <v>M</v>
      </c>
      <c r="BN819" s="9" t="str">
        <f t="shared" si="668"/>
        <v>M</v>
      </c>
      <c r="BO819" s="9">
        <v>1</v>
      </c>
    </row>
    <row r="820" spans="1:67" x14ac:dyDescent="0.3">
      <c r="A820" s="10">
        <v>814</v>
      </c>
      <c r="B820" s="10">
        <f t="shared" si="638"/>
        <v>21</v>
      </c>
      <c r="C820" s="9">
        <f>IF(G820&lt;=$A$3,$A$3,G820)</f>
        <v>3.2908988382764601</v>
      </c>
      <c r="D820" s="9">
        <f t="shared" ref="D820:D883" si="676">D819</f>
        <v>3</v>
      </c>
      <c r="E820" s="9">
        <f t="shared" ref="E820:E883" si="677">E819</f>
        <v>2.7508200000000005</v>
      </c>
      <c r="F820" s="9">
        <f t="shared" ref="F820:F883" si="678">C820+K820+L820</f>
        <v>3.6908988382764605</v>
      </c>
      <c r="G820" s="9">
        <v>3.2908988382764601</v>
      </c>
      <c r="H820" s="9">
        <f t="shared" si="639"/>
        <v>3.6311051116935622</v>
      </c>
      <c r="I820" s="9">
        <v>65</v>
      </c>
      <c r="J820" s="9">
        <v>78</v>
      </c>
      <c r="K820" s="9">
        <v>0.2</v>
      </c>
      <c r="L820" s="9">
        <v>0.2</v>
      </c>
      <c r="M820" s="1">
        <f t="shared" ref="M820:M883" si="679">D820*_xlfn.COT(I820*PI()/180)</f>
        <v>1.3989229744649958</v>
      </c>
      <c r="N820" s="9">
        <v>3</v>
      </c>
      <c r="O820" s="9">
        <v>2.6</v>
      </c>
      <c r="P820" s="9">
        <f t="shared" ref="P820:P883" si="680">Q820*TAN(I820*PI()/180)</f>
        <v>2.8717719395399186</v>
      </c>
      <c r="Q820" s="1">
        <f t="shared" ref="Q820:Q883" si="681">IF(U820&lt;=F820,0,U820-F820)</f>
        <v>1.3391292478820978</v>
      </c>
      <c r="R820" s="4">
        <f t="shared" ref="R820:R883" si="682">0.5*D820*D820*_xlfn.COT(I820*PI()/180)*O820*E820</f>
        <v>15.007922656809424</v>
      </c>
      <c r="S820" s="4">
        <f t="shared" ref="S820:S883" si="683">0.5*(F820-H820)*(D820-P820)*O820*E820</f>
        <v>2.7418533345978689E-2</v>
      </c>
      <c r="T820" s="9">
        <f t="shared" ref="T820:T883" si="684">P820*Q820*0.5*N820*E820</f>
        <v>15.868134593396553</v>
      </c>
      <c r="U820" s="9">
        <f t="shared" ref="U820:U883" si="685">M820+H820</f>
        <v>5.0300280861585582</v>
      </c>
      <c r="V820" s="9">
        <f t="shared" ref="V820:V883" si="686">IF(U820&lt;=F820,H820*D820*N820,H820*D820*N820-T820)*E820</f>
        <v>46.246267067932855</v>
      </c>
      <c r="W820" s="9">
        <f t="shared" ref="W820:W883" si="687">IF(U820&lt;=F820,D820*(F820-H820)*O820,R820+S820)*E820</f>
        <v>41.359517252703291</v>
      </c>
      <c r="X820" s="28">
        <f t="shared" si="640"/>
        <v>87.605784320636147</v>
      </c>
      <c r="Y820" s="9">
        <f t="shared" ref="Y820:Y883" si="688">W820/(W820+V820)</f>
        <v>0.47210943402239219</v>
      </c>
      <c r="Z820" s="9">
        <f t="shared" si="669"/>
        <v>0.04</v>
      </c>
      <c r="AA820" s="29">
        <f t="shared" si="641"/>
        <v>0.51210943402239217</v>
      </c>
      <c r="AB820" s="30">
        <f t="shared" si="670"/>
        <v>0.98</v>
      </c>
      <c r="AC820" s="9">
        <v>0.5</v>
      </c>
      <c r="AD820" s="9">
        <v>0.5</v>
      </c>
      <c r="AE820" s="9">
        <f t="shared" si="642"/>
        <v>89.896649070139972</v>
      </c>
      <c r="AF820" s="9">
        <f>(AC820+AD820)*D820*E820*N820</f>
        <v>24.757380000000005</v>
      </c>
      <c r="AG820" s="28">
        <f t="shared" si="643"/>
        <v>114.65402907013998</v>
      </c>
      <c r="AH820" s="9">
        <f t="shared" si="644"/>
        <v>0.21593118184145621</v>
      </c>
      <c r="AI820" s="9">
        <f t="shared" si="671"/>
        <v>0.09</v>
      </c>
      <c r="AJ820" s="29">
        <f t="shared" si="645"/>
        <v>0.30593118184145618</v>
      </c>
      <c r="AK820" s="30">
        <f t="shared" si="672"/>
        <v>0.9</v>
      </c>
      <c r="AL820" s="9">
        <v>10.796545343026843</v>
      </c>
      <c r="AM820" s="9">
        <v>3.2776586140803614</v>
      </c>
      <c r="AN820" s="9">
        <v>6.3330966594448803</v>
      </c>
      <c r="AO820" s="36">
        <f t="shared" si="646"/>
        <v>89.43090482731607</v>
      </c>
      <c r="AP820" s="36">
        <f t="shared" si="647"/>
        <v>5.2675326180122726</v>
      </c>
      <c r="AQ820" s="36">
        <f t="shared" si="648"/>
        <v>1.5991387163050492</v>
      </c>
      <c r="AR820" s="36">
        <f t="shared" si="649"/>
        <v>3.0898581135674603</v>
      </c>
      <c r="AS820" s="36">
        <f t="shared" si="650"/>
        <v>132.18643551771629</v>
      </c>
      <c r="AT820" s="37">
        <f t="shared" si="651"/>
        <v>113.39409468475382</v>
      </c>
      <c r="AU820" s="37">
        <f t="shared" si="652"/>
        <v>7.4935454664297705</v>
      </c>
      <c r="AV820" s="37">
        <f t="shared" si="653"/>
        <v>2.2749206406019273</v>
      </c>
      <c r="AW820" s="37">
        <f t="shared" si="654"/>
        <v>4.3956049137047302</v>
      </c>
      <c r="AX820" s="37">
        <f t="shared" si="655"/>
        <v>188.04725787746159</v>
      </c>
      <c r="AY820" s="9">
        <f t="shared" si="656"/>
        <v>0.85</v>
      </c>
      <c r="AZ820" s="9">
        <f t="shared" si="657"/>
        <v>0.6</v>
      </c>
      <c r="BA820" s="9">
        <f t="shared" si="658"/>
        <v>0.65</v>
      </c>
      <c r="BB820" s="9">
        <f t="shared" si="673"/>
        <v>21</v>
      </c>
      <c r="BC820" s="9">
        <f t="shared" si="674"/>
        <v>11.2</v>
      </c>
      <c r="BD820" s="9">
        <f t="shared" si="675"/>
        <v>13.65</v>
      </c>
      <c r="BE820" s="9">
        <f t="shared" si="659"/>
        <v>471.0802082362386</v>
      </c>
      <c r="BF820" s="9">
        <f t="shared" si="660"/>
        <v>143.01242234355325</v>
      </c>
      <c r="BG820" s="9">
        <f t="shared" si="661"/>
        <v>276.32880688436194</v>
      </c>
      <c r="BH820" s="9">
        <f t="shared" si="662"/>
        <v>11821.552534247037</v>
      </c>
      <c r="BI820" s="9">
        <f t="shared" si="663"/>
        <v>849.72380414484519</v>
      </c>
      <c r="BJ820" s="9">
        <f t="shared" si="664"/>
        <v>257.96256652071577</v>
      </c>
      <c r="BK820" s="9">
        <f t="shared" si="665"/>
        <v>498.43563978140332</v>
      </c>
      <c r="BL820" s="9">
        <f t="shared" si="666"/>
        <v>21323.448564965198</v>
      </c>
      <c r="BM820" s="9" t="str">
        <f t="shared" si="667"/>
        <v>M</v>
      </c>
      <c r="BN820" s="9" t="str">
        <f t="shared" si="668"/>
        <v>M</v>
      </c>
      <c r="BO820" s="9">
        <v>1</v>
      </c>
    </row>
    <row r="821" spans="1:67" x14ac:dyDescent="0.3">
      <c r="A821" s="10">
        <v>815</v>
      </c>
      <c r="B821" s="10">
        <f t="shared" si="638"/>
        <v>21</v>
      </c>
      <c r="C821" s="9">
        <f>IF(G821&lt;=$A$3,$A$3,G821)</f>
        <v>2.5</v>
      </c>
      <c r="D821" s="9">
        <f t="shared" si="676"/>
        <v>3</v>
      </c>
      <c r="E821" s="9">
        <f t="shared" si="677"/>
        <v>2.7508200000000005</v>
      </c>
      <c r="F821" s="9">
        <f t="shared" si="678"/>
        <v>2.9000000000000004</v>
      </c>
      <c r="G821" s="9">
        <v>1.7099281745627204</v>
      </c>
      <c r="H821" s="9">
        <f t="shared" si="639"/>
        <v>1.8866969908243467</v>
      </c>
      <c r="I821" s="9">
        <v>65</v>
      </c>
      <c r="J821" s="9">
        <v>78</v>
      </c>
      <c r="K821" s="9">
        <v>0.2</v>
      </c>
      <c r="L821" s="9">
        <v>0.2</v>
      </c>
      <c r="M821" s="1">
        <f t="shared" si="679"/>
        <v>1.3989229744649958</v>
      </c>
      <c r="N821" s="9">
        <v>3</v>
      </c>
      <c r="O821" s="9">
        <v>2.6</v>
      </c>
      <c r="P821" s="9">
        <f t="shared" si="680"/>
        <v>0.82696468424964953</v>
      </c>
      <c r="Q821" s="1">
        <f t="shared" si="681"/>
        <v>0.38561996528934195</v>
      </c>
      <c r="R821" s="4">
        <f t="shared" si="682"/>
        <v>15.007922656809424</v>
      </c>
      <c r="S821" s="4">
        <f t="shared" si="683"/>
        <v>7.8742942990462099</v>
      </c>
      <c r="T821" s="9">
        <f t="shared" si="684"/>
        <v>1.3158303726821168</v>
      </c>
      <c r="U821" s="9">
        <f t="shared" si="685"/>
        <v>3.2856199652893423</v>
      </c>
      <c r="V821" s="9">
        <f t="shared" si="686"/>
        <v>43.090061840913457</v>
      </c>
      <c r="W821" s="9">
        <f t="shared" si="687"/>
        <v>62.944860046506804</v>
      </c>
      <c r="X821" s="28">
        <f t="shared" si="640"/>
        <v>106.03492188742027</v>
      </c>
      <c r="Y821" s="9">
        <f t="shared" si="688"/>
        <v>0.59362386396942712</v>
      </c>
      <c r="Z821" s="9">
        <f t="shared" si="669"/>
        <v>0.04</v>
      </c>
      <c r="AA821" s="29">
        <f t="shared" si="641"/>
        <v>0.63362386396942716</v>
      </c>
      <c r="AB821" s="30">
        <f t="shared" si="670"/>
        <v>0.98</v>
      </c>
      <c r="AC821" s="9">
        <v>0.5</v>
      </c>
      <c r="AD821" s="9">
        <v>0.5</v>
      </c>
      <c r="AE821" s="9">
        <f t="shared" si="642"/>
        <v>46.709674346694875</v>
      </c>
      <c r="AF821" s="9">
        <f>(AC821+AD821)*D821*E821*N821</f>
        <v>24.757380000000005</v>
      </c>
      <c r="AG821" s="28">
        <f t="shared" si="643"/>
        <v>71.46705434669488</v>
      </c>
      <c r="AH821" s="9">
        <f t="shared" si="644"/>
        <v>0.346416684251447</v>
      </c>
      <c r="AI821" s="9">
        <f t="shared" si="671"/>
        <v>0.09</v>
      </c>
      <c r="AJ821" s="29">
        <f t="shared" si="645"/>
        <v>0.43641668425144697</v>
      </c>
      <c r="AK821" s="30">
        <f t="shared" si="672"/>
        <v>0.9</v>
      </c>
      <c r="AL821" s="9">
        <v>10.803307209582588</v>
      </c>
      <c r="AM821" s="9">
        <v>2.2814384685277114</v>
      </c>
      <c r="AN821" s="9">
        <v>5.7625250735822355</v>
      </c>
      <c r="AO821" s="36">
        <f t="shared" si="646"/>
        <v>108.24398276007486</v>
      </c>
      <c r="AP821" s="36">
        <f t="shared" si="647"/>
        <v>3.9580739517980987</v>
      </c>
      <c r="AQ821" s="36">
        <f t="shared" si="648"/>
        <v>0.83586461069069051</v>
      </c>
      <c r="AR821" s="36">
        <f t="shared" si="649"/>
        <v>2.1112516702383517</v>
      </c>
      <c r="AS821" s="36">
        <f t="shared" si="650"/>
        <v>95.000710667627274</v>
      </c>
      <c r="AT821" s="37">
        <f t="shared" si="651"/>
        <v>70.681702101126803</v>
      </c>
      <c r="AU821" s="37">
        <f t="shared" si="652"/>
        <v>6.0885636982268032</v>
      </c>
      <c r="AV821" s="37">
        <f t="shared" si="653"/>
        <v>1.2857806567691483</v>
      </c>
      <c r="AW821" s="37">
        <f t="shared" si="654"/>
        <v>3.2476629880536509</v>
      </c>
      <c r="AX821" s="37">
        <f t="shared" si="655"/>
        <v>146.13619788834313</v>
      </c>
      <c r="AY821" s="9">
        <f t="shared" si="656"/>
        <v>0.85</v>
      </c>
      <c r="AZ821" s="9">
        <f t="shared" si="657"/>
        <v>0.6</v>
      </c>
      <c r="BA821" s="9">
        <f t="shared" si="658"/>
        <v>0.65</v>
      </c>
      <c r="BB821" s="9">
        <f t="shared" si="673"/>
        <v>21</v>
      </c>
      <c r="BC821" s="9">
        <f t="shared" si="674"/>
        <v>11.2</v>
      </c>
      <c r="BD821" s="9">
        <f t="shared" si="675"/>
        <v>13.65</v>
      </c>
      <c r="BE821" s="9">
        <f t="shared" si="659"/>
        <v>428.43768860153477</v>
      </c>
      <c r="BF821" s="9">
        <f t="shared" si="660"/>
        <v>90.477314509359786</v>
      </c>
      <c r="BG821" s="9">
        <f t="shared" si="661"/>
        <v>228.53028939545939</v>
      </c>
      <c r="BH821" s="9">
        <f t="shared" si="662"/>
        <v>10283.255287701506</v>
      </c>
      <c r="BI821" s="9">
        <f t="shared" si="663"/>
        <v>430.35004554180182</v>
      </c>
      <c r="BJ821" s="9">
        <f t="shared" si="664"/>
        <v>90.881165349148105</v>
      </c>
      <c r="BK821" s="9">
        <f t="shared" si="665"/>
        <v>229.5503478464635</v>
      </c>
      <c r="BL821" s="9">
        <f t="shared" si="666"/>
        <v>10329.155205335184</v>
      </c>
      <c r="BM821" s="9" t="str">
        <f t="shared" si="667"/>
        <v>M</v>
      </c>
      <c r="BN821" s="9" t="str">
        <f t="shared" si="668"/>
        <v>M</v>
      </c>
      <c r="BO821" s="9">
        <v>1</v>
      </c>
    </row>
    <row r="822" spans="1:67" x14ac:dyDescent="0.3">
      <c r="A822" s="10">
        <v>816</v>
      </c>
      <c r="B822" s="10">
        <f t="shared" si="638"/>
        <v>21</v>
      </c>
      <c r="C822" s="9">
        <f>IF(G822&lt;=$A$3,$A$3,G822)</f>
        <v>2.9253170835175899</v>
      </c>
      <c r="D822" s="9">
        <f t="shared" si="676"/>
        <v>3</v>
      </c>
      <c r="E822" s="9">
        <f t="shared" si="677"/>
        <v>2.7508200000000005</v>
      </c>
      <c r="F822" s="9">
        <f t="shared" si="678"/>
        <v>3.3253170835175903</v>
      </c>
      <c r="G822" s="9">
        <v>2.9253170835175899</v>
      </c>
      <c r="H822" s="9">
        <f t="shared" si="639"/>
        <v>3.2277302759170641</v>
      </c>
      <c r="I822" s="9">
        <v>65</v>
      </c>
      <c r="J822" s="9">
        <v>78</v>
      </c>
      <c r="K822" s="9">
        <v>0.2</v>
      </c>
      <c r="L822" s="9">
        <v>0.2</v>
      </c>
      <c r="M822" s="1">
        <f t="shared" si="679"/>
        <v>1.3989229744649958</v>
      </c>
      <c r="N822" s="9">
        <v>3</v>
      </c>
      <c r="O822" s="9">
        <v>2.6</v>
      </c>
      <c r="P822" s="9">
        <f t="shared" si="680"/>
        <v>2.7907244157502373</v>
      </c>
      <c r="Q822" s="1">
        <f t="shared" si="681"/>
        <v>1.3013361668644698</v>
      </c>
      <c r="R822" s="4">
        <f t="shared" si="682"/>
        <v>15.007922656809424</v>
      </c>
      <c r="S822" s="4">
        <f t="shared" si="683"/>
        <v>7.3032337251581009E-2</v>
      </c>
      <c r="T822" s="9">
        <f t="shared" si="684"/>
        <v>14.985108237471126</v>
      </c>
      <c r="U822" s="9">
        <f t="shared" si="685"/>
        <v>4.6266532503820601</v>
      </c>
      <c r="V822" s="9">
        <f t="shared" si="686"/>
        <v>38.688809536583292</v>
      </c>
      <c r="W822" s="9">
        <f t="shared" si="687"/>
        <v>41.484992616762902</v>
      </c>
      <c r="X822" s="28">
        <f t="shared" si="640"/>
        <v>80.173802153346202</v>
      </c>
      <c r="Y822" s="9">
        <f t="shared" si="688"/>
        <v>0.51743825916370678</v>
      </c>
      <c r="Z822" s="9">
        <f t="shared" si="669"/>
        <v>0.04</v>
      </c>
      <c r="AA822" s="29">
        <f t="shared" si="641"/>
        <v>0.55743825916370682</v>
      </c>
      <c r="AB822" s="30">
        <f t="shared" si="670"/>
        <v>0.98</v>
      </c>
      <c r="AC822" s="9">
        <v>0.5</v>
      </c>
      <c r="AD822" s="9">
        <v>0.5</v>
      </c>
      <c r="AE822" s="9">
        <f t="shared" si="642"/>
        <v>79.910144978383613</v>
      </c>
      <c r="AF822" s="9">
        <f>(AC822+AD822)*D822*E822*N822</f>
        <v>24.757380000000005</v>
      </c>
      <c r="AG822" s="28">
        <f t="shared" si="643"/>
        <v>104.66752497838363</v>
      </c>
      <c r="AH822" s="9">
        <f t="shared" si="644"/>
        <v>0.23653353803018656</v>
      </c>
      <c r="AI822" s="9">
        <f t="shared" si="671"/>
        <v>0.09</v>
      </c>
      <c r="AJ822" s="29">
        <f t="shared" si="645"/>
        <v>0.32653353803018659</v>
      </c>
      <c r="AK822" s="30">
        <f t="shared" si="672"/>
        <v>0.9</v>
      </c>
      <c r="AL822" s="9">
        <v>9.8468351953633046</v>
      </c>
      <c r="AM822" s="9">
        <v>2.0827955673693603</v>
      </c>
      <c r="AN822" s="9">
        <v>4.3115391690067426</v>
      </c>
      <c r="AO822" s="36">
        <f t="shared" si="646"/>
        <v>81.844089698207583</v>
      </c>
      <c r="AP822" s="36">
        <f t="shared" si="647"/>
        <v>4.3578325257880648</v>
      </c>
      <c r="AQ822" s="36">
        <f t="shared" si="648"/>
        <v>0.92176563210109907</v>
      </c>
      <c r="AR822" s="36">
        <f t="shared" si="649"/>
        <v>1.9081222803194888</v>
      </c>
      <c r="AS822" s="36">
        <f t="shared" si="650"/>
        <v>100.911390565171</v>
      </c>
      <c r="AT822" s="37">
        <f t="shared" si="651"/>
        <v>103.51733239620359</v>
      </c>
      <c r="AU822" s="37">
        <f t="shared" si="652"/>
        <v>6.6315132606211611</v>
      </c>
      <c r="AV822" s="37">
        <f t="shared" si="653"/>
        <v>1.4026929617626533</v>
      </c>
      <c r="AW822" s="37">
        <f t="shared" si="654"/>
        <v>2.9036770297952406</v>
      </c>
      <c r="AX822" s="37">
        <f t="shared" si="655"/>
        <v>153.56148285199103</v>
      </c>
      <c r="AY822" s="9">
        <f t="shared" si="656"/>
        <v>0.85</v>
      </c>
      <c r="AZ822" s="9">
        <f t="shared" si="657"/>
        <v>0.6</v>
      </c>
      <c r="BA822" s="9">
        <f t="shared" si="658"/>
        <v>0.65</v>
      </c>
      <c r="BB822" s="9">
        <f t="shared" si="673"/>
        <v>21</v>
      </c>
      <c r="BC822" s="9">
        <f t="shared" si="674"/>
        <v>11.2</v>
      </c>
      <c r="BD822" s="9">
        <f t="shared" si="675"/>
        <v>13.65</v>
      </c>
      <c r="BE822" s="9">
        <f t="shared" si="659"/>
        <v>356.66283613036489</v>
      </c>
      <c r="BF822" s="9">
        <f t="shared" si="660"/>
        <v>75.441069074407366</v>
      </c>
      <c r="BG822" s="9">
        <f t="shared" si="661"/>
        <v>156.16853106561663</v>
      </c>
      <c r="BH822" s="9">
        <f t="shared" si="662"/>
        <v>8259.0009009867135</v>
      </c>
      <c r="BI822" s="9">
        <f t="shared" si="663"/>
        <v>686.47656248955263</v>
      </c>
      <c r="BJ822" s="9">
        <f t="shared" si="664"/>
        <v>145.20303357259988</v>
      </c>
      <c r="BK822" s="9">
        <f t="shared" si="665"/>
        <v>300.58090026453505</v>
      </c>
      <c r="BL822" s="9">
        <f t="shared" si="666"/>
        <v>15896.275063643472</v>
      </c>
      <c r="BM822" s="9" t="str">
        <f t="shared" si="667"/>
        <v>M</v>
      </c>
      <c r="BN822" s="9" t="str">
        <f t="shared" si="668"/>
        <v>M</v>
      </c>
      <c r="BO822" s="9">
        <v>1</v>
      </c>
    </row>
    <row r="823" spans="1:67" x14ac:dyDescent="0.3">
      <c r="A823" s="10">
        <v>817</v>
      </c>
      <c r="B823" s="10">
        <f t="shared" si="638"/>
        <v>21</v>
      </c>
      <c r="C823" s="9">
        <f>IF(G823&lt;=$A$3,$A$3,G823)</f>
        <v>3.0132946550808564</v>
      </c>
      <c r="D823" s="9">
        <f t="shared" si="676"/>
        <v>3</v>
      </c>
      <c r="E823" s="9">
        <f t="shared" si="677"/>
        <v>2.7508200000000005</v>
      </c>
      <c r="F823" s="9">
        <f t="shared" si="678"/>
        <v>3.4132946550808567</v>
      </c>
      <c r="G823" s="9">
        <v>3.0132946550808564</v>
      </c>
      <c r="H823" s="9">
        <f t="shared" si="639"/>
        <v>3.3248027857439144</v>
      </c>
      <c r="I823" s="9">
        <v>65</v>
      </c>
      <c r="J823" s="9">
        <v>78</v>
      </c>
      <c r="K823" s="9">
        <v>0.2</v>
      </c>
      <c r="L823" s="9">
        <v>0.2</v>
      </c>
      <c r="M823" s="1">
        <f t="shared" si="679"/>
        <v>1.3989229744649958</v>
      </c>
      <c r="N823" s="9">
        <v>3</v>
      </c>
      <c r="O823" s="9">
        <v>2.6</v>
      </c>
      <c r="P823" s="9">
        <f t="shared" si="680"/>
        <v>2.8102285737980992</v>
      </c>
      <c r="Q823" s="1">
        <f t="shared" si="681"/>
        <v>1.3104311051280533</v>
      </c>
      <c r="R823" s="4">
        <f t="shared" si="682"/>
        <v>15.007922656809424</v>
      </c>
      <c r="S823" s="4">
        <f t="shared" si="683"/>
        <v>6.0053692579870005E-2</v>
      </c>
      <c r="T823" s="9">
        <f t="shared" si="684"/>
        <v>15.195299720902611</v>
      </c>
      <c r="U823" s="9">
        <f t="shared" si="685"/>
        <v>4.72372576020891</v>
      </c>
      <c r="V823" s="9">
        <f t="shared" si="686"/>
        <v>40.513871613467352</v>
      </c>
      <c r="W823" s="9">
        <f t="shared" si="687"/>
        <v>41.449290701427067</v>
      </c>
      <c r="X823" s="28">
        <f t="shared" si="640"/>
        <v>81.963162314894419</v>
      </c>
      <c r="Y823" s="9">
        <f t="shared" si="688"/>
        <v>0.50570633844242074</v>
      </c>
      <c r="Z823" s="9">
        <f t="shared" si="669"/>
        <v>0.04</v>
      </c>
      <c r="AA823" s="29">
        <f t="shared" si="641"/>
        <v>0.54570633844242078</v>
      </c>
      <c r="AB823" s="30">
        <f t="shared" si="670"/>
        <v>0.98</v>
      </c>
      <c r="AC823" s="9">
        <v>0.5</v>
      </c>
      <c r="AD823" s="9">
        <v>0.5</v>
      </c>
      <c r="AE823" s="9">
        <f t="shared" si="642"/>
        <v>82.313405991720686</v>
      </c>
      <c r="AF823" s="9">
        <f>(AC823+AD823)*D823*E823*N823</f>
        <v>24.757380000000005</v>
      </c>
      <c r="AG823" s="28">
        <f t="shared" si="643"/>
        <v>107.0707859917207</v>
      </c>
      <c r="AH823" s="9">
        <f t="shared" si="644"/>
        <v>0.23122441635867305</v>
      </c>
      <c r="AI823" s="9">
        <f t="shared" si="671"/>
        <v>0.09</v>
      </c>
      <c r="AJ823" s="29">
        <f t="shared" si="645"/>
        <v>0.32122441635867305</v>
      </c>
      <c r="AK823" s="30">
        <f t="shared" si="672"/>
        <v>0.9</v>
      </c>
      <c r="AL823" s="9">
        <v>7.9149137171810846</v>
      </c>
      <c r="AM823" s="9">
        <v>2.2557585392262225</v>
      </c>
      <c r="AN823" s="9">
        <v>5.2731441170622322</v>
      </c>
      <c r="AO823" s="36">
        <f t="shared" si="646"/>
        <v>83.670728196454718</v>
      </c>
      <c r="AP823" s="36">
        <f t="shared" si="647"/>
        <v>3.595695133490505</v>
      </c>
      <c r="AQ823" s="36">
        <f t="shared" si="648"/>
        <v>1.0247768063748568</v>
      </c>
      <c r="AR823" s="36">
        <f t="shared" si="649"/>
        <v>2.3955559488610096</v>
      </c>
      <c r="AS823" s="36">
        <f t="shared" si="650"/>
        <v>92.324228427913866</v>
      </c>
      <c r="AT823" s="37">
        <f t="shared" si="651"/>
        <v>105.89418394785562</v>
      </c>
      <c r="AU823" s="37">
        <f t="shared" si="652"/>
        <v>5.3724501778503351</v>
      </c>
      <c r="AV823" s="37">
        <f t="shared" si="653"/>
        <v>1.5311538190171863</v>
      </c>
      <c r="AW823" s="37">
        <f t="shared" si="654"/>
        <v>3.5792814756837465</v>
      </c>
      <c r="AX823" s="37">
        <f t="shared" si="655"/>
        <v>137.94476423142802</v>
      </c>
      <c r="AY823" s="9">
        <f t="shared" si="656"/>
        <v>0.85</v>
      </c>
      <c r="AZ823" s="9">
        <f t="shared" si="657"/>
        <v>0.6</v>
      </c>
      <c r="BA823" s="9">
        <f t="shared" si="658"/>
        <v>0.65</v>
      </c>
      <c r="BB823" s="9">
        <f t="shared" si="673"/>
        <v>21</v>
      </c>
      <c r="BC823" s="9">
        <f t="shared" si="674"/>
        <v>11.2</v>
      </c>
      <c r="BD823" s="9">
        <f t="shared" si="675"/>
        <v>13.65</v>
      </c>
      <c r="BE823" s="9">
        <f t="shared" si="659"/>
        <v>300.85443019159902</v>
      </c>
      <c r="BF823" s="9">
        <f t="shared" si="660"/>
        <v>85.743821628221554</v>
      </c>
      <c r="BG823" s="9">
        <f t="shared" si="661"/>
        <v>200.43791067654971</v>
      </c>
      <c r="BH823" s="9">
        <f t="shared" si="662"/>
        <v>7724.8354227393793</v>
      </c>
      <c r="BI823" s="9">
        <f t="shared" si="663"/>
        <v>568.91122738397303</v>
      </c>
      <c r="BJ823" s="9">
        <f t="shared" si="664"/>
        <v>162.14028416346756</v>
      </c>
      <c r="BK823" s="9">
        <f t="shared" si="665"/>
        <v>379.0250909872068</v>
      </c>
      <c r="BL823" s="9">
        <f t="shared" si="666"/>
        <v>14607.548238166413</v>
      </c>
      <c r="BM823" s="9" t="str">
        <f t="shared" si="667"/>
        <v>M</v>
      </c>
      <c r="BN823" s="9" t="str">
        <f t="shared" si="668"/>
        <v>M</v>
      </c>
      <c r="BO823" s="9">
        <v>1</v>
      </c>
    </row>
    <row r="824" spans="1:67" x14ac:dyDescent="0.3">
      <c r="A824" s="10">
        <v>818</v>
      </c>
      <c r="B824" s="10">
        <f t="shared" si="638"/>
        <v>21</v>
      </c>
      <c r="C824" s="9">
        <f>IF(G824&lt;=$A$3,$A$3,G824)</f>
        <v>2.5</v>
      </c>
      <c r="D824" s="9">
        <f t="shared" si="676"/>
        <v>3</v>
      </c>
      <c r="E824" s="9">
        <f t="shared" si="677"/>
        <v>2.7508200000000005</v>
      </c>
      <c r="F824" s="9">
        <f t="shared" si="678"/>
        <v>2.9000000000000004</v>
      </c>
      <c r="G824" s="9">
        <v>1.3078252489008388</v>
      </c>
      <c r="H824" s="9">
        <f t="shared" si="639"/>
        <v>1.4430255014988103</v>
      </c>
      <c r="I824" s="9">
        <v>65</v>
      </c>
      <c r="J824" s="9">
        <v>78</v>
      </c>
      <c r="K824" s="9">
        <v>0.2</v>
      </c>
      <c r="L824" s="9">
        <v>0.2</v>
      </c>
      <c r="M824" s="1">
        <f t="shared" si="679"/>
        <v>1.3989229744649958</v>
      </c>
      <c r="N824" s="9">
        <v>3</v>
      </c>
      <c r="O824" s="9">
        <v>2.6</v>
      </c>
      <c r="P824" s="9">
        <f t="shared" si="680"/>
        <v>0</v>
      </c>
      <c r="Q824" s="1">
        <f t="shared" si="681"/>
        <v>0</v>
      </c>
      <c r="R824" s="4">
        <f t="shared" si="682"/>
        <v>15.007922656809424</v>
      </c>
      <c r="S824" s="4">
        <f t="shared" si="683"/>
        <v>15.630710900871472</v>
      </c>
      <c r="T824" s="9">
        <f t="shared" si="684"/>
        <v>0</v>
      </c>
      <c r="U824" s="9">
        <f t="shared" si="685"/>
        <v>2.8419484759638061</v>
      </c>
      <c r="V824" s="9">
        <f t="shared" si="686"/>
        <v>35.725530690296623</v>
      </c>
      <c r="W824" s="9">
        <f t="shared" si="687"/>
        <v>31.261421801742944</v>
      </c>
      <c r="X824" s="28">
        <f t="shared" si="640"/>
        <v>66.986952492039563</v>
      </c>
      <c r="Y824" s="9">
        <f t="shared" si="688"/>
        <v>0.46667926571906543</v>
      </c>
      <c r="Z824" s="9">
        <f t="shared" si="669"/>
        <v>0.04</v>
      </c>
      <c r="AA824" s="29">
        <f t="shared" si="641"/>
        <v>0.50667926571906541</v>
      </c>
      <c r="AB824" s="30">
        <f t="shared" si="670"/>
        <v>0.98</v>
      </c>
      <c r="AC824" s="9">
        <v>0.5</v>
      </c>
      <c r="AD824" s="9">
        <v>0.5</v>
      </c>
      <c r="AE824" s="9">
        <f t="shared" si="642"/>
        <v>35.725530690296623</v>
      </c>
      <c r="AF824" s="9">
        <f>(AC824+AD824)*D824*E824*N824</f>
        <v>24.757380000000005</v>
      </c>
      <c r="AG824" s="28">
        <f t="shared" si="643"/>
        <v>60.482910690296627</v>
      </c>
      <c r="AH824" s="9">
        <f t="shared" si="644"/>
        <v>0.40932851473981513</v>
      </c>
      <c r="AI824" s="9">
        <f t="shared" si="671"/>
        <v>0.09</v>
      </c>
      <c r="AJ824" s="29">
        <f t="shared" si="645"/>
        <v>0.4993285147398151</v>
      </c>
      <c r="AK824" s="30">
        <f t="shared" si="672"/>
        <v>0.9</v>
      </c>
      <c r="AL824" s="9">
        <v>4.1380437729550437</v>
      </c>
      <c r="AM824" s="9">
        <v>3.4660208839516473</v>
      </c>
      <c r="AN824" s="9">
        <v>3.8177079973962691</v>
      </c>
      <c r="AO824" s="36">
        <f t="shared" si="646"/>
        <v>68.382514002290392</v>
      </c>
      <c r="AP824" s="36">
        <f t="shared" si="647"/>
        <v>2.0413827925608312</v>
      </c>
      <c r="AQ824" s="36">
        <f t="shared" si="648"/>
        <v>1.7098599675040806</v>
      </c>
      <c r="AR824" s="36">
        <f t="shared" si="649"/>
        <v>1.8833545125457238</v>
      </c>
      <c r="AS824" s="36">
        <f t="shared" si="650"/>
        <v>64.639004741400186</v>
      </c>
      <c r="AT824" s="37">
        <f t="shared" si="651"/>
        <v>59.818263320073584</v>
      </c>
      <c r="AU824" s="37">
        <f t="shared" si="652"/>
        <v>2.0718005218770612</v>
      </c>
      <c r="AV824" s="37">
        <f t="shared" si="653"/>
        <v>1.7353378239108903</v>
      </c>
      <c r="AW824" s="37">
        <f t="shared" si="654"/>
        <v>1.9114175333460761</v>
      </c>
      <c r="AX824" s="37">
        <f t="shared" si="655"/>
        <v>65.602161556799786</v>
      </c>
      <c r="AY824" s="9">
        <f t="shared" si="656"/>
        <v>0.85</v>
      </c>
      <c r="AZ824" s="9">
        <f t="shared" si="657"/>
        <v>0.6</v>
      </c>
      <c r="BA824" s="9">
        <f t="shared" si="658"/>
        <v>0.65</v>
      </c>
      <c r="BB824" s="9">
        <f t="shared" si="673"/>
        <v>21</v>
      </c>
      <c r="BC824" s="9">
        <f t="shared" si="674"/>
        <v>11.2</v>
      </c>
      <c r="BD824" s="9">
        <f t="shared" si="675"/>
        <v>13.65</v>
      </c>
      <c r="BE824" s="9">
        <f t="shared" si="659"/>
        <v>139.5948873963257</v>
      </c>
      <c r="BF824" s="9">
        <f t="shared" si="660"/>
        <v>116.92452316980359</v>
      </c>
      <c r="BG824" s="9">
        <f t="shared" si="661"/>
        <v>128.78851632543476</v>
      </c>
      <c r="BH824" s="9">
        <f t="shared" si="662"/>
        <v>4420.1776468229136</v>
      </c>
      <c r="BI824" s="9">
        <f t="shared" si="663"/>
        <v>123.93150916430791</v>
      </c>
      <c r="BJ824" s="9">
        <f t="shared" si="664"/>
        <v>103.80489489998511</v>
      </c>
      <c r="BK824" s="9">
        <f t="shared" si="665"/>
        <v>114.33767732430111</v>
      </c>
      <c r="BL824" s="9">
        <f t="shared" si="666"/>
        <v>3924.2073743706578</v>
      </c>
      <c r="BM824" s="9" t="str">
        <f t="shared" si="667"/>
        <v>D</v>
      </c>
      <c r="BN824" s="9" t="str">
        <f t="shared" si="668"/>
        <v>D</v>
      </c>
      <c r="BO824" s="9">
        <v>1</v>
      </c>
    </row>
    <row r="825" spans="1:67" x14ac:dyDescent="0.3">
      <c r="A825" s="10">
        <v>819</v>
      </c>
      <c r="B825" s="10">
        <f t="shared" si="638"/>
        <v>21</v>
      </c>
      <c r="C825" s="9">
        <f>IF(G825&lt;=$A$3,$A$3,G825)</f>
        <v>2.5</v>
      </c>
      <c r="D825" s="9">
        <f t="shared" si="676"/>
        <v>3</v>
      </c>
      <c r="E825" s="9">
        <f t="shared" si="677"/>
        <v>2.7508200000000005</v>
      </c>
      <c r="F825" s="9">
        <f t="shared" si="678"/>
        <v>2.9000000000000004</v>
      </c>
      <c r="G825" s="9">
        <v>1.3121956680235352</v>
      </c>
      <c r="H825" s="9">
        <f t="shared" si="639"/>
        <v>1.4478477254554047</v>
      </c>
      <c r="I825" s="9">
        <v>65</v>
      </c>
      <c r="J825" s="9">
        <v>78</v>
      </c>
      <c r="K825" s="9">
        <v>0.2</v>
      </c>
      <c r="L825" s="9">
        <v>0.2</v>
      </c>
      <c r="M825" s="1">
        <f t="shared" si="679"/>
        <v>1.3989229744649958</v>
      </c>
      <c r="N825" s="9">
        <v>3</v>
      </c>
      <c r="O825" s="9">
        <v>2.6</v>
      </c>
      <c r="P825" s="9">
        <f t="shared" si="680"/>
        <v>0</v>
      </c>
      <c r="Q825" s="1">
        <f t="shared" si="681"/>
        <v>0</v>
      </c>
      <c r="R825" s="4">
        <f t="shared" si="682"/>
        <v>15.007922656809424</v>
      </c>
      <c r="S825" s="4">
        <f t="shared" si="683"/>
        <v>15.578977127464784</v>
      </c>
      <c r="T825" s="9">
        <f t="shared" si="684"/>
        <v>0</v>
      </c>
      <c r="U825" s="9">
        <f t="shared" si="685"/>
        <v>2.8467706999204005</v>
      </c>
      <c r="V825" s="9">
        <f t="shared" si="686"/>
        <v>35.844916321235139</v>
      </c>
      <c r="W825" s="9">
        <f t="shared" si="687"/>
        <v>31.157954254929567</v>
      </c>
      <c r="X825" s="28">
        <f t="shared" si="640"/>
        <v>67.00287057616471</v>
      </c>
      <c r="Y825" s="9">
        <f t="shared" si="688"/>
        <v>0.4650241696661509</v>
      </c>
      <c r="Z825" s="9">
        <f t="shared" si="669"/>
        <v>0.04</v>
      </c>
      <c r="AA825" s="29">
        <f t="shared" si="641"/>
        <v>0.50502416966615093</v>
      </c>
      <c r="AB825" s="30">
        <f t="shared" si="670"/>
        <v>0.98</v>
      </c>
      <c r="AC825" s="9">
        <v>0.5</v>
      </c>
      <c r="AD825" s="9">
        <v>0.5</v>
      </c>
      <c r="AE825" s="9">
        <f t="shared" si="642"/>
        <v>35.844916321235132</v>
      </c>
      <c r="AF825" s="9">
        <f>(AC825+AD825)*D825*E825*N825</f>
        <v>24.757380000000005</v>
      </c>
      <c r="AG825" s="28">
        <f t="shared" si="643"/>
        <v>60.602296321235137</v>
      </c>
      <c r="AH825" s="9">
        <f t="shared" si="644"/>
        <v>0.40852214359614919</v>
      </c>
      <c r="AI825" s="9">
        <f t="shared" si="671"/>
        <v>0.09</v>
      </c>
      <c r="AJ825" s="29">
        <f t="shared" si="645"/>
        <v>0.49852214359614921</v>
      </c>
      <c r="AK825" s="30">
        <f t="shared" si="672"/>
        <v>0.9</v>
      </c>
      <c r="AL825" s="9">
        <v>10.554057565535755</v>
      </c>
      <c r="AM825" s="9">
        <v>2.8368155199270011</v>
      </c>
      <c r="AN825" s="9">
        <v>5.9632644907092818</v>
      </c>
      <c r="AO825" s="36">
        <f t="shared" si="646"/>
        <v>68.398763713168151</v>
      </c>
      <c r="AP825" s="36">
        <f t="shared" si="647"/>
        <v>5.2240034068923018</v>
      </c>
      <c r="AQ825" s="36">
        <f t="shared" si="648"/>
        <v>1.404155117479817</v>
      </c>
      <c r="AR825" s="36">
        <f t="shared" si="649"/>
        <v>2.9516717927891842</v>
      </c>
      <c r="AS825" s="36">
        <f t="shared" si="650"/>
        <v>128.87309118401399</v>
      </c>
      <c r="AT825" s="37">
        <f t="shared" si="651"/>
        <v>59.936337021001783</v>
      </c>
      <c r="AU825" s="37">
        <f t="shared" si="652"/>
        <v>5.2926261643277144</v>
      </c>
      <c r="AV825" s="37">
        <f t="shared" si="653"/>
        <v>1.422600165946168</v>
      </c>
      <c r="AW825" s="37">
        <f t="shared" si="654"/>
        <v>2.9904450939700915</v>
      </c>
      <c r="AX825" s="37">
        <f t="shared" si="655"/>
        <v>130.56597424465758</v>
      </c>
      <c r="AY825" s="9">
        <f t="shared" si="656"/>
        <v>0.85</v>
      </c>
      <c r="AZ825" s="9">
        <f t="shared" si="657"/>
        <v>0.6</v>
      </c>
      <c r="BA825" s="9">
        <f t="shared" si="658"/>
        <v>0.65</v>
      </c>
      <c r="BB825" s="9">
        <f t="shared" si="673"/>
        <v>21</v>
      </c>
      <c r="BC825" s="9">
        <f t="shared" si="674"/>
        <v>11.2</v>
      </c>
      <c r="BD825" s="9">
        <f t="shared" si="675"/>
        <v>13.65</v>
      </c>
      <c r="BE825" s="9">
        <f t="shared" si="659"/>
        <v>357.31537466481194</v>
      </c>
      <c r="BF825" s="9">
        <f t="shared" si="660"/>
        <v>96.04247409713787</v>
      </c>
      <c r="BG825" s="9">
        <f t="shared" si="661"/>
        <v>201.89070151381082</v>
      </c>
      <c r="BH825" s="9">
        <f t="shared" si="662"/>
        <v>8814.7601128809456</v>
      </c>
      <c r="BI825" s="9">
        <f t="shared" si="663"/>
        <v>317.22062551131785</v>
      </c>
      <c r="BJ825" s="9">
        <f t="shared" si="664"/>
        <v>85.265442992282587</v>
      </c>
      <c r="BK825" s="9">
        <f t="shared" si="665"/>
        <v>179.23632499499274</v>
      </c>
      <c r="BL825" s="9">
        <f t="shared" si="666"/>
        <v>7825.6462358032359</v>
      </c>
      <c r="BM825" s="9" t="str">
        <f t="shared" si="667"/>
        <v>M</v>
      </c>
      <c r="BN825" s="9" t="str">
        <f t="shared" si="668"/>
        <v>M</v>
      </c>
      <c r="BO825" s="9">
        <v>1</v>
      </c>
    </row>
    <row r="826" spans="1:67" x14ac:dyDescent="0.3">
      <c r="A826" s="10">
        <v>820</v>
      </c>
      <c r="B826" s="10">
        <f t="shared" si="638"/>
        <v>21</v>
      </c>
      <c r="C826" s="9">
        <f>IF(G826&lt;=$A$3,$A$3,G826)</f>
        <v>3.4358181470003295</v>
      </c>
      <c r="D826" s="9">
        <f t="shared" si="676"/>
        <v>3</v>
      </c>
      <c r="E826" s="9">
        <f t="shared" si="677"/>
        <v>2.7508200000000005</v>
      </c>
      <c r="F826" s="9">
        <f t="shared" si="678"/>
        <v>3.8358181470003299</v>
      </c>
      <c r="G826" s="9">
        <v>3.4358181470003295</v>
      </c>
      <c r="H826" s="9">
        <f t="shared" si="639"/>
        <v>3.7910058769707882</v>
      </c>
      <c r="I826" s="9">
        <v>65</v>
      </c>
      <c r="J826" s="9">
        <v>78</v>
      </c>
      <c r="K826" s="9">
        <v>0.2</v>
      </c>
      <c r="L826" s="9">
        <v>0.2</v>
      </c>
      <c r="M826" s="1">
        <f t="shared" si="679"/>
        <v>1.3989229744649958</v>
      </c>
      <c r="N826" s="9">
        <v>3</v>
      </c>
      <c r="O826" s="9">
        <v>2.6</v>
      </c>
      <c r="P826" s="9">
        <f t="shared" si="680"/>
        <v>2.9038997767979051</v>
      </c>
      <c r="Q826" s="1">
        <f t="shared" si="681"/>
        <v>1.3541107044354543</v>
      </c>
      <c r="R826" s="4">
        <f t="shared" si="682"/>
        <v>15.007922656809424</v>
      </c>
      <c r="S826" s="4">
        <f t="shared" si="683"/>
        <v>1.5400217914628693E-2</v>
      </c>
      <c r="T826" s="9">
        <f t="shared" si="684"/>
        <v>16.22516891920532</v>
      </c>
      <c r="U826" s="9">
        <f t="shared" si="685"/>
        <v>5.1899288514357842</v>
      </c>
      <c r="V826" s="9">
        <f t="shared" si="686"/>
        <v>49.222853912070683</v>
      </c>
      <c r="W826" s="9">
        <f t="shared" si="687"/>
        <v>41.32645703024842</v>
      </c>
      <c r="X826" s="28">
        <f t="shared" si="640"/>
        <v>90.549310942319096</v>
      </c>
      <c r="Y826" s="9">
        <f t="shared" si="688"/>
        <v>0.45639725581759344</v>
      </c>
      <c r="Z826" s="9">
        <f t="shared" si="669"/>
        <v>0.04</v>
      </c>
      <c r="AA826" s="29">
        <f t="shared" si="641"/>
        <v>0.49639725581759342</v>
      </c>
      <c r="AB826" s="30">
        <f t="shared" si="670"/>
        <v>0.98</v>
      </c>
      <c r="AC826" s="9">
        <v>0.5</v>
      </c>
      <c r="AD826" s="9">
        <v>0.5</v>
      </c>
      <c r="AE826" s="9">
        <f t="shared" si="642"/>
        <v>93.855373078399083</v>
      </c>
      <c r="AF826" s="9">
        <f>(AC826+AD826)*D826*E826*N826</f>
        <v>24.757380000000005</v>
      </c>
      <c r="AG826" s="28">
        <f t="shared" si="643"/>
        <v>118.61275307839909</v>
      </c>
      <c r="AH826" s="9">
        <f t="shared" si="644"/>
        <v>0.20872443609530081</v>
      </c>
      <c r="AI826" s="9">
        <f t="shared" si="671"/>
        <v>0.09</v>
      </c>
      <c r="AJ826" s="29">
        <f t="shared" si="645"/>
        <v>0.2987244360953008</v>
      </c>
      <c r="AK826" s="30">
        <f t="shared" si="672"/>
        <v>0.9</v>
      </c>
      <c r="AL826" s="9">
        <v>5.8043591919330089</v>
      </c>
      <c r="AM826" s="9">
        <v>2.5703365625432189</v>
      </c>
      <c r="AN826" s="9">
        <v>4.894815053215865</v>
      </c>
      <c r="AO826" s="36">
        <f t="shared" si="646"/>
        <v>92.435754920284069</v>
      </c>
      <c r="AP826" s="36">
        <f t="shared" si="647"/>
        <v>2.9230912172778392</v>
      </c>
      <c r="AQ826" s="36">
        <f t="shared" si="648"/>
        <v>1.294428546369139</v>
      </c>
      <c r="AR826" s="36">
        <f t="shared" si="649"/>
        <v>2.4650422930648621</v>
      </c>
      <c r="AS826" s="36">
        <f t="shared" si="650"/>
        <v>82.746825805228028</v>
      </c>
      <c r="AT826" s="37">
        <f t="shared" si="651"/>
        <v>117.30931623138372</v>
      </c>
      <c r="AU826" s="37">
        <f t="shared" si="652"/>
        <v>4.0704552654282455</v>
      </c>
      <c r="AV826" s="37">
        <f t="shared" si="653"/>
        <v>1.802514222322362</v>
      </c>
      <c r="AW826" s="37">
        <f t="shared" si="654"/>
        <v>3.4326141866531663</v>
      </c>
      <c r="AX826" s="37">
        <f t="shared" si="655"/>
        <v>115.22639143298068</v>
      </c>
      <c r="AY826" s="9">
        <f t="shared" si="656"/>
        <v>0.85</v>
      </c>
      <c r="AZ826" s="9">
        <f t="shared" si="657"/>
        <v>0.6</v>
      </c>
      <c r="BA826" s="9">
        <f t="shared" si="658"/>
        <v>0.65</v>
      </c>
      <c r="BB826" s="9">
        <f t="shared" si="673"/>
        <v>21</v>
      </c>
      <c r="BC826" s="9">
        <f t="shared" si="674"/>
        <v>11.2</v>
      </c>
      <c r="BD826" s="9">
        <f t="shared" si="675"/>
        <v>13.65</v>
      </c>
      <c r="BE826" s="9">
        <f t="shared" si="659"/>
        <v>270.19814336992914</v>
      </c>
      <c r="BF826" s="9">
        <f t="shared" si="660"/>
        <v>119.65147987399729</v>
      </c>
      <c r="BG826" s="9">
        <f t="shared" si="661"/>
        <v>227.85804526987866</v>
      </c>
      <c r="BH826" s="9">
        <f t="shared" si="662"/>
        <v>7648.7653105634954</v>
      </c>
      <c r="BI826" s="9">
        <f t="shared" si="663"/>
        <v>477.50232393782301</v>
      </c>
      <c r="BJ826" s="9">
        <f t="shared" si="664"/>
        <v>211.45171091798068</v>
      </c>
      <c r="BK826" s="9">
        <f t="shared" si="665"/>
        <v>402.6776231224303</v>
      </c>
      <c r="BL826" s="9">
        <f t="shared" si="666"/>
        <v>13517.129190812733</v>
      </c>
      <c r="BM826" s="9" t="str">
        <f t="shared" si="667"/>
        <v>M</v>
      </c>
      <c r="BN826" s="9" t="str">
        <f t="shared" si="668"/>
        <v>M</v>
      </c>
      <c r="BO826" s="9">
        <v>1</v>
      </c>
    </row>
    <row r="827" spans="1:67" x14ac:dyDescent="0.3">
      <c r="A827" s="10">
        <v>821</v>
      </c>
      <c r="B827" s="10">
        <f t="shared" si="638"/>
        <v>21</v>
      </c>
      <c r="C827" s="9">
        <f>IF(G827&lt;=$A$3,$A$3,G827)</f>
        <v>2.5</v>
      </c>
      <c r="D827" s="9">
        <f t="shared" si="676"/>
        <v>3</v>
      </c>
      <c r="E827" s="9">
        <f t="shared" si="677"/>
        <v>2.7508200000000005</v>
      </c>
      <c r="F827" s="9">
        <f t="shared" si="678"/>
        <v>2.9000000000000004</v>
      </c>
      <c r="G827" s="9">
        <v>1.1661083425601031</v>
      </c>
      <c r="H827" s="9">
        <f t="shared" si="639"/>
        <v>1.2866581962987669</v>
      </c>
      <c r="I827" s="9">
        <v>65</v>
      </c>
      <c r="J827" s="9">
        <v>78</v>
      </c>
      <c r="K827" s="9">
        <v>0.2</v>
      </c>
      <c r="L827" s="9">
        <v>0.2</v>
      </c>
      <c r="M827" s="1">
        <f t="shared" si="679"/>
        <v>1.3989229744649958</v>
      </c>
      <c r="N827" s="9">
        <v>3</v>
      </c>
      <c r="O827" s="9">
        <v>2.6</v>
      </c>
      <c r="P827" s="9">
        <f t="shared" si="680"/>
        <v>0</v>
      </c>
      <c r="Q827" s="1">
        <f t="shared" si="681"/>
        <v>0</v>
      </c>
      <c r="R827" s="4">
        <f t="shared" si="682"/>
        <v>15.007922656809424</v>
      </c>
      <c r="S827" s="4">
        <f t="shared" si="683"/>
        <v>17.308250311783969</v>
      </c>
      <c r="T827" s="9">
        <f t="shared" si="684"/>
        <v>0</v>
      </c>
      <c r="U827" s="9">
        <f t="shared" si="685"/>
        <v>2.6855811707637627</v>
      </c>
      <c r="V827" s="9">
        <f t="shared" si="686"/>
        <v>31.854285895883176</v>
      </c>
      <c r="W827" s="9">
        <f t="shared" si="687"/>
        <v>34.616500623567937</v>
      </c>
      <c r="X827" s="28">
        <f t="shared" si="640"/>
        <v>66.47078651945111</v>
      </c>
      <c r="Y827" s="9">
        <f t="shared" si="688"/>
        <v>0.52077765942243259</v>
      </c>
      <c r="Z827" s="9">
        <f t="shared" si="669"/>
        <v>0.04</v>
      </c>
      <c r="AA827" s="29">
        <f t="shared" si="641"/>
        <v>0.56077765942243263</v>
      </c>
      <c r="AB827" s="30">
        <f t="shared" si="670"/>
        <v>0.98</v>
      </c>
      <c r="AC827" s="9">
        <v>0.5</v>
      </c>
      <c r="AD827" s="9">
        <v>0.5</v>
      </c>
      <c r="AE827" s="9">
        <f t="shared" si="642"/>
        <v>31.854285895883173</v>
      </c>
      <c r="AF827" s="9">
        <f>(AC827+AD827)*D827*E827*N827</f>
        <v>24.757380000000005</v>
      </c>
      <c r="AG827" s="28">
        <f t="shared" si="643"/>
        <v>56.611665895883178</v>
      </c>
      <c r="AH827" s="9">
        <f t="shared" si="644"/>
        <v>0.43731940419369236</v>
      </c>
      <c r="AI827" s="9">
        <f t="shared" si="671"/>
        <v>0.09</v>
      </c>
      <c r="AJ827" s="29">
        <f t="shared" si="645"/>
        <v>0.52731940419369239</v>
      </c>
      <c r="AK827" s="30">
        <f t="shared" si="672"/>
        <v>0.9</v>
      </c>
      <c r="AL827" s="9">
        <v>6.8653013348794625</v>
      </c>
      <c r="AM827" s="9">
        <v>2.5777352215602916</v>
      </c>
      <c r="AN827" s="9">
        <v>3.8874851335765226</v>
      </c>
      <c r="AO827" s="36">
        <f t="shared" si="646"/>
        <v>67.855594571939676</v>
      </c>
      <c r="AP827" s="36">
        <f t="shared" si="647"/>
        <v>3.0153937210760553</v>
      </c>
      <c r="AQ827" s="36">
        <f t="shared" si="648"/>
        <v>1.1321988974029455</v>
      </c>
      <c r="AR827" s="36">
        <f t="shared" si="649"/>
        <v>1.7074703193299774</v>
      </c>
      <c r="AS827" s="36">
        <f t="shared" si="650"/>
        <v>76.582684920010607</v>
      </c>
      <c r="AT827" s="37">
        <f t="shared" si="651"/>
        <v>55.989559677247094</v>
      </c>
      <c r="AU827" s="37">
        <f t="shared" si="652"/>
        <v>3.2450947253606635</v>
      </c>
      <c r="AV827" s="37">
        <f t="shared" si="653"/>
        <v>1.2184454203580231</v>
      </c>
      <c r="AW827" s="37">
        <f t="shared" si="654"/>
        <v>1.837538789127114</v>
      </c>
      <c r="AX827" s="37">
        <f t="shared" si="655"/>
        <v>82.416456979024062</v>
      </c>
      <c r="AY827" s="9">
        <f t="shared" si="656"/>
        <v>0.85</v>
      </c>
      <c r="AZ827" s="9">
        <f t="shared" si="657"/>
        <v>0.6</v>
      </c>
      <c r="BA827" s="9">
        <f t="shared" si="658"/>
        <v>0.65</v>
      </c>
      <c r="BB827" s="9">
        <f t="shared" si="673"/>
        <v>21</v>
      </c>
      <c r="BC827" s="9">
        <f t="shared" si="674"/>
        <v>11.2</v>
      </c>
      <c r="BD827" s="9">
        <f t="shared" si="675"/>
        <v>13.65</v>
      </c>
      <c r="BE827" s="9">
        <f t="shared" si="659"/>
        <v>204.61133381210936</v>
      </c>
      <c r="BF827" s="9">
        <f t="shared" si="660"/>
        <v>76.826029356971404</v>
      </c>
      <c r="BG827" s="9">
        <f t="shared" si="661"/>
        <v>115.86141373207532</v>
      </c>
      <c r="BH827" s="9">
        <f t="shared" si="662"/>
        <v>5196.5636191628382</v>
      </c>
      <c r="BI827" s="9">
        <f t="shared" si="663"/>
        <v>181.69142478390063</v>
      </c>
      <c r="BJ827" s="9">
        <f t="shared" si="664"/>
        <v>68.220222576603959</v>
      </c>
      <c r="BK827" s="9">
        <f t="shared" si="665"/>
        <v>102.88298769308891</v>
      </c>
      <c r="BL827" s="9">
        <f t="shared" si="666"/>
        <v>4614.4611364143357</v>
      </c>
      <c r="BM827" s="9" t="str">
        <f t="shared" si="667"/>
        <v>D</v>
      </c>
      <c r="BN827" s="9" t="str">
        <f t="shared" si="668"/>
        <v>M</v>
      </c>
      <c r="BO827" s="9">
        <v>1</v>
      </c>
    </row>
    <row r="828" spans="1:67" x14ac:dyDescent="0.3">
      <c r="A828" s="10">
        <v>822</v>
      </c>
      <c r="B828" s="10">
        <f t="shared" si="638"/>
        <v>21</v>
      </c>
      <c r="C828" s="9">
        <f>IF(G828&lt;=$A$3,$A$3,G828)</f>
        <v>2.5</v>
      </c>
      <c r="D828" s="9">
        <f t="shared" si="676"/>
        <v>3</v>
      </c>
      <c r="E828" s="9">
        <f t="shared" si="677"/>
        <v>2.7508200000000005</v>
      </c>
      <c r="F828" s="9">
        <f t="shared" si="678"/>
        <v>2.9000000000000004</v>
      </c>
      <c r="G828" s="9">
        <v>2.3351364358686517</v>
      </c>
      <c r="H828" s="9">
        <f t="shared" si="639"/>
        <v>2.5765379811022431</v>
      </c>
      <c r="I828" s="9">
        <v>65</v>
      </c>
      <c r="J828" s="9">
        <v>78</v>
      </c>
      <c r="K828" s="9">
        <v>0.2</v>
      </c>
      <c r="L828" s="9">
        <v>0.2</v>
      </c>
      <c r="M828" s="1">
        <f t="shared" si="679"/>
        <v>1.3989229744649958</v>
      </c>
      <c r="N828" s="9">
        <v>3</v>
      </c>
      <c r="O828" s="9">
        <v>2.6</v>
      </c>
      <c r="P828" s="9">
        <f t="shared" si="680"/>
        <v>2.3063334619517653</v>
      </c>
      <c r="Q828" s="1">
        <f t="shared" si="681"/>
        <v>1.0754609555672383</v>
      </c>
      <c r="R828" s="4">
        <f t="shared" si="682"/>
        <v>15.007922656809424</v>
      </c>
      <c r="S828" s="4">
        <f t="shared" si="683"/>
        <v>0.8023790178633099</v>
      </c>
      <c r="T828" s="9">
        <f t="shared" si="684"/>
        <v>10.234583661049571</v>
      </c>
      <c r="U828" s="9">
        <f t="shared" si="685"/>
        <v>3.9754609555672387</v>
      </c>
      <c r="V828" s="9">
        <f t="shared" si="686"/>
        <v>35.634832456092667</v>
      </c>
      <c r="W828" s="9">
        <f t="shared" si="687"/>
        <v>43.491294052723255</v>
      </c>
      <c r="X828" s="28">
        <f t="shared" si="640"/>
        <v>79.126126508815929</v>
      </c>
      <c r="Y828" s="9">
        <f t="shared" si="688"/>
        <v>0.54964518006423102</v>
      </c>
      <c r="Z828" s="9">
        <f t="shared" si="669"/>
        <v>0.04</v>
      </c>
      <c r="AA828" s="29">
        <f t="shared" si="641"/>
        <v>0.58964518006423106</v>
      </c>
      <c r="AB828" s="30">
        <f t="shared" si="670"/>
        <v>0.98</v>
      </c>
      <c r="AC828" s="9">
        <v>0.5</v>
      </c>
      <c r="AD828" s="9">
        <v>0.5</v>
      </c>
      <c r="AE828" s="9">
        <f t="shared" si="642"/>
        <v>63.788329882581067</v>
      </c>
      <c r="AF828" s="9">
        <f>(AC828+AD828)*D828*E828*N828</f>
        <v>24.757380000000005</v>
      </c>
      <c r="AG828" s="28">
        <f t="shared" si="643"/>
        <v>88.545709882581065</v>
      </c>
      <c r="AH828" s="9">
        <f t="shared" si="644"/>
        <v>0.27959999454327417</v>
      </c>
      <c r="AI828" s="9">
        <f t="shared" si="671"/>
        <v>0.09</v>
      </c>
      <c r="AJ828" s="29">
        <f t="shared" si="645"/>
        <v>0.36959999454327419</v>
      </c>
      <c r="AK828" s="30">
        <f t="shared" si="672"/>
        <v>0.9</v>
      </c>
      <c r="AL828" s="9">
        <v>9.3144154217680359</v>
      </c>
      <c r="AM828" s="9">
        <v>3.4901564887456438</v>
      </c>
      <c r="AN828" s="9">
        <v>6.650251665438641</v>
      </c>
      <c r="AO828" s="36">
        <f t="shared" si="646"/>
        <v>80.774587477749606</v>
      </c>
      <c r="AP828" s="36">
        <f t="shared" si="647"/>
        <v>3.8222152632065716</v>
      </c>
      <c r="AQ828" s="36">
        <f t="shared" si="648"/>
        <v>1.4322025374868743</v>
      </c>
      <c r="AR828" s="36">
        <f t="shared" si="649"/>
        <v>2.7289628246986211</v>
      </c>
      <c r="AS828" s="36">
        <f t="shared" si="650"/>
        <v>102.0636661622876</v>
      </c>
      <c r="AT828" s="37">
        <f t="shared" si="651"/>
        <v>87.572680103651592</v>
      </c>
      <c r="AU828" s="37">
        <f t="shared" si="652"/>
        <v>5.8718075327087806</v>
      </c>
      <c r="AV828" s="37">
        <f t="shared" si="653"/>
        <v>2.2001946695500809</v>
      </c>
      <c r="AW828" s="37">
        <f t="shared" si="654"/>
        <v>4.1923186861811192</v>
      </c>
      <c r="AX828" s="37">
        <f t="shared" si="655"/>
        <v>156.79342018137027</v>
      </c>
      <c r="AY828" s="9">
        <f t="shared" si="656"/>
        <v>0.85</v>
      </c>
      <c r="AZ828" s="9">
        <f t="shared" si="657"/>
        <v>0.6</v>
      </c>
      <c r="BA828" s="9">
        <f t="shared" si="658"/>
        <v>0.65</v>
      </c>
      <c r="BB828" s="9">
        <f t="shared" si="673"/>
        <v>21</v>
      </c>
      <c r="BC828" s="9">
        <f t="shared" si="674"/>
        <v>11.2</v>
      </c>
      <c r="BD828" s="9">
        <f t="shared" si="675"/>
        <v>13.65</v>
      </c>
      <c r="BE828" s="9">
        <f t="shared" si="659"/>
        <v>308.73786113666893</v>
      </c>
      <c r="BF828" s="9">
        <f t="shared" si="660"/>
        <v>115.68556915008848</v>
      </c>
      <c r="BG828" s="9">
        <f t="shared" si="661"/>
        <v>220.43084640714542</v>
      </c>
      <c r="BH828" s="9">
        <f t="shared" si="662"/>
        <v>8244.150530725532</v>
      </c>
      <c r="BI828" s="9">
        <f t="shared" si="663"/>
        <v>514.20992269211774</v>
      </c>
      <c r="BJ828" s="9">
        <f t="shared" si="664"/>
        <v>192.67694396226867</v>
      </c>
      <c r="BK828" s="9">
        <f t="shared" si="665"/>
        <v>367.13258319750008</v>
      </c>
      <c r="BL828" s="9">
        <f t="shared" si="666"/>
        <v>13730.820027900569</v>
      </c>
      <c r="BM828" s="9" t="str">
        <f t="shared" si="667"/>
        <v>M</v>
      </c>
      <c r="BN828" s="9" t="str">
        <f t="shared" si="668"/>
        <v>M</v>
      </c>
      <c r="BO828" s="9">
        <v>1</v>
      </c>
    </row>
    <row r="829" spans="1:67" x14ac:dyDescent="0.3">
      <c r="A829" s="10">
        <v>823</v>
      </c>
      <c r="B829" s="10">
        <f t="shared" si="638"/>
        <v>21</v>
      </c>
      <c r="C829" s="9">
        <f>IF(G829&lt;=$A$3,$A$3,G829)</f>
        <v>2.8272522218151632</v>
      </c>
      <c r="D829" s="9">
        <f t="shared" si="676"/>
        <v>3</v>
      </c>
      <c r="E829" s="9">
        <f t="shared" si="677"/>
        <v>2.7508200000000005</v>
      </c>
      <c r="F829" s="9">
        <f t="shared" si="678"/>
        <v>3.2272522218151636</v>
      </c>
      <c r="G829" s="9">
        <v>2.8272522218151632</v>
      </c>
      <c r="H829" s="9">
        <f t="shared" si="639"/>
        <v>3.1195276728884958</v>
      </c>
      <c r="I829" s="9">
        <v>65</v>
      </c>
      <c r="J829" s="9">
        <v>78</v>
      </c>
      <c r="K829" s="9">
        <v>0.2</v>
      </c>
      <c r="L829" s="9">
        <v>0.2</v>
      </c>
      <c r="M829" s="1">
        <f t="shared" si="679"/>
        <v>1.3989229744649958</v>
      </c>
      <c r="N829" s="9">
        <v>3</v>
      </c>
      <c r="O829" s="9">
        <v>2.6</v>
      </c>
      <c r="P829" s="9">
        <f t="shared" si="680"/>
        <v>2.7689839593179899</v>
      </c>
      <c r="Q829" s="1">
        <f t="shared" si="681"/>
        <v>1.2911984255383278</v>
      </c>
      <c r="R829" s="4">
        <f t="shared" si="682"/>
        <v>15.007922656809424</v>
      </c>
      <c r="S829" s="4">
        <f t="shared" si="683"/>
        <v>8.8994331710123664E-2</v>
      </c>
      <c r="T829" s="9">
        <f t="shared" si="684"/>
        <v>14.752542009031824</v>
      </c>
      <c r="U829" s="9">
        <f t="shared" si="685"/>
        <v>4.5184506473534913</v>
      </c>
      <c r="V829" s="9">
        <f t="shared" si="686"/>
        <v>36.649744408931276</v>
      </c>
      <c r="W829" s="9">
        <f t="shared" si="687"/>
        <v>41.528901190359349</v>
      </c>
      <c r="X829" s="28">
        <f t="shared" si="640"/>
        <v>78.178645599290633</v>
      </c>
      <c r="Y829" s="9">
        <f t="shared" si="688"/>
        <v>0.53120517594047667</v>
      </c>
      <c r="Z829" s="9">
        <f t="shared" si="669"/>
        <v>0.04</v>
      </c>
      <c r="AA829" s="29">
        <f t="shared" si="641"/>
        <v>0.57120517594047671</v>
      </c>
      <c r="AB829" s="30">
        <f t="shared" si="670"/>
        <v>0.98</v>
      </c>
      <c r="AC829" s="9">
        <v>0.5</v>
      </c>
      <c r="AD829" s="9">
        <v>0.5</v>
      </c>
      <c r="AE829" s="9">
        <f t="shared" si="642"/>
        <v>77.231332018216207</v>
      </c>
      <c r="AF829" s="9">
        <f>(AC829+AD829)*D829*E829*N829</f>
        <v>24.757380000000005</v>
      </c>
      <c r="AG829" s="28">
        <f t="shared" si="643"/>
        <v>101.98871201821621</v>
      </c>
      <c r="AH829" s="9">
        <f t="shared" si="644"/>
        <v>0.24274627564252491</v>
      </c>
      <c r="AI829" s="9">
        <f t="shared" si="671"/>
        <v>0.09</v>
      </c>
      <c r="AJ829" s="29">
        <f t="shared" si="645"/>
        <v>0.3327462756425249</v>
      </c>
      <c r="AK829" s="30">
        <f t="shared" si="672"/>
        <v>0.9</v>
      </c>
      <c r="AL829" s="9">
        <v>4.8286516052270878</v>
      </c>
      <c r="AM829" s="9">
        <v>3.085542706447145</v>
      </c>
      <c r="AN829" s="9">
        <v>5.7059658273385487</v>
      </c>
      <c r="AO829" s="36">
        <f t="shared" si="646"/>
        <v>79.807367382609186</v>
      </c>
      <c r="AP829" s="36">
        <f t="shared" si="647"/>
        <v>2.0705008155080837</v>
      </c>
      <c r="AQ829" s="36">
        <f t="shared" si="648"/>
        <v>1.3230647419391488</v>
      </c>
      <c r="AR829" s="36">
        <f t="shared" si="649"/>
        <v>2.4466886130232854</v>
      </c>
      <c r="AS829" s="36">
        <f t="shared" si="650"/>
        <v>67.557679341699469</v>
      </c>
      <c r="AT829" s="37">
        <f t="shared" si="651"/>
        <v>100.86795694109294</v>
      </c>
      <c r="AU829" s="37">
        <f t="shared" si="652"/>
        <v>3.2219357672124751</v>
      </c>
      <c r="AV829" s="37">
        <f t="shared" si="653"/>
        <v>2.0588398625409008</v>
      </c>
      <c r="AW829" s="37">
        <f t="shared" si="654"/>
        <v>3.8073269493481283</v>
      </c>
      <c r="AX829" s="37">
        <f t="shared" si="655"/>
        <v>105.12746567910881</v>
      </c>
      <c r="AY829" s="9">
        <f t="shared" si="656"/>
        <v>0.85</v>
      </c>
      <c r="AZ829" s="9">
        <f t="shared" si="657"/>
        <v>0.6</v>
      </c>
      <c r="BA829" s="9">
        <f t="shared" si="658"/>
        <v>0.65</v>
      </c>
      <c r="BB829" s="9">
        <f t="shared" si="673"/>
        <v>21</v>
      </c>
      <c r="BC829" s="9">
        <f t="shared" si="674"/>
        <v>11.2</v>
      </c>
      <c r="BD829" s="9">
        <f t="shared" si="675"/>
        <v>13.65</v>
      </c>
      <c r="BE829" s="9">
        <f t="shared" si="659"/>
        <v>165.24121924924557</v>
      </c>
      <c r="BF829" s="9">
        <f t="shared" si="660"/>
        <v>105.59031393091466</v>
      </c>
      <c r="BG829" s="9">
        <f t="shared" si="661"/>
        <v>195.26377701039587</v>
      </c>
      <c r="BH829" s="9">
        <f t="shared" si="662"/>
        <v>5391.6005347395167</v>
      </c>
      <c r="BI829" s="9">
        <f t="shared" si="663"/>
        <v>324.99007823415519</v>
      </c>
      <c r="BJ829" s="9">
        <f t="shared" si="664"/>
        <v>207.67097060338128</v>
      </c>
      <c r="BK829" s="9">
        <f t="shared" si="665"/>
        <v>384.03729078750973</v>
      </c>
      <c r="BL829" s="9">
        <f t="shared" si="666"/>
        <v>10603.992681446573</v>
      </c>
      <c r="BM829" s="9" t="str">
        <f t="shared" si="667"/>
        <v>D</v>
      </c>
      <c r="BN829" s="9" t="str">
        <f t="shared" si="668"/>
        <v>M</v>
      </c>
      <c r="BO829" s="9">
        <v>1</v>
      </c>
    </row>
    <row r="830" spans="1:67" x14ac:dyDescent="0.3">
      <c r="A830" s="10">
        <v>824</v>
      </c>
      <c r="B830" s="10">
        <f t="shared" si="638"/>
        <v>21</v>
      </c>
      <c r="C830" s="9">
        <f>IF(G830&lt;=$A$3,$A$3,G830)</f>
        <v>2.5</v>
      </c>
      <c r="D830" s="9">
        <f t="shared" si="676"/>
        <v>3</v>
      </c>
      <c r="E830" s="9">
        <f t="shared" si="677"/>
        <v>2.7508200000000005</v>
      </c>
      <c r="F830" s="9">
        <f t="shared" si="678"/>
        <v>2.9000000000000004</v>
      </c>
      <c r="G830" s="9">
        <v>1.7524201609833316</v>
      </c>
      <c r="H830" s="9">
        <f t="shared" si="639"/>
        <v>1.9335817103737032</v>
      </c>
      <c r="I830" s="9">
        <v>65</v>
      </c>
      <c r="J830" s="9">
        <v>78</v>
      </c>
      <c r="K830" s="9">
        <v>0.2</v>
      </c>
      <c r="L830" s="9">
        <v>0.2</v>
      </c>
      <c r="M830" s="1">
        <f t="shared" si="679"/>
        <v>1.3989229744649958</v>
      </c>
      <c r="N830" s="9">
        <v>3</v>
      </c>
      <c r="O830" s="9">
        <v>2.6</v>
      </c>
      <c r="P830" s="9">
        <f t="shared" si="680"/>
        <v>0.92750928978939429</v>
      </c>
      <c r="Q830" s="1">
        <f t="shared" si="681"/>
        <v>0.43250468483869842</v>
      </c>
      <c r="R830" s="4">
        <f t="shared" si="682"/>
        <v>15.007922656809424</v>
      </c>
      <c r="S830" s="4">
        <f t="shared" si="683"/>
        <v>7.1624772994161807</v>
      </c>
      <c r="T830" s="9">
        <f t="shared" si="684"/>
        <v>1.6552458834935444</v>
      </c>
      <c r="U830" s="9">
        <f t="shared" si="685"/>
        <v>3.3325046848386988</v>
      </c>
      <c r="V830" s="9">
        <f t="shared" si="686"/>
        <v>43.317133683540007</v>
      </c>
      <c r="W830" s="9">
        <f t="shared" si="687"/>
        <v>60.986779607584531</v>
      </c>
      <c r="X830" s="28">
        <f t="shared" si="640"/>
        <v>104.30391329112453</v>
      </c>
      <c r="Y830" s="9">
        <f t="shared" si="688"/>
        <v>0.58470269890414595</v>
      </c>
      <c r="Z830" s="9">
        <f t="shared" si="669"/>
        <v>0.04</v>
      </c>
      <c r="AA830" s="29">
        <f t="shared" si="641"/>
        <v>0.62470269890414598</v>
      </c>
      <c r="AB830" s="30">
        <f t="shared" si="670"/>
        <v>0.98</v>
      </c>
      <c r="AC830" s="9">
        <v>0.5</v>
      </c>
      <c r="AD830" s="9">
        <v>0.5</v>
      </c>
      <c r="AE830" s="9">
        <f t="shared" si="642"/>
        <v>47.870417164771723</v>
      </c>
      <c r="AF830" s="9">
        <f>(AC830+AD830)*D830*E830*N830</f>
        <v>24.757380000000005</v>
      </c>
      <c r="AG830" s="28">
        <f t="shared" si="643"/>
        <v>72.627797164771721</v>
      </c>
      <c r="AH830" s="9">
        <f t="shared" si="644"/>
        <v>0.34088022721978728</v>
      </c>
      <c r="AI830" s="9">
        <f t="shared" si="671"/>
        <v>0.09</v>
      </c>
      <c r="AJ830" s="29">
        <f t="shared" si="645"/>
        <v>0.43088022721978725</v>
      </c>
      <c r="AK830" s="30">
        <f t="shared" si="672"/>
        <v>0.9</v>
      </c>
      <c r="AL830" s="9">
        <v>10.337096412979104</v>
      </c>
      <c r="AM830" s="9">
        <v>2.6614233443505579</v>
      </c>
      <c r="AN830" s="9">
        <v>4.6142420882006974</v>
      </c>
      <c r="AO830" s="36">
        <f t="shared" si="646"/>
        <v>106.47691148468964</v>
      </c>
      <c r="AP830" s="36">
        <f t="shared" si="647"/>
        <v>3.8794843849586913</v>
      </c>
      <c r="AQ830" s="36">
        <f t="shared" si="648"/>
        <v>0.99882499820826609</v>
      </c>
      <c r="AR830" s="36">
        <f t="shared" si="649"/>
        <v>1.7317126023046192</v>
      </c>
      <c r="AS830" s="36">
        <f t="shared" si="650"/>
        <v>91.325520323419923</v>
      </c>
      <c r="AT830" s="37">
        <f t="shared" si="651"/>
        <v>71.829689503620386</v>
      </c>
      <c r="AU830" s="37">
        <f t="shared" si="652"/>
        <v>5.8830459617618196</v>
      </c>
      <c r="AV830" s="37">
        <f t="shared" si="653"/>
        <v>1.5146686490087435</v>
      </c>
      <c r="AW830" s="37">
        <f t="shared" si="654"/>
        <v>2.6260564087896752</v>
      </c>
      <c r="AX830" s="37">
        <f t="shared" si="655"/>
        <v>138.49062922577363</v>
      </c>
      <c r="AY830" s="9">
        <f t="shared" si="656"/>
        <v>0.85</v>
      </c>
      <c r="AZ830" s="9">
        <f t="shared" si="657"/>
        <v>0.6</v>
      </c>
      <c r="BA830" s="9">
        <f t="shared" si="658"/>
        <v>0.65</v>
      </c>
      <c r="BB830" s="9">
        <f t="shared" si="673"/>
        <v>21</v>
      </c>
      <c r="BC830" s="9">
        <f t="shared" si="674"/>
        <v>11.2</v>
      </c>
      <c r="BD830" s="9">
        <f t="shared" si="675"/>
        <v>13.65</v>
      </c>
      <c r="BE830" s="9">
        <f t="shared" si="659"/>
        <v>413.07551546348219</v>
      </c>
      <c r="BF830" s="9">
        <f t="shared" si="660"/>
        <v>106.35180092291684</v>
      </c>
      <c r="BG830" s="9">
        <f t="shared" si="661"/>
        <v>184.38740947251048</v>
      </c>
      <c r="BH830" s="9">
        <f t="shared" si="662"/>
        <v>9724.0593437700081</v>
      </c>
      <c r="BI830" s="9">
        <f t="shared" si="663"/>
        <v>422.57736476887925</v>
      </c>
      <c r="BJ830" s="9">
        <f t="shared" si="664"/>
        <v>108.79817875916622</v>
      </c>
      <c r="BK830" s="9">
        <f t="shared" si="665"/>
        <v>188.62881646235476</v>
      </c>
      <c r="BL830" s="9">
        <f t="shared" si="666"/>
        <v>9947.7388964483343</v>
      </c>
      <c r="BM830" s="9" t="str">
        <f t="shared" si="667"/>
        <v>M</v>
      </c>
      <c r="BN830" s="9" t="str">
        <f t="shared" si="668"/>
        <v>M</v>
      </c>
      <c r="BO830" s="9">
        <v>1</v>
      </c>
    </row>
    <row r="831" spans="1:67" x14ac:dyDescent="0.3">
      <c r="A831" s="10">
        <v>825</v>
      </c>
      <c r="B831" s="10">
        <f t="shared" si="638"/>
        <v>21</v>
      </c>
      <c r="C831" s="9">
        <f>IF(G831&lt;=$A$3,$A$3,G831)</f>
        <v>2.5</v>
      </c>
      <c r="D831" s="9">
        <f t="shared" si="676"/>
        <v>3</v>
      </c>
      <c r="E831" s="9">
        <f t="shared" si="677"/>
        <v>2.7508200000000005</v>
      </c>
      <c r="F831" s="9">
        <f t="shared" si="678"/>
        <v>2.9000000000000004</v>
      </c>
      <c r="G831" s="9">
        <v>1.0184704750202971</v>
      </c>
      <c r="H831" s="9">
        <f t="shared" si="639"/>
        <v>1.1237578332526359</v>
      </c>
      <c r="I831" s="9">
        <v>65</v>
      </c>
      <c r="J831" s="9">
        <v>78</v>
      </c>
      <c r="K831" s="9">
        <v>0.2</v>
      </c>
      <c r="L831" s="9">
        <v>0.2</v>
      </c>
      <c r="M831" s="1">
        <f t="shared" si="679"/>
        <v>1.3989229744649958</v>
      </c>
      <c r="N831" s="9">
        <v>3</v>
      </c>
      <c r="O831" s="9">
        <v>2.6</v>
      </c>
      <c r="P831" s="9">
        <f t="shared" si="680"/>
        <v>0</v>
      </c>
      <c r="Q831" s="1">
        <f t="shared" si="681"/>
        <v>0</v>
      </c>
      <c r="R831" s="4">
        <f t="shared" si="682"/>
        <v>15.007922656809424</v>
      </c>
      <c r="S831" s="4">
        <f t="shared" si="683"/>
        <v>19.055877660814748</v>
      </c>
      <c r="T831" s="9">
        <f t="shared" si="684"/>
        <v>0</v>
      </c>
      <c r="U831" s="9">
        <f t="shared" si="685"/>
        <v>2.5226808077176317</v>
      </c>
      <c r="V831" s="9">
        <f t="shared" si="686"/>
        <v>27.821299705812145</v>
      </c>
      <c r="W831" s="9">
        <f t="shared" si="687"/>
        <v>38.111755321629495</v>
      </c>
      <c r="X831" s="28">
        <f t="shared" si="640"/>
        <v>65.93305502744164</v>
      </c>
      <c r="Y831" s="9">
        <f t="shared" si="688"/>
        <v>0.57803715155876223</v>
      </c>
      <c r="Z831" s="9">
        <f t="shared" si="669"/>
        <v>0.04</v>
      </c>
      <c r="AA831" s="29">
        <f t="shared" si="641"/>
        <v>0.61803715155876227</v>
      </c>
      <c r="AB831" s="30">
        <f t="shared" si="670"/>
        <v>0.98</v>
      </c>
      <c r="AC831" s="9">
        <v>0.5</v>
      </c>
      <c r="AD831" s="9">
        <v>0.5</v>
      </c>
      <c r="AE831" s="9">
        <f t="shared" si="642"/>
        <v>27.821299705812148</v>
      </c>
      <c r="AF831" s="9">
        <f>(AC831+AD831)*D831*E831*N831</f>
        <v>24.757380000000005</v>
      </c>
      <c r="AG831" s="28">
        <f t="shared" si="643"/>
        <v>52.578679705812149</v>
      </c>
      <c r="AH831" s="9">
        <f t="shared" si="644"/>
        <v>0.47086347809648926</v>
      </c>
      <c r="AI831" s="9">
        <f t="shared" si="671"/>
        <v>0.09</v>
      </c>
      <c r="AJ831" s="29">
        <f t="shared" si="645"/>
        <v>0.56086347809648929</v>
      </c>
      <c r="AK831" s="30">
        <f t="shared" si="672"/>
        <v>0.9</v>
      </c>
      <c r="AL831" s="9">
        <v>6.6094088772628679</v>
      </c>
      <c r="AM831" s="9">
        <v>2.1960650418985002</v>
      </c>
      <c r="AN831" s="9">
        <v>6.2305907422870508</v>
      </c>
      <c r="AO831" s="36">
        <f t="shared" si="646"/>
        <v>67.306660340513332</v>
      </c>
      <c r="AP831" s="36">
        <f t="shared" si="647"/>
        <v>2.5245486412721281</v>
      </c>
      <c r="AQ831" s="36">
        <f t="shared" si="648"/>
        <v>0.83881525876577723</v>
      </c>
      <c r="AR831" s="36">
        <f t="shared" si="649"/>
        <v>2.3798541873955679</v>
      </c>
      <c r="AS831" s="36">
        <f t="shared" si="650"/>
        <v>71.815288063280676</v>
      </c>
      <c r="AT831" s="37">
        <f t="shared" si="651"/>
        <v>52.000892016737289</v>
      </c>
      <c r="AU831" s="37">
        <f t="shared" si="652"/>
        <v>2.9024328261994037</v>
      </c>
      <c r="AV831" s="37">
        <f t="shared" si="653"/>
        <v>0.96437236437319485</v>
      </c>
      <c r="AW831" s="37">
        <f t="shared" si="654"/>
        <v>2.7360799479721485</v>
      </c>
      <c r="AX831" s="37">
        <f t="shared" si="655"/>
        <v>82.564877574630103</v>
      </c>
      <c r="AY831" s="9">
        <f t="shared" si="656"/>
        <v>0.85</v>
      </c>
      <c r="AZ831" s="9">
        <f t="shared" si="657"/>
        <v>0.6</v>
      </c>
      <c r="BA831" s="9">
        <f t="shared" si="658"/>
        <v>0.65</v>
      </c>
      <c r="BB831" s="9">
        <f t="shared" si="673"/>
        <v>21</v>
      </c>
      <c r="BC831" s="9">
        <f t="shared" si="674"/>
        <v>11.2</v>
      </c>
      <c r="BD831" s="9">
        <f t="shared" si="675"/>
        <v>13.65</v>
      </c>
      <c r="BE831" s="9">
        <f t="shared" si="659"/>
        <v>169.91893791120756</v>
      </c>
      <c r="BF831" s="9">
        <f t="shared" si="660"/>
        <v>56.457853710187969</v>
      </c>
      <c r="BG831" s="9">
        <f t="shared" si="661"/>
        <v>160.18003745098184</v>
      </c>
      <c r="BH831" s="9">
        <f t="shared" si="662"/>
        <v>4833.6472009313538</v>
      </c>
      <c r="BI831" s="9">
        <f t="shared" si="663"/>
        <v>150.92909598102881</v>
      </c>
      <c r="BJ831" s="9">
        <f t="shared" si="664"/>
        <v>50.148223183696132</v>
      </c>
      <c r="BK831" s="9">
        <f t="shared" si="665"/>
        <v>142.27859792365987</v>
      </c>
      <c r="BL831" s="9">
        <f t="shared" si="666"/>
        <v>4293.4472831334742</v>
      </c>
      <c r="BM831" s="9" t="str">
        <f t="shared" si="667"/>
        <v>D</v>
      </c>
      <c r="BN831" s="9" t="str">
        <f t="shared" si="668"/>
        <v>M</v>
      </c>
      <c r="BO831" s="9">
        <v>1</v>
      </c>
    </row>
    <row r="832" spans="1:67" x14ac:dyDescent="0.3">
      <c r="A832" s="10">
        <v>826</v>
      </c>
      <c r="B832" s="10">
        <f t="shared" si="638"/>
        <v>21</v>
      </c>
      <c r="C832" s="9">
        <f>IF(G832&lt;=$A$3,$A$3,G832)</f>
        <v>2.5</v>
      </c>
      <c r="D832" s="9">
        <f t="shared" si="676"/>
        <v>3</v>
      </c>
      <c r="E832" s="9">
        <f t="shared" si="677"/>
        <v>2.7508200000000005</v>
      </c>
      <c r="F832" s="9">
        <f t="shared" si="678"/>
        <v>2.9000000000000004</v>
      </c>
      <c r="G832" s="9">
        <v>1.5457753980475855</v>
      </c>
      <c r="H832" s="9">
        <f t="shared" si="639"/>
        <v>1.705574441881162</v>
      </c>
      <c r="I832" s="9">
        <v>65</v>
      </c>
      <c r="J832" s="9">
        <v>78</v>
      </c>
      <c r="K832" s="9">
        <v>0.2</v>
      </c>
      <c r="L832" s="9">
        <v>0.2</v>
      </c>
      <c r="M832" s="1">
        <f t="shared" si="679"/>
        <v>1.3989229744649958</v>
      </c>
      <c r="N832" s="9">
        <v>3</v>
      </c>
      <c r="O832" s="9">
        <v>2.6</v>
      </c>
      <c r="P832" s="9">
        <f t="shared" si="680"/>
        <v>0.43854612458065922</v>
      </c>
      <c r="Q832" s="1">
        <f t="shared" si="681"/>
        <v>0.20449741634615748</v>
      </c>
      <c r="R832" s="4">
        <f t="shared" si="682"/>
        <v>15.007922656809424</v>
      </c>
      <c r="S832" s="4">
        <f t="shared" si="683"/>
        <v>10.940852250436762</v>
      </c>
      <c r="T832" s="9">
        <f t="shared" si="684"/>
        <v>0.37004669968542353</v>
      </c>
      <c r="U832" s="9">
        <f t="shared" si="685"/>
        <v>3.1044974163461578</v>
      </c>
      <c r="V832" s="9">
        <f t="shared" si="686"/>
        <v>41.207622713511192</v>
      </c>
      <c r="W832" s="9">
        <f t="shared" si="687"/>
        <v>71.380408990350972</v>
      </c>
      <c r="X832" s="28">
        <f t="shared" si="640"/>
        <v>112.58803170386216</v>
      </c>
      <c r="Y832" s="9">
        <f t="shared" si="688"/>
        <v>0.63399641960258535</v>
      </c>
      <c r="Z832" s="9">
        <f t="shared" si="669"/>
        <v>0.04</v>
      </c>
      <c r="AA832" s="29">
        <f t="shared" si="641"/>
        <v>0.67399641960258538</v>
      </c>
      <c r="AB832" s="30">
        <f t="shared" si="670"/>
        <v>0.98</v>
      </c>
      <c r="AC832" s="9">
        <v>0.5</v>
      </c>
      <c r="AD832" s="9">
        <v>0.5</v>
      </c>
      <c r="AE832" s="9">
        <f t="shared" si="642"/>
        <v>42.225554575939853</v>
      </c>
      <c r="AF832" s="9">
        <f>(AC832+AD832)*D832*E832*N832</f>
        <v>24.757380000000005</v>
      </c>
      <c r="AG832" s="28">
        <f t="shared" si="643"/>
        <v>66.982934575939851</v>
      </c>
      <c r="AH832" s="9">
        <f t="shared" si="644"/>
        <v>0.36960727619259626</v>
      </c>
      <c r="AI832" s="9">
        <f t="shared" si="671"/>
        <v>0.09</v>
      </c>
      <c r="AJ832" s="29">
        <f t="shared" si="645"/>
        <v>0.45960727619259623</v>
      </c>
      <c r="AK832" s="30">
        <f t="shared" si="672"/>
        <v>0.9</v>
      </c>
      <c r="AL832" s="9">
        <v>11.148300790766108</v>
      </c>
      <c r="AM832" s="9">
        <v>3.3500025508343119</v>
      </c>
      <c r="AN832" s="9">
        <v>6.7081943274638753</v>
      </c>
      <c r="AO832" s="36">
        <f t="shared" si="646"/>
        <v>114.93361569769263</v>
      </c>
      <c r="AP832" s="36">
        <f t="shared" si="647"/>
        <v>3.6343859731370798</v>
      </c>
      <c r="AQ832" s="36">
        <f t="shared" si="648"/>
        <v>1.0921128259124577</v>
      </c>
      <c r="AR832" s="36">
        <f t="shared" si="649"/>
        <v>2.18689536875485</v>
      </c>
      <c r="AS832" s="36">
        <f t="shared" si="650"/>
        <v>91.616016969906013</v>
      </c>
      <c r="AT832" s="37">
        <f t="shared" si="651"/>
        <v>66.246858371808642</v>
      </c>
      <c r="AU832" s="37">
        <f t="shared" si="652"/>
        <v>6.0244606301463302</v>
      </c>
      <c r="AV832" s="37">
        <f t="shared" si="653"/>
        <v>1.8103170032071043</v>
      </c>
      <c r="AW832" s="37">
        <f t="shared" si="654"/>
        <v>3.6250594044475788</v>
      </c>
      <c r="AX832" s="37">
        <f t="shared" si="655"/>
        <v>151.86529207562486</v>
      </c>
      <c r="AY832" s="9">
        <f t="shared" si="656"/>
        <v>0.85</v>
      </c>
      <c r="AZ832" s="9">
        <f t="shared" si="657"/>
        <v>0.6</v>
      </c>
      <c r="BA832" s="9">
        <f t="shared" si="658"/>
        <v>0.65</v>
      </c>
      <c r="BB832" s="9">
        <f t="shared" si="673"/>
        <v>21</v>
      </c>
      <c r="BC832" s="9">
        <f t="shared" si="674"/>
        <v>11.2</v>
      </c>
      <c r="BD832" s="9">
        <f t="shared" si="675"/>
        <v>13.65</v>
      </c>
      <c r="BE832" s="9">
        <f t="shared" si="659"/>
        <v>417.71312073362179</v>
      </c>
      <c r="BF832" s="9">
        <f t="shared" si="660"/>
        <v>125.52047583194351</v>
      </c>
      <c r="BG832" s="9">
        <f t="shared" si="661"/>
        <v>251.34779188353374</v>
      </c>
      <c r="BH832" s="9">
        <f t="shared" si="662"/>
        <v>10529.760086172464</v>
      </c>
      <c r="BI832" s="9">
        <f t="shared" si="663"/>
        <v>399.10159013184096</v>
      </c>
      <c r="BJ832" s="9">
        <f t="shared" si="664"/>
        <v>119.92781411953808</v>
      </c>
      <c r="BK832" s="9">
        <f t="shared" si="665"/>
        <v>240.14879695583173</v>
      </c>
      <c r="BL832" s="9">
        <f t="shared" si="666"/>
        <v>10060.598495727274</v>
      </c>
      <c r="BM832" s="9" t="str">
        <f t="shared" si="667"/>
        <v>M</v>
      </c>
      <c r="BN832" s="9" t="str">
        <f t="shared" si="668"/>
        <v>M</v>
      </c>
      <c r="BO832" s="9">
        <v>1</v>
      </c>
    </row>
    <row r="833" spans="1:67" x14ac:dyDescent="0.3">
      <c r="A833" s="10">
        <v>827</v>
      </c>
      <c r="B833" s="10">
        <f t="shared" si="638"/>
        <v>21</v>
      </c>
      <c r="C833" s="9">
        <f>IF(G833&lt;=$A$3,$A$3,G833)</f>
        <v>2.5</v>
      </c>
      <c r="D833" s="9">
        <f t="shared" si="676"/>
        <v>3</v>
      </c>
      <c r="E833" s="9">
        <f t="shared" si="677"/>
        <v>2.7508200000000005</v>
      </c>
      <c r="F833" s="9">
        <f t="shared" si="678"/>
        <v>2.9000000000000004</v>
      </c>
      <c r="G833" s="9">
        <v>1.9310787521788078</v>
      </c>
      <c r="H833" s="9">
        <f t="shared" si="639"/>
        <v>2.1307096549317381</v>
      </c>
      <c r="I833" s="9">
        <v>65</v>
      </c>
      <c r="J833" s="9">
        <v>78</v>
      </c>
      <c r="K833" s="9">
        <v>0.2</v>
      </c>
      <c r="L833" s="9">
        <v>0.2</v>
      </c>
      <c r="M833" s="1">
        <f t="shared" si="679"/>
        <v>1.3989229744649958</v>
      </c>
      <c r="N833" s="9">
        <v>3</v>
      </c>
      <c r="O833" s="9">
        <v>2.6</v>
      </c>
      <c r="P833" s="9">
        <f t="shared" si="680"/>
        <v>1.3502515311199259</v>
      </c>
      <c r="Q833" s="1">
        <f t="shared" si="681"/>
        <v>0.62963262939673381</v>
      </c>
      <c r="R833" s="4">
        <f t="shared" si="682"/>
        <v>15.007922656809424</v>
      </c>
      <c r="S833" s="4">
        <f t="shared" si="683"/>
        <v>4.5385125573360563</v>
      </c>
      <c r="T833" s="9">
        <f t="shared" si="684"/>
        <v>3.5079656900586897</v>
      </c>
      <c r="U833" s="9">
        <f t="shared" si="685"/>
        <v>3.5296326293967342</v>
      </c>
      <c r="V833" s="9">
        <f t="shared" si="686"/>
        <v>43.101006417286676</v>
      </c>
      <c r="W833" s="9">
        <f t="shared" si="687"/>
        <v>53.768724915775678</v>
      </c>
      <c r="X833" s="28">
        <f t="shared" si="640"/>
        <v>96.869731333062362</v>
      </c>
      <c r="Y833" s="9">
        <f t="shared" si="688"/>
        <v>0.55506218687554065</v>
      </c>
      <c r="Z833" s="9">
        <f t="shared" si="669"/>
        <v>0.04</v>
      </c>
      <c r="AA833" s="29">
        <f t="shared" si="641"/>
        <v>0.59506218687554069</v>
      </c>
      <c r="AB833" s="30">
        <f t="shared" si="670"/>
        <v>0.98</v>
      </c>
      <c r="AC833" s="9">
        <v>0.5</v>
      </c>
      <c r="AD833" s="9">
        <v>0.5</v>
      </c>
      <c r="AE833" s="9">
        <f t="shared" si="642"/>
        <v>52.750788596813919</v>
      </c>
      <c r="AF833" s="9">
        <f>(AC833+AD833)*D833*E833*N833</f>
        <v>24.757380000000005</v>
      </c>
      <c r="AG833" s="28">
        <f t="shared" si="643"/>
        <v>77.508168596813931</v>
      </c>
      <c r="AH833" s="9">
        <f t="shared" si="644"/>
        <v>0.3194163976288002</v>
      </c>
      <c r="AI833" s="9">
        <f t="shared" si="671"/>
        <v>0.09</v>
      </c>
      <c r="AJ833" s="29">
        <f t="shared" si="645"/>
        <v>0.40941639762880022</v>
      </c>
      <c r="AK833" s="30">
        <f t="shared" si="672"/>
        <v>0.9</v>
      </c>
      <c r="AL833" s="9">
        <v>6.9295676794939141</v>
      </c>
      <c r="AM833" s="9">
        <v>2.0101655808690246</v>
      </c>
      <c r="AN833" s="9">
        <v>6.8671688921642318</v>
      </c>
      <c r="AO833" s="36">
        <f t="shared" si="646"/>
        <v>98.887850735834505</v>
      </c>
      <c r="AP833" s="36">
        <f t="shared" si="647"/>
        <v>2.8060439820321998</v>
      </c>
      <c r="AQ833" s="36">
        <f t="shared" si="648"/>
        <v>0.81399205433516131</v>
      </c>
      <c r="AR833" s="36">
        <f t="shared" si="649"/>
        <v>2.7807763535493</v>
      </c>
      <c r="AS833" s="36">
        <f t="shared" si="650"/>
        <v>80.230349881273213</v>
      </c>
      <c r="AT833" s="37">
        <f t="shared" si="651"/>
        <v>76.65643048036543</v>
      </c>
      <c r="AU833" s="37">
        <f t="shared" si="652"/>
        <v>4.0924890430305512</v>
      </c>
      <c r="AV833" s="37">
        <f t="shared" si="653"/>
        <v>1.1871708301122239</v>
      </c>
      <c r="AW833" s="37">
        <f t="shared" si="654"/>
        <v>4.0556373424257934</v>
      </c>
      <c r="AX833" s="37">
        <f t="shared" si="655"/>
        <v>117.01235971712234</v>
      </c>
      <c r="AY833" s="9">
        <f t="shared" si="656"/>
        <v>0.85</v>
      </c>
      <c r="AZ833" s="9">
        <f t="shared" si="657"/>
        <v>0.6</v>
      </c>
      <c r="BA833" s="9">
        <f t="shared" si="658"/>
        <v>0.65</v>
      </c>
      <c r="BB833" s="9">
        <f t="shared" si="673"/>
        <v>21</v>
      </c>
      <c r="BC833" s="9">
        <f t="shared" si="674"/>
        <v>11.2</v>
      </c>
      <c r="BD833" s="9">
        <f t="shared" si="675"/>
        <v>13.65</v>
      </c>
      <c r="BE833" s="9">
        <f t="shared" si="659"/>
        <v>277.48365845338685</v>
      </c>
      <c r="BF833" s="9">
        <f t="shared" si="660"/>
        <v>80.493924769250725</v>
      </c>
      <c r="BG833" s="9">
        <f t="shared" si="661"/>
        <v>274.98499697952133</v>
      </c>
      <c r="BH833" s="9">
        <f t="shared" si="662"/>
        <v>7933.8068635431227</v>
      </c>
      <c r="BI833" s="9">
        <f t="shared" si="663"/>
        <v>313.71560181872871</v>
      </c>
      <c r="BJ833" s="9">
        <f t="shared" si="664"/>
        <v>91.004278206815414</v>
      </c>
      <c r="BK833" s="9">
        <f t="shared" si="665"/>
        <v>310.89068199323685</v>
      </c>
      <c r="BL833" s="9">
        <f t="shared" si="666"/>
        <v>8969.7498179990998</v>
      </c>
      <c r="BM833" s="9" t="str">
        <f t="shared" si="667"/>
        <v>M</v>
      </c>
      <c r="BN833" s="9" t="str">
        <f t="shared" si="668"/>
        <v>M</v>
      </c>
      <c r="BO833" s="9">
        <v>1</v>
      </c>
    </row>
    <row r="834" spans="1:67" x14ac:dyDescent="0.3">
      <c r="A834" s="10">
        <v>828</v>
      </c>
      <c r="B834" s="10">
        <f t="shared" si="638"/>
        <v>21</v>
      </c>
      <c r="C834" s="9">
        <f>IF(G834&lt;=$A$3,$A$3,G834)</f>
        <v>2.5</v>
      </c>
      <c r="D834" s="9">
        <f t="shared" si="676"/>
        <v>3</v>
      </c>
      <c r="E834" s="9">
        <f t="shared" si="677"/>
        <v>2.7508200000000005</v>
      </c>
      <c r="F834" s="9">
        <f t="shared" si="678"/>
        <v>2.9000000000000004</v>
      </c>
      <c r="G834" s="9">
        <v>2.381956487506411</v>
      </c>
      <c r="H834" s="9">
        <f t="shared" si="639"/>
        <v>2.6281981922440303</v>
      </c>
      <c r="I834" s="9">
        <v>65</v>
      </c>
      <c r="J834" s="9">
        <v>78</v>
      </c>
      <c r="K834" s="9">
        <v>0.2</v>
      </c>
      <c r="L834" s="9">
        <v>0.2</v>
      </c>
      <c r="M834" s="1">
        <f t="shared" si="679"/>
        <v>1.3989229744649958</v>
      </c>
      <c r="N834" s="9">
        <v>3</v>
      </c>
      <c r="O834" s="9">
        <v>2.6</v>
      </c>
      <c r="P834" s="9">
        <f t="shared" si="680"/>
        <v>2.4171191422603142</v>
      </c>
      <c r="Q834" s="1">
        <f t="shared" si="681"/>
        <v>1.127121166709026</v>
      </c>
      <c r="R834" s="4">
        <f t="shared" si="682"/>
        <v>15.007922656809424</v>
      </c>
      <c r="S834" s="4">
        <f t="shared" si="683"/>
        <v>0.56654923757650488</v>
      </c>
      <c r="T834" s="9">
        <f t="shared" si="684"/>
        <v>11.241443854220728</v>
      </c>
      <c r="U834" s="9">
        <f t="shared" si="685"/>
        <v>4.0271211667090263</v>
      </c>
      <c r="V834" s="9">
        <f t="shared" si="686"/>
        <v>34.144112777631058</v>
      </c>
      <c r="W834" s="9">
        <f t="shared" si="687"/>
        <v>42.842568776514703</v>
      </c>
      <c r="X834" s="28">
        <f t="shared" si="640"/>
        <v>76.986681554145761</v>
      </c>
      <c r="Y834" s="9">
        <f t="shared" si="688"/>
        <v>0.55649325197090038</v>
      </c>
      <c r="Z834" s="9">
        <f t="shared" si="669"/>
        <v>0.04</v>
      </c>
      <c r="AA834" s="29">
        <f t="shared" si="641"/>
        <v>0.59649325197090042</v>
      </c>
      <c r="AB834" s="30">
        <f t="shared" si="670"/>
        <v>0.98</v>
      </c>
      <c r="AC834" s="9">
        <v>0.5</v>
      </c>
      <c r="AD834" s="9">
        <v>0.5</v>
      </c>
      <c r="AE834" s="9">
        <f t="shared" si="642"/>
        <v>65.067301360698536</v>
      </c>
      <c r="AF834" s="9">
        <f>(AC834+AD834)*D834*E834*N834</f>
        <v>24.757380000000005</v>
      </c>
      <c r="AG834" s="28">
        <f t="shared" si="643"/>
        <v>89.824681360698548</v>
      </c>
      <c r="AH834" s="9">
        <f t="shared" si="644"/>
        <v>0.27561890145298334</v>
      </c>
      <c r="AI834" s="9">
        <f t="shared" si="671"/>
        <v>0.09</v>
      </c>
      <c r="AJ834" s="29">
        <f t="shared" si="645"/>
        <v>0.36561890145298337</v>
      </c>
      <c r="AK834" s="30">
        <f t="shared" si="672"/>
        <v>0.9</v>
      </c>
      <c r="AL834" s="9">
        <v>10.621674345273075</v>
      </c>
      <c r="AM834" s="9">
        <v>2.7611612151021818</v>
      </c>
      <c r="AN834" s="9">
        <v>3.2327164380708533</v>
      </c>
      <c r="AO834" s="36">
        <f t="shared" si="646"/>
        <v>78.590570753190477</v>
      </c>
      <c r="AP834" s="36">
        <f t="shared" si="647"/>
        <v>4.2859172736852535</v>
      </c>
      <c r="AQ834" s="36">
        <f t="shared" si="648"/>
        <v>1.1141471826899585</v>
      </c>
      <c r="AR834" s="36">
        <f t="shared" si="649"/>
        <v>1.3044228972261842</v>
      </c>
      <c r="AS834" s="36">
        <f t="shared" si="650"/>
        <v>93.783647303883868</v>
      </c>
      <c r="AT834" s="37">
        <f t="shared" si="651"/>
        <v>88.837596950141418</v>
      </c>
      <c r="AU834" s="37">
        <f t="shared" si="652"/>
        <v>6.7381894395629969</v>
      </c>
      <c r="AV834" s="37">
        <f t="shared" si="653"/>
        <v>1.7516284849019375</v>
      </c>
      <c r="AW834" s="37">
        <f t="shared" si="654"/>
        <v>2.0507742052743865</v>
      </c>
      <c r="AX834" s="37">
        <f t="shared" si="655"/>
        <v>147.44381226083797</v>
      </c>
      <c r="AY834" s="9">
        <f t="shared" si="656"/>
        <v>0.85</v>
      </c>
      <c r="AZ834" s="9">
        <f t="shared" si="657"/>
        <v>0.6</v>
      </c>
      <c r="BA834" s="9">
        <f t="shared" si="658"/>
        <v>0.55000000000000004</v>
      </c>
      <c r="BB834" s="9">
        <f t="shared" si="673"/>
        <v>21</v>
      </c>
      <c r="BC834" s="9">
        <f t="shared" si="674"/>
        <v>11.2</v>
      </c>
      <c r="BD834" s="9">
        <f t="shared" si="675"/>
        <v>13.65</v>
      </c>
      <c r="BE834" s="9">
        <f t="shared" si="659"/>
        <v>336.83268473988215</v>
      </c>
      <c r="BF834" s="9">
        <f t="shared" si="660"/>
        <v>87.561462990663017</v>
      </c>
      <c r="BG834" s="9">
        <f t="shared" si="661"/>
        <v>102.51533999653614</v>
      </c>
      <c r="BH834" s="9">
        <f t="shared" si="662"/>
        <v>7370.5103689281468</v>
      </c>
      <c r="BI834" s="9">
        <f t="shared" si="663"/>
        <v>598.60455760559682</v>
      </c>
      <c r="BJ834" s="9">
        <f t="shared" si="664"/>
        <v>155.61046534810518</v>
      </c>
      <c r="BK834" s="9">
        <f t="shared" si="665"/>
        <v>182.18585228391254</v>
      </c>
      <c r="BL834" s="9">
        <f t="shared" si="666"/>
        <v>13098.553966420643</v>
      </c>
      <c r="BM834" s="9" t="str">
        <f t="shared" si="667"/>
        <v>M</v>
      </c>
      <c r="BN834" s="9" t="str">
        <f t="shared" si="668"/>
        <v>M</v>
      </c>
      <c r="BO834" s="9">
        <v>1</v>
      </c>
    </row>
    <row r="835" spans="1:67" x14ac:dyDescent="0.3">
      <c r="A835" s="10">
        <v>829</v>
      </c>
      <c r="B835" s="10">
        <f t="shared" si="638"/>
        <v>21</v>
      </c>
      <c r="C835" s="9">
        <f>IF(G835&lt;=$A$3,$A$3,G835)</f>
        <v>2.5</v>
      </c>
      <c r="D835" s="9">
        <f t="shared" si="676"/>
        <v>3</v>
      </c>
      <c r="E835" s="9">
        <f t="shared" si="677"/>
        <v>2.7508200000000005</v>
      </c>
      <c r="F835" s="9">
        <f t="shared" si="678"/>
        <v>2.9000000000000004</v>
      </c>
      <c r="G835" s="9">
        <v>2.1055795789943055</v>
      </c>
      <c r="H835" s="9">
        <f t="shared" si="639"/>
        <v>2.323250014080656</v>
      </c>
      <c r="I835" s="9">
        <v>65</v>
      </c>
      <c r="J835" s="9">
        <v>78</v>
      </c>
      <c r="K835" s="9">
        <v>0.2</v>
      </c>
      <c r="L835" s="9">
        <v>0.2</v>
      </c>
      <c r="M835" s="1">
        <f t="shared" si="679"/>
        <v>1.3989229744649958</v>
      </c>
      <c r="N835" s="9">
        <v>3</v>
      </c>
      <c r="O835" s="9">
        <v>2.6</v>
      </c>
      <c r="P835" s="9">
        <f t="shared" si="680"/>
        <v>1.7631556637921761</v>
      </c>
      <c r="Q835" s="1">
        <f t="shared" si="681"/>
        <v>0.82217298854565168</v>
      </c>
      <c r="R835" s="4">
        <f t="shared" si="682"/>
        <v>15.007922656809424</v>
      </c>
      <c r="S835" s="4">
        <f t="shared" si="683"/>
        <v>2.5509865147853361</v>
      </c>
      <c r="T835" s="9">
        <f t="shared" si="684"/>
        <v>5.9814612469787116</v>
      </c>
      <c r="U835" s="9">
        <f t="shared" si="685"/>
        <v>3.722172988545652</v>
      </c>
      <c r="V835" s="9">
        <f t="shared" si="686"/>
        <v>41.063660206186171</v>
      </c>
      <c r="W835" s="9">
        <f t="shared" si="687"/>
        <v>48.301398527406306</v>
      </c>
      <c r="X835" s="28">
        <f t="shared" si="640"/>
        <v>89.365058733592477</v>
      </c>
      <c r="Y835" s="9">
        <f t="shared" si="688"/>
        <v>0.54049534809123034</v>
      </c>
      <c r="Z835" s="9">
        <f t="shared" si="669"/>
        <v>0.04</v>
      </c>
      <c r="AA835" s="29">
        <f t="shared" si="641"/>
        <v>0.58049534809123038</v>
      </c>
      <c r="AB835" s="30">
        <f t="shared" si="670"/>
        <v>0.98</v>
      </c>
      <c r="AC835" s="9">
        <v>0.5</v>
      </c>
      <c r="AD835" s="9">
        <v>0.5</v>
      </c>
      <c r="AE835" s="9">
        <f t="shared" si="642"/>
        <v>57.517583433600151</v>
      </c>
      <c r="AF835" s="9">
        <f>(AC835+AD835)*D835*E835*N835</f>
        <v>24.757380000000005</v>
      </c>
      <c r="AG835" s="28">
        <f t="shared" si="643"/>
        <v>82.274963433600163</v>
      </c>
      <c r="AH835" s="9">
        <f t="shared" si="644"/>
        <v>0.30091025224192774</v>
      </c>
      <c r="AI835" s="9">
        <f t="shared" si="671"/>
        <v>0.09</v>
      </c>
      <c r="AJ835" s="29">
        <f t="shared" si="645"/>
        <v>0.39091025224192777</v>
      </c>
      <c r="AK835" s="30">
        <f t="shared" si="672"/>
        <v>0.9</v>
      </c>
      <c r="AL835" s="9">
        <v>7.0411829517335072</v>
      </c>
      <c r="AM835" s="9">
        <v>2.882595298850827</v>
      </c>
      <c r="AN835" s="9">
        <v>4.3201942098232422</v>
      </c>
      <c r="AO835" s="36">
        <f t="shared" si="646"/>
        <v>91.226830790542323</v>
      </c>
      <c r="AP835" s="36">
        <f t="shared" si="647"/>
        <v>2.9538090031929278</v>
      </c>
      <c r="AQ835" s="36">
        <f t="shared" si="648"/>
        <v>1.2092621374382719</v>
      </c>
      <c r="AR835" s="36">
        <f t="shared" si="649"/>
        <v>1.8123415681701813</v>
      </c>
      <c r="AS835" s="36">
        <f t="shared" si="650"/>
        <v>76.931732834168869</v>
      </c>
      <c r="AT835" s="37">
        <f t="shared" si="651"/>
        <v>81.370842956307854</v>
      </c>
      <c r="AU835" s="37">
        <f t="shared" si="652"/>
        <v>4.2887123479897999</v>
      </c>
      <c r="AV835" s="37">
        <f t="shared" si="653"/>
        <v>1.755759243465655</v>
      </c>
      <c r="AW835" s="37">
        <f t="shared" si="654"/>
        <v>2.6313860015271229</v>
      </c>
      <c r="AX835" s="37">
        <f t="shared" si="655"/>
        <v>111.69918982625653</v>
      </c>
      <c r="AY835" s="9">
        <f t="shared" si="656"/>
        <v>0.85</v>
      </c>
      <c r="AZ835" s="9">
        <f t="shared" si="657"/>
        <v>0.6</v>
      </c>
      <c r="BA835" s="9">
        <f t="shared" si="658"/>
        <v>0.65</v>
      </c>
      <c r="BB835" s="9">
        <f t="shared" si="673"/>
        <v>21</v>
      </c>
      <c r="BC835" s="9">
        <f t="shared" si="674"/>
        <v>11.2</v>
      </c>
      <c r="BD835" s="9">
        <f t="shared" si="675"/>
        <v>13.65</v>
      </c>
      <c r="BE835" s="9">
        <f t="shared" si="659"/>
        <v>269.46663412186172</v>
      </c>
      <c r="BF835" s="9">
        <f t="shared" si="660"/>
        <v>110.31715239349077</v>
      </c>
      <c r="BG835" s="9">
        <f t="shared" si="661"/>
        <v>165.33417757412727</v>
      </c>
      <c r="BH835" s="9">
        <f t="shared" si="662"/>
        <v>7018.2381736859325</v>
      </c>
      <c r="BI835" s="9">
        <f t="shared" si="663"/>
        <v>348.97613895305631</v>
      </c>
      <c r="BJ835" s="9">
        <f t="shared" si="664"/>
        <v>142.86760966912971</v>
      </c>
      <c r="BK835" s="9">
        <f t="shared" si="665"/>
        <v>214.11809708769039</v>
      </c>
      <c r="BL835" s="9">
        <f t="shared" si="666"/>
        <v>9089.0572336991409</v>
      </c>
      <c r="BM835" s="9" t="str">
        <f t="shared" si="667"/>
        <v>D</v>
      </c>
      <c r="BN835" s="9" t="str">
        <f t="shared" si="668"/>
        <v>M</v>
      </c>
      <c r="BO835" s="9">
        <v>1</v>
      </c>
    </row>
    <row r="836" spans="1:67" x14ac:dyDescent="0.3">
      <c r="A836" s="10">
        <v>830</v>
      </c>
      <c r="B836" s="10">
        <f t="shared" si="638"/>
        <v>21</v>
      </c>
      <c r="C836" s="9">
        <f>IF(G836&lt;=$A$3,$A$3,G836)</f>
        <v>2.8503678608491052</v>
      </c>
      <c r="D836" s="9">
        <f t="shared" si="676"/>
        <v>3</v>
      </c>
      <c r="E836" s="9">
        <f t="shared" si="677"/>
        <v>2.7508200000000005</v>
      </c>
      <c r="F836" s="9">
        <f t="shared" si="678"/>
        <v>3.2503678608491056</v>
      </c>
      <c r="G836" s="9">
        <v>2.8503678608491052</v>
      </c>
      <c r="H836" s="9">
        <f t="shared" si="639"/>
        <v>3.1450329585812549</v>
      </c>
      <c r="I836" s="9">
        <v>65</v>
      </c>
      <c r="J836" s="9">
        <v>78</v>
      </c>
      <c r="K836" s="9">
        <v>0.2</v>
      </c>
      <c r="L836" s="9">
        <v>0.2</v>
      </c>
      <c r="M836" s="1">
        <f t="shared" si="679"/>
        <v>1.3989229744649958</v>
      </c>
      <c r="N836" s="9">
        <v>3</v>
      </c>
      <c r="O836" s="9">
        <v>2.6</v>
      </c>
      <c r="P836" s="9">
        <f t="shared" si="680"/>
        <v>2.7741085731153956</v>
      </c>
      <c r="Q836" s="1">
        <f t="shared" si="681"/>
        <v>1.2935880721971449</v>
      </c>
      <c r="R836" s="4">
        <f t="shared" si="682"/>
        <v>15.007922656809424</v>
      </c>
      <c r="S836" s="4">
        <f t="shared" si="683"/>
        <v>8.5089813334140396E-2</v>
      </c>
      <c r="T836" s="9">
        <f t="shared" si="684"/>
        <v>14.807198185919141</v>
      </c>
      <c r="U836" s="9">
        <f t="shared" si="685"/>
        <v>4.5439559330462505</v>
      </c>
      <c r="V836" s="9">
        <f t="shared" si="686"/>
        <v>37.13083915433031</v>
      </c>
      <c r="W836" s="9">
        <f t="shared" si="687"/>
        <v>41.518160563120325</v>
      </c>
      <c r="X836" s="28">
        <f t="shared" si="640"/>
        <v>78.648999717450636</v>
      </c>
      <c r="Y836" s="9">
        <f t="shared" si="688"/>
        <v>0.52789178136118464</v>
      </c>
      <c r="Z836" s="9">
        <f t="shared" si="669"/>
        <v>0.04</v>
      </c>
      <c r="AA836" s="29">
        <f t="shared" si="641"/>
        <v>0.56789178136118468</v>
      </c>
      <c r="AB836" s="30">
        <f t="shared" si="670"/>
        <v>0.98</v>
      </c>
      <c r="AC836" s="9">
        <v>0.5</v>
      </c>
      <c r="AD836" s="9">
        <v>0.5</v>
      </c>
      <c r="AE836" s="9">
        <f t="shared" si="642"/>
        <v>77.862776068120411</v>
      </c>
      <c r="AF836" s="9">
        <f>(AC836+AD836)*D836*E836*N836</f>
        <v>24.757380000000005</v>
      </c>
      <c r="AG836" s="28">
        <f t="shared" si="643"/>
        <v>102.62015606812042</v>
      </c>
      <c r="AH836" s="9">
        <f t="shared" si="644"/>
        <v>0.24125260522470629</v>
      </c>
      <c r="AI836" s="9">
        <f t="shared" si="671"/>
        <v>0.09</v>
      </c>
      <c r="AJ836" s="29">
        <f t="shared" si="645"/>
        <v>0.33125260522470629</v>
      </c>
      <c r="AK836" s="30">
        <f t="shared" si="672"/>
        <v>0.9</v>
      </c>
      <c r="AL836" s="9">
        <v>8.801219545783761</v>
      </c>
      <c r="AM836" s="9">
        <v>2.0076477770838985</v>
      </c>
      <c r="AN836" s="9">
        <v>5.6731850133361412</v>
      </c>
      <c r="AO836" s="36">
        <f t="shared" si="646"/>
        <v>80.287520544897518</v>
      </c>
      <c r="AP836" s="36">
        <f t="shared" si="647"/>
        <v>3.8030792997777443</v>
      </c>
      <c r="AQ836" s="36">
        <f t="shared" si="648"/>
        <v>0.86752110460990084</v>
      </c>
      <c r="AR836" s="36">
        <f t="shared" si="649"/>
        <v>2.4514298701211037</v>
      </c>
      <c r="AS836" s="36">
        <f t="shared" si="650"/>
        <v>95.465018846660769</v>
      </c>
      <c r="AT836" s="37">
        <f t="shared" si="651"/>
        <v>101.49246204539382</v>
      </c>
      <c r="AU836" s="37">
        <f t="shared" si="652"/>
        <v>5.8857926420882842</v>
      </c>
      <c r="AV836" s="37">
        <f t="shared" si="653"/>
        <v>1.342609220551267</v>
      </c>
      <c r="AW836" s="37">
        <f t="shared" si="654"/>
        <v>3.7939276977467848</v>
      </c>
      <c r="AX836" s="37">
        <f t="shared" si="655"/>
        <v>147.74535612163874</v>
      </c>
      <c r="AY836" s="9">
        <f t="shared" si="656"/>
        <v>0.85</v>
      </c>
      <c r="AZ836" s="9">
        <f t="shared" si="657"/>
        <v>0.6</v>
      </c>
      <c r="BA836" s="9">
        <f t="shared" si="658"/>
        <v>0.65</v>
      </c>
      <c r="BB836" s="9">
        <f t="shared" si="673"/>
        <v>21</v>
      </c>
      <c r="BC836" s="9">
        <f t="shared" si="674"/>
        <v>11.2</v>
      </c>
      <c r="BD836" s="9">
        <f t="shared" si="675"/>
        <v>13.65</v>
      </c>
      <c r="BE836" s="9">
        <f t="shared" si="659"/>
        <v>305.33980741478013</v>
      </c>
      <c r="BF836" s="9">
        <f t="shared" si="660"/>
        <v>69.651118509499597</v>
      </c>
      <c r="BG836" s="9">
        <f t="shared" si="661"/>
        <v>196.81922606172355</v>
      </c>
      <c r="BH836" s="9">
        <f t="shared" si="662"/>
        <v>7664.6496619703048</v>
      </c>
      <c r="BI836" s="9">
        <f t="shared" si="663"/>
        <v>597.36358633420343</v>
      </c>
      <c r="BJ836" s="9">
        <f t="shared" si="664"/>
        <v>136.26471535859525</v>
      </c>
      <c r="BK836" s="9">
        <f t="shared" si="665"/>
        <v>385.05506286653394</v>
      </c>
      <c r="BL836" s="9">
        <f t="shared" si="666"/>
        <v>14995.039948558613</v>
      </c>
      <c r="BM836" s="9" t="str">
        <f t="shared" si="667"/>
        <v>M</v>
      </c>
      <c r="BN836" s="9" t="str">
        <f t="shared" si="668"/>
        <v>M</v>
      </c>
      <c r="BO836" s="9">
        <v>1</v>
      </c>
    </row>
    <row r="837" spans="1:67" x14ac:dyDescent="0.3">
      <c r="A837" s="10">
        <v>831</v>
      </c>
      <c r="B837" s="10">
        <f t="shared" si="638"/>
        <v>21</v>
      </c>
      <c r="C837" s="9">
        <f>IF(G837&lt;=$A$3,$A$3,G837)</f>
        <v>2.5</v>
      </c>
      <c r="D837" s="9">
        <f t="shared" si="676"/>
        <v>3</v>
      </c>
      <c r="E837" s="9">
        <f t="shared" si="677"/>
        <v>2.7508200000000005</v>
      </c>
      <c r="F837" s="9">
        <f t="shared" si="678"/>
        <v>2.9000000000000004</v>
      </c>
      <c r="G837" s="9">
        <v>1.8964099687778149</v>
      </c>
      <c r="H837" s="9">
        <f t="shared" si="639"/>
        <v>2.0924568848497893</v>
      </c>
      <c r="I837" s="9">
        <v>65</v>
      </c>
      <c r="J837" s="9">
        <v>78</v>
      </c>
      <c r="K837" s="9">
        <v>0.2</v>
      </c>
      <c r="L837" s="9">
        <v>0.2</v>
      </c>
      <c r="M837" s="1">
        <f t="shared" si="679"/>
        <v>1.3989229744649958</v>
      </c>
      <c r="N837" s="9">
        <v>3</v>
      </c>
      <c r="O837" s="9">
        <v>2.6</v>
      </c>
      <c r="P837" s="9">
        <f t="shared" si="680"/>
        <v>1.2682182009505245</v>
      </c>
      <c r="Q837" s="1">
        <f t="shared" si="681"/>
        <v>0.59137985931478454</v>
      </c>
      <c r="R837" s="4">
        <f t="shared" si="682"/>
        <v>15.007922656809424</v>
      </c>
      <c r="S837" s="4">
        <f t="shared" si="683"/>
        <v>5.0010870645420438</v>
      </c>
      <c r="T837" s="9">
        <f t="shared" si="684"/>
        <v>3.0946671410941513</v>
      </c>
      <c r="U837" s="9">
        <f t="shared" si="685"/>
        <v>3.4913798593147849</v>
      </c>
      <c r="V837" s="9">
        <f t="shared" si="686"/>
        <v>43.29087796677787</v>
      </c>
      <c r="W837" s="9">
        <f t="shared" si="687"/>
        <v>55.041184121688055</v>
      </c>
      <c r="X837" s="28">
        <f t="shared" si="640"/>
        <v>98.332062088465932</v>
      </c>
      <c r="Y837" s="9">
        <f t="shared" si="688"/>
        <v>0.55974809184993413</v>
      </c>
      <c r="Z837" s="9">
        <f t="shared" si="669"/>
        <v>0.04</v>
      </c>
      <c r="AA837" s="29">
        <f t="shared" si="641"/>
        <v>0.59974809184993416</v>
      </c>
      <c r="AB837" s="30">
        <f t="shared" si="670"/>
        <v>0.98</v>
      </c>
      <c r="AC837" s="9">
        <v>0.5</v>
      </c>
      <c r="AD837" s="9">
        <v>0.5</v>
      </c>
      <c r="AE837" s="9">
        <f t="shared" si="642"/>
        <v>51.803750231842486</v>
      </c>
      <c r="AF837" s="9">
        <f>(AC837+AD837)*D837*E837*N837</f>
        <v>24.757380000000005</v>
      </c>
      <c r="AG837" s="28">
        <f t="shared" si="643"/>
        <v>76.561130231842498</v>
      </c>
      <c r="AH837" s="9">
        <f t="shared" si="644"/>
        <v>0.32336748327812925</v>
      </c>
      <c r="AI837" s="9">
        <f t="shared" si="671"/>
        <v>0.09</v>
      </c>
      <c r="AJ837" s="29">
        <f t="shared" si="645"/>
        <v>0.41336748327812922</v>
      </c>
      <c r="AK837" s="30">
        <f t="shared" si="672"/>
        <v>0.9</v>
      </c>
      <c r="AL837" s="9">
        <v>9.0392362871550844</v>
      </c>
      <c r="AM837" s="9">
        <v>2.570625421000559</v>
      </c>
      <c r="AN837" s="9">
        <v>3.6959274907664343</v>
      </c>
      <c r="AO837" s="36">
        <f t="shared" si="646"/>
        <v>100.38064671530898</v>
      </c>
      <c r="AP837" s="36">
        <f t="shared" si="647"/>
        <v>3.6179715721531389</v>
      </c>
      <c r="AQ837" s="36">
        <f t="shared" si="648"/>
        <v>1.0288977298945401</v>
      </c>
      <c r="AR837" s="36">
        <f t="shared" si="649"/>
        <v>1.4793020305635503</v>
      </c>
      <c r="AS837" s="36">
        <f t="shared" si="650"/>
        <v>84.620092573999955</v>
      </c>
      <c r="AT837" s="37">
        <f t="shared" si="651"/>
        <v>75.719799130393682</v>
      </c>
      <c r="AU837" s="37">
        <f t="shared" si="652"/>
        <v>5.3027099323774465</v>
      </c>
      <c r="AV837" s="37">
        <f t="shared" si="653"/>
        <v>1.5080124602707765</v>
      </c>
      <c r="AW837" s="37">
        <f t="shared" si="654"/>
        <v>2.1681512455298622</v>
      </c>
      <c r="AX837" s="37">
        <f t="shared" si="655"/>
        <v>124.02413795192072</v>
      </c>
      <c r="AY837" s="9">
        <f t="shared" si="656"/>
        <v>0.85</v>
      </c>
      <c r="AZ837" s="9">
        <f t="shared" si="657"/>
        <v>0.6</v>
      </c>
      <c r="BA837" s="9">
        <f t="shared" si="658"/>
        <v>0.65</v>
      </c>
      <c r="BB837" s="9">
        <f t="shared" si="673"/>
        <v>21</v>
      </c>
      <c r="BC837" s="9">
        <f t="shared" si="674"/>
        <v>11.2</v>
      </c>
      <c r="BD837" s="9">
        <f t="shared" si="675"/>
        <v>13.65</v>
      </c>
      <c r="BE837" s="9">
        <f t="shared" si="659"/>
        <v>363.17432621033527</v>
      </c>
      <c r="BF837" s="9">
        <f t="shared" si="660"/>
        <v>103.28141953072723</v>
      </c>
      <c r="BG837" s="9">
        <f t="shared" si="661"/>
        <v>148.49329451523894</v>
      </c>
      <c r="BH837" s="9">
        <f t="shared" si="662"/>
        <v>8494.2196176874313</v>
      </c>
      <c r="BI837" s="9">
        <f t="shared" si="663"/>
        <v>401.52013092636372</v>
      </c>
      <c r="BJ837" s="9">
        <f t="shared" si="664"/>
        <v>114.18640057783398</v>
      </c>
      <c r="BK837" s="9">
        <f t="shared" si="665"/>
        <v>164.17197679583404</v>
      </c>
      <c r="BL837" s="9">
        <f t="shared" si="666"/>
        <v>9391.0828130396731</v>
      </c>
      <c r="BM837" s="9" t="str">
        <f t="shared" si="667"/>
        <v>M</v>
      </c>
      <c r="BN837" s="9" t="str">
        <f t="shared" si="668"/>
        <v>M</v>
      </c>
      <c r="BO837" s="9">
        <v>1</v>
      </c>
    </row>
    <row r="838" spans="1:67" x14ac:dyDescent="0.3">
      <c r="A838" s="10">
        <v>832</v>
      </c>
      <c r="B838" s="10">
        <f t="shared" si="638"/>
        <v>21</v>
      </c>
      <c r="C838" s="9">
        <f>IF(G838&lt;=$A$3,$A$3,G838)</f>
        <v>3.3400225171785016</v>
      </c>
      <c r="D838" s="9">
        <f t="shared" si="676"/>
        <v>3</v>
      </c>
      <c r="E838" s="9">
        <f t="shared" si="677"/>
        <v>2.7508200000000005</v>
      </c>
      <c r="F838" s="9">
        <f t="shared" si="678"/>
        <v>3.740022517178502</v>
      </c>
      <c r="G838" s="9">
        <v>3.3400225171785016</v>
      </c>
      <c r="H838" s="9">
        <f t="shared" si="639"/>
        <v>3.6853070942922783</v>
      </c>
      <c r="I838" s="9">
        <v>65</v>
      </c>
      <c r="J838" s="9">
        <v>78</v>
      </c>
      <c r="K838" s="9">
        <v>0.2</v>
      </c>
      <c r="L838" s="9">
        <v>0.2</v>
      </c>
      <c r="M838" s="1">
        <f t="shared" si="679"/>
        <v>1.3989229744649958</v>
      </c>
      <c r="N838" s="9">
        <v>3</v>
      </c>
      <c r="O838" s="9">
        <v>2.6</v>
      </c>
      <c r="P838" s="9">
        <f t="shared" si="680"/>
        <v>2.8826623969618868</v>
      </c>
      <c r="Q838" s="1">
        <f t="shared" si="681"/>
        <v>1.3442075515787724</v>
      </c>
      <c r="R838" s="4">
        <f t="shared" si="682"/>
        <v>15.007922656809424</v>
      </c>
      <c r="S838" s="4">
        <f t="shared" si="683"/>
        <v>2.2958975148427551E-2</v>
      </c>
      <c r="T838" s="9">
        <f t="shared" si="684"/>
        <v>15.988714443696434</v>
      </c>
      <c r="U838" s="9">
        <f t="shared" si="685"/>
        <v>5.0842300687572743</v>
      </c>
      <c r="V838" s="9">
        <f t="shared" si="686"/>
        <v>47.256472684080734</v>
      </c>
      <c r="W838" s="9">
        <f t="shared" si="687"/>
        <v>41.347249810822305</v>
      </c>
      <c r="X838" s="28">
        <f t="shared" si="640"/>
        <v>88.603722494903039</v>
      </c>
      <c r="Y838" s="9">
        <f t="shared" si="688"/>
        <v>0.46665364215595817</v>
      </c>
      <c r="Z838" s="9">
        <f t="shared" si="669"/>
        <v>0.04</v>
      </c>
      <c r="AA838" s="29">
        <f t="shared" si="641"/>
        <v>0.50665364215595821</v>
      </c>
      <c r="AB838" s="30">
        <f t="shared" si="670"/>
        <v>0.98</v>
      </c>
      <c r="AC838" s="9">
        <v>0.5</v>
      </c>
      <c r="AD838" s="9">
        <v>0.5</v>
      </c>
      <c r="AE838" s="9">
        <f t="shared" si="642"/>
        <v>91.23854815008977</v>
      </c>
      <c r="AF838" s="9">
        <f>(AC838+AD838)*D838*E838*N838</f>
        <v>24.757380000000005</v>
      </c>
      <c r="AG838" s="28">
        <f t="shared" si="643"/>
        <v>115.99592815008978</v>
      </c>
      <c r="AH838" s="9">
        <f t="shared" si="644"/>
        <v>0.21343318161966743</v>
      </c>
      <c r="AI838" s="9">
        <f t="shared" si="671"/>
        <v>0.09</v>
      </c>
      <c r="AJ838" s="29">
        <f t="shared" si="645"/>
        <v>0.30343318161966742</v>
      </c>
      <c r="AK838" s="30">
        <f t="shared" si="672"/>
        <v>0.9</v>
      </c>
      <c r="AL838" s="9">
        <v>7.6241129704516579</v>
      </c>
      <c r="AM838" s="9">
        <v>3.4852791481140937</v>
      </c>
      <c r="AN838" s="9">
        <v>3.5542441837743519</v>
      </c>
      <c r="AO838" s="36">
        <f t="shared" si="646"/>
        <v>90.449633380213513</v>
      </c>
      <c r="AP838" s="36">
        <f t="shared" si="647"/>
        <v>3.7613283657638439</v>
      </c>
      <c r="AQ838" s="36">
        <f t="shared" si="648"/>
        <v>1.7194497737918728</v>
      </c>
      <c r="AR838" s="36">
        <f t="shared" si="649"/>
        <v>1.7534734229534457</v>
      </c>
      <c r="AS838" s="36">
        <f t="shared" si="650"/>
        <v>94.252106753920444</v>
      </c>
      <c r="AT838" s="37">
        <f t="shared" si="651"/>
        <v>114.72124762096792</v>
      </c>
      <c r="AU838" s="37">
        <f t="shared" si="652"/>
        <v>5.310704114799738</v>
      </c>
      <c r="AV838" s="37">
        <f t="shared" si="653"/>
        <v>2.4277298073691504</v>
      </c>
      <c r="AW838" s="37">
        <f t="shared" si="654"/>
        <v>2.4757685628385024</v>
      </c>
      <c r="AX838" s="37">
        <f t="shared" si="655"/>
        <v>133.07666932848062</v>
      </c>
      <c r="AY838" s="9">
        <f t="shared" si="656"/>
        <v>0.85</v>
      </c>
      <c r="AZ838" s="9">
        <f t="shared" si="657"/>
        <v>0.6</v>
      </c>
      <c r="BA838" s="9">
        <f t="shared" si="658"/>
        <v>0.65</v>
      </c>
      <c r="BB838" s="9">
        <f t="shared" si="673"/>
        <v>21</v>
      </c>
      <c r="BC838" s="9">
        <f t="shared" si="674"/>
        <v>11.2</v>
      </c>
      <c r="BD838" s="9">
        <f t="shared" si="675"/>
        <v>13.65</v>
      </c>
      <c r="BE838" s="9">
        <f t="shared" si="659"/>
        <v>340.2107717059373</v>
      </c>
      <c r="BF838" s="9">
        <f t="shared" si="660"/>
        <v>155.52360165516595</v>
      </c>
      <c r="BG838" s="9">
        <f t="shared" si="661"/>
        <v>158.60102824808723</v>
      </c>
      <c r="BH838" s="9">
        <f t="shared" si="662"/>
        <v>8525.0685012048507</v>
      </c>
      <c r="BI838" s="9">
        <f t="shared" si="663"/>
        <v>609.250601795634</v>
      </c>
      <c r="BJ838" s="9">
        <f t="shared" si="664"/>
        <v>278.51219238800104</v>
      </c>
      <c r="BK838" s="9">
        <f t="shared" si="665"/>
        <v>284.02325834960368</v>
      </c>
      <c r="BL838" s="9">
        <f t="shared" si="666"/>
        <v>15266.721534606291</v>
      </c>
      <c r="BM838" s="9" t="str">
        <f t="shared" si="667"/>
        <v>M</v>
      </c>
      <c r="BN838" s="9" t="str">
        <f t="shared" si="668"/>
        <v>M</v>
      </c>
      <c r="BO838" s="9">
        <v>1</v>
      </c>
    </row>
    <row r="839" spans="1:67" x14ac:dyDescent="0.3">
      <c r="A839" s="10">
        <v>833</v>
      </c>
      <c r="B839" s="10">
        <f t="shared" si="638"/>
        <v>21</v>
      </c>
      <c r="C839" s="9">
        <f>IF(G839&lt;=$A$3,$A$3,G839)</f>
        <v>2.5</v>
      </c>
      <c r="D839" s="9">
        <f t="shared" si="676"/>
        <v>3</v>
      </c>
      <c r="E839" s="9">
        <f t="shared" si="677"/>
        <v>2.7508200000000005</v>
      </c>
      <c r="F839" s="9">
        <f t="shared" si="678"/>
        <v>2.9000000000000004</v>
      </c>
      <c r="G839" s="9">
        <v>2.2810052391859417</v>
      </c>
      <c r="H839" s="9">
        <f t="shared" si="639"/>
        <v>2.5168108139555248</v>
      </c>
      <c r="I839" s="9">
        <v>65</v>
      </c>
      <c r="J839" s="9">
        <v>78</v>
      </c>
      <c r="K839" s="9">
        <v>0.2</v>
      </c>
      <c r="L839" s="9">
        <v>0.2</v>
      </c>
      <c r="M839" s="1">
        <f t="shared" si="679"/>
        <v>1.3989229744649958</v>
      </c>
      <c r="N839" s="9">
        <v>3</v>
      </c>
      <c r="O839" s="9">
        <v>2.6</v>
      </c>
      <c r="P839" s="9">
        <f t="shared" si="680"/>
        <v>2.1782481386631969</v>
      </c>
      <c r="Q839" s="1">
        <f t="shared" si="681"/>
        <v>1.01573378842052</v>
      </c>
      <c r="R839" s="4">
        <f t="shared" si="682"/>
        <v>15.007922656809424</v>
      </c>
      <c r="S839" s="4">
        <f t="shared" si="683"/>
        <v>1.1260546450134021</v>
      </c>
      <c r="T839" s="9">
        <f t="shared" si="684"/>
        <v>9.1293673651556269</v>
      </c>
      <c r="U839" s="9">
        <f t="shared" si="685"/>
        <v>3.9157337884205203</v>
      </c>
      <c r="V839" s="9">
        <f t="shared" si="686"/>
        <v>37.196395373788832</v>
      </c>
      <c r="W839" s="9">
        <f t="shared" si="687"/>
        <v>44.381667441400268</v>
      </c>
      <c r="X839" s="28">
        <f t="shared" si="640"/>
        <v>81.578062815189099</v>
      </c>
      <c r="Y839" s="9">
        <f t="shared" si="688"/>
        <v>0.54403924179892149</v>
      </c>
      <c r="Z839" s="9">
        <f t="shared" si="669"/>
        <v>0.04</v>
      </c>
      <c r="AA839" s="29">
        <f t="shared" si="641"/>
        <v>0.58403924179892153</v>
      </c>
      <c r="AB839" s="30">
        <f t="shared" si="670"/>
        <v>0.98</v>
      </c>
      <c r="AC839" s="9">
        <v>0.5</v>
      </c>
      <c r="AD839" s="9">
        <v>0.5</v>
      </c>
      <c r="AE839" s="9">
        <f t="shared" si="642"/>
        <v>62.30964170920624</v>
      </c>
      <c r="AF839" s="9">
        <f>(AC839+AD839)*D839*E839*N839</f>
        <v>24.757380000000005</v>
      </c>
      <c r="AG839" s="28">
        <f t="shared" si="643"/>
        <v>87.067021709206244</v>
      </c>
      <c r="AH839" s="9">
        <f t="shared" si="644"/>
        <v>0.28434853419802025</v>
      </c>
      <c r="AI839" s="9">
        <f t="shared" si="671"/>
        <v>0.09</v>
      </c>
      <c r="AJ839" s="29">
        <f t="shared" si="645"/>
        <v>0.37434853419802028</v>
      </c>
      <c r="AK839" s="30">
        <f t="shared" si="672"/>
        <v>0.9</v>
      </c>
      <c r="AL839" s="9">
        <v>9.4163726407086656</v>
      </c>
      <c r="AM839" s="9">
        <v>3.3580763702553207</v>
      </c>
      <c r="AN839" s="9">
        <v>3.4745040559869369</v>
      </c>
      <c r="AO839" s="36">
        <f t="shared" si="646"/>
        <v>83.277605790505532</v>
      </c>
      <c r="AP839" s="36">
        <f t="shared" si="647"/>
        <v>3.9168415031330679</v>
      </c>
      <c r="AQ839" s="36">
        <f t="shared" si="648"/>
        <v>1.3968279930685288</v>
      </c>
      <c r="AR839" s="36">
        <f t="shared" si="649"/>
        <v>1.4452573415010488</v>
      </c>
      <c r="AS839" s="36">
        <f t="shared" si="650"/>
        <v>90.152574435664889</v>
      </c>
      <c r="AT839" s="37">
        <f t="shared" si="651"/>
        <v>86.110241250863325</v>
      </c>
      <c r="AU839" s="37">
        <f t="shared" si="652"/>
        <v>5.8913673451970352</v>
      </c>
      <c r="AV839" s="37">
        <f t="shared" si="653"/>
        <v>2.1009854033252329</v>
      </c>
      <c r="AW839" s="37">
        <f t="shared" si="654"/>
        <v>2.1738285555631509</v>
      </c>
      <c r="AX839" s="37">
        <f t="shared" si="655"/>
        <v>135.59954690300299</v>
      </c>
      <c r="AY839" s="9">
        <f t="shared" si="656"/>
        <v>0.85</v>
      </c>
      <c r="AZ839" s="9">
        <f t="shared" si="657"/>
        <v>0.6</v>
      </c>
      <c r="BA839" s="9">
        <f t="shared" si="658"/>
        <v>0.55000000000000004</v>
      </c>
      <c r="BB839" s="9">
        <f t="shared" si="673"/>
        <v>21</v>
      </c>
      <c r="BC839" s="9">
        <f t="shared" si="674"/>
        <v>11.2</v>
      </c>
      <c r="BD839" s="9">
        <f t="shared" si="675"/>
        <v>13.65</v>
      </c>
      <c r="BE839" s="9">
        <f t="shared" si="659"/>
        <v>326.18518264180676</v>
      </c>
      <c r="BF839" s="9">
        <f t="shared" si="660"/>
        <v>116.32449096390394</v>
      </c>
      <c r="BG839" s="9">
        <f t="shared" si="661"/>
        <v>120.35757115135837</v>
      </c>
      <c r="BH839" s="9">
        <f t="shared" si="662"/>
        <v>7507.6905548525074</v>
      </c>
      <c r="BI839" s="9">
        <f t="shared" si="663"/>
        <v>507.30706339237491</v>
      </c>
      <c r="BJ839" s="9">
        <f t="shared" si="664"/>
        <v>180.9163599448782</v>
      </c>
      <c r="BK839" s="9">
        <f t="shared" si="665"/>
        <v>187.18890135755868</v>
      </c>
      <c r="BL839" s="9">
        <f t="shared" si="666"/>
        <v>11676.509697325344</v>
      </c>
      <c r="BM839" s="9" t="str">
        <f t="shared" si="667"/>
        <v>M</v>
      </c>
      <c r="BN839" s="9" t="str">
        <f t="shared" si="668"/>
        <v>M</v>
      </c>
      <c r="BO839" s="9">
        <v>1</v>
      </c>
    </row>
    <row r="840" spans="1:67" x14ac:dyDescent="0.3">
      <c r="A840" s="10">
        <v>834</v>
      </c>
      <c r="B840" s="10">
        <f t="shared" ref="B840:B903" si="689">IF(A840&lt;40,1,IF(A840&lt;80,2,IF(A840&lt;120,3,IF(A840&lt;160,4,IF(A840&lt;200,5,IF(A840&lt;240,6,IF(A840&lt;280,7,IF(A840&lt;320,8,IF(A840&lt;360,9,IF(A840&lt;400,10,IF(A840&lt;440,11,IF(A840&lt;480,12,IF(A840&lt;520,13,IF(A840&lt;560,14,IF(A840&lt;600,15,IF(A840&lt;640,16,IF(A840&lt;680,17,IF(A840&lt;720,18,IF(A840&lt;760,19,IF(A840&lt;800,20,IF(A840&lt;840,21,IF(A840&lt;880,22,IF(A840&lt;920,23,IF(A840&lt;960,24,25))))))))))))))))))))))))</f>
        <v>21</v>
      </c>
      <c r="C840" s="9">
        <f>IF(G840&lt;=$A$3,$A$3,G840)</f>
        <v>2.5</v>
      </c>
      <c r="D840" s="9">
        <f t="shared" si="676"/>
        <v>3</v>
      </c>
      <c r="E840" s="9">
        <f t="shared" si="677"/>
        <v>2.7508200000000005</v>
      </c>
      <c r="F840" s="9">
        <f t="shared" si="678"/>
        <v>2.9000000000000004</v>
      </c>
      <c r="G840" s="9">
        <v>1.6860096259374968</v>
      </c>
      <c r="H840" s="9">
        <f t="shared" ref="H840:H903" si="690">G840*_xlfn.CSC(I840*PI()/180)</f>
        <v>1.8603057924176443</v>
      </c>
      <c r="I840" s="9">
        <v>65</v>
      </c>
      <c r="J840" s="9">
        <v>78</v>
      </c>
      <c r="K840" s="9">
        <v>0.2</v>
      </c>
      <c r="L840" s="9">
        <v>0.2</v>
      </c>
      <c r="M840" s="1">
        <f t="shared" si="679"/>
        <v>1.3989229744649958</v>
      </c>
      <c r="N840" s="9">
        <v>3</v>
      </c>
      <c r="O840" s="9">
        <v>2.6</v>
      </c>
      <c r="P840" s="9">
        <f t="shared" si="680"/>
        <v>0.77036857662593627</v>
      </c>
      <c r="Q840" s="1">
        <f t="shared" si="681"/>
        <v>0.35922876688263994</v>
      </c>
      <c r="R840" s="4">
        <f t="shared" si="682"/>
        <v>15.007922656809424</v>
      </c>
      <c r="S840" s="4">
        <f t="shared" si="683"/>
        <v>8.2898033132118236</v>
      </c>
      <c r="T840" s="9">
        <f t="shared" si="684"/>
        <v>1.1418869229553938</v>
      </c>
      <c r="U840" s="9">
        <f t="shared" si="685"/>
        <v>3.2592287668826403</v>
      </c>
      <c r="V840" s="9">
        <f t="shared" si="686"/>
        <v>42.915172033680591</v>
      </c>
      <c r="W840" s="9">
        <f t="shared" si="687"/>
        <v>64.087850552853865</v>
      </c>
      <c r="X840" s="28">
        <f t="shared" ref="X840:X903" si="691">V840+W840</f>
        <v>107.00302258653446</v>
      </c>
      <c r="Y840" s="9">
        <f t="shared" si="688"/>
        <v>0.59893495532825114</v>
      </c>
      <c r="Z840" s="9">
        <f t="shared" si="669"/>
        <v>0.04</v>
      </c>
      <c r="AA840" s="29">
        <f t="shared" ref="AA840:AA903" si="692">Y840+Z840</f>
        <v>0.63893495532825118</v>
      </c>
      <c r="AB840" s="30">
        <f t="shared" si="670"/>
        <v>0.98</v>
      </c>
      <c r="AC840" s="9">
        <v>0.5</v>
      </c>
      <c r="AD840" s="9">
        <v>0.5</v>
      </c>
      <c r="AE840" s="9">
        <f t="shared" ref="AE840:AE903" si="693">H840*D840*E840*N840</f>
        <v>46.056297419084743</v>
      </c>
      <c r="AF840" s="9">
        <f>(AC840+AD840)*D840*E840*N840</f>
        <v>24.757380000000005</v>
      </c>
      <c r="AG840" s="28">
        <f t="shared" ref="AG840:AG903" si="694">AE840+AF840</f>
        <v>70.81367741908474</v>
      </c>
      <c r="AH840" s="9">
        <f t="shared" ref="AH840:AH903" si="695">AF840/(AF840+AE840)</f>
        <v>0.34961296888286914</v>
      </c>
      <c r="AI840" s="9">
        <f t="shared" si="671"/>
        <v>0.09</v>
      </c>
      <c r="AJ840" s="29">
        <f t="shared" ref="AJ840:AJ903" si="696">AH840+AI840</f>
        <v>0.43961296888286916</v>
      </c>
      <c r="AK840" s="30">
        <f t="shared" si="672"/>
        <v>0.9</v>
      </c>
      <c r="AL840" s="9">
        <v>7.7355097872059231</v>
      </c>
      <c r="AM840" s="9">
        <v>3.1998876757775325</v>
      </c>
      <c r="AN840" s="9">
        <v>4.7668359966634446</v>
      </c>
      <c r="AO840" s="36">
        <f t="shared" ref="AO840:AO903" si="697">X840/(1-Z840)*AB840</f>
        <v>109.23225222375392</v>
      </c>
      <c r="AP840" s="36">
        <f t="shared" ref="AP840:AP903" si="698">AL840*(1-AA840)</f>
        <v>2.7930221868762568</v>
      </c>
      <c r="AQ840" s="36">
        <f t="shared" ref="AQ840:AQ903" si="699">AM840*(1-AA840)</f>
        <v>1.1553675865991933</v>
      </c>
      <c r="AR840" s="36">
        <f t="shared" ref="AR840:AR903" si="700">AN840*(1-AA840)</f>
        <v>1.721137852078187</v>
      </c>
      <c r="AS840" s="36">
        <f t="shared" ref="AS840:AS903" si="701">AP840*AY840*BB840+AQ840*AZ840*BC840+AR840*BA840*BD840</f>
        <v>72.890311810251475</v>
      </c>
      <c r="AT840" s="37">
        <f t="shared" ref="AT840:AT903" si="702">AG840/(1-AI840)*AK840</f>
        <v>70.035505139754136</v>
      </c>
      <c r="AU840" s="37">
        <f t="shared" ref="AU840:AU903" si="703">AL840*(1-AJ840)</f>
        <v>4.3348793638298355</v>
      </c>
      <c r="AV840" s="37">
        <f t="shared" ref="AV840:AV903" si="704">AM840*(1-AJ840)</f>
        <v>1.7931755545372676</v>
      </c>
      <c r="AW840" s="37">
        <f t="shared" ref="AW840:AW903" si="705">AN840*(1-AJ840)</f>
        <v>2.6712730719924971</v>
      </c>
      <c r="AX840" s="37">
        <f t="shared" ref="AX840:AX903" si="706">AU840*AY840*BB840+AV840*AZ840*BC840+AW840*BA840*BD840</f>
        <v>113.12860670210642</v>
      </c>
      <c r="AY840" s="9">
        <f t="shared" ref="AY840:AY903" si="707">IF(AL840&lt;3,0.7,0.85)</f>
        <v>0.85</v>
      </c>
      <c r="AZ840" s="9">
        <f t="shared" ref="AZ840:AZ903" si="708">IF(AM840&lt;1.5,0.4,0.6)</f>
        <v>0.6</v>
      </c>
      <c r="BA840" s="9">
        <f t="shared" ref="BA840:BA903" si="709">IF(AN840&lt;2.5,0.45,IF(AN840&lt;3.5,0.55,0.65))</f>
        <v>0.65</v>
      </c>
      <c r="BB840" s="9">
        <f t="shared" si="673"/>
        <v>21</v>
      </c>
      <c r="BC840" s="9">
        <f t="shared" si="674"/>
        <v>11.2</v>
      </c>
      <c r="BD840" s="9">
        <f t="shared" si="675"/>
        <v>13.65</v>
      </c>
      <c r="BE840" s="9">
        <f t="shared" ref="BE840:BE903" si="710">AO840*AP840</f>
        <v>305.08810398340802</v>
      </c>
      <c r="BF840" s="9">
        <f t="shared" ref="BF840:BF903" si="711">AO840*AQ840</f>
        <v>126.20340363055293</v>
      </c>
      <c r="BG840" s="9">
        <f t="shared" ref="BG840:BG903" si="712">AO840*AR840</f>
        <v>188.00376397005459</v>
      </c>
      <c r="BH840" s="9">
        <f t="shared" ref="BH840:BH903" si="713">AO840*AS840</f>
        <v>7961.9729243254578</v>
      </c>
      <c r="BI840" s="9">
        <f t="shared" ref="BI840:BI903" si="714">AT840*AU840</f>
        <v>303.59546596571857</v>
      </c>
      <c r="BJ840" s="9">
        <f t="shared" ref="BJ840:BJ903" si="715">AT840*AV840</f>
        <v>125.58595576627629</v>
      </c>
      <c r="BK840" s="9">
        <f t="shared" ref="BK840:BK903" si="716">AT840*AW840</f>
        <v>187.08395896321736</v>
      </c>
      <c r="BL840" s="9">
        <f t="shared" ref="BL840:BL903" si="717">AT840*AX840</f>
        <v>7923.0191161385983</v>
      </c>
      <c r="BM840" s="9" t="str">
        <f t="shared" ref="BM840:BM903" si="718">IF(AS840&gt;=78,"M","D")</f>
        <v>D</v>
      </c>
      <c r="BN840" s="9" t="str">
        <f t="shared" ref="BN840:BN903" si="719">IF(AX840&gt;=70,"M","D")</f>
        <v>M</v>
      </c>
      <c r="BO840" s="9">
        <v>1</v>
      </c>
    </row>
    <row r="841" spans="1:67" x14ac:dyDescent="0.3">
      <c r="A841" s="10">
        <v>835</v>
      </c>
      <c r="B841" s="10">
        <f t="shared" si="689"/>
        <v>21</v>
      </c>
      <c r="C841" s="9">
        <f>IF(G841&lt;=$A$3,$A$3,G841)</f>
        <v>2.5</v>
      </c>
      <c r="D841" s="9">
        <f t="shared" si="676"/>
        <v>3</v>
      </c>
      <c r="E841" s="9">
        <f t="shared" si="677"/>
        <v>2.7508200000000005</v>
      </c>
      <c r="F841" s="9">
        <f t="shared" si="678"/>
        <v>2.9000000000000004</v>
      </c>
      <c r="G841" s="9">
        <v>1.6664418585369325</v>
      </c>
      <c r="H841" s="9">
        <f t="shared" si="690"/>
        <v>1.8387151499444676</v>
      </c>
      <c r="I841" s="9">
        <v>65</v>
      </c>
      <c r="J841" s="9">
        <v>78</v>
      </c>
      <c r="K841" s="9">
        <v>0.2</v>
      </c>
      <c r="L841" s="9">
        <v>0.2</v>
      </c>
      <c r="M841" s="1">
        <f t="shared" si="679"/>
        <v>1.3989229744649958</v>
      </c>
      <c r="N841" s="9">
        <v>3</v>
      </c>
      <c r="O841" s="9">
        <v>2.6</v>
      </c>
      <c r="P841" s="9">
        <f t="shared" si="680"/>
        <v>0.72406729442396134</v>
      </c>
      <c r="Q841" s="1">
        <f t="shared" si="681"/>
        <v>0.33763812440946328</v>
      </c>
      <c r="R841" s="4">
        <f t="shared" si="682"/>
        <v>15.007922656809424</v>
      </c>
      <c r="S841" s="4">
        <f t="shared" si="683"/>
        <v>8.6376759482727401</v>
      </c>
      <c r="T841" s="9">
        <f t="shared" si="684"/>
        <v>1.0087506847961862</v>
      </c>
      <c r="U841" s="9">
        <f t="shared" si="685"/>
        <v>3.2376381244094636</v>
      </c>
      <c r="V841" s="9">
        <f t="shared" si="686"/>
        <v>42.746878120181123</v>
      </c>
      <c r="W841" s="9">
        <f t="shared" si="687"/>
        <v>65.044785554832131</v>
      </c>
      <c r="X841" s="28">
        <f t="shared" si="691"/>
        <v>107.79166367501325</v>
      </c>
      <c r="Y841" s="9">
        <f t="shared" si="688"/>
        <v>0.60343057465871452</v>
      </c>
      <c r="Z841" s="9">
        <f t="shared" ref="Z841:Z904" si="720">Z840</f>
        <v>0.04</v>
      </c>
      <c r="AA841" s="29">
        <f t="shared" si="692"/>
        <v>0.64343057465871456</v>
      </c>
      <c r="AB841" s="30">
        <f t="shared" ref="AB841:AB904" si="721">AB840</f>
        <v>0.98</v>
      </c>
      <c r="AC841" s="9">
        <v>0.5</v>
      </c>
      <c r="AD841" s="9">
        <v>0.5</v>
      </c>
      <c r="AE841" s="9">
        <f t="shared" si="693"/>
        <v>45.521769678932174</v>
      </c>
      <c r="AF841" s="9">
        <f>(AC841+AD841)*D841*E841*N841</f>
        <v>24.757380000000005</v>
      </c>
      <c r="AG841" s="28">
        <f t="shared" si="694"/>
        <v>70.279149678932185</v>
      </c>
      <c r="AH841" s="9">
        <f t="shared" si="695"/>
        <v>0.35227204815515301</v>
      </c>
      <c r="AI841" s="9">
        <f t="shared" ref="AI841:AI904" si="722">AI840</f>
        <v>0.09</v>
      </c>
      <c r="AJ841" s="29">
        <f t="shared" si="696"/>
        <v>0.44227204815515297</v>
      </c>
      <c r="AK841" s="30">
        <f t="shared" ref="AK841:AK904" si="723">AK840</f>
        <v>0.9</v>
      </c>
      <c r="AL841" s="9">
        <v>9.6728418899046851</v>
      </c>
      <c r="AM841" s="9">
        <v>3.187094530805795</v>
      </c>
      <c r="AN841" s="9">
        <v>4.1781270946703399</v>
      </c>
      <c r="AO841" s="36">
        <f t="shared" si="697"/>
        <v>110.03732333490937</v>
      </c>
      <c r="AP841" s="36">
        <f t="shared" si="698"/>
        <v>3.449039674100427</v>
      </c>
      <c r="AQ841" s="36">
        <f t="shared" si="699"/>
        <v>1.1364204653577761</v>
      </c>
      <c r="AR841" s="36">
        <f t="shared" si="700"/>
        <v>1.4897923771494577</v>
      </c>
      <c r="AS841" s="36">
        <f t="shared" si="701"/>
        <v>82.420286576155434</v>
      </c>
      <c r="AT841" s="37">
        <f t="shared" si="702"/>
        <v>69.506851330812054</v>
      </c>
      <c r="AU841" s="37">
        <f t="shared" si="703"/>
        <v>5.3948142957755794</v>
      </c>
      <c r="AV841" s="37">
        <f t="shared" si="704"/>
        <v>1.7775317050022297</v>
      </c>
      <c r="AW841" s="37">
        <f t="shared" si="705"/>
        <v>2.3302582670579501</v>
      </c>
      <c r="AX841" s="37">
        <f t="shared" si="706"/>
        <v>128.91766471168074</v>
      </c>
      <c r="AY841" s="9">
        <f t="shared" si="707"/>
        <v>0.85</v>
      </c>
      <c r="AZ841" s="9">
        <f t="shared" si="708"/>
        <v>0.6</v>
      </c>
      <c r="BA841" s="9">
        <f t="shared" si="709"/>
        <v>0.65</v>
      </c>
      <c r="BB841" s="9">
        <f t="shared" ref="BB841:BB904" si="724">BB840</f>
        <v>21</v>
      </c>
      <c r="BC841" s="9">
        <f t="shared" ref="BC841:BC904" si="725">BC840</f>
        <v>11.2</v>
      </c>
      <c r="BD841" s="9">
        <f t="shared" ref="BD841:BD904" si="726">BD840</f>
        <v>13.65</v>
      </c>
      <c r="BE841" s="9">
        <f t="shared" si="710"/>
        <v>379.52309381391916</v>
      </c>
      <c r="BF841" s="9">
        <f t="shared" si="711"/>
        <v>125.04866619098178</v>
      </c>
      <c r="BG841" s="9">
        <f t="shared" si="712"/>
        <v>163.93276550627812</v>
      </c>
      <c r="BH841" s="9">
        <f t="shared" si="713"/>
        <v>9069.3077233363056</v>
      </c>
      <c r="BI841" s="9">
        <f t="shared" si="714"/>
        <v>374.97655521381273</v>
      </c>
      <c r="BJ841" s="9">
        <f t="shared" si="715"/>
        <v>123.55063195539485</v>
      </c>
      <c r="BK841" s="9">
        <f t="shared" si="716"/>
        <v>161.96891493079266</v>
      </c>
      <c r="BL841" s="9">
        <f t="shared" si="717"/>
        <v>8960.6609550302692</v>
      </c>
      <c r="BM841" s="9" t="str">
        <f t="shared" si="718"/>
        <v>M</v>
      </c>
      <c r="BN841" s="9" t="str">
        <f t="shared" si="719"/>
        <v>M</v>
      </c>
      <c r="BO841" s="9">
        <v>1</v>
      </c>
    </row>
    <row r="842" spans="1:67" x14ac:dyDescent="0.3">
      <c r="A842" s="10">
        <v>836</v>
      </c>
      <c r="B842" s="10">
        <f t="shared" si="689"/>
        <v>21</v>
      </c>
      <c r="C842" s="9">
        <f>IF(G842&lt;=$A$3,$A$3,G842)</f>
        <v>3.3737197678068727</v>
      </c>
      <c r="D842" s="9">
        <f t="shared" si="676"/>
        <v>3</v>
      </c>
      <c r="E842" s="9">
        <f t="shared" si="677"/>
        <v>2.7508200000000005</v>
      </c>
      <c r="F842" s="9">
        <f t="shared" si="678"/>
        <v>3.773719767806873</v>
      </c>
      <c r="G842" s="9">
        <v>3.3737197678068727</v>
      </c>
      <c r="H842" s="9">
        <f t="shared" si="690"/>
        <v>3.7224878965653678</v>
      </c>
      <c r="I842" s="9">
        <v>65</v>
      </c>
      <c r="J842" s="9">
        <v>78</v>
      </c>
      <c r="K842" s="9">
        <v>0.2</v>
      </c>
      <c r="L842" s="9">
        <v>0.2</v>
      </c>
      <c r="M842" s="1">
        <f t="shared" si="679"/>
        <v>1.3989229744649958</v>
      </c>
      <c r="N842" s="9">
        <v>3</v>
      </c>
      <c r="O842" s="9">
        <v>2.6</v>
      </c>
      <c r="P842" s="9">
        <f t="shared" si="680"/>
        <v>2.8901328975719371</v>
      </c>
      <c r="Q842" s="1">
        <f t="shared" si="681"/>
        <v>1.3476911032234904</v>
      </c>
      <c r="R842" s="4">
        <f t="shared" si="682"/>
        <v>15.007922656809424</v>
      </c>
      <c r="S842" s="4">
        <f t="shared" si="683"/>
        <v>2.0128592843110072E-2</v>
      </c>
      <c r="T842" s="9">
        <f t="shared" si="684"/>
        <v>16.07169222977744</v>
      </c>
      <c r="U842" s="9">
        <f t="shared" si="685"/>
        <v>5.1214108710303634</v>
      </c>
      <c r="V842" s="9">
        <f t="shared" si="686"/>
        <v>47.948714981153117</v>
      </c>
      <c r="W842" s="9">
        <f t="shared" si="687"/>
        <v>41.339463938569189</v>
      </c>
      <c r="X842" s="28">
        <f t="shared" si="691"/>
        <v>89.288178919722299</v>
      </c>
      <c r="Y842" s="9">
        <f t="shared" si="688"/>
        <v>0.46298921580354885</v>
      </c>
      <c r="Z842" s="9">
        <f t="shared" si="720"/>
        <v>0.04</v>
      </c>
      <c r="AA842" s="29">
        <f t="shared" si="692"/>
        <v>0.50298921580354883</v>
      </c>
      <c r="AB842" s="30">
        <f t="shared" si="721"/>
        <v>0.98</v>
      </c>
      <c r="AC842" s="9">
        <v>0.5</v>
      </c>
      <c r="AD842" s="9">
        <v>0.5</v>
      </c>
      <c r="AE842" s="9">
        <f t="shared" si="693"/>
        <v>92.159047400669522</v>
      </c>
      <c r="AF842" s="9">
        <f>(AC842+AD842)*D842*E842*N842</f>
        <v>24.757380000000005</v>
      </c>
      <c r="AG842" s="28">
        <f t="shared" si="694"/>
        <v>116.91642740066953</v>
      </c>
      <c r="AH842" s="9">
        <f t="shared" si="695"/>
        <v>0.21175279257513671</v>
      </c>
      <c r="AI842" s="9">
        <f t="shared" si="722"/>
        <v>0.09</v>
      </c>
      <c r="AJ842" s="29">
        <f t="shared" si="696"/>
        <v>0.30175279257513671</v>
      </c>
      <c r="AK842" s="30">
        <f t="shared" si="723"/>
        <v>0.9</v>
      </c>
      <c r="AL842" s="9">
        <v>4.5947537712882909</v>
      </c>
      <c r="AM842" s="9">
        <v>3.0618561096509191</v>
      </c>
      <c r="AN842" s="9">
        <v>6.930061559992291</v>
      </c>
      <c r="AO842" s="36">
        <f t="shared" si="697"/>
        <v>91.148349313883173</v>
      </c>
      <c r="AP842" s="36">
        <f t="shared" si="698"/>
        <v>2.283642175057595</v>
      </c>
      <c r="AQ842" s="36">
        <f t="shared" si="699"/>
        <v>1.5217755061542986</v>
      </c>
      <c r="AR842" s="36">
        <f t="shared" si="700"/>
        <v>3.4443153304614502</v>
      </c>
      <c r="AS842" s="36">
        <f t="shared" si="701"/>
        <v>81.549031995654175</v>
      </c>
      <c r="AT842" s="37">
        <f t="shared" si="702"/>
        <v>115.63163149516767</v>
      </c>
      <c r="AU842" s="37">
        <f t="shared" si="703"/>
        <v>3.2082739896069086</v>
      </c>
      <c r="AV842" s="37">
        <f t="shared" si="704"/>
        <v>2.1379324781005105</v>
      </c>
      <c r="AW842" s="37">
        <f t="shared" si="705"/>
        <v>4.8388961315470089</v>
      </c>
      <c r="AX842" s="37">
        <f t="shared" si="706"/>
        <v>114.56770289446959</v>
      </c>
      <c r="AY842" s="9">
        <f t="shared" si="707"/>
        <v>0.85</v>
      </c>
      <c r="AZ842" s="9">
        <f t="shared" si="708"/>
        <v>0.6</v>
      </c>
      <c r="BA842" s="9">
        <f t="shared" si="709"/>
        <v>0.65</v>
      </c>
      <c r="BB842" s="9">
        <f t="shared" si="724"/>
        <v>21</v>
      </c>
      <c r="BC842" s="9">
        <f t="shared" si="725"/>
        <v>11.2</v>
      </c>
      <c r="BD842" s="9">
        <f t="shared" si="726"/>
        <v>13.65</v>
      </c>
      <c r="BE842" s="9">
        <f t="shared" si="710"/>
        <v>208.15021468006563</v>
      </c>
      <c r="BF842" s="9">
        <f t="shared" si="711"/>
        <v>138.70732541226337</v>
      </c>
      <c r="BG842" s="9">
        <f t="shared" si="712"/>
        <v>313.94365688806323</v>
      </c>
      <c r="BH842" s="9">
        <f t="shared" si="713"/>
        <v>7433.0596545489225</v>
      </c>
      <c r="BI842" s="9">
        <f t="shared" si="714"/>
        <v>370.97795570175742</v>
      </c>
      <c r="BJ842" s="9">
        <f t="shared" si="715"/>
        <v>247.21262046926884</v>
      </c>
      <c r="BK842" s="9">
        <f t="shared" si="716"/>
        <v>559.52945432643605</v>
      </c>
      <c r="BL842" s="9">
        <f t="shared" si="717"/>
        <v>13247.650402341162</v>
      </c>
      <c r="BM842" s="9" t="str">
        <f t="shared" si="718"/>
        <v>M</v>
      </c>
      <c r="BN842" s="9" t="str">
        <f t="shared" si="719"/>
        <v>M</v>
      </c>
      <c r="BO842" s="9">
        <v>1</v>
      </c>
    </row>
    <row r="843" spans="1:67" x14ac:dyDescent="0.3">
      <c r="A843" s="10">
        <v>837</v>
      </c>
      <c r="B843" s="10">
        <f t="shared" si="689"/>
        <v>21</v>
      </c>
      <c r="C843" s="9">
        <f>IF(G843&lt;=$A$3,$A$3,G843)</f>
        <v>2.5</v>
      </c>
      <c r="D843" s="9">
        <f t="shared" si="676"/>
        <v>3</v>
      </c>
      <c r="E843" s="9">
        <f t="shared" si="677"/>
        <v>2.7508200000000005</v>
      </c>
      <c r="F843" s="9">
        <f t="shared" si="678"/>
        <v>2.9000000000000004</v>
      </c>
      <c r="G843" s="9">
        <v>2.1133054116071923</v>
      </c>
      <c r="H843" s="9">
        <f t="shared" si="690"/>
        <v>2.3317745271913157</v>
      </c>
      <c r="I843" s="9">
        <v>65</v>
      </c>
      <c r="J843" s="9">
        <v>78</v>
      </c>
      <c r="K843" s="9">
        <v>0.2</v>
      </c>
      <c r="L843" s="9">
        <v>0.2</v>
      </c>
      <c r="M843" s="1">
        <f t="shared" si="679"/>
        <v>1.3989229744649958</v>
      </c>
      <c r="N843" s="9">
        <v>3</v>
      </c>
      <c r="O843" s="9">
        <v>2.6</v>
      </c>
      <c r="P843" s="9">
        <f t="shared" si="680"/>
        <v>1.7814365411519593</v>
      </c>
      <c r="Q843" s="1">
        <f t="shared" si="681"/>
        <v>0.83069750165631095</v>
      </c>
      <c r="R843" s="4">
        <f t="shared" si="682"/>
        <v>15.007922656809424</v>
      </c>
      <c r="S843" s="4">
        <f t="shared" si="683"/>
        <v>2.476135319684138</v>
      </c>
      <c r="T843" s="9">
        <f t="shared" si="684"/>
        <v>6.1061390937959814</v>
      </c>
      <c r="U843" s="9">
        <f t="shared" si="685"/>
        <v>3.7306975016563113</v>
      </c>
      <c r="V843" s="9">
        <f t="shared" si="686"/>
        <v>40.931738501999874</v>
      </c>
      <c r="W843" s="9">
        <f t="shared" si="687"/>
        <v>48.095496362898025</v>
      </c>
      <c r="X843" s="28">
        <f t="shared" si="691"/>
        <v>89.027234864897906</v>
      </c>
      <c r="Y843" s="9">
        <f t="shared" si="688"/>
        <v>0.5402335188314531</v>
      </c>
      <c r="Z843" s="9">
        <f t="shared" si="720"/>
        <v>0.04</v>
      </c>
      <c r="AA843" s="29">
        <f t="shared" si="692"/>
        <v>0.58023351883145313</v>
      </c>
      <c r="AB843" s="30">
        <f t="shared" si="721"/>
        <v>0.98</v>
      </c>
      <c r="AC843" s="9">
        <v>0.5</v>
      </c>
      <c r="AD843" s="9">
        <v>0.5</v>
      </c>
      <c r="AE843" s="9">
        <f t="shared" si="693"/>
        <v>57.728628043995748</v>
      </c>
      <c r="AF843" s="9">
        <f>(AC843+AD843)*D843*E843*N843</f>
        <v>24.757380000000005</v>
      </c>
      <c r="AG843" s="28">
        <f t="shared" si="694"/>
        <v>82.486008043995753</v>
      </c>
      <c r="AH843" s="9">
        <f t="shared" si="695"/>
        <v>0.30014035819014423</v>
      </c>
      <c r="AI843" s="9">
        <f t="shared" si="722"/>
        <v>0.09</v>
      </c>
      <c r="AJ843" s="29">
        <f t="shared" si="696"/>
        <v>0.39014035819014425</v>
      </c>
      <c r="AK843" s="30">
        <f t="shared" si="723"/>
        <v>0.9</v>
      </c>
      <c r="AL843" s="9">
        <v>7.3471454170296919</v>
      </c>
      <c r="AM843" s="9">
        <v>2.0247043471833717</v>
      </c>
      <c r="AN843" s="9">
        <v>5.0243526604822319</v>
      </c>
      <c r="AO843" s="36">
        <f t="shared" si="697"/>
        <v>90.88196892458329</v>
      </c>
      <c r="AP843" s="36">
        <f t="shared" si="698"/>
        <v>3.0840853783401694</v>
      </c>
      <c r="AQ843" s="36">
        <f t="shared" si="699"/>
        <v>0.84990301922382372</v>
      </c>
      <c r="AR843" s="36">
        <f t="shared" si="700"/>
        <v>2.1090548364404533</v>
      </c>
      <c r="AS843" s="36">
        <f t="shared" si="701"/>
        <v>79.474861328874027</v>
      </c>
      <c r="AT843" s="37">
        <f t="shared" si="702"/>
        <v>81.579568395160635</v>
      </c>
      <c r="AU843" s="37">
        <f t="shared" si="703"/>
        <v>4.4807274723546513</v>
      </c>
      <c r="AV843" s="37">
        <f t="shared" si="704"/>
        <v>1.2347854679441088</v>
      </c>
      <c r="AW843" s="37">
        <f t="shared" si="705"/>
        <v>3.0641499138480897</v>
      </c>
      <c r="AX843" s="37">
        <f t="shared" si="706"/>
        <v>115.4654138367321</v>
      </c>
      <c r="AY843" s="9">
        <f t="shared" si="707"/>
        <v>0.85</v>
      </c>
      <c r="AZ843" s="9">
        <f t="shared" si="708"/>
        <v>0.6</v>
      </c>
      <c r="BA843" s="9">
        <f t="shared" si="709"/>
        <v>0.65</v>
      </c>
      <c r="BB843" s="9">
        <f t="shared" si="724"/>
        <v>21</v>
      </c>
      <c r="BC843" s="9">
        <f t="shared" si="725"/>
        <v>11.2</v>
      </c>
      <c r="BD843" s="9">
        <f t="shared" si="726"/>
        <v>13.65</v>
      </c>
      <c r="BE843" s="9">
        <f t="shared" si="710"/>
        <v>280.28775151507296</v>
      </c>
      <c r="BF843" s="9">
        <f t="shared" si="711"/>
        <v>77.240859782009068</v>
      </c>
      <c r="BG843" s="9">
        <f t="shared" si="712"/>
        <v>191.67505610562338</v>
      </c>
      <c r="BH843" s="9">
        <f t="shared" si="713"/>
        <v>7222.8318775762955</v>
      </c>
      <c r="BI843" s="9">
        <f t="shared" si="714"/>
        <v>365.5358132910315</v>
      </c>
      <c r="BJ843" s="9">
        <f t="shared" si="715"/>
        <v>100.73326553549686</v>
      </c>
      <c r="BK843" s="9">
        <f t="shared" si="716"/>
        <v>249.97202746979579</v>
      </c>
      <c r="BL843" s="9">
        <f t="shared" si="717"/>
        <v>9419.618625369214</v>
      </c>
      <c r="BM843" s="9" t="str">
        <f t="shared" si="718"/>
        <v>M</v>
      </c>
      <c r="BN843" s="9" t="str">
        <f t="shared" si="719"/>
        <v>M</v>
      </c>
      <c r="BO843" s="9">
        <v>1</v>
      </c>
    </row>
    <row r="844" spans="1:67" x14ac:dyDescent="0.3">
      <c r="A844" s="10">
        <v>838</v>
      </c>
      <c r="B844" s="10">
        <f t="shared" si="689"/>
        <v>21</v>
      </c>
      <c r="C844" s="9">
        <f>IF(G844&lt;=$A$3,$A$3,G844)</f>
        <v>2.5</v>
      </c>
      <c r="D844" s="9">
        <f t="shared" si="676"/>
        <v>3</v>
      </c>
      <c r="E844" s="9">
        <f t="shared" si="677"/>
        <v>2.7508200000000005</v>
      </c>
      <c r="F844" s="9">
        <f t="shared" si="678"/>
        <v>2.9000000000000004</v>
      </c>
      <c r="G844" s="9">
        <v>1.2059962062307679</v>
      </c>
      <c r="H844" s="9">
        <f t="shared" si="690"/>
        <v>1.3306695843075647</v>
      </c>
      <c r="I844" s="9">
        <v>65</v>
      </c>
      <c r="J844" s="9">
        <v>78</v>
      </c>
      <c r="K844" s="9">
        <v>0.2</v>
      </c>
      <c r="L844" s="9">
        <v>0.2</v>
      </c>
      <c r="M844" s="1">
        <f t="shared" si="679"/>
        <v>1.3989229744649958</v>
      </c>
      <c r="N844" s="9">
        <v>3</v>
      </c>
      <c r="O844" s="9">
        <v>2.6</v>
      </c>
      <c r="P844" s="9">
        <f t="shared" si="680"/>
        <v>0</v>
      </c>
      <c r="Q844" s="1">
        <f t="shared" si="681"/>
        <v>0</v>
      </c>
      <c r="R844" s="4">
        <f t="shared" si="682"/>
        <v>15.007922656809424</v>
      </c>
      <c r="S844" s="4">
        <f t="shared" si="683"/>
        <v>16.83608742697076</v>
      </c>
      <c r="T844" s="9">
        <f t="shared" si="684"/>
        <v>0</v>
      </c>
      <c r="U844" s="9">
        <f t="shared" si="685"/>
        <v>2.7295925587725605</v>
      </c>
      <c r="V844" s="9">
        <f t="shared" si="686"/>
        <v>32.943892553144423</v>
      </c>
      <c r="W844" s="9">
        <f t="shared" si="687"/>
        <v>33.67217485394152</v>
      </c>
      <c r="X844" s="28">
        <f t="shared" si="691"/>
        <v>66.61606740708595</v>
      </c>
      <c r="Y844" s="9">
        <f t="shared" si="688"/>
        <v>0.50546626609123146</v>
      </c>
      <c r="Z844" s="9">
        <f t="shared" si="720"/>
        <v>0.04</v>
      </c>
      <c r="AA844" s="29">
        <f t="shared" si="692"/>
        <v>0.5454662660912315</v>
      </c>
      <c r="AB844" s="30">
        <f t="shared" si="721"/>
        <v>0.98</v>
      </c>
      <c r="AC844" s="9">
        <v>0.5</v>
      </c>
      <c r="AD844" s="9">
        <v>0.5</v>
      </c>
      <c r="AE844" s="9">
        <f t="shared" si="693"/>
        <v>32.943892553144423</v>
      </c>
      <c r="AF844" s="9">
        <f>(AC844+AD844)*D844*E844*N844</f>
        <v>24.757380000000005</v>
      </c>
      <c r="AG844" s="28">
        <f t="shared" si="694"/>
        <v>57.701272553144427</v>
      </c>
      <c r="AH844" s="9">
        <f t="shared" si="695"/>
        <v>0.42906124777746957</v>
      </c>
      <c r="AI844" s="9">
        <f t="shared" si="722"/>
        <v>0.09</v>
      </c>
      <c r="AJ844" s="29">
        <f t="shared" si="696"/>
        <v>0.51906124777746954</v>
      </c>
      <c r="AK844" s="30">
        <f t="shared" si="723"/>
        <v>0.9</v>
      </c>
      <c r="AL844" s="9">
        <v>5.8145110033278451</v>
      </c>
      <c r="AM844" s="9">
        <v>2.184599529573251</v>
      </c>
      <c r="AN844" s="9">
        <v>4.2110524898371064</v>
      </c>
      <c r="AO844" s="36">
        <f t="shared" si="697"/>
        <v>68.003902144733573</v>
      </c>
      <c r="AP844" s="36">
        <f t="shared" si="698"/>
        <v>2.6428913971962253</v>
      </c>
      <c r="AQ844" s="36">
        <f t="shared" si="699"/>
        <v>0.99297418127226889</v>
      </c>
      <c r="AR844" s="36">
        <f t="shared" si="700"/>
        <v>1.9140654118914764</v>
      </c>
      <c r="AS844" s="36">
        <f t="shared" si="701"/>
        <v>70.830943305109386</v>
      </c>
      <c r="AT844" s="37">
        <f t="shared" si="702"/>
        <v>57.067192634977999</v>
      </c>
      <c r="AU844" s="37">
        <f t="shared" si="703"/>
        <v>2.7964236667246674</v>
      </c>
      <c r="AV844" s="37">
        <f t="shared" si="704"/>
        <v>1.0506585718588863</v>
      </c>
      <c r="AW844" s="37">
        <f t="shared" si="705"/>
        <v>2.0252583300058382</v>
      </c>
      <c r="AX844" s="37">
        <f t="shared" si="706"/>
        <v>74.945692586903817</v>
      </c>
      <c r="AY844" s="9">
        <f t="shared" si="707"/>
        <v>0.85</v>
      </c>
      <c r="AZ844" s="9">
        <f t="shared" si="708"/>
        <v>0.6</v>
      </c>
      <c r="BA844" s="9">
        <f t="shared" si="709"/>
        <v>0.65</v>
      </c>
      <c r="BB844" s="9">
        <f t="shared" si="724"/>
        <v>21</v>
      </c>
      <c r="BC844" s="9">
        <f t="shared" si="725"/>
        <v>11.2</v>
      </c>
      <c r="BD844" s="9">
        <f t="shared" si="726"/>
        <v>13.65</v>
      </c>
      <c r="BE844" s="9">
        <f t="shared" si="710"/>
        <v>179.72692795409029</v>
      </c>
      <c r="BF844" s="9">
        <f t="shared" si="711"/>
        <v>67.526119055486305</v>
      </c>
      <c r="BG844" s="9">
        <f t="shared" si="712"/>
        <v>130.16391696888712</v>
      </c>
      <c r="BH844" s="9">
        <f t="shared" si="713"/>
        <v>4816.7805373398305</v>
      </c>
      <c r="BI844" s="9">
        <f t="shared" si="714"/>
        <v>159.58404807798811</v>
      </c>
      <c r="BJ844" s="9">
        <f t="shared" si="715"/>
        <v>59.958135113861943</v>
      </c>
      <c r="BK844" s="9">
        <f t="shared" si="716"/>
        <v>115.57580725403702</v>
      </c>
      <c r="BL844" s="9">
        <f t="shared" si="717"/>
        <v>4276.9402760186831</v>
      </c>
      <c r="BM844" s="9" t="str">
        <f t="shared" si="718"/>
        <v>D</v>
      </c>
      <c r="BN844" s="9" t="str">
        <f t="shared" si="719"/>
        <v>M</v>
      </c>
      <c r="BO844" s="9">
        <v>1</v>
      </c>
    </row>
    <row r="845" spans="1:67" x14ac:dyDescent="0.3">
      <c r="A845" s="10">
        <v>839</v>
      </c>
      <c r="B845" s="10">
        <f t="shared" si="689"/>
        <v>21</v>
      </c>
      <c r="C845" s="9">
        <f>IF(G845&lt;=$A$3,$A$3,G845)</f>
        <v>2.5</v>
      </c>
      <c r="D845" s="9">
        <f t="shared" si="676"/>
        <v>3</v>
      </c>
      <c r="E845" s="9">
        <f t="shared" si="677"/>
        <v>2.7508200000000005</v>
      </c>
      <c r="F845" s="9">
        <f t="shared" si="678"/>
        <v>2.9000000000000004</v>
      </c>
      <c r="G845" s="9">
        <v>2.1638407098263337</v>
      </c>
      <c r="H845" s="9">
        <f t="shared" si="690"/>
        <v>2.3875340593745009</v>
      </c>
      <c r="I845" s="9">
        <v>65</v>
      </c>
      <c r="J845" s="9">
        <v>78</v>
      </c>
      <c r="K845" s="9">
        <v>0.2</v>
      </c>
      <c r="L845" s="9">
        <v>0.2</v>
      </c>
      <c r="M845" s="1">
        <f t="shared" si="679"/>
        <v>1.3989229744649958</v>
      </c>
      <c r="N845" s="9">
        <v>3</v>
      </c>
      <c r="O845" s="9">
        <v>2.6</v>
      </c>
      <c r="P845" s="9">
        <f t="shared" si="680"/>
        <v>1.9010132438031764</v>
      </c>
      <c r="Q845" s="1">
        <f t="shared" si="681"/>
        <v>0.88645703383949659</v>
      </c>
      <c r="R845" s="4">
        <f t="shared" si="682"/>
        <v>15.007922656809424</v>
      </c>
      <c r="S845" s="4">
        <f t="shared" si="683"/>
        <v>2.0140163462923488</v>
      </c>
      <c r="T845" s="9">
        <f t="shared" si="684"/>
        <v>6.9533848206098874</v>
      </c>
      <c r="U845" s="9">
        <f t="shared" si="685"/>
        <v>3.7864570338394969</v>
      </c>
      <c r="V845" s="9">
        <f t="shared" si="686"/>
        <v>39.981577938647</v>
      </c>
      <c r="W845" s="9">
        <f t="shared" si="687"/>
        <v>46.824290248512419</v>
      </c>
      <c r="X845" s="28">
        <f t="shared" si="691"/>
        <v>86.805868187159419</v>
      </c>
      <c r="Y845" s="9">
        <f t="shared" si="688"/>
        <v>0.5394138809550989</v>
      </c>
      <c r="Z845" s="9">
        <f t="shared" si="720"/>
        <v>0.04</v>
      </c>
      <c r="AA845" s="29">
        <f t="shared" si="692"/>
        <v>0.57941388095509894</v>
      </c>
      <c r="AB845" s="30">
        <f t="shared" si="721"/>
        <v>0.98</v>
      </c>
      <c r="AC845" s="9">
        <v>0.5</v>
      </c>
      <c r="AD845" s="9">
        <v>0.5</v>
      </c>
      <c r="AE845" s="9">
        <f t="shared" si="693"/>
        <v>59.109087970877098</v>
      </c>
      <c r="AF845" s="9">
        <f>(AC845+AD845)*D845*E845*N845</f>
        <v>24.757380000000005</v>
      </c>
      <c r="AG845" s="28">
        <f t="shared" si="694"/>
        <v>83.866467970877096</v>
      </c>
      <c r="AH845" s="9">
        <f t="shared" si="695"/>
        <v>0.29519998396256636</v>
      </c>
      <c r="AI845" s="9">
        <f t="shared" si="722"/>
        <v>0.09</v>
      </c>
      <c r="AJ845" s="29">
        <f t="shared" si="696"/>
        <v>0.38519998396256638</v>
      </c>
      <c r="AK845" s="30">
        <f t="shared" si="723"/>
        <v>0.9</v>
      </c>
      <c r="AL845" s="9">
        <v>9.6288047790341018</v>
      </c>
      <c r="AM845" s="9">
        <v>3.3205053266096698</v>
      </c>
      <c r="AN845" s="9">
        <v>3.9265554886944254</v>
      </c>
      <c r="AO845" s="36">
        <f t="shared" si="697"/>
        <v>88.614323774391906</v>
      </c>
      <c r="AP845" s="36">
        <f t="shared" si="698"/>
        <v>4.0497416330549489</v>
      </c>
      <c r="AQ845" s="36">
        <f t="shared" si="699"/>
        <v>1.3965584485866827</v>
      </c>
      <c r="AR845" s="36">
        <f t="shared" si="700"/>
        <v>1.6514547342044432</v>
      </c>
      <c r="AS845" s="36">
        <f t="shared" si="701"/>
        <v>96.325293053762266</v>
      </c>
      <c r="AT845" s="37">
        <f t="shared" si="702"/>
        <v>82.9448584327356</v>
      </c>
      <c r="AU845" s="37">
        <f t="shared" si="703"/>
        <v>5.919789332571483</v>
      </c>
      <c r="AV845" s="37">
        <f t="shared" si="704"/>
        <v>2.0414467280520086</v>
      </c>
      <c r="AW845" s="37">
        <f t="shared" si="705"/>
        <v>2.4140463774212058</v>
      </c>
      <c r="AX845" s="37">
        <f t="shared" si="706"/>
        <v>140.80538808258012</v>
      </c>
      <c r="AY845" s="9">
        <f t="shared" si="707"/>
        <v>0.85</v>
      </c>
      <c r="AZ845" s="9">
        <f t="shared" si="708"/>
        <v>0.6</v>
      </c>
      <c r="BA845" s="9">
        <f t="shared" si="709"/>
        <v>0.65</v>
      </c>
      <c r="BB845" s="9">
        <f t="shared" si="724"/>
        <v>21</v>
      </c>
      <c r="BC845" s="9">
        <f t="shared" si="725"/>
        <v>11.2</v>
      </c>
      <c r="BD845" s="9">
        <f t="shared" si="726"/>
        <v>13.65</v>
      </c>
      <c r="BE845" s="9">
        <f t="shared" si="710"/>
        <v>358.86511627416587</v>
      </c>
      <c r="BF845" s="9">
        <f t="shared" si="711"/>
        <v>123.75508253292274</v>
      </c>
      <c r="BG845" s="9">
        <f t="shared" si="712"/>
        <v>146.34254451554486</v>
      </c>
      <c r="BH845" s="9">
        <f t="shared" si="713"/>
        <v>8535.8007063292735</v>
      </c>
      <c r="BI845" s="9">
        <f t="shared" si="714"/>
        <v>491.01608814176001</v>
      </c>
      <c r="BJ845" s="9">
        <f t="shared" si="715"/>
        <v>169.32750985624514</v>
      </c>
      <c r="BK845" s="9">
        <f t="shared" si="716"/>
        <v>200.23273502526013</v>
      </c>
      <c r="BL845" s="9">
        <f t="shared" si="717"/>
        <v>11679.082981076004</v>
      </c>
      <c r="BM845" s="9" t="str">
        <f t="shared" si="718"/>
        <v>M</v>
      </c>
      <c r="BN845" s="9" t="str">
        <f t="shared" si="719"/>
        <v>M</v>
      </c>
      <c r="BO845" s="9">
        <v>1</v>
      </c>
    </row>
    <row r="846" spans="1:67" x14ac:dyDescent="0.3">
      <c r="A846" s="10">
        <v>840</v>
      </c>
      <c r="B846" s="10">
        <f t="shared" si="689"/>
        <v>22</v>
      </c>
      <c r="C846" s="9">
        <f>IF(G846&lt;=$A$3,$A$3,G846)</f>
        <v>2.5</v>
      </c>
      <c r="D846" s="9">
        <f t="shared" si="676"/>
        <v>3</v>
      </c>
      <c r="E846" s="9">
        <f t="shared" si="677"/>
        <v>2.7508200000000005</v>
      </c>
      <c r="F846" s="9">
        <f t="shared" si="678"/>
        <v>2.9000000000000004</v>
      </c>
      <c r="G846" s="9">
        <v>2.1520758778350295</v>
      </c>
      <c r="H846" s="9">
        <f t="shared" si="690"/>
        <v>2.3745530035349924</v>
      </c>
      <c r="I846" s="9">
        <v>65</v>
      </c>
      <c r="J846" s="9">
        <v>78</v>
      </c>
      <c r="K846" s="9">
        <v>0.2</v>
      </c>
      <c r="L846" s="9">
        <v>0.2</v>
      </c>
      <c r="M846" s="1">
        <f t="shared" si="679"/>
        <v>1.3989229744649958</v>
      </c>
      <c r="N846" s="9">
        <v>3</v>
      </c>
      <c r="O846" s="9">
        <v>2.6</v>
      </c>
      <c r="P846" s="9">
        <f t="shared" si="680"/>
        <v>1.8731752797198284</v>
      </c>
      <c r="Q846" s="1">
        <f t="shared" si="681"/>
        <v>0.87347597799998766</v>
      </c>
      <c r="R846" s="4">
        <f t="shared" si="682"/>
        <v>15.007922656809424</v>
      </c>
      <c r="S846" s="4">
        <f t="shared" si="683"/>
        <v>2.1173409910938084</v>
      </c>
      <c r="T846" s="9">
        <f t="shared" si="684"/>
        <v>6.7512286323916317</v>
      </c>
      <c r="U846" s="9">
        <f t="shared" si="685"/>
        <v>3.773475977999988</v>
      </c>
      <c r="V846" s="9">
        <f t="shared" si="686"/>
        <v>40.21629629210161</v>
      </c>
      <c r="W846" s="9">
        <f t="shared" si="687"/>
        <v>47.108517747925177</v>
      </c>
      <c r="X846" s="28">
        <f t="shared" si="691"/>
        <v>87.32481404002678</v>
      </c>
      <c r="Y846" s="9">
        <f t="shared" si="688"/>
        <v>0.53946313273947777</v>
      </c>
      <c r="Z846" s="9">
        <f t="shared" si="720"/>
        <v>0.04</v>
      </c>
      <c r="AA846" s="29">
        <f t="shared" si="692"/>
        <v>0.5794631327394778</v>
      </c>
      <c r="AB846" s="30">
        <f t="shared" si="721"/>
        <v>0.98</v>
      </c>
      <c r="AC846" s="9">
        <v>0.5</v>
      </c>
      <c r="AD846" s="9">
        <v>0.5</v>
      </c>
      <c r="AE846" s="9">
        <f t="shared" si="693"/>
        <v>58.787711038657157</v>
      </c>
      <c r="AF846" s="9">
        <f>(AC846+AD846)*D846*E846*N846</f>
        <v>24.757380000000005</v>
      </c>
      <c r="AG846" s="28">
        <f t="shared" si="694"/>
        <v>83.545091038657162</v>
      </c>
      <c r="AH846" s="9">
        <f t="shared" si="695"/>
        <v>0.2963355439824048</v>
      </c>
      <c r="AI846" s="9">
        <f t="shared" si="722"/>
        <v>0.09</v>
      </c>
      <c r="AJ846" s="29">
        <f t="shared" si="696"/>
        <v>0.38633554398240477</v>
      </c>
      <c r="AK846" s="30">
        <f t="shared" si="723"/>
        <v>0.9</v>
      </c>
      <c r="AL846" s="9">
        <v>10.368428029143036</v>
      </c>
      <c r="AM846" s="9">
        <v>3.1676904703723325</v>
      </c>
      <c r="AN846" s="9">
        <v>6.6687605070990577</v>
      </c>
      <c r="AO846" s="36">
        <f t="shared" si="697"/>
        <v>89.144080999194003</v>
      </c>
      <c r="AP846" s="36">
        <f t="shared" si="698"/>
        <v>4.3603062417920029</v>
      </c>
      <c r="AQ846" s="36">
        <f t="shared" si="699"/>
        <v>1.3321306268613908</v>
      </c>
      <c r="AR846" s="36">
        <f t="shared" si="700"/>
        <v>2.8044596521661291</v>
      </c>
      <c r="AS846" s="36">
        <f t="shared" si="701"/>
        <v>111.66595249233977</v>
      </c>
      <c r="AT846" s="37">
        <f t="shared" si="702"/>
        <v>82.627013115155435</v>
      </c>
      <c r="AU846" s="37">
        <f t="shared" si="703"/>
        <v>6.3627357462616487</v>
      </c>
      <c r="AV846" s="37">
        <f t="shared" si="704"/>
        <v>1.9438990493331578</v>
      </c>
      <c r="AW846" s="37">
        <f t="shared" si="705"/>
        <v>4.0923812889005653</v>
      </c>
      <c r="AX846" s="37">
        <f t="shared" si="706"/>
        <v>162.94748766805949</v>
      </c>
      <c r="AY846" s="9">
        <f t="shared" si="707"/>
        <v>0.85</v>
      </c>
      <c r="AZ846" s="9">
        <f t="shared" si="708"/>
        <v>0.6</v>
      </c>
      <c r="BA846" s="9">
        <f t="shared" si="709"/>
        <v>0.65</v>
      </c>
      <c r="BB846" s="9">
        <f t="shared" si="724"/>
        <v>21</v>
      </c>
      <c r="BC846" s="9">
        <f t="shared" si="725"/>
        <v>11.2</v>
      </c>
      <c r="BD846" s="9">
        <f t="shared" si="726"/>
        <v>13.65</v>
      </c>
      <c r="BE846" s="9">
        <f t="shared" si="710"/>
        <v>388.6954927995975</v>
      </c>
      <c r="BF846" s="9">
        <f t="shared" si="711"/>
        <v>118.75156050243891</v>
      </c>
      <c r="BG846" s="9">
        <f t="shared" si="712"/>
        <v>250.00097839166887</v>
      </c>
      <c r="BH846" s="9">
        <f t="shared" si="713"/>
        <v>9954.358713829286</v>
      </c>
      <c r="BI846" s="9">
        <f t="shared" si="714"/>
        <v>525.73384995462959</v>
      </c>
      <c r="BJ846" s="9">
        <f t="shared" si="715"/>
        <v>160.618572243789</v>
      </c>
      <c r="BK846" s="9">
        <f t="shared" si="716"/>
        <v>338.1412424302037</v>
      </c>
      <c r="BL846" s="9">
        <f t="shared" si="717"/>
        <v>13463.86420063038</v>
      </c>
      <c r="BM846" s="9" t="str">
        <f t="shared" si="718"/>
        <v>M</v>
      </c>
      <c r="BN846" s="9" t="str">
        <f t="shared" si="719"/>
        <v>M</v>
      </c>
      <c r="BO846" s="9">
        <v>1</v>
      </c>
    </row>
    <row r="847" spans="1:67" x14ac:dyDescent="0.3">
      <c r="A847" s="10">
        <v>841</v>
      </c>
      <c r="B847" s="10">
        <f t="shared" si="689"/>
        <v>22</v>
      </c>
      <c r="C847" s="9">
        <f>IF(G847&lt;=$A$3,$A$3,G847)</f>
        <v>2.5</v>
      </c>
      <c r="D847" s="9">
        <f t="shared" si="676"/>
        <v>3</v>
      </c>
      <c r="E847" s="9">
        <f t="shared" si="677"/>
        <v>2.7508200000000005</v>
      </c>
      <c r="F847" s="9">
        <f t="shared" si="678"/>
        <v>2.9000000000000004</v>
      </c>
      <c r="G847" s="9">
        <v>1.6562472638422714</v>
      </c>
      <c r="H847" s="9">
        <f t="shared" si="690"/>
        <v>1.8274666592656064</v>
      </c>
      <c r="I847" s="9">
        <v>65</v>
      </c>
      <c r="J847" s="9">
        <v>78</v>
      </c>
      <c r="K847" s="9">
        <v>0.2</v>
      </c>
      <c r="L847" s="9">
        <v>0.2</v>
      </c>
      <c r="M847" s="1">
        <f t="shared" si="679"/>
        <v>1.3989229744649958</v>
      </c>
      <c r="N847" s="9">
        <v>3</v>
      </c>
      <c r="O847" s="9">
        <v>2.6</v>
      </c>
      <c r="P847" s="9">
        <f t="shared" si="680"/>
        <v>0.69994482831785609</v>
      </c>
      <c r="Q847" s="1">
        <f t="shared" si="681"/>
        <v>0.32638963373060204</v>
      </c>
      <c r="R847" s="4">
        <f t="shared" si="682"/>
        <v>15.007922656809424</v>
      </c>
      <c r="S847" s="4">
        <f t="shared" si="683"/>
        <v>8.8217466396624022</v>
      </c>
      <c r="T847" s="9">
        <f t="shared" si="684"/>
        <v>0.94265678592892355</v>
      </c>
      <c r="U847" s="9">
        <f t="shared" si="685"/>
        <v>3.2263896337306024</v>
      </c>
      <c r="V847" s="9">
        <f t="shared" si="686"/>
        <v>42.650207380900149</v>
      </c>
      <c r="W847" s="9">
        <f t="shared" si="687"/>
        <v>65.551130894120647</v>
      </c>
      <c r="X847" s="28">
        <f t="shared" si="691"/>
        <v>108.20133827502079</v>
      </c>
      <c r="Y847" s="9">
        <f t="shared" si="688"/>
        <v>0.60582550954689707</v>
      </c>
      <c r="Z847" s="9">
        <f t="shared" si="720"/>
        <v>0.04</v>
      </c>
      <c r="AA847" s="29">
        <f t="shared" si="692"/>
        <v>0.6458255095468971</v>
      </c>
      <c r="AB847" s="30">
        <f t="shared" si="721"/>
        <v>0.98</v>
      </c>
      <c r="AC847" s="9">
        <v>0.5</v>
      </c>
      <c r="AD847" s="9">
        <v>0.5</v>
      </c>
      <c r="AE847" s="9">
        <f t="shared" si="693"/>
        <v>45.243286520769139</v>
      </c>
      <c r="AF847" s="9">
        <f>(AC847+AD847)*D847*E847*N847</f>
        <v>24.757380000000005</v>
      </c>
      <c r="AG847" s="28">
        <f t="shared" si="694"/>
        <v>70.000666520769144</v>
      </c>
      <c r="AH847" s="9">
        <f t="shared" si="695"/>
        <v>0.3536734895610531</v>
      </c>
      <c r="AI847" s="9">
        <f t="shared" si="722"/>
        <v>0.09</v>
      </c>
      <c r="AJ847" s="29">
        <f t="shared" si="696"/>
        <v>0.44367348956105312</v>
      </c>
      <c r="AK847" s="30">
        <f t="shared" si="723"/>
        <v>0.9</v>
      </c>
      <c r="AL847" s="9">
        <v>10.443135218464576</v>
      </c>
      <c r="AM847" s="9">
        <v>2.6384445565778689</v>
      </c>
      <c r="AN847" s="9">
        <v>4.7846007949442164</v>
      </c>
      <c r="AO847" s="36">
        <f t="shared" si="697"/>
        <v>110.45553282241706</v>
      </c>
      <c r="AP847" s="36">
        <f t="shared" si="698"/>
        <v>3.6986920947325448</v>
      </c>
      <c r="AQ847" s="36">
        <f t="shared" si="699"/>
        <v>0.93446975641472974</v>
      </c>
      <c r="AR847" s="36">
        <f t="shared" si="700"/>
        <v>1.6945835485708789</v>
      </c>
      <c r="AS847" s="36">
        <f t="shared" si="701"/>
        <v>87.336483188778033</v>
      </c>
      <c r="AT847" s="37">
        <f t="shared" si="702"/>
        <v>69.231428427134318</v>
      </c>
      <c r="AU847" s="37">
        <f t="shared" si="703"/>
        <v>5.8097929741304668</v>
      </c>
      <c r="AV847" s="37">
        <f t="shared" si="704"/>
        <v>1.4678366531476004</v>
      </c>
      <c r="AW847" s="37">
        <f t="shared" si="705"/>
        <v>2.6618002640947269</v>
      </c>
      <c r="AX847" s="37">
        <f t="shared" si="706"/>
        <v>137.18548974056117</v>
      </c>
      <c r="AY847" s="9">
        <f t="shared" si="707"/>
        <v>0.85</v>
      </c>
      <c r="AZ847" s="9">
        <f t="shared" si="708"/>
        <v>0.6</v>
      </c>
      <c r="BA847" s="9">
        <f t="shared" si="709"/>
        <v>0.65</v>
      </c>
      <c r="BB847" s="9">
        <f t="shared" si="724"/>
        <v>21</v>
      </c>
      <c r="BC847" s="9">
        <f t="shared" si="725"/>
        <v>11.2</v>
      </c>
      <c r="BD847" s="9">
        <f t="shared" si="726"/>
        <v>13.65</v>
      </c>
      <c r="BE847" s="9">
        <f t="shared" si="710"/>
        <v>408.54100606974509</v>
      </c>
      <c r="BF847" s="9">
        <f t="shared" si="711"/>
        <v>103.21735485122325</v>
      </c>
      <c r="BG847" s="9">
        <f t="shared" si="712"/>
        <v>187.17612876949869</v>
      </c>
      <c r="BH847" s="9">
        <f t="shared" si="713"/>
        <v>9646.797785452547</v>
      </c>
      <c r="BI847" s="9">
        <f t="shared" si="714"/>
        <v>402.22026646498125</v>
      </c>
      <c r="BJ847" s="9">
        <f t="shared" si="715"/>
        <v>101.62042819511248</v>
      </c>
      <c r="BK847" s="9">
        <f t="shared" si="716"/>
        <v>184.28023447100131</v>
      </c>
      <c r="BL847" s="9">
        <f t="shared" si="717"/>
        <v>9497.5474142150306</v>
      </c>
      <c r="BM847" s="9" t="str">
        <f t="shared" si="718"/>
        <v>M</v>
      </c>
      <c r="BN847" s="9" t="str">
        <f t="shared" si="719"/>
        <v>M</v>
      </c>
      <c r="BO847" s="9">
        <v>1</v>
      </c>
    </row>
    <row r="848" spans="1:67" x14ac:dyDescent="0.3">
      <c r="A848" s="10">
        <v>842</v>
      </c>
      <c r="B848" s="10">
        <f t="shared" si="689"/>
        <v>22</v>
      </c>
      <c r="C848" s="9">
        <f>IF(G848&lt;=$A$3,$A$3,G848)</f>
        <v>3.2525367773207279</v>
      </c>
      <c r="D848" s="9">
        <f t="shared" si="676"/>
        <v>3</v>
      </c>
      <c r="E848" s="9">
        <f t="shared" si="677"/>
        <v>2.7508200000000005</v>
      </c>
      <c r="F848" s="9">
        <f t="shared" si="678"/>
        <v>3.6525367773207282</v>
      </c>
      <c r="G848" s="9">
        <v>3.2525367773207279</v>
      </c>
      <c r="H848" s="9">
        <f t="shared" si="690"/>
        <v>3.5887772607091142</v>
      </c>
      <c r="I848" s="9">
        <v>65</v>
      </c>
      <c r="J848" s="9">
        <v>78</v>
      </c>
      <c r="K848" s="9">
        <v>0.2</v>
      </c>
      <c r="L848" s="9">
        <v>0.2</v>
      </c>
      <c r="M848" s="1">
        <f t="shared" si="679"/>
        <v>1.3989229744649958</v>
      </c>
      <c r="N848" s="9">
        <v>3</v>
      </c>
      <c r="O848" s="9">
        <v>2.6</v>
      </c>
      <c r="P848" s="9">
        <f t="shared" si="680"/>
        <v>2.8632672753780493</v>
      </c>
      <c r="Q848" s="1">
        <f t="shared" si="681"/>
        <v>1.3351634578533815</v>
      </c>
      <c r="R848" s="4">
        <f t="shared" si="682"/>
        <v>15.007922656809424</v>
      </c>
      <c r="S848" s="4">
        <f t="shared" si="683"/>
        <v>3.1176187827359217E-2</v>
      </c>
      <c r="T848" s="9">
        <f t="shared" si="684"/>
        <v>15.77428777782624</v>
      </c>
      <c r="U848" s="9">
        <f t="shared" si="685"/>
        <v>4.9877002351741098</v>
      </c>
      <c r="V848" s="9">
        <f t="shared" si="686"/>
        <v>45.456496073734648</v>
      </c>
      <c r="W848" s="9">
        <f t="shared" si="687"/>
        <v>41.369853883803763</v>
      </c>
      <c r="X848" s="28">
        <f t="shared" si="691"/>
        <v>86.826349957538412</v>
      </c>
      <c r="Y848" s="9">
        <f t="shared" si="688"/>
        <v>0.47646657845268503</v>
      </c>
      <c r="Z848" s="9">
        <f t="shared" si="720"/>
        <v>0.04</v>
      </c>
      <c r="AA848" s="29">
        <f t="shared" si="692"/>
        <v>0.51646657845268507</v>
      </c>
      <c r="AB848" s="30">
        <f t="shared" si="721"/>
        <v>0.98</v>
      </c>
      <c r="AC848" s="9">
        <v>0.5</v>
      </c>
      <c r="AD848" s="9">
        <v>0.5</v>
      </c>
      <c r="AE848" s="9">
        <f t="shared" si="693"/>
        <v>88.848722378734621</v>
      </c>
      <c r="AF848" s="9">
        <f>(AC848+AD848)*D848*E848*N848</f>
        <v>24.757380000000005</v>
      </c>
      <c r="AG848" s="28">
        <f t="shared" si="694"/>
        <v>113.60610237873462</v>
      </c>
      <c r="AH848" s="9">
        <f t="shared" si="695"/>
        <v>0.21792297668539873</v>
      </c>
      <c r="AI848" s="9">
        <f t="shared" si="722"/>
        <v>0.09</v>
      </c>
      <c r="AJ848" s="29">
        <f t="shared" si="696"/>
        <v>0.3079229766853987</v>
      </c>
      <c r="AK848" s="30">
        <f t="shared" si="723"/>
        <v>0.9</v>
      </c>
      <c r="AL848" s="9">
        <v>10.30436501748769</v>
      </c>
      <c r="AM848" s="9">
        <v>3.1700697453767277</v>
      </c>
      <c r="AN848" s="9">
        <v>3.6543117584684408</v>
      </c>
      <c r="AO848" s="36">
        <f t="shared" si="697"/>
        <v>88.635232248320463</v>
      </c>
      <c r="AP848" s="36">
        <f t="shared" si="698"/>
        <v>4.9825048737782804</v>
      </c>
      <c r="AQ848" s="36">
        <f t="shared" si="699"/>
        <v>1.5328346705256346</v>
      </c>
      <c r="AR848" s="36">
        <f t="shared" si="700"/>
        <v>1.7669818679728304</v>
      </c>
      <c r="AS848" s="36">
        <f t="shared" si="701"/>
        <v>114.91590760646351</v>
      </c>
      <c r="AT848" s="37">
        <f t="shared" si="702"/>
        <v>112.35768367127599</v>
      </c>
      <c r="AU848" s="37">
        <f t="shared" si="703"/>
        <v>7.1314142684499906</v>
      </c>
      <c r="AV848" s="37">
        <f t="shared" si="704"/>
        <v>2.1939324330800019</v>
      </c>
      <c r="AW848" s="37">
        <f t="shared" si="705"/>
        <v>2.5290652040643846</v>
      </c>
      <c r="AX848" s="37">
        <f t="shared" si="706"/>
        <v>164.47810166519119</v>
      </c>
      <c r="AY848" s="9">
        <f t="shared" si="707"/>
        <v>0.85</v>
      </c>
      <c r="AZ848" s="9">
        <f t="shared" si="708"/>
        <v>0.6</v>
      </c>
      <c r="BA848" s="9">
        <f t="shared" si="709"/>
        <v>0.65</v>
      </c>
      <c r="BB848" s="9">
        <f t="shared" si="724"/>
        <v>21</v>
      </c>
      <c r="BC848" s="9">
        <f t="shared" si="725"/>
        <v>11.2</v>
      </c>
      <c r="BD848" s="9">
        <f t="shared" si="726"/>
        <v>13.65</v>
      </c>
      <c r="BE848" s="9">
        <f t="shared" si="710"/>
        <v>441.62547666572652</v>
      </c>
      <c r="BF848" s="9">
        <f t="shared" si="711"/>
        <v>135.8631570203174</v>
      </c>
      <c r="BG848" s="9">
        <f t="shared" si="712"/>
        <v>156.61684824634295</v>
      </c>
      <c r="BH848" s="9">
        <f t="shared" si="713"/>
        <v>10185.598159725429</v>
      </c>
      <c r="BI848" s="9">
        <f t="shared" si="714"/>
        <v>801.26918850332811</v>
      </c>
      <c r="BJ848" s="9">
        <f t="shared" si="715"/>
        <v>246.50516631215572</v>
      </c>
      <c r="BK848" s="9">
        <f t="shared" si="716"/>
        <v>284.15990818229722</v>
      </c>
      <c r="BL848" s="9">
        <f t="shared" si="717"/>
        <v>18480.378517749527</v>
      </c>
      <c r="BM848" s="9" t="str">
        <f t="shared" si="718"/>
        <v>M</v>
      </c>
      <c r="BN848" s="9" t="str">
        <f t="shared" si="719"/>
        <v>M</v>
      </c>
      <c r="BO848" s="9">
        <v>1</v>
      </c>
    </row>
    <row r="849" spans="1:67" x14ac:dyDescent="0.3">
      <c r="A849" s="10">
        <v>843</v>
      </c>
      <c r="B849" s="10">
        <f t="shared" si="689"/>
        <v>22</v>
      </c>
      <c r="C849" s="9">
        <f>IF(G849&lt;=$A$3,$A$3,G849)</f>
        <v>3.3021032154185788</v>
      </c>
      <c r="D849" s="9">
        <f t="shared" si="676"/>
        <v>3</v>
      </c>
      <c r="E849" s="9">
        <f t="shared" si="677"/>
        <v>2.7508200000000005</v>
      </c>
      <c r="F849" s="9">
        <f t="shared" si="678"/>
        <v>3.7021032154185791</v>
      </c>
      <c r="G849" s="9">
        <v>3.3021032154185788</v>
      </c>
      <c r="H849" s="9">
        <f t="shared" si="690"/>
        <v>3.6434677740279038</v>
      </c>
      <c r="I849" s="9">
        <v>65</v>
      </c>
      <c r="J849" s="9">
        <v>78</v>
      </c>
      <c r="K849" s="9">
        <v>0.2</v>
      </c>
      <c r="L849" s="9">
        <v>0.2</v>
      </c>
      <c r="M849" s="1">
        <f t="shared" si="679"/>
        <v>1.3989229744649958</v>
      </c>
      <c r="N849" s="9">
        <v>3</v>
      </c>
      <c r="O849" s="9">
        <v>2.6</v>
      </c>
      <c r="P849" s="9">
        <f t="shared" si="680"/>
        <v>2.8742558901505646</v>
      </c>
      <c r="Q849" s="1">
        <f t="shared" si="681"/>
        <v>1.3402875330743207</v>
      </c>
      <c r="R849" s="4">
        <f t="shared" si="682"/>
        <v>15.007922656809424</v>
      </c>
      <c r="S849" s="4">
        <f t="shared" si="683"/>
        <v>2.6366554128729285E-2</v>
      </c>
      <c r="T849" s="9">
        <f t="shared" si="684"/>
        <v>15.895596877875038</v>
      </c>
      <c r="U849" s="9">
        <f t="shared" si="685"/>
        <v>5.0423907484928998</v>
      </c>
      <c r="V849" s="9">
        <f t="shared" si="686"/>
        <v>46.476790395766734</v>
      </c>
      <c r="W849" s="9">
        <f t="shared" si="687"/>
        <v>41.356623447232899</v>
      </c>
      <c r="X849" s="28">
        <f t="shared" si="691"/>
        <v>87.833413842999633</v>
      </c>
      <c r="Y849" s="9">
        <f t="shared" si="688"/>
        <v>0.47085296628862666</v>
      </c>
      <c r="Z849" s="9">
        <f t="shared" si="720"/>
        <v>0.04</v>
      </c>
      <c r="AA849" s="29">
        <f t="shared" si="692"/>
        <v>0.51085296628862664</v>
      </c>
      <c r="AB849" s="30">
        <f t="shared" si="721"/>
        <v>0.98</v>
      </c>
      <c r="AC849" s="9">
        <v>0.5</v>
      </c>
      <c r="AD849" s="9">
        <v>0.5</v>
      </c>
      <c r="AE849" s="9">
        <f t="shared" si="693"/>
        <v>90.202716199362953</v>
      </c>
      <c r="AF849" s="9">
        <f>(AC849+AD849)*D849*E849*N849</f>
        <v>24.757380000000005</v>
      </c>
      <c r="AG849" s="28">
        <f t="shared" si="694"/>
        <v>114.96009619936297</v>
      </c>
      <c r="AH849" s="9">
        <f t="shared" si="695"/>
        <v>0.21535629160457501</v>
      </c>
      <c r="AI849" s="9">
        <f t="shared" si="722"/>
        <v>0.09</v>
      </c>
      <c r="AJ849" s="29">
        <f t="shared" si="696"/>
        <v>0.305356291604575</v>
      </c>
      <c r="AK849" s="30">
        <f t="shared" si="723"/>
        <v>0.9</v>
      </c>
      <c r="AL849" s="9">
        <v>5.1007613725703465</v>
      </c>
      <c r="AM849" s="9">
        <v>2.5588611663419729</v>
      </c>
      <c r="AN849" s="9">
        <v>4.1074055109902989</v>
      </c>
      <c r="AO849" s="36">
        <f t="shared" si="697"/>
        <v>89.663276631395462</v>
      </c>
      <c r="AP849" s="36">
        <f t="shared" si="698"/>
        <v>2.4950222950623382</v>
      </c>
      <c r="AQ849" s="36">
        <f t="shared" si="699"/>
        <v>1.2516593491954011</v>
      </c>
      <c r="AR849" s="36">
        <f t="shared" si="700"/>
        <v>2.0091252219506526</v>
      </c>
      <c r="AS849" s="36">
        <f t="shared" si="701"/>
        <v>70.773262325212997</v>
      </c>
      <c r="AT849" s="37">
        <f t="shared" si="702"/>
        <v>113.6967984389304</v>
      </c>
      <c r="AU849" s="37">
        <f t="shared" si="703"/>
        <v>3.5432117954824034</v>
      </c>
      <c r="AV849" s="37">
        <f t="shared" si="704"/>
        <v>1.7774968098568305</v>
      </c>
      <c r="AW849" s="37">
        <f t="shared" si="705"/>
        <v>2.8531833960381068</v>
      </c>
      <c r="AX849" s="37">
        <f t="shared" si="706"/>
        <v>100.50597879294689</v>
      </c>
      <c r="AY849" s="9">
        <f t="shared" si="707"/>
        <v>0.85</v>
      </c>
      <c r="AZ849" s="9">
        <f t="shared" si="708"/>
        <v>0.6</v>
      </c>
      <c r="BA849" s="9">
        <f t="shared" si="709"/>
        <v>0.65</v>
      </c>
      <c r="BB849" s="9">
        <f t="shared" si="724"/>
        <v>21</v>
      </c>
      <c r="BC849" s="9">
        <f t="shared" si="725"/>
        <v>11.2</v>
      </c>
      <c r="BD849" s="9">
        <f t="shared" si="726"/>
        <v>13.65</v>
      </c>
      <c r="BE849" s="9">
        <f t="shared" si="710"/>
        <v>223.71187424367363</v>
      </c>
      <c r="BF849" s="9">
        <f t="shared" si="711"/>
        <v>112.22787847517966</v>
      </c>
      <c r="BG849" s="9">
        <f t="shared" si="712"/>
        <v>180.14475056287517</v>
      </c>
      <c r="BH849" s="9">
        <f t="shared" si="713"/>
        <v>6345.7625979718914</v>
      </c>
      <c r="BI849" s="9">
        <f t="shared" si="714"/>
        <v>402.85183733740348</v>
      </c>
      <c r="BJ849" s="9">
        <f t="shared" si="715"/>
        <v>202.09569651613384</v>
      </c>
      <c r="BK849" s="9">
        <f t="shared" si="716"/>
        <v>324.39781748864755</v>
      </c>
      <c r="BL849" s="9">
        <f t="shared" si="717"/>
        <v>11427.208012729096</v>
      </c>
      <c r="BM849" s="9" t="str">
        <f t="shared" si="718"/>
        <v>D</v>
      </c>
      <c r="BN849" s="9" t="str">
        <f t="shared" si="719"/>
        <v>M</v>
      </c>
      <c r="BO849" s="9">
        <v>1</v>
      </c>
    </row>
    <row r="850" spans="1:67" x14ac:dyDescent="0.3">
      <c r="A850" s="10">
        <v>844</v>
      </c>
      <c r="B850" s="10">
        <f t="shared" si="689"/>
        <v>22</v>
      </c>
      <c r="C850" s="9">
        <f>IF(G850&lt;=$A$3,$A$3,G850)</f>
        <v>3.0612410906521843</v>
      </c>
      <c r="D850" s="9">
        <f t="shared" si="676"/>
        <v>3</v>
      </c>
      <c r="E850" s="9">
        <f t="shared" si="677"/>
        <v>2.7508200000000005</v>
      </c>
      <c r="F850" s="9">
        <f t="shared" si="678"/>
        <v>3.4612410906521847</v>
      </c>
      <c r="G850" s="9">
        <v>3.0612410906521843</v>
      </c>
      <c r="H850" s="9">
        <f t="shared" si="690"/>
        <v>3.3777058240462754</v>
      </c>
      <c r="I850" s="9">
        <v>65</v>
      </c>
      <c r="J850" s="9">
        <v>78</v>
      </c>
      <c r="K850" s="9">
        <v>0.2</v>
      </c>
      <c r="L850" s="9">
        <v>0.2</v>
      </c>
      <c r="M850" s="1">
        <f t="shared" si="679"/>
        <v>1.3989229744649958</v>
      </c>
      <c r="N850" s="9">
        <v>3</v>
      </c>
      <c r="O850" s="9">
        <v>2.6</v>
      </c>
      <c r="P850" s="9">
        <f t="shared" si="680"/>
        <v>2.820858042657016</v>
      </c>
      <c r="Q850" s="1">
        <f t="shared" si="681"/>
        <v>1.3153877078590863</v>
      </c>
      <c r="R850" s="4">
        <f t="shared" si="682"/>
        <v>15.007922656809424</v>
      </c>
      <c r="S850" s="4">
        <f t="shared" si="683"/>
        <v>5.351465176131235E-2</v>
      </c>
      <c r="T850" s="9">
        <f t="shared" si="684"/>
        <v>15.310467171125497</v>
      </c>
      <c r="U850" s="9">
        <f t="shared" si="685"/>
        <v>4.776628798511271</v>
      </c>
      <c r="V850" s="9">
        <f t="shared" si="686"/>
        <v>41.506807310451343</v>
      </c>
      <c r="W850" s="9">
        <f t="shared" si="687"/>
        <v>41.431302977162559</v>
      </c>
      <c r="X850" s="28">
        <f t="shared" si="691"/>
        <v>82.93811028761391</v>
      </c>
      <c r="Y850" s="9">
        <f t="shared" si="688"/>
        <v>0.49954481520601957</v>
      </c>
      <c r="Z850" s="9">
        <f t="shared" si="720"/>
        <v>0.04</v>
      </c>
      <c r="AA850" s="29">
        <f t="shared" si="692"/>
        <v>0.5395448152060196</v>
      </c>
      <c r="AB850" s="30">
        <f t="shared" si="721"/>
        <v>0.98</v>
      </c>
      <c r="AC850" s="9">
        <v>0.5</v>
      </c>
      <c r="AD850" s="9">
        <v>0.5</v>
      </c>
      <c r="AE850" s="9">
        <f t="shared" si="693"/>
        <v>83.623146614126796</v>
      </c>
      <c r="AF850" s="9">
        <f>(AC850+AD850)*D850*E850*N850</f>
        <v>24.757380000000005</v>
      </c>
      <c r="AG850" s="28">
        <f t="shared" si="694"/>
        <v>108.38052661412681</v>
      </c>
      <c r="AH850" s="9">
        <f t="shared" si="695"/>
        <v>0.22843015044709164</v>
      </c>
      <c r="AI850" s="9">
        <f t="shared" si="722"/>
        <v>0.09</v>
      </c>
      <c r="AJ850" s="29">
        <f t="shared" si="696"/>
        <v>0.31843015044709166</v>
      </c>
      <c r="AK850" s="30">
        <f t="shared" si="723"/>
        <v>0.9</v>
      </c>
      <c r="AL850" s="9">
        <v>8.1367847402038578</v>
      </c>
      <c r="AM850" s="9">
        <v>3.1072172217336034</v>
      </c>
      <c r="AN850" s="9">
        <v>4.0519847558897144</v>
      </c>
      <c r="AO850" s="36">
        <f t="shared" si="697"/>
        <v>84.665987585272532</v>
      </c>
      <c r="AP850" s="36">
        <f t="shared" si="698"/>
        <v>3.746624721179407</v>
      </c>
      <c r="AQ850" s="36">
        <f t="shared" si="699"/>
        <v>1.4307342800283847</v>
      </c>
      <c r="AR850" s="36">
        <f t="shared" si="700"/>
        <v>1.8657573895555899</v>
      </c>
      <c r="AS850" s="36">
        <f t="shared" si="701"/>
        <v>93.045718073675118</v>
      </c>
      <c r="AT850" s="37">
        <f t="shared" si="702"/>
        <v>107.18953181616938</v>
      </c>
      <c r="AU850" s="37">
        <f t="shared" si="703"/>
        <v>5.5457871512251433</v>
      </c>
      <c r="AV850" s="37">
        <f t="shared" si="704"/>
        <v>2.1177855743451777</v>
      </c>
      <c r="AW850" s="37">
        <f t="shared" si="705"/>
        <v>2.7617106404624305</v>
      </c>
      <c r="AX850" s="37">
        <f t="shared" si="706"/>
        <v>137.7270973664713</v>
      </c>
      <c r="AY850" s="9">
        <f t="shared" si="707"/>
        <v>0.85</v>
      </c>
      <c r="AZ850" s="9">
        <f t="shared" si="708"/>
        <v>0.6</v>
      </c>
      <c r="BA850" s="9">
        <f t="shared" si="709"/>
        <v>0.65</v>
      </c>
      <c r="BB850" s="9">
        <f t="shared" si="724"/>
        <v>21</v>
      </c>
      <c r="BC850" s="9">
        <f t="shared" si="725"/>
        <v>11.2</v>
      </c>
      <c r="BD850" s="9">
        <f t="shared" si="726"/>
        <v>13.65</v>
      </c>
      <c r="BE850" s="9">
        <f t="shared" si="710"/>
        <v>317.21168213005086</v>
      </c>
      <c r="BF850" s="9">
        <f t="shared" si="711"/>
        <v>121.13453079070705</v>
      </c>
      <c r="BG850" s="9">
        <f t="shared" si="712"/>
        <v>157.96619198124407</v>
      </c>
      <c r="BH850" s="9">
        <f t="shared" si="713"/>
        <v>7877.8076112885456</v>
      </c>
      <c r="BI850" s="9">
        <f t="shared" si="714"/>
        <v>594.45032829195088</v>
      </c>
      <c r="BJ850" s="9">
        <f t="shared" si="715"/>
        <v>227.00444420109696</v>
      </c>
      <c r="BK850" s="9">
        <f t="shared" si="716"/>
        <v>296.02647056290118</v>
      </c>
      <c r="BL850" s="9">
        <f t="shared" si="717"/>
        <v>14762.903085112033</v>
      </c>
      <c r="BM850" s="9" t="str">
        <f t="shared" si="718"/>
        <v>M</v>
      </c>
      <c r="BN850" s="9" t="str">
        <f t="shared" si="719"/>
        <v>M</v>
      </c>
      <c r="BO850" s="9">
        <v>1</v>
      </c>
    </row>
    <row r="851" spans="1:67" x14ac:dyDescent="0.3">
      <c r="A851" s="10">
        <v>845</v>
      </c>
      <c r="B851" s="10">
        <f t="shared" si="689"/>
        <v>22</v>
      </c>
      <c r="C851" s="9">
        <f>IF(G851&lt;=$A$3,$A$3,G851)</f>
        <v>2.6813609522930166</v>
      </c>
      <c r="D851" s="9">
        <f t="shared" si="676"/>
        <v>3</v>
      </c>
      <c r="E851" s="9">
        <f t="shared" si="677"/>
        <v>2.7508200000000005</v>
      </c>
      <c r="F851" s="9">
        <f t="shared" si="678"/>
        <v>3.081360952293017</v>
      </c>
      <c r="G851" s="9">
        <v>2.6813609522930166</v>
      </c>
      <c r="H851" s="9">
        <f t="shared" si="690"/>
        <v>2.9585544675283537</v>
      </c>
      <c r="I851" s="9">
        <v>65</v>
      </c>
      <c r="J851" s="9">
        <v>78</v>
      </c>
      <c r="K851" s="9">
        <v>0.2</v>
      </c>
      <c r="L851" s="9">
        <v>0.2</v>
      </c>
      <c r="M851" s="1">
        <f t="shared" si="679"/>
        <v>1.3989229744649958</v>
      </c>
      <c r="N851" s="9">
        <v>3</v>
      </c>
      <c r="O851" s="9">
        <v>2.6</v>
      </c>
      <c r="P851" s="9">
        <f t="shared" si="680"/>
        <v>2.7366406435387285</v>
      </c>
      <c r="Q851" s="1">
        <f t="shared" si="681"/>
        <v>1.2761164897003328</v>
      </c>
      <c r="R851" s="4">
        <f t="shared" si="682"/>
        <v>15.007922656809424</v>
      </c>
      <c r="S851" s="4">
        <f t="shared" si="683"/>
        <v>0.11565797337331679</v>
      </c>
      <c r="T851" s="9">
        <f t="shared" si="684"/>
        <v>14.409918532735571</v>
      </c>
      <c r="U851" s="9">
        <f t="shared" si="685"/>
        <v>4.3574774419933497</v>
      </c>
      <c r="V851" s="9">
        <f t="shared" si="686"/>
        <v>33.606965105077464</v>
      </c>
      <c r="W851" s="9">
        <f t="shared" si="687"/>
        <v>41.602248069119291</v>
      </c>
      <c r="X851" s="28">
        <f t="shared" si="691"/>
        <v>75.209213174196748</v>
      </c>
      <c r="Y851" s="9">
        <f t="shared" si="688"/>
        <v>0.55315361394303819</v>
      </c>
      <c r="Z851" s="9">
        <f t="shared" si="720"/>
        <v>0.04</v>
      </c>
      <c r="AA851" s="29">
        <f t="shared" si="692"/>
        <v>0.59315361394303823</v>
      </c>
      <c r="AB851" s="30">
        <f t="shared" si="721"/>
        <v>0.98</v>
      </c>
      <c r="AC851" s="9">
        <v>0.5</v>
      </c>
      <c r="AD851" s="9">
        <v>0.5</v>
      </c>
      <c r="AE851" s="9">
        <f t="shared" si="693"/>
        <v>73.246057203297127</v>
      </c>
      <c r="AF851" s="9">
        <f>(AC851+AD851)*D851*E851*N851</f>
        <v>24.757380000000005</v>
      </c>
      <c r="AG851" s="28">
        <f t="shared" si="694"/>
        <v>98.003437203297125</v>
      </c>
      <c r="AH851" s="9">
        <f t="shared" si="695"/>
        <v>0.2526174663511403</v>
      </c>
      <c r="AI851" s="9">
        <f t="shared" si="722"/>
        <v>0.09</v>
      </c>
      <c r="AJ851" s="29">
        <f t="shared" si="696"/>
        <v>0.34261746635114032</v>
      </c>
      <c r="AK851" s="30">
        <f t="shared" si="723"/>
        <v>0.9</v>
      </c>
      <c r="AL851" s="9">
        <v>9.5604568724850552</v>
      </c>
      <c r="AM851" s="9">
        <v>2.5498339898071558</v>
      </c>
      <c r="AN851" s="9">
        <v>3.6869490778217848</v>
      </c>
      <c r="AO851" s="36">
        <f t="shared" si="697"/>
        <v>76.776071781992513</v>
      </c>
      <c r="AP851" s="36">
        <f t="shared" si="698"/>
        <v>3.889637327623988</v>
      </c>
      <c r="AQ851" s="36">
        <f t="shared" si="699"/>
        <v>1.0373907437982453</v>
      </c>
      <c r="AR851" s="36">
        <f t="shared" si="700"/>
        <v>1.500021907887841</v>
      </c>
      <c r="AS851" s="36">
        <f t="shared" si="701"/>
        <v>89.71023647414728</v>
      </c>
      <c r="AT851" s="37">
        <f t="shared" si="702"/>
        <v>96.926476354909241</v>
      </c>
      <c r="AU851" s="37">
        <f t="shared" si="703"/>
        <v>6.2848773616748783</v>
      </c>
      <c r="AV851" s="37">
        <f t="shared" si="704"/>
        <v>1.6762163286034086</v>
      </c>
      <c r="AW851" s="37">
        <f t="shared" si="705"/>
        <v>2.4237359262128115</v>
      </c>
      <c r="AX851" s="37">
        <f t="shared" si="706"/>
        <v>144.95383163943464</v>
      </c>
      <c r="AY851" s="9">
        <f t="shared" si="707"/>
        <v>0.85</v>
      </c>
      <c r="AZ851" s="9">
        <f t="shared" si="708"/>
        <v>0.6</v>
      </c>
      <c r="BA851" s="9">
        <f t="shared" si="709"/>
        <v>0.65</v>
      </c>
      <c r="BB851" s="9">
        <f t="shared" si="724"/>
        <v>21</v>
      </c>
      <c r="BC851" s="9">
        <f t="shared" si="725"/>
        <v>11.2</v>
      </c>
      <c r="BD851" s="9">
        <f t="shared" si="726"/>
        <v>13.65</v>
      </c>
      <c r="BE851" s="9">
        <f t="shared" si="710"/>
        <v>298.63107467157681</v>
      </c>
      <c r="BF851" s="9">
        <f t="shared" si="711"/>
        <v>79.646786211828683</v>
      </c>
      <c r="BG851" s="9">
        <f t="shared" si="712"/>
        <v>115.16578967455824</v>
      </c>
      <c r="BH851" s="9">
        <f t="shared" si="713"/>
        <v>6887.5995551186543</v>
      </c>
      <c r="BI851" s="9">
        <f t="shared" si="714"/>
        <v>609.17101698988449</v>
      </c>
      <c r="BJ851" s="9">
        <f t="shared" si="715"/>
        <v>162.46974234009107</v>
      </c>
      <c r="BK851" s="9">
        <f t="shared" si="716"/>
        <v>234.92418294261012</v>
      </c>
      <c r="BL851" s="9">
        <f t="shared" si="717"/>
        <v>14049.864134953157</v>
      </c>
      <c r="BM851" s="9" t="str">
        <f t="shared" si="718"/>
        <v>M</v>
      </c>
      <c r="BN851" s="9" t="str">
        <f t="shared" si="719"/>
        <v>M</v>
      </c>
      <c r="BO851" s="9">
        <v>1</v>
      </c>
    </row>
    <row r="852" spans="1:67" x14ac:dyDescent="0.3">
      <c r="A852" s="10">
        <v>846</v>
      </c>
      <c r="B852" s="10">
        <f t="shared" si="689"/>
        <v>22</v>
      </c>
      <c r="C852" s="9">
        <f>IF(G852&lt;=$A$3,$A$3,G852)</f>
        <v>2.8546403250324213</v>
      </c>
      <c r="D852" s="9">
        <f t="shared" si="676"/>
        <v>3</v>
      </c>
      <c r="E852" s="9">
        <f t="shared" si="677"/>
        <v>2.7508200000000005</v>
      </c>
      <c r="F852" s="9">
        <f t="shared" si="678"/>
        <v>3.2546403250324216</v>
      </c>
      <c r="G852" s="9">
        <v>2.8546403250324213</v>
      </c>
      <c r="H852" s="9">
        <f t="shared" si="690"/>
        <v>3.1497471012206839</v>
      </c>
      <c r="I852" s="9">
        <v>65</v>
      </c>
      <c r="J852" s="9">
        <v>78</v>
      </c>
      <c r="K852" s="9">
        <v>0.2</v>
      </c>
      <c r="L852" s="9">
        <v>0.2</v>
      </c>
      <c r="M852" s="1">
        <f t="shared" si="679"/>
        <v>1.3989229744649958</v>
      </c>
      <c r="N852" s="9">
        <v>3</v>
      </c>
      <c r="O852" s="9">
        <v>2.6</v>
      </c>
      <c r="P852" s="9">
        <f t="shared" si="680"/>
        <v>2.7750557556211701</v>
      </c>
      <c r="Q852" s="1">
        <f t="shared" si="681"/>
        <v>1.2940297506532579</v>
      </c>
      <c r="R852" s="4">
        <f t="shared" si="682"/>
        <v>15.007922656809424</v>
      </c>
      <c r="S852" s="4">
        <f t="shared" si="683"/>
        <v>8.4377731325928074E-2</v>
      </c>
      <c r="T852" s="9">
        <f t="shared" si="684"/>
        <v>14.817311354208545</v>
      </c>
      <c r="U852" s="9">
        <f t="shared" si="685"/>
        <v>4.5486700756856795</v>
      </c>
      <c r="V852" s="9">
        <f t="shared" si="686"/>
        <v>37.219729469435002</v>
      </c>
      <c r="W852" s="9">
        <f t="shared" si="687"/>
        <v>41.516201753690495</v>
      </c>
      <c r="X852" s="28">
        <f t="shared" si="691"/>
        <v>78.735931223125505</v>
      </c>
      <c r="Y852" s="9">
        <f t="shared" si="688"/>
        <v>0.52728406343528178</v>
      </c>
      <c r="Z852" s="9">
        <f t="shared" si="720"/>
        <v>0.04</v>
      </c>
      <c r="AA852" s="29">
        <f t="shared" si="692"/>
        <v>0.56728406343528182</v>
      </c>
      <c r="AB852" s="30">
        <f t="shared" si="721"/>
        <v>0.98</v>
      </c>
      <c r="AC852" s="9">
        <v>0.5</v>
      </c>
      <c r="AD852" s="9">
        <v>0.5</v>
      </c>
      <c r="AE852" s="9">
        <f t="shared" si="693"/>
        <v>77.979485888818957</v>
      </c>
      <c r="AF852" s="9">
        <f>(AC852+AD852)*D852*E852*N852</f>
        <v>24.757380000000005</v>
      </c>
      <c r="AG852" s="28">
        <f t="shared" si="694"/>
        <v>102.73686588881895</v>
      </c>
      <c r="AH852" s="9">
        <f t="shared" si="695"/>
        <v>0.24097854052499762</v>
      </c>
      <c r="AI852" s="9">
        <f t="shared" si="722"/>
        <v>0.09</v>
      </c>
      <c r="AJ852" s="29">
        <f t="shared" si="696"/>
        <v>0.33097854052499764</v>
      </c>
      <c r="AK852" s="30">
        <f t="shared" si="723"/>
        <v>0.9</v>
      </c>
      <c r="AL852" s="9">
        <v>4.4070378426890899</v>
      </c>
      <c r="AM852" s="9">
        <v>3.2371839188625282</v>
      </c>
      <c r="AN852" s="9">
        <v>6.6894193862493569</v>
      </c>
      <c r="AO852" s="36">
        <f t="shared" si="697"/>
        <v>80.376263123607288</v>
      </c>
      <c r="AP852" s="36">
        <f t="shared" si="698"/>
        <v>1.9069955075753646</v>
      </c>
      <c r="AQ852" s="36">
        <f t="shared" si="699"/>
        <v>1.4007810712828437</v>
      </c>
      <c r="AR852" s="36">
        <f t="shared" si="700"/>
        <v>2.8946183747950727</v>
      </c>
      <c r="AS852" s="36">
        <f t="shared" si="701"/>
        <v>69.135620139610253</v>
      </c>
      <c r="AT852" s="37">
        <f t="shared" si="702"/>
        <v>101.60788934059018</v>
      </c>
      <c r="AU852" s="37">
        <f t="shared" si="703"/>
        <v>2.9484028894774208</v>
      </c>
      <c r="AV852" s="37">
        <f t="shared" si="704"/>
        <v>2.165745509986416</v>
      </c>
      <c r="AW852" s="37">
        <f t="shared" si="705"/>
        <v>4.4753651208289194</v>
      </c>
      <c r="AX852" s="37">
        <f t="shared" si="706"/>
        <v>106.89047843883526</v>
      </c>
      <c r="AY852" s="9">
        <f t="shared" si="707"/>
        <v>0.85</v>
      </c>
      <c r="AZ852" s="9">
        <f t="shared" si="708"/>
        <v>0.6</v>
      </c>
      <c r="BA852" s="9">
        <f t="shared" si="709"/>
        <v>0.65</v>
      </c>
      <c r="BB852" s="9">
        <f t="shared" si="724"/>
        <v>21</v>
      </c>
      <c r="BC852" s="9">
        <f t="shared" si="725"/>
        <v>11.2</v>
      </c>
      <c r="BD852" s="9">
        <f t="shared" si="726"/>
        <v>13.65</v>
      </c>
      <c r="BE852" s="9">
        <f t="shared" si="710"/>
        <v>153.27717269241455</v>
      </c>
      <c r="BF852" s="9">
        <f t="shared" si="711"/>
        <v>112.58954796399834</v>
      </c>
      <c r="BG852" s="9">
        <f t="shared" si="712"/>
        <v>232.65860813495726</v>
      </c>
      <c r="BH852" s="9">
        <f t="shared" si="713"/>
        <v>5556.8627955550774</v>
      </c>
      <c r="BI852" s="9">
        <f t="shared" si="714"/>
        <v>299.58099452549811</v>
      </c>
      <c r="BJ852" s="9">
        <f t="shared" si="715"/>
        <v>220.0568301185798</v>
      </c>
      <c r="BK852" s="9">
        <f t="shared" si="716"/>
        <v>454.73240395592182</v>
      </c>
      <c r="BL852" s="9">
        <f t="shared" si="717"/>
        <v>10860.915904775913</v>
      </c>
      <c r="BM852" s="9" t="str">
        <f t="shared" si="718"/>
        <v>D</v>
      </c>
      <c r="BN852" s="9" t="str">
        <f t="shared" si="719"/>
        <v>M</v>
      </c>
      <c r="BO852" s="9">
        <v>1</v>
      </c>
    </row>
    <row r="853" spans="1:67" x14ac:dyDescent="0.3">
      <c r="A853" s="10">
        <v>847</v>
      </c>
      <c r="B853" s="10">
        <f t="shared" si="689"/>
        <v>22</v>
      </c>
      <c r="C853" s="9">
        <f>IF(G853&lt;=$A$3,$A$3,G853)</f>
        <v>2.5</v>
      </c>
      <c r="D853" s="9">
        <f t="shared" si="676"/>
        <v>3</v>
      </c>
      <c r="E853" s="9">
        <f t="shared" si="677"/>
        <v>2.7508200000000005</v>
      </c>
      <c r="F853" s="9">
        <f t="shared" si="678"/>
        <v>2.9000000000000004</v>
      </c>
      <c r="G853" s="9">
        <v>1.516486153874667</v>
      </c>
      <c r="H853" s="9">
        <f t="shared" si="690"/>
        <v>1.6732573365976631</v>
      </c>
      <c r="I853" s="9">
        <v>65</v>
      </c>
      <c r="J853" s="9">
        <v>78</v>
      </c>
      <c r="K853" s="9">
        <v>0.2</v>
      </c>
      <c r="L853" s="9">
        <v>0.2</v>
      </c>
      <c r="M853" s="1">
        <f t="shared" si="679"/>
        <v>1.3989229744649958</v>
      </c>
      <c r="N853" s="9">
        <v>3</v>
      </c>
      <c r="O853" s="9">
        <v>2.6</v>
      </c>
      <c r="P853" s="9">
        <f t="shared" si="680"/>
        <v>0.36924186864935921</v>
      </c>
      <c r="Q853" s="1">
        <f t="shared" si="681"/>
        <v>0.1721803110626583</v>
      </c>
      <c r="R853" s="4">
        <f t="shared" si="682"/>
        <v>15.007922656809424</v>
      </c>
      <c r="S853" s="4">
        <f t="shared" si="683"/>
        <v>11.54090633424353</v>
      </c>
      <c r="T853" s="9">
        <f t="shared" si="684"/>
        <v>0.26232994038194679</v>
      </c>
      <c r="U853" s="9">
        <f t="shared" si="685"/>
        <v>3.0721803110626587</v>
      </c>
      <c r="V853" s="9">
        <f t="shared" si="686"/>
        <v>40.703845273334792</v>
      </c>
      <c r="W853" s="9">
        <f t="shared" si="687"/>
        <v>73.031049765168305</v>
      </c>
      <c r="X853" s="28">
        <f t="shared" si="691"/>
        <v>113.7348950385031</v>
      </c>
      <c r="Y853" s="9">
        <f t="shared" si="688"/>
        <v>0.64211647393216331</v>
      </c>
      <c r="Z853" s="9">
        <f t="shared" si="720"/>
        <v>0.04</v>
      </c>
      <c r="AA853" s="29">
        <f t="shared" si="692"/>
        <v>0.68211647393216335</v>
      </c>
      <c r="AB853" s="30">
        <f t="shared" si="721"/>
        <v>0.98</v>
      </c>
      <c r="AC853" s="9">
        <v>0.5</v>
      </c>
      <c r="AD853" s="9">
        <v>0.5</v>
      </c>
      <c r="AE853" s="9">
        <f t="shared" si="693"/>
        <v>41.425467719936258</v>
      </c>
      <c r="AF853" s="9">
        <f>(AC853+AD853)*D853*E853*N853</f>
        <v>24.757380000000005</v>
      </c>
      <c r="AG853" s="28">
        <f t="shared" si="694"/>
        <v>66.182847719936262</v>
      </c>
      <c r="AH853" s="9">
        <f t="shared" si="695"/>
        <v>0.37407547201300523</v>
      </c>
      <c r="AI853" s="9">
        <f t="shared" si="722"/>
        <v>0.09</v>
      </c>
      <c r="AJ853" s="29">
        <f t="shared" si="696"/>
        <v>0.46407547201300525</v>
      </c>
      <c r="AK853" s="30">
        <f t="shared" si="723"/>
        <v>0.9</v>
      </c>
      <c r="AL853" s="9">
        <v>10.580417807517495</v>
      </c>
      <c r="AM853" s="9">
        <v>2.9689398685207573</v>
      </c>
      <c r="AN853" s="9">
        <v>3.7043916630485509</v>
      </c>
      <c r="AO853" s="36">
        <f t="shared" si="697"/>
        <v>116.10437201847191</v>
      </c>
      <c r="AP853" s="36">
        <f t="shared" si="698"/>
        <v>3.3633405199245909</v>
      </c>
      <c r="AQ853" s="36">
        <f t="shared" si="699"/>
        <v>0.94377707408875766</v>
      </c>
      <c r="AR853" s="36">
        <f t="shared" si="700"/>
        <v>1.1775650837861709</v>
      </c>
      <c r="AS853" s="36">
        <f t="shared" si="701"/>
        <v>76.825756424423204</v>
      </c>
      <c r="AT853" s="37">
        <f t="shared" si="702"/>
        <v>65.455563679057832</v>
      </c>
      <c r="AU853" s="37">
        <f t="shared" si="703"/>
        <v>5.6703054193990079</v>
      </c>
      <c r="AV853" s="37">
        <f t="shared" si="704"/>
        <v>1.5911276976587572</v>
      </c>
      <c r="AW853" s="37">
        <f t="shared" si="705"/>
        <v>1.9852743534982531</v>
      </c>
      <c r="AX853" s="37">
        <f t="shared" si="706"/>
        <v>129.52167656595239</v>
      </c>
      <c r="AY853" s="9">
        <f t="shared" si="707"/>
        <v>0.85</v>
      </c>
      <c r="AZ853" s="9">
        <f t="shared" si="708"/>
        <v>0.6</v>
      </c>
      <c r="BA853" s="9">
        <f t="shared" si="709"/>
        <v>0.65</v>
      </c>
      <c r="BB853" s="9">
        <f t="shared" si="724"/>
        <v>21</v>
      </c>
      <c r="BC853" s="9">
        <f t="shared" si="725"/>
        <v>11.2</v>
      </c>
      <c r="BD853" s="9">
        <f t="shared" si="726"/>
        <v>13.65</v>
      </c>
      <c r="BE853" s="9">
        <f t="shared" si="710"/>
        <v>390.49853895012541</v>
      </c>
      <c r="BF853" s="9">
        <f t="shared" si="711"/>
        <v>109.57664451250604</v>
      </c>
      <c r="BG853" s="9">
        <f t="shared" si="712"/>
        <v>136.72045456387264</v>
      </c>
      <c r="BH853" s="9">
        <f t="shared" si="713"/>
        <v>8919.8062045017396</v>
      </c>
      <c r="BI853" s="9">
        <f t="shared" si="714"/>
        <v>371.15303745917851</v>
      </c>
      <c r="BJ853" s="9">
        <f t="shared" si="715"/>
        <v>104.14816033561546</v>
      </c>
      <c r="BK853" s="9">
        <f t="shared" si="716"/>
        <v>129.94725186580527</v>
      </c>
      <c r="BL853" s="9">
        <f t="shared" si="717"/>
        <v>8477.9143482810287</v>
      </c>
      <c r="BM853" s="9" t="str">
        <f t="shared" si="718"/>
        <v>D</v>
      </c>
      <c r="BN853" s="9" t="str">
        <f t="shared" si="719"/>
        <v>M</v>
      </c>
      <c r="BO853" s="9">
        <v>1</v>
      </c>
    </row>
    <row r="854" spans="1:67" x14ac:dyDescent="0.3">
      <c r="A854" s="10">
        <v>848</v>
      </c>
      <c r="B854" s="10">
        <f t="shared" si="689"/>
        <v>22</v>
      </c>
      <c r="C854" s="9">
        <f>IF(G854&lt;=$A$3,$A$3,G854)</f>
        <v>2.5</v>
      </c>
      <c r="D854" s="9">
        <f t="shared" si="676"/>
        <v>3</v>
      </c>
      <c r="E854" s="9">
        <f t="shared" si="677"/>
        <v>2.7508200000000005</v>
      </c>
      <c r="F854" s="9">
        <f t="shared" si="678"/>
        <v>2.9000000000000004</v>
      </c>
      <c r="G854" s="9">
        <v>2.236413490908733</v>
      </c>
      <c r="H854" s="9">
        <f t="shared" si="690"/>
        <v>2.4676092635385194</v>
      </c>
      <c r="I854" s="9">
        <v>65</v>
      </c>
      <c r="J854" s="9">
        <v>78</v>
      </c>
      <c r="K854" s="9">
        <v>0.2</v>
      </c>
      <c r="L854" s="9">
        <v>0.2</v>
      </c>
      <c r="M854" s="1">
        <f t="shared" si="679"/>
        <v>1.3989229744649958</v>
      </c>
      <c r="N854" s="9">
        <v>3</v>
      </c>
      <c r="O854" s="9">
        <v>2.6</v>
      </c>
      <c r="P854" s="9">
        <f t="shared" si="680"/>
        <v>2.0727350732941288</v>
      </c>
      <c r="Q854" s="1">
        <f t="shared" si="681"/>
        <v>0.96653223800351462</v>
      </c>
      <c r="R854" s="4">
        <f t="shared" si="682"/>
        <v>15.007922656809424</v>
      </c>
      <c r="S854" s="4">
        <f t="shared" si="683"/>
        <v>1.4337906361328929</v>
      </c>
      <c r="T854" s="9">
        <f t="shared" si="684"/>
        <v>8.2663458746459231</v>
      </c>
      <c r="U854" s="9">
        <f t="shared" si="685"/>
        <v>3.866532238003515</v>
      </c>
      <c r="V854" s="9">
        <f t="shared" si="686"/>
        <v>38.352310670049782</v>
      </c>
      <c r="W854" s="9">
        <f t="shared" si="687"/>
        <v>45.228193760491592</v>
      </c>
      <c r="X854" s="28">
        <f t="shared" si="691"/>
        <v>83.580504430541367</v>
      </c>
      <c r="Y854" s="9">
        <f t="shared" si="688"/>
        <v>0.54113329500275953</v>
      </c>
      <c r="Z854" s="9">
        <f t="shared" si="720"/>
        <v>0.04</v>
      </c>
      <c r="AA854" s="29">
        <f t="shared" si="692"/>
        <v>0.58113329500275956</v>
      </c>
      <c r="AB854" s="30">
        <f t="shared" si="721"/>
        <v>0.98</v>
      </c>
      <c r="AC854" s="9">
        <v>0.5</v>
      </c>
      <c r="AD854" s="9">
        <v>0.5</v>
      </c>
      <c r="AE854" s="9">
        <f t="shared" si="693"/>
        <v>61.091540228943273</v>
      </c>
      <c r="AF854" s="9">
        <f>(AC854+AD854)*D854*E854*N854</f>
        <v>24.757380000000005</v>
      </c>
      <c r="AG854" s="28">
        <f t="shared" si="694"/>
        <v>85.848920228943285</v>
      </c>
      <c r="AH854" s="9">
        <f t="shared" si="695"/>
        <v>0.28838312624057033</v>
      </c>
      <c r="AI854" s="9">
        <f t="shared" si="722"/>
        <v>0.09</v>
      </c>
      <c r="AJ854" s="29">
        <f t="shared" si="696"/>
        <v>0.37838312624057036</v>
      </c>
      <c r="AK854" s="30">
        <f t="shared" si="723"/>
        <v>0.9</v>
      </c>
      <c r="AL854" s="9">
        <v>10.372697415135153</v>
      </c>
      <c r="AM854" s="9">
        <v>2.3701194299325583</v>
      </c>
      <c r="AN854" s="9">
        <v>5.9857112499321996</v>
      </c>
      <c r="AO854" s="36">
        <f t="shared" si="697"/>
        <v>85.32176493951097</v>
      </c>
      <c r="AP854" s="36">
        <f t="shared" si="698"/>
        <v>4.3447775882110546</v>
      </c>
      <c r="AQ854" s="36">
        <f t="shared" si="699"/>
        <v>0.99276411606578863</v>
      </c>
      <c r="AR854" s="36">
        <f t="shared" si="700"/>
        <v>2.5072151483240139</v>
      </c>
      <c r="AS854" s="36">
        <f t="shared" si="701"/>
        <v>106.47092121303425</v>
      </c>
      <c r="AT854" s="37">
        <f t="shared" si="702"/>
        <v>84.905525501152695</v>
      </c>
      <c r="AU854" s="37">
        <f t="shared" si="703"/>
        <v>6.4478437396488308</v>
      </c>
      <c r="AV854" s="37">
        <f t="shared" si="704"/>
        <v>1.4733062304711584</v>
      </c>
      <c r="AW854" s="37">
        <f t="shared" si="705"/>
        <v>3.720819114409502</v>
      </c>
      <c r="AX854" s="37">
        <f t="shared" si="706"/>
        <v>158.00759621409614</v>
      </c>
      <c r="AY854" s="9">
        <f t="shared" si="707"/>
        <v>0.85</v>
      </c>
      <c r="AZ854" s="9">
        <f t="shared" si="708"/>
        <v>0.6</v>
      </c>
      <c r="BA854" s="9">
        <f t="shared" si="709"/>
        <v>0.65</v>
      </c>
      <c r="BB854" s="9">
        <f t="shared" si="724"/>
        <v>21</v>
      </c>
      <c r="BC854" s="9">
        <f t="shared" si="725"/>
        <v>11.2</v>
      </c>
      <c r="BD854" s="9">
        <f t="shared" si="726"/>
        <v>13.65</v>
      </c>
      <c r="BE854" s="9">
        <f t="shared" si="710"/>
        <v>370.70409209579901</v>
      </c>
      <c r="BF854" s="9">
        <f t="shared" si="711"/>
        <v>84.704386551346602</v>
      </c>
      <c r="BG854" s="9">
        <f t="shared" si="712"/>
        <v>213.92002153808264</v>
      </c>
      <c r="BH854" s="9">
        <f t="shared" si="713"/>
        <v>9084.2869126317</v>
      </c>
      <c r="BI854" s="9">
        <f t="shared" si="714"/>
        <v>547.45756106420151</v>
      </c>
      <c r="BJ854" s="9">
        <f t="shared" si="715"/>
        <v>125.09183972227609</v>
      </c>
      <c r="BK854" s="9">
        <f t="shared" si="716"/>
        <v>315.91810220367233</v>
      </c>
      <c r="BL854" s="9">
        <f t="shared" si="717"/>
        <v>13415.717989731778</v>
      </c>
      <c r="BM854" s="9" t="str">
        <f t="shared" si="718"/>
        <v>M</v>
      </c>
      <c r="BN854" s="9" t="str">
        <f t="shared" si="719"/>
        <v>M</v>
      </c>
      <c r="BO854" s="9">
        <v>1</v>
      </c>
    </row>
    <row r="855" spans="1:67" x14ac:dyDescent="0.3">
      <c r="A855" s="10">
        <v>849</v>
      </c>
      <c r="B855" s="10">
        <f t="shared" si="689"/>
        <v>22</v>
      </c>
      <c r="C855" s="9">
        <f>IF(G855&lt;=$A$3,$A$3,G855)</f>
        <v>2.5</v>
      </c>
      <c r="D855" s="9">
        <f t="shared" si="676"/>
        <v>3</v>
      </c>
      <c r="E855" s="9">
        <f t="shared" si="677"/>
        <v>2.7508200000000005</v>
      </c>
      <c r="F855" s="9">
        <f t="shared" si="678"/>
        <v>2.9000000000000004</v>
      </c>
      <c r="G855" s="9">
        <v>2.1858519428828806</v>
      </c>
      <c r="H855" s="9">
        <f t="shared" si="690"/>
        <v>2.4118207678982322</v>
      </c>
      <c r="I855" s="9">
        <v>65</v>
      </c>
      <c r="J855" s="9">
        <v>78</v>
      </c>
      <c r="K855" s="9">
        <v>0.2</v>
      </c>
      <c r="L855" s="9">
        <v>0.2</v>
      </c>
      <c r="M855" s="1">
        <f t="shared" si="679"/>
        <v>1.3989229744649958</v>
      </c>
      <c r="N855" s="9">
        <v>3</v>
      </c>
      <c r="O855" s="9">
        <v>2.6</v>
      </c>
      <c r="P855" s="9">
        <f t="shared" si="680"/>
        <v>1.9530962583087166</v>
      </c>
      <c r="Q855" s="1">
        <f t="shared" si="681"/>
        <v>0.91074374236322786</v>
      </c>
      <c r="R855" s="4">
        <f t="shared" si="682"/>
        <v>15.007922656809424</v>
      </c>
      <c r="S855" s="4">
        <f t="shared" si="683"/>
        <v>1.827643884038938</v>
      </c>
      <c r="T855" s="9">
        <f t="shared" si="684"/>
        <v>7.3396149437272058</v>
      </c>
      <c r="U855" s="9">
        <f t="shared" si="685"/>
        <v>3.8107437423632282</v>
      </c>
      <c r="V855" s="9">
        <f t="shared" si="686"/>
        <v>39.520403663244664</v>
      </c>
      <c r="W855" s="9">
        <f t="shared" si="687"/>
        <v>46.311613151896502</v>
      </c>
      <c r="X855" s="28">
        <f t="shared" si="691"/>
        <v>85.832016815141174</v>
      </c>
      <c r="Y855" s="9">
        <f t="shared" si="688"/>
        <v>0.53956105041361346</v>
      </c>
      <c r="Z855" s="9">
        <f t="shared" si="720"/>
        <v>0.04</v>
      </c>
      <c r="AA855" s="29">
        <f t="shared" si="692"/>
        <v>0.5795610504136135</v>
      </c>
      <c r="AB855" s="30">
        <f t="shared" si="721"/>
        <v>0.98</v>
      </c>
      <c r="AC855" s="9">
        <v>0.5</v>
      </c>
      <c r="AD855" s="9">
        <v>0.5</v>
      </c>
      <c r="AE855" s="9">
        <f t="shared" si="693"/>
        <v>59.710363242748343</v>
      </c>
      <c r="AF855" s="9">
        <f>(AC855+AD855)*D855*E855*N855</f>
        <v>24.757380000000005</v>
      </c>
      <c r="AG855" s="28">
        <f t="shared" si="694"/>
        <v>84.467743242748355</v>
      </c>
      <c r="AH855" s="9">
        <f t="shared" si="695"/>
        <v>0.29309863208788228</v>
      </c>
      <c r="AI855" s="9">
        <f t="shared" si="722"/>
        <v>0.09</v>
      </c>
      <c r="AJ855" s="29">
        <f t="shared" si="696"/>
        <v>0.38309863208788231</v>
      </c>
      <c r="AK855" s="30">
        <f t="shared" si="723"/>
        <v>0.9</v>
      </c>
      <c r="AL855" s="9">
        <v>10.849750587732746</v>
      </c>
      <c r="AM855" s="9">
        <v>2.1396973689305416</v>
      </c>
      <c r="AN855" s="9">
        <v>4.015310495962213</v>
      </c>
      <c r="AO855" s="36">
        <f t="shared" si="697"/>
        <v>87.620183832123274</v>
      </c>
      <c r="AP855" s="36">
        <f t="shared" si="698"/>
        <v>4.5616577403806353</v>
      </c>
      <c r="AQ855" s="36">
        <f t="shared" si="699"/>
        <v>0.89961211422591181</v>
      </c>
      <c r="AR855" s="36">
        <f t="shared" si="700"/>
        <v>1.6881929271855454</v>
      </c>
      <c r="AS855" s="36">
        <f t="shared" si="701"/>
        <v>102.44947581984621</v>
      </c>
      <c r="AT855" s="37">
        <f t="shared" si="702"/>
        <v>83.539526284036825</v>
      </c>
      <c r="AU855" s="37">
        <f t="shared" si="703"/>
        <v>6.6932259790776341</v>
      </c>
      <c r="AV855" s="37">
        <f t="shared" si="704"/>
        <v>1.3199822338112104</v>
      </c>
      <c r="AW855" s="37">
        <f t="shared" si="705"/>
        <v>2.4770505375509728</v>
      </c>
      <c r="AX855" s="37">
        <f t="shared" si="706"/>
        <v>150.32199523216809</v>
      </c>
      <c r="AY855" s="9">
        <f t="shared" si="707"/>
        <v>0.85</v>
      </c>
      <c r="AZ855" s="9">
        <f t="shared" si="708"/>
        <v>0.6</v>
      </c>
      <c r="BA855" s="9">
        <f t="shared" si="709"/>
        <v>0.65</v>
      </c>
      <c r="BB855" s="9">
        <f t="shared" si="724"/>
        <v>21</v>
      </c>
      <c r="BC855" s="9">
        <f t="shared" si="725"/>
        <v>11.2</v>
      </c>
      <c r="BD855" s="9">
        <f t="shared" si="726"/>
        <v>13.65</v>
      </c>
      <c r="BE855" s="9">
        <f t="shared" si="710"/>
        <v>399.69328979137936</v>
      </c>
      <c r="BF855" s="9">
        <f t="shared" si="711"/>
        <v>78.824178826079475</v>
      </c>
      <c r="BG855" s="9">
        <f t="shared" si="712"/>
        <v>147.91977462408778</v>
      </c>
      <c r="BH855" s="9">
        <f t="shared" si="713"/>
        <v>8976.6419048395928</v>
      </c>
      <c r="BI855" s="9">
        <f t="shared" si="714"/>
        <v>559.1489276041541</v>
      </c>
      <c r="BJ855" s="9">
        <f t="shared" si="715"/>
        <v>110.27069051593325</v>
      </c>
      <c r="BK855" s="9">
        <f t="shared" si="716"/>
        <v>206.93162848862704</v>
      </c>
      <c r="BL855" s="9">
        <f t="shared" si="717"/>
        <v>12557.828271766564</v>
      </c>
      <c r="BM855" s="9" t="str">
        <f t="shared" si="718"/>
        <v>M</v>
      </c>
      <c r="BN855" s="9" t="str">
        <f t="shared" si="719"/>
        <v>M</v>
      </c>
      <c r="BO855" s="9">
        <v>1</v>
      </c>
    </row>
    <row r="856" spans="1:67" x14ac:dyDescent="0.3">
      <c r="A856" s="10">
        <v>850</v>
      </c>
      <c r="B856" s="10">
        <f t="shared" si="689"/>
        <v>22</v>
      </c>
      <c r="C856" s="9">
        <f>IF(G856&lt;=$A$3,$A$3,G856)</f>
        <v>3.3734545026297269</v>
      </c>
      <c r="D856" s="9">
        <f t="shared" si="676"/>
        <v>3</v>
      </c>
      <c r="E856" s="9">
        <f t="shared" si="677"/>
        <v>2.7508200000000005</v>
      </c>
      <c r="F856" s="9">
        <f t="shared" si="678"/>
        <v>3.7734545026297273</v>
      </c>
      <c r="G856" s="9">
        <v>3.3734545026297269</v>
      </c>
      <c r="H856" s="9">
        <f t="shared" si="690"/>
        <v>3.7221952088262356</v>
      </c>
      <c r="I856" s="9">
        <v>65</v>
      </c>
      <c r="J856" s="9">
        <v>78</v>
      </c>
      <c r="K856" s="9">
        <v>0.2</v>
      </c>
      <c r="L856" s="9">
        <v>0.2</v>
      </c>
      <c r="M856" s="1">
        <f t="shared" si="679"/>
        <v>1.3989229744649958</v>
      </c>
      <c r="N856" s="9">
        <v>3</v>
      </c>
      <c r="O856" s="9">
        <v>2.6</v>
      </c>
      <c r="P856" s="9">
        <f t="shared" si="680"/>
        <v>2.8900740896979791</v>
      </c>
      <c r="Q856" s="1">
        <f t="shared" si="681"/>
        <v>1.3476636806615039</v>
      </c>
      <c r="R856" s="4">
        <f t="shared" si="682"/>
        <v>15.007922656809424</v>
      </c>
      <c r="S856" s="4">
        <f t="shared" si="683"/>
        <v>2.0150146821067503E-2</v>
      </c>
      <c r="T856" s="9">
        <f t="shared" si="684"/>
        <v>16.071038188964334</v>
      </c>
      <c r="U856" s="9">
        <f t="shared" si="685"/>
        <v>5.1211181832912311</v>
      </c>
      <c r="V856" s="9">
        <f t="shared" si="686"/>
        <v>47.943267948123605</v>
      </c>
      <c r="W856" s="9">
        <f t="shared" si="687"/>
        <v>41.33952322968284</v>
      </c>
      <c r="X856" s="28">
        <f t="shared" si="691"/>
        <v>89.282791177806445</v>
      </c>
      <c r="Y856" s="9">
        <f t="shared" si="688"/>
        <v>0.4630178188241818</v>
      </c>
      <c r="Z856" s="9">
        <f t="shared" si="720"/>
        <v>0.04</v>
      </c>
      <c r="AA856" s="29">
        <f t="shared" si="692"/>
        <v>0.50301781882418184</v>
      </c>
      <c r="AB856" s="30">
        <f t="shared" si="721"/>
        <v>0.98</v>
      </c>
      <c r="AC856" s="9">
        <v>0.5</v>
      </c>
      <c r="AD856" s="9">
        <v>0.5</v>
      </c>
      <c r="AE856" s="9">
        <f t="shared" si="693"/>
        <v>92.151801219090487</v>
      </c>
      <c r="AF856" s="9">
        <f>(AC856+AD856)*D856*E856*N856</f>
        <v>24.757380000000005</v>
      </c>
      <c r="AG856" s="28">
        <f t="shared" si="694"/>
        <v>116.9091812190905</v>
      </c>
      <c r="AH856" s="9">
        <f t="shared" si="695"/>
        <v>0.211765917285864</v>
      </c>
      <c r="AI856" s="9">
        <f t="shared" si="722"/>
        <v>0.09</v>
      </c>
      <c r="AJ856" s="29">
        <f t="shared" si="696"/>
        <v>0.30176591728586399</v>
      </c>
      <c r="AK856" s="30">
        <f t="shared" si="723"/>
        <v>0.9</v>
      </c>
      <c r="AL856" s="9">
        <v>11.22327208634913</v>
      </c>
      <c r="AM856" s="9">
        <v>3.2677401003075071</v>
      </c>
      <c r="AN856" s="9">
        <v>3.5223214681766257</v>
      </c>
      <c r="AO856" s="36">
        <f t="shared" si="697"/>
        <v>91.142849327344081</v>
      </c>
      <c r="AP856" s="36">
        <f t="shared" si="698"/>
        <v>5.5777662414034666</v>
      </c>
      <c r="AQ856" s="36">
        <f t="shared" si="699"/>
        <v>1.6240086025665117</v>
      </c>
      <c r="AR856" s="36">
        <f t="shared" si="700"/>
        <v>1.7505310060568295</v>
      </c>
      <c r="AS856" s="36">
        <f t="shared" si="701"/>
        <v>126.00805156953805</v>
      </c>
      <c r="AT856" s="37">
        <f t="shared" si="702"/>
        <v>115.62446494195764</v>
      </c>
      <c r="AU856" s="37">
        <f t="shared" si="703"/>
        <v>7.836471090263152</v>
      </c>
      <c r="AV856" s="37">
        <f t="shared" si="704"/>
        <v>2.281647511486411</v>
      </c>
      <c r="AW856" s="37">
        <f t="shared" si="705"/>
        <v>2.4594048993566151</v>
      </c>
      <c r="AX856" s="37">
        <f t="shared" si="706"/>
        <v>177.03475020792752</v>
      </c>
      <c r="AY856" s="9">
        <f t="shared" si="707"/>
        <v>0.85</v>
      </c>
      <c r="AZ856" s="9">
        <f t="shared" si="708"/>
        <v>0.6</v>
      </c>
      <c r="BA856" s="9">
        <f t="shared" si="709"/>
        <v>0.65</v>
      </c>
      <c r="BB856" s="9">
        <f t="shared" si="724"/>
        <v>21</v>
      </c>
      <c r="BC856" s="9">
        <f t="shared" si="725"/>
        <v>11.2</v>
      </c>
      <c r="BD856" s="9">
        <f t="shared" si="726"/>
        <v>13.65</v>
      </c>
      <c r="BE856" s="9">
        <f t="shared" si="710"/>
        <v>508.37350812338246</v>
      </c>
      <c r="BF856" s="9">
        <f t="shared" si="711"/>
        <v>148.0167713700302</v>
      </c>
      <c r="BG856" s="9">
        <f t="shared" si="712"/>
        <v>159.54838372788166</v>
      </c>
      <c r="BH856" s="9">
        <f t="shared" si="713"/>
        <v>11484.732858234609</v>
      </c>
      <c r="BI856" s="9">
        <f t="shared" si="714"/>
        <v>906.08777684479639</v>
      </c>
      <c r="BJ856" s="9">
        <f t="shared" si="715"/>
        <v>263.81427270176545</v>
      </c>
      <c r="BK856" s="9">
        <f t="shared" si="716"/>
        <v>284.36737556373782</v>
      </c>
      <c r="BL856" s="9">
        <f t="shared" si="717"/>
        <v>20469.548268924744</v>
      </c>
      <c r="BM856" s="9" t="str">
        <f t="shared" si="718"/>
        <v>M</v>
      </c>
      <c r="BN856" s="9" t="str">
        <f t="shared" si="719"/>
        <v>M</v>
      </c>
      <c r="BO856" s="9">
        <v>1</v>
      </c>
    </row>
    <row r="857" spans="1:67" x14ac:dyDescent="0.3">
      <c r="A857" s="10">
        <v>851</v>
      </c>
      <c r="B857" s="10">
        <f t="shared" si="689"/>
        <v>22</v>
      </c>
      <c r="C857" s="9">
        <f>IF(G857&lt;=$A$3,$A$3,G857)</f>
        <v>2.5</v>
      </c>
      <c r="D857" s="9">
        <f t="shared" si="676"/>
        <v>3</v>
      </c>
      <c r="E857" s="9">
        <f t="shared" si="677"/>
        <v>2.7508200000000005</v>
      </c>
      <c r="F857" s="9">
        <f t="shared" si="678"/>
        <v>2.9000000000000004</v>
      </c>
      <c r="G857" s="9">
        <v>1.7037549576135769</v>
      </c>
      <c r="H857" s="9">
        <f t="shared" si="690"/>
        <v>1.8798855995536967</v>
      </c>
      <c r="I857" s="9">
        <v>65</v>
      </c>
      <c r="J857" s="9">
        <v>78</v>
      </c>
      <c r="K857" s="9">
        <v>0.2</v>
      </c>
      <c r="L857" s="9">
        <v>0.2</v>
      </c>
      <c r="M857" s="1">
        <f t="shared" si="679"/>
        <v>1.3989229744649958</v>
      </c>
      <c r="N857" s="9">
        <v>3</v>
      </c>
      <c r="O857" s="9">
        <v>2.6</v>
      </c>
      <c r="P857" s="9">
        <f t="shared" si="680"/>
        <v>0.81235760853144323</v>
      </c>
      <c r="Q857" s="1">
        <f t="shared" si="681"/>
        <v>0.37880857401869239</v>
      </c>
      <c r="R857" s="4">
        <f t="shared" si="682"/>
        <v>15.007922656809424</v>
      </c>
      <c r="S857" s="4">
        <f t="shared" si="683"/>
        <v>7.9805116200758146</v>
      </c>
      <c r="T857" s="9">
        <f t="shared" si="684"/>
        <v>1.2697566180078093</v>
      </c>
      <c r="U857" s="9">
        <f t="shared" si="685"/>
        <v>3.2788085740186927</v>
      </c>
      <c r="V857" s="9">
        <f t="shared" si="686"/>
        <v>43.048170244730464</v>
      </c>
      <c r="W857" s="9">
        <f t="shared" si="687"/>
        <v>63.237044777541456</v>
      </c>
      <c r="X857" s="28">
        <f t="shared" si="691"/>
        <v>106.28521502227193</v>
      </c>
      <c r="Y857" s="9">
        <f t="shared" si="688"/>
        <v>0.59497499030594436</v>
      </c>
      <c r="Z857" s="9">
        <f t="shared" si="720"/>
        <v>0.04</v>
      </c>
      <c r="AA857" s="29">
        <f t="shared" si="692"/>
        <v>0.6349749903059444</v>
      </c>
      <c r="AB857" s="30">
        <f t="shared" si="721"/>
        <v>0.98</v>
      </c>
      <c r="AC857" s="9">
        <v>0.5</v>
      </c>
      <c r="AD857" s="9">
        <v>0.5</v>
      </c>
      <c r="AE857" s="9">
        <f t="shared" si="693"/>
        <v>46.541042144678705</v>
      </c>
      <c r="AF857" s="9">
        <f>(AC857+AD857)*D857*E857*N857</f>
        <v>24.757380000000005</v>
      </c>
      <c r="AG857" s="28">
        <f t="shared" si="694"/>
        <v>71.29842214467871</v>
      </c>
      <c r="AH857" s="9">
        <f t="shared" si="695"/>
        <v>0.34723601526219394</v>
      </c>
      <c r="AI857" s="9">
        <f t="shared" si="722"/>
        <v>0.09</v>
      </c>
      <c r="AJ857" s="29">
        <f t="shared" si="696"/>
        <v>0.43723601526219391</v>
      </c>
      <c r="AK857" s="30">
        <f t="shared" si="723"/>
        <v>0.9</v>
      </c>
      <c r="AL857" s="9">
        <v>11.771022809739375</v>
      </c>
      <c r="AM857" s="9">
        <v>3.4878266305895012</v>
      </c>
      <c r="AN857" s="9">
        <v>6.935181491023009</v>
      </c>
      <c r="AO857" s="36">
        <f t="shared" si="697"/>
        <v>108.49949033523592</v>
      </c>
      <c r="AP857" s="36">
        <f t="shared" si="698"/>
        <v>4.296717715234065</v>
      </c>
      <c r="AQ857" s="36">
        <f t="shared" si="699"/>
        <v>1.273143949642118</v>
      </c>
      <c r="AR857" s="36">
        <f t="shared" si="700"/>
        <v>2.5315146909907087</v>
      </c>
      <c r="AS857" s="36">
        <f t="shared" si="701"/>
        <v>107.71280265433816</v>
      </c>
      <c r="AT857" s="37">
        <f t="shared" si="702"/>
        <v>70.51492300023169</v>
      </c>
      <c r="AU857" s="37">
        <f t="shared" si="703"/>
        <v>6.6243077008485365</v>
      </c>
      <c r="AV857" s="37">
        <f t="shared" si="704"/>
        <v>1.9628232127051837</v>
      </c>
      <c r="AW857" s="37">
        <f t="shared" si="705"/>
        <v>3.9028703707679879</v>
      </c>
      <c r="AX857" s="37">
        <f t="shared" si="706"/>
        <v>166.06228181416418</v>
      </c>
      <c r="AY857" s="9">
        <f t="shared" si="707"/>
        <v>0.85</v>
      </c>
      <c r="AZ857" s="9">
        <f t="shared" si="708"/>
        <v>0.6</v>
      </c>
      <c r="BA857" s="9">
        <f t="shared" si="709"/>
        <v>0.65</v>
      </c>
      <c r="BB857" s="9">
        <f t="shared" si="724"/>
        <v>21</v>
      </c>
      <c r="BC857" s="9">
        <f t="shared" si="725"/>
        <v>11.2</v>
      </c>
      <c r="BD857" s="9">
        <f t="shared" si="726"/>
        <v>13.65</v>
      </c>
      <c r="BE857" s="9">
        <f t="shared" si="710"/>
        <v>466.1916822172754</v>
      </c>
      <c r="BF857" s="9">
        <f t="shared" si="711"/>
        <v>138.13546965955905</v>
      </c>
      <c r="BG857" s="9">
        <f t="shared" si="712"/>
        <v>274.66805374865413</v>
      </c>
      <c r="BH857" s="9">
        <f t="shared" si="713"/>
        <v>11686.784190575538</v>
      </c>
      <c r="BI857" s="9">
        <f t="shared" si="714"/>
        <v>467.11254745517635</v>
      </c>
      <c r="BJ857" s="9">
        <f t="shared" si="715"/>
        <v>138.40832770697341</v>
      </c>
      <c r="BK857" s="9">
        <f t="shared" si="716"/>
        <v>275.2106036745904</v>
      </c>
      <c r="BL857" s="9">
        <f t="shared" si="717"/>
        <v>11709.869015368562</v>
      </c>
      <c r="BM857" s="9" t="str">
        <f t="shared" si="718"/>
        <v>M</v>
      </c>
      <c r="BN857" s="9" t="str">
        <f t="shared" si="719"/>
        <v>M</v>
      </c>
      <c r="BO857" s="9">
        <v>1</v>
      </c>
    </row>
    <row r="858" spans="1:67" x14ac:dyDescent="0.3">
      <c r="A858" s="10">
        <v>852</v>
      </c>
      <c r="B858" s="10">
        <f t="shared" si="689"/>
        <v>22</v>
      </c>
      <c r="C858" s="9">
        <f>IF(G858&lt;=$A$3,$A$3,G858)</f>
        <v>3.2088053795234504</v>
      </c>
      <c r="D858" s="9">
        <f t="shared" si="676"/>
        <v>3</v>
      </c>
      <c r="E858" s="9">
        <f t="shared" si="677"/>
        <v>2.7508200000000005</v>
      </c>
      <c r="F858" s="9">
        <f t="shared" si="678"/>
        <v>3.6088053795234507</v>
      </c>
      <c r="G858" s="9">
        <v>3.2088053795234504</v>
      </c>
      <c r="H858" s="9">
        <f t="shared" si="690"/>
        <v>3.5405250020142329</v>
      </c>
      <c r="I858" s="9">
        <v>65</v>
      </c>
      <c r="J858" s="9">
        <v>78</v>
      </c>
      <c r="K858" s="9">
        <v>0.2</v>
      </c>
      <c r="L858" s="9">
        <v>0.2</v>
      </c>
      <c r="M858" s="1">
        <f t="shared" si="679"/>
        <v>1.3989229744649958</v>
      </c>
      <c r="N858" s="9">
        <v>3</v>
      </c>
      <c r="O858" s="9">
        <v>2.6</v>
      </c>
      <c r="P858" s="9">
        <f t="shared" si="680"/>
        <v>2.8535722578964768</v>
      </c>
      <c r="Q858" s="1">
        <f t="shared" si="681"/>
        <v>1.3306425969557778</v>
      </c>
      <c r="R858" s="4">
        <f t="shared" si="682"/>
        <v>15.007922656809424</v>
      </c>
      <c r="S858" s="4">
        <f t="shared" si="683"/>
        <v>3.5754013912275354E-2</v>
      </c>
      <c r="T858" s="9">
        <f t="shared" si="684"/>
        <v>15.667645213678179</v>
      </c>
      <c r="U858" s="9">
        <f t="shared" si="685"/>
        <v>4.9394479764792285</v>
      </c>
      <c r="V858" s="9">
        <f t="shared" si="686"/>
        <v>44.555251067676942</v>
      </c>
      <c r="W858" s="9">
        <f t="shared" si="687"/>
        <v>41.38244665935467</v>
      </c>
      <c r="X858" s="28">
        <f t="shared" si="691"/>
        <v>85.937697727031605</v>
      </c>
      <c r="Y858" s="9">
        <f t="shared" si="688"/>
        <v>0.48154008955185063</v>
      </c>
      <c r="Z858" s="9">
        <f t="shared" si="720"/>
        <v>0.04</v>
      </c>
      <c r="AA858" s="29">
        <f t="shared" si="692"/>
        <v>0.52154008955185061</v>
      </c>
      <c r="AB858" s="30">
        <f t="shared" si="721"/>
        <v>0.98</v>
      </c>
      <c r="AC858" s="9">
        <v>0.5</v>
      </c>
      <c r="AD858" s="9">
        <v>0.5</v>
      </c>
      <c r="AE858" s="9">
        <f t="shared" si="693"/>
        <v>87.654122874367147</v>
      </c>
      <c r="AF858" s="9">
        <f>(AC858+AD858)*D858*E858*N858</f>
        <v>24.757380000000005</v>
      </c>
      <c r="AG858" s="28">
        <f t="shared" si="694"/>
        <v>112.41150287436716</v>
      </c>
      <c r="AH858" s="9">
        <f t="shared" si="695"/>
        <v>0.22023884893407428</v>
      </c>
      <c r="AI858" s="9">
        <f t="shared" si="722"/>
        <v>0.09</v>
      </c>
      <c r="AJ858" s="29">
        <f t="shared" si="696"/>
        <v>0.31023884893407427</v>
      </c>
      <c r="AK858" s="30">
        <f t="shared" si="723"/>
        <v>0.9</v>
      </c>
      <c r="AL858" s="9">
        <v>9.0687601681036085</v>
      </c>
      <c r="AM858" s="9">
        <v>3.3270159382981772</v>
      </c>
      <c r="AN858" s="9">
        <v>4.9027961732075891</v>
      </c>
      <c r="AO858" s="36">
        <f t="shared" si="697"/>
        <v>87.728066429678108</v>
      </c>
      <c r="AP858" s="36">
        <f t="shared" si="698"/>
        <v>4.3390381779065965</v>
      </c>
      <c r="AQ858" s="36">
        <f t="shared" si="699"/>
        <v>1.5918437478977117</v>
      </c>
      <c r="AR858" s="36">
        <f t="shared" si="700"/>
        <v>2.3457914179784325</v>
      </c>
      <c r="AS858" s="36">
        <f t="shared" si="701"/>
        <v>108.96205581751902</v>
      </c>
      <c r="AT858" s="37">
        <f t="shared" si="702"/>
        <v>111.1762116339895</v>
      </c>
      <c r="AU858" s="37">
        <f t="shared" si="703"/>
        <v>6.2552784522919627</v>
      </c>
      <c r="AV858" s="37">
        <f t="shared" si="704"/>
        <v>2.2948463432152315</v>
      </c>
      <c r="AW858" s="37">
        <f t="shared" si="705"/>
        <v>3.3817583318732822</v>
      </c>
      <c r="AX858" s="37">
        <f t="shared" si="706"/>
        <v>157.08273859936358</v>
      </c>
      <c r="AY858" s="9">
        <f t="shared" si="707"/>
        <v>0.85</v>
      </c>
      <c r="AZ858" s="9">
        <f t="shared" si="708"/>
        <v>0.6</v>
      </c>
      <c r="BA858" s="9">
        <f t="shared" si="709"/>
        <v>0.65</v>
      </c>
      <c r="BB858" s="9">
        <f t="shared" si="724"/>
        <v>21</v>
      </c>
      <c r="BC858" s="9">
        <f t="shared" si="725"/>
        <v>11.2</v>
      </c>
      <c r="BD858" s="9">
        <f t="shared" si="726"/>
        <v>13.65</v>
      </c>
      <c r="BE858" s="9">
        <f t="shared" si="710"/>
        <v>380.65542951229935</v>
      </c>
      <c r="BF858" s="9">
        <f t="shared" si="711"/>
        <v>139.64937406123823</v>
      </c>
      <c r="BG858" s="9">
        <f t="shared" si="712"/>
        <v>205.79174534658074</v>
      </c>
      <c r="BH858" s="9">
        <f t="shared" si="713"/>
        <v>9559.0304710736018</v>
      </c>
      <c r="BI858" s="9">
        <f t="shared" si="714"/>
        <v>695.43816104154553</v>
      </c>
      <c r="BJ858" s="9">
        <f t="shared" si="715"/>
        <v>255.13232272078346</v>
      </c>
      <c r="BK858" s="9">
        <f t="shared" si="716"/>
        <v>375.97107999935133</v>
      </c>
      <c r="BL858" s="9">
        <f t="shared" si="717"/>
        <v>17463.863790569496</v>
      </c>
      <c r="BM858" s="9" t="str">
        <f t="shared" si="718"/>
        <v>M</v>
      </c>
      <c r="BN858" s="9" t="str">
        <f t="shared" si="719"/>
        <v>M</v>
      </c>
      <c r="BO858" s="9">
        <v>1</v>
      </c>
    </row>
    <row r="859" spans="1:67" x14ac:dyDescent="0.3">
      <c r="A859" s="10">
        <v>853</v>
      </c>
      <c r="B859" s="10">
        <f t="shared" si="689"/>
        <v>22</v>
      </c>
      <c r="C859" s="9">
        <f>IF(G859&lt;=$A$3,$A$3,G859)</f>
        <v>2.5</v>
      </c>
      <c r="D859" s="9">
        <f t="shared" si="676"/>
        <v>3</v>
      </c>
      <c r="E859" s="9">
        <f t="shared" si="677"/>
        <v>2.7508200000000005</v>
      </c>
      <c r="F859" s="9">
        <f t="shared" si="678"/>
        <v>2.9000000000000004</v>
      </c>
      <c r="G859" s="9">
        <v>1.8792539184175467</v>
      </c>
      <c r="H859" s="9">
        <f t="shared" si="690"/>
        <v>2.073527277705661</v>
      </c>
      <c r="I859" s="9">
        <v>65</v>
      </c>
      <c r="J859" s="9">
        <v>78</v>
      </c>
      <c r="K859" s="9">
        <v>0.2</v>
      </c>
      <c r="L859" s="9">
        <v>0.2</v>
      </c>
      <c r="M859" s="1">
        <f t="shared" si="679"/>
        <v>1.3989229744649958</v>
      </c>
      <c r="N859" s="9">
        <v>3</v>
      </c>
      <c r="O859" s="9">
        <v>2.6</v>
      </c>
      <c r="P859" s="9">
        <f t="shared" si="680"/>
        <v>1.2276235274274152</v>
      </c>
      <c r="Q859" s="1">
        <f t="shared" si="681"/>
        <v>0.5724502521706567</v>
      </c>
      <c r="R859" s="4">
        <f t="shared" si="682"/>
        <v>15.007922656809424</v>
      </c>
      <c r="S859" s="4">
        <f t="shared" si="683"/>
        <v>5.238295888359132</v>
      </c>
      <c r="T859" s="9">
        <f t="shared" si="684"/>
        <v>2.8997221527959787</v>
      </c>
      <c r="U859" s="9">
        <f t="shared" si="685"/>
        <v>3.4724502521706571</v>
      </c>
      <c r="V859" s="9">
        <f t="shared" si="686"/>
        <v>43.358489062170349</v>
      </c>
      <c r="W859" s="9">
        <f t="shared" si="687"/>
        <v>55.693702898420575</v>
      </c>
      <c r="X859" s="28">
        <f t="shared" si="691"/>
        <v>99.052191960590932</v>
      </c>
      <c r="Y859" s="9">
        <f t="shared" si="688"/>
        <v>0.56226623354866256</v>
      </c>
      <c r="Z859" s="9">
        <f t="shared" si="720"/>
        <v>0.04</v>
      </c>
      <c r="AA859" s="29">
        <f t="shared" si="692"/>
        <v>0.6022662335486626</v>
      </c>
      <c r="AB859" s="30">
        <f t="shared" si="721"/>
        <v>0.98</v>
      </c>
      <c r="AC859" s="9">
        <v>0.5</v>
      </c>
      <c r="AD859" s="9">
        <v>0.5</v>
      </c>
      <c r="AE859" s="9">
        <f t="shared" si="693"/>
        <v>51.335102754524584</v>
      </c>
      <c r="AF859" s="9">
        <f>(AC859+AD859)*D859*E859*N859</f>
        <v>24.757380000000005</v>
      </c>
      <c r="AG859" s="28">
        <f t="shared" si="694"/>
        <v>76.092482754524582</v>
      </c>
      <c r="AH859" s="9">
        <f t="shared" si="695"/>
        <v>0.32535907758283639</v>
      </c>
      <c r="AI859" s="9">
        <f t="shared" si="722"/>
        <v>0.09</v>
      </c>
      <c r="AJ859" s="29">
        <f t="shared" si="696"/>
        <v>0.41535907758283641</v>
      </c>
      <c r="AK859" s="30">
        <f t="shared" si="723"/>
        <v>0.9</v>
      </c>
      <c r="AL859" s="9">
        <v>7.1628757287874798</v>
      </c>
      <c r="AM859" s="9">
        <v>2.3612064763333516</v>
      </c>
      <c r="AN859" s="9">
        <v>6.8159261960982036</v>
      </c>
      <c r="AO859" s="36">
        <f t="shared" si="697"/>
        <v>101.11577929310324</v>
      </c>
      <c r="AP859" s="36">
        <f t="shared" si="698"/>
        <v>2.8489175422335125</v>
      </c>
      <c r="AQ859" s="36">
        <f t="shared" si="699"/>
        <v>0.93913154520135456</v>
      </c>
      <c r="AR859" s="36">
        <f t="shared" si="700"/>
        <v>2.7109239978284756</v>
      </c>
      <c r="AS859" s="36">
        <f t="shared" si="701"/>
        <v>81.21681528335445</v>
      </c>
      <c r="AT859" s="37">
        <f t="shared" si="702"/>
        <v>75.256301625353984</v>
      </c>
      <c r="AU859" s="37">
        <f t="shared" si="703"/>
        <v>4.1877102732378253</v>
      </c>
      <c r="AV859" s="37">
        <f t="shared" si="704"/>
        <v>1.3804579323409112</v>
      </c>
      <c r="AW859" s="37">
        <f t="shared" si="705"/>
        <v>3.9848693784141629</v>
      </c>
      <c r="AX859" s="37">
        <f t="shared" si="706"/>
        <v>119.38305924260577</v>
      </c>
      <c r="AY859" s="9">
        <f t="shared" si="707"/>
        <v>0.85</v>
      </c>
      <c r="AZ859" s="9">
        <f t="shared" si="708"/>
        <v>0.6</v>
      </c>
      <c r="BA859" s="9">
        <f t="shared" si="709"/>
        <v>0.65</v>
      </c>
      <c r="BB859" s="9">
        <f t="shared" si="724"/>
        <v>21</v>
      </c>
      <c r="BC859" s="9">
        <f t="shared" si="725"/>
        <v>11.2</v>
      </c>
      <c r="BD859" s="9">
        <f t="shared" si="726"/>
        <v>13.65</v>
      </c>
      <c r="BE859" s="9">
        <f t="shared" si="710"/>
        <v>288.07051742473396</v>
      </c>
      <c r="BF859" s="9">
        <f t="shared" si="711"/>
        <v>94.961018051771177</v>
      </c>
      <c r="BG859" s="9">
        <f t="shared" si="712"/>
        <v>274.11719264480126</v>
      </c>
      <c r="BH859" s="9">
        <f t="shared" si="713"/>
        <v>8212.3015690804023</v>
      </c>
      <c r="BI859" s="9">
        <f t="shared" si="714"/>
        <v>315.15158744237931</v>
      </c>
      <c r="BJ859" s="9">
        <f t="shared" si="715"/>
        <v>103.88815853736011</v>
      </c>
      <c r="BK859" s="9">
        <f t="shared" si="716"/>
        <v>299.88653187957311</v>
      </c>
      <c r="BL859" s="9">
        <f t="shared" si="717"/>
        <v>8984.3275153190443</v>
      </c>
      <c r="BM859" s="9" t="str">
        <f t="shared" si="718"/>
        <v>M</v>
      </c>
      <c r="BN859" s="9" t="str">
        <f t="shared" si="719"/>
        <v>M</v>
      </c>
      <c r="BO859" s="9">
        <v>1</v>
      </c>
    </row>
    <row r="860" spans="1:67" x14ac:dyDescent="0.3">
      <c r="A860" s="10">
        <v>854</v>
      </c>
      <c r="B860" s="10">
        <f t="shared" si="689"/>
        <v>22</v>
      </c>
      <c r="C860" s="9">
        <f>IF(G860&lt;=$A$3,$A$3,G860)</f>
        <v>2.5</v>
      </c>
      <c r="D860" s="9">
        <f t="shared" si="676"/>
        <v>3</v>
      </c>
      <c r="E860" s="9">
        <f t="shared" si="677"/>
        <v>2.7508200000000005</v>
      </c>
      <c r="F860" s="9">
        <f t="shared" si="678"/>
        <v>2.9000000000000004</v>
      </c>
      <c r="G860" s="9">
        <v>1.8917850469345456</v>
      </c>
      <c r="H860" s="9">
        <f t="shared" si="690"/>
        <v>2.0873538482109986</v>
      </c>
      <c r="I860" s="9">
        <v>65</v>
      </c>
      <c r="J860" s="9">
        <v>78</v>
      </c>
      <c r="K860" s="9">
        <v>0.2</v>
      </c>
      <c r="L860" s="9">
        <v>0.2</v>
      </c>
      <c r="M860" s="1">
        <f t="shared" si="679"/>
        <v>1.3989229744649958</v>
      </c>
      <c r="N860" s="9">
        <v>3</v>
      </c>
      <c r="O860" s="9">
        <v>2.6</v>
      </c>
      <c r="P860" s="9">
        <f t="shared" si="680"/>
        <v>1.2572747035630241</v>
      </c>
      <c r="Q860" s="1">
        <f t="shared" si="681"/>
        <v>0.58627682267599379</v>
      </c>
      <c r="R860" s="4">
        <f t="shared" si="682"/>
        <v>15.007922656809424</v>
      </c>
      <c r="S860" s="4">
        <f t="shared" si="683"/>
        <v>5.0644926351052666</v>
      </c>
      <c r="T860" s="9">
        <f t="shared" si="684"/>
        <v>3.0414895976004828</v>
      </c>
      <c r="U860" s="9">
        <f t="shared" si="685"/>
        <v>3.4862768226759941</v>
      </c>
      <c r="V860" s="9">
        <f t="shared" si="686"/>
        <v>43.310821999750658</v>
      </c>
      <c r="W860" s="9">
        <f t="shared" si="687"/>
        <v>55.215601433304784</v>
      </c>
      <c r="X860" s="28">
        <f t="shared" si="691"/>
        <v>98.526423433055442</v>
      </c>
      <c r="Y860" s="9">
        <f t="shared" si="688"/>
        <v>0.56041414586434735</v>
      </c>
      <c r="Z860" s="9">
        <f t="shared" si="720"/>
        <v>0.04</v>
      </c>
      <c r="AA860" s="29">
        <f t="shared" si="692"/>
        <v>0.60041414586434738</v>
      </c>
      <c r="AB860" s="30">
        <f t="shared" si="721"/>
        <v>0.98</v>
      </c>
      <c r="AC860" s="9">
        <v>0.5</v>
      </c>
      <c r="AD860" s="9">
        <v>0.5</v>
      </c>
      <c r="AE860" s="9">
        <f t="shared" si="693"/>
        <v>51.677412414622026</v>
      </c>
      <c r="AF860" s="9">
        <f>(AC860+AD860)*D860*E860*N860</f>
        <v>24.757380000000005</v>
      </c>
      <c r="AG860" s="28">
        <f t="shared" si="694"/>
        <v>76.434792414622024</v>
      </c>
      <c r="AH860" s="9">
        <f t="shared" si="695"/>
        <v>0.32390197209803506</v>
      </c>
      <c r="AI860" s="9">
        <f t="shared" si="722"/>
        <v>0.09</v>
      </c>
      <c r="AJ860" s="29">
        <f t="shared" si="696"/>
        <v>0.41390197209803503</v>
      </c>
      <c r="AK860" s="30">
        <f t="shared" si="723"/>
        <v>0.9</v>
      </c>
      <c r="AL860" s="9">
        <v>7.0146435788971324</v>
      </c>
      <c r="AM860" s="9">
        <v>3.3006466775888401</v>
      </c>
      <c r="AN860" s="9">
        <v>6.8500959425930059</v>
      </c>
      <c r="AO860" s="36">
        <f t="shared" si="697"/>
        <v>100.57905725457744</v>
      </c>
      <c r="AP860" s="36">
        <f t="shared" si="698"/>
        <v>2.8029523459307817</v>
      </c>
      <c r="AQ860" s="36">
        <f t="shared" si="699"/>
        <v>1.3188917218643408</v>
      </c>
      <c r="AR860" s="36">
        <f t="shared" si="700"/>
        <v>2.7372014381321947</v>
      </c>
      <c r="AS860" s="36">
        <f t="shared" si="701"/>
        <v>83.181471505620721</v>
      </c>
      <c r="AT860" s="37">
        <f t="shared" si="702"/>
        <v>75.594849640834965</v>
      </c>
      <c r="AU860" s="37">
        <f t="shared" si="703"/>
        <v>4.1112687680267905</v>
      </c>
      <c r="AV860" s="37">
        <f t="shared" si="704"/>
        <v>1.9345025085359919</v>
      </c>
      <c r="AW860" s="37">
        <f t="shared" si="705"/>
        <v>4.0148277228930125</v>
      </c>
      <c r="AX860" s="37">
        <f t="shared" si="706"/>
        <v>122.00756333800831</v>
      </c>
      <c r="AY860" s="9">
        <f t="shared" si="707"/>
        <v>0.85</v>
      </c>
      <c r="AZ860" s="9">
        <f t="shared" si="708"/>
        <v>0.6</v>
      </c>
      <c r="BA860" s="9">
        <f t="shared" si="709"/>
        <v>0.65</v>
      </c>
      <c r="BB860" s="9">
        <f t="shared" si="724"/>
        <v>21</v>
      </c>
      <c r="BC860" s="9">
        <f t="shared" si="725"/>
        <v>11.2</v>
      </c>
      <c r="BD860" s="9">
        <f t="shared" si="726"/>
        <v>13.65</v>
      </c>
      <c r="BE860" s="9">
        <f t="shared" si="710"/>
        <v>281.91830448322423</v>
      </c>
      <c r="BF860" s="9">
        <f t="shared" si="711"/>
        <v>132.65288600598174</v>
      </c>
      <c r="BG860" s="9">
        <f t="shared" si="712"/>
        <v>275.30514016320973</v>
      </c>
      <c r="BH860" s="9">
        <f t="shared" si="713"/>
        <v>8366.3139850838288</v>
      </c>
      <c r="BI860" s="9">
        <f t="shared" si="714"/>
        <v>310.79074435204603</v>
      </c>
      <c r="BJ860" s="9">
        <f t="shared" si="715"/>
        <v>146.23842626259636</v>
      </c>
      <c r="BK860" s="9">
        <f t="shared" si="716"/>
        <v>303.50029804595312</v>
      </c>
      <c r="BL860" s="9">
        <f t="shared" si="717"/>
        <v>9223.1434055813861</v>
      </c>
      <c r="BM860" s="9" t="str">
        <f t="shared" si="718"/>
        <v>M</v>
      </c>
      <c r="BN860" s="9" t="str">
        <f t="shared" si="719"/>
        <v>M</v>
      </c>
      <c r="BO860" s="9">
        <v>1</v>
      </c>
    </row>
    <row r="861" spans="1:67" x14ac:dyDescent="0.3">
      <c r="A861" s="10">
        <v>855</v>
      </c>
      <c r="B861" s="10">
        <f t="shared" si="689"/>
        <v>22</v>
      </c>
      <c r="C861" s="9">
        <f>IF(G861&lt;=$A$3,$A$3,G861)</f>
        <v>2.5</v>
      </c>
      <c r="D861" s="9">
        <f t="shared" si="676"/>
        <v>3</v>
      </c>
      <c r="E861" s="9">
        <f t="shared" si="677"/>
        <v>2.7508200000000005</v>
      </c>
      <c r="F861" s="9">
        <f t="shared" si="678"/>
        <v>2.9000000000000004</v>
      </c>
      <c r="G861" s="9">
        <v>1.2414587187592623</v>
      </c>
      <c r="H861" s="9">
        <f t="shared" si="690"/>
        <v>1.3697981375824362</v>
      </c>
      <c r="I861" s="9">
        <v>65</v>
      </c>
      <c r="J861" s="9">
        <v>78</v>
      </c>
      <c r="K861" s="9">
        <v>0.2</v>
      </c>
      <c r="L861" s="9">
        <v>0.2</v>
      </c>
      <c r="M861" s="1">
        <f t="shared" si="679"/>
        <v>1.3989229744649958</v>
      </c>
      <c r="N861" s="9">
        <v>3</v>
      </c>
      <c r="O861" s="9">
        <v>2.6</v>
      </c>
      <c r="P861" s="9">
        <f t="shared" si="680"/>
        <v>0</v>
      </c>
      <c r="Q861" s="1">
        <f t="shared" si="681"/>
        <v>0</v>
      </c>
      <c r="R861" s="4">
        <f t="shared" si="682"/>
        <v>15.007922656809424</v>
      </c>
      <c r="S861" s="4">
        <f t="shared" si="683"/>
        <v>16.41630855998439</v>
      </c>
      <c r="T861" s="9">
        <f t="shared" si="684"/>
        <v>0</v>
      </c>
      <c r="U861" s="9">
        <f t="shared" si="685"/>
        <v>2.768721112047432</v>
      </c>
      <c r="V861" s="9">
        <f t="shared" si="686"/>
        <v>33.912613015420661</v>
      </c>
      <c r="W861" s="9">
        <f t="shared" si="687"/>
        <v>32.832617119968781</v>
      </c>
      <c r="X861" s="28">
        <f t="shared" si="691"/>
        <v>66.745230135389448</v>
      </c>
      <c r="Y861" s="9">
        <f t="shared" si="688"/>
        <v>0.49190956497369798</v>
      </c>
      <c r="Z861" s="9">
        <f t="shared" si="720"/>
        <v>0.04</v>
      </c>
      <c r="AA861" s="29">
        <f t="shared" si="692"/>
        <v>0.53190956497369801</v>
      </c>
      <c r="AB861" s="30">
        <f t="shared" si="721"/>
        <v>0.98</v>
      </c>
      <c r="AC861" s="9">
        <v>0.5</v>
      </c>
      <c r="AD861" s="9">
        <v>0.5</v>
      </c>
      <c r="AE861" s="9">
        <f t="shared" si="693"/>
        <v>33.912613015420661</v>
      </c>
      <c r="AF861" s="9">
        <f>(AC861+AD861)*D861*E861*N861</f>
        <v>24.757380000000005</v>
      </c>
      <c r="AG861" s="28">
        <f t="shared" si="694"/>
        <v>58.669993015420665</v>
      </c>
      <c r="AH861" s="9">
        <f t="shared" si="695"/>
        <v>0.42197686973463316</v>
      </c>
      <c r="AI861" s="9">
        <f t="shared" si="722"/>
        <v>0.09</v>
      </c>
      <c r="AJ861" s="29">
        <f t="shared" si="696"/>
        <v>0.51197686973463319</v>
      </c>
      <c r="AK861" s="30">
        <f t="shared" si="723"/>
        <v>0.9</v>
      </c>
      <c r="AL861" s="9">
        <v>9.0028337232739712</v>
      </c>
      <c r="AM861" s="9">
        <v>2.3119666167554089</v>
      </c>
      <c r="AN861" s="9">
        <v>6.6037742034078493</v>
      </c>
      <c r="AO861" s="36">
        <f t="shared" si="697"/>
        <v>68.135755763210071</v>
      </c>
      <c r="AP861" s="36">
        <f t="shared" si="698"/>
        <v>4.2141403539967754</v>
      </c>
      <c r="AQ861" s="36">
        <f t="shared" si="699"/>
        <v>1.0822094594033269</v>
      </c>
      <c r="AR861" s="36">
        <f t="shared" si="700"/>
        <v>3.091163539688651</v>
      </c>
      <c r="AS861" s="36">
        <f t="shared" si="701"/>
        <v>109.92120139192035</v>
      </c>
      <c r="AT861" s="37">
        <f t="shared" si="702"/>
        <v>58.025267817449006</v>
      </c>
      <c r="AU861" s="37">
        <f t="shared" si="703"/>
        <v>4.3935910948907706</v>
      </c>
      <c r="AV861" s="37">
        <f t="shared" si="704"/>
        <v>1.1282931853780043</v>
      </c>
      <c r="AW861" s="37">
        <f t="shared" si="705"/>
        <v>3.2227945583127777</v>
      </c>
      <c r="AX861" s="37">
        <f t="shared" si="706"/>
        <v>114.60197596817055</v>
      </c>
      <c r="AY861" s="9">
        <f t="shared" si="707"/>
        <v>0.85</v>
      </c>
      <c r="AZ861" s="9">
        <f t="shared" si="708"/>
        <v>0.6</v>
      </c>
      <c r="BA861" s="9">
        <f t="shared" si="709"/>
        <v>0.65</v>
      </c>
      <c r="BB861" s="9">
        <f t="shared" si="724"/>
        <v>21</v>
      </c>
      <c r="BC861" s="9">
        <f t="shared" si="725"/>
        <v>11.2</v>
      </c>
      <c r="BD861" s="9">
        <f t="shared" si="726"/>
        <v>13.65</v>
      </c>
      <c r="BE861" s="9">
        <f t="shared" si="710"/>
        <v>287.13363791181195</v>
      </c>
      <c r="BF861" s="9">
        <f t="shared" si="711"/>
        <v>73.737159410540684</v>
      </c>
      <c r="BG861" s="9">
        <f t="shared" si="712"/>
        <v>210.61876396436585</v>
      </c>
      <c r="BH861" s="9">
        <f t="shared" si="713"/>
        <v>7489.5641312385114</v>
      </c>
      <c r="BI861" s="9">
        <f t="shared" si="714"/>
        <v>254.93929996139596</v>
      </c>
      <c r="BJ861" s="9">
        <f t="shared" si="715"/>
        <v>65.46951425816134</v>
      </c>
      <c r="BK861" s="9">
        <f t="shared" si="716"/>
        <v>187.00351736671621</v>
      </c>
      <c r="BL861" s="9">
        <f t="shared" si="717"/>
        <v>6649.8103479619513</v>
      </c>
      <c r="BM861" s="9" t="str">
        <f t="shared" si="718"/>
        <v>M</v>
      </c>
      <c r="BN861" s="9" t="str">
        <f t="shared" si="719"/>
        <v>M</v>
      </c>
      <c r="BO861" s="9">
        <v>1</v>
      </c>
    </row>
    <row r="862" spans="1:67" x14ac:dyDescent="0.3">
      <c r="A862" s="10">
        <v>856</v>
      </c>
      <c r="B862" s="10">
        <f t="shared" si="689"/>
        <v>22</v>
      </c>
      <c r="C862" s="9">
        <f>IF(G862&lt;=$A$3,$A$3,G862)</f>
        <v>2.5</v>
      </c>
      <c r="D862" s="9">
        <f t="shared" si="676"/>
        <v>3</v>
      </c>
      <c r="E862" s="9">
        <f t="shared" si="677"/>
        <v>2.7508200000000005</v>
      </c>
      <c r="F862" s="9">
        <f t="shared" si="678"/>
        <v>2.9000000000000004</v>
      </c>
      <c r="G862" s="9">
        <v>2.1737985579836847</v>
      </c>
      <c r="H862" s="9">
        <f t="shared" si="690"/>
        <v>2.3985213291517034</v>
      </c>
      <c r="I862" s="9">
        <v>65</v>
      </c>
      <c r="J862" s="9">
        <v>78</v>
      </c>
      <c r="K862" s="9">
        <v>0.2</v>
      </c>
      <c r="L862" s="9">
        <v>0.2</v>
      </c>
      <c r="M862" s="1">
        <f t="shared" si="679"/>
        <v>1.3989229744649958</v>
      </c>
      <c r="N862" s="9">
        <v>3</v>
      </c>
      <c r="O862" s="9">
        <v>2.6</v>
      </c>
      <c r="P862" s="9">
        <f t="shared" si="680"/>
        <v>1.9245755198778924</v>
      </c>
      <c r="Q862" s="1">
        <f t="shared" si="681"/>
        <v>0.89744430361669902</v>
      </c>
      <c r="R862" s="4">
        <f t="shared" si="682"/>
        <v>15.007922656809424</v>
      </c>
      <c r="S862" s="4">
        <f t="shared" si="683"/>
        <v>1.9285811154293013</v>
      </c>
      <c r="T862" s="9">
        <f t="shared" si="684"/>
        <v>7.1268217211123179</v>
      </c>
      <c r="U862" s="9">
        <f t="shared" si="685"/>
        <v>3.7974443036166994</v>
      </c>
      <c r="V862" s="9">
        <f t="shared" si="686"/>
        <v>39.776500257043615</v>
      </c>
      <c r="W862" s="9">
        <f t="shared" si="687"/>
        <v>46.589273306749739</v>
      </c>
      <c r="X862" s="28">
        <f t="shared" si="691"/>
        <v>86.365773563793354</v>
      </c>
      <c r="Y862" s="9">
        <f t="shared" si="688"/>
        <v>0.53944139425019988</v>
      </c>
      <c r="Z862" s="9">
        <f t="shared" si="720"/>
        <v>0.04</v>
      </c>
      <c r="AA862" s="29">
        <f t="shared" si="692"/>
        <v>0.57944139425019991</v>
      </c>
      <c r="AB862" s="30">
        <f t="shared" si="721"/>
        <v>0.98</v>
      </c>
      <c r="AC862" s="9">
        <v>0.5</v>
      </c>
      <c r="AD862" s="9">
        <v>0.5</v>
      </c>
      <c r="AE862" s="9">
        <f t="shared" si="693"/>
        <v>59.381103983913803</v>
      </c>
      <c r="AF862" s="9">
        <f>(AC862+AD862)*D862*E862*N862</f>
        <v>24.757380000000005</v>
      </c>
      <c r="AG862" s="28">
        <f t="shared" si="694"/>
        <v>84.138483983913801</v>
      </c>
      <c r="AH862" s="9">
        <f t="shared" si="695"/>
        <v>0.29424561541581018</v>
      </c>
      <c r="AI862" s="9">
        <f t="shared" si="722"/>
        <v>0.09</v>
      </c>
      <c r="AJ862" s="29">
        <f t="shared" si="696"/>
        <v>0.38424561541581015</v>
      </c>
      <c r="AK862" s="30">
        <f t="shared" si="723"/>
        <v>0.9</v>
      </c>
      <c r="AL862" s="9">
        <v>10.146708984248585</v>
      </c>
      <c r="AM862" s="9">
        <v>2.4893576019828831</v>
      </c>
      <c r="AN862" s="9">
        <v>6.5328754326517551</v>
      </c>
      <c r="AO862" s="36">
        <f t="shared" si="697"/>
        <v>88.165060513039052</v>
      </c>
      <c r="AP862" s="36">
        <f t="shared" si="698"/>
        <v>4.2672857833645548</v>
      </c>
      <c r="AQ862" s="36">
        <f t="shared" si="699"/>
        <v>1.0469207623025871</v>
      </c>
      <c r="AR862" s="36">
        <f t="shared" si="700"/>
        <v>2.7474569834931439</v>
      </c>
      <c r="AS862" s="36">
        <f t="shared" si="701"/>
        <v>107.58317084177359</v>
      </c>
      <c r="AT862" s="37">
        <f t="shared" si="702"/>
        <v>83.21388525881585</v>
      </c>
      <c r="AU862" s="37">
        <f t="shared" si="703"/>
        <v>6.2478805461508573</v>
      </c>
      <c r="AV862" s="37">
        <f t="shared" si="704"/>
        <v>1.5328328582189448</v>
      </c>
      <c r="AW862" s="37">
        <f t="shared" si="705"/>
        <v>4.0226466915976546</v>
      </c>
      <c r="AX862" s="37">
        <f t="shared" si="706"/>
        <v>157.5162373272243</v>
      </c>
      <c r="AY862" s="9">
        <f t="shared" si="707"/>
        <v>0.85</v>
      </c>
      <c r="AZ862" s="9">
        <f t="shared" si="708"/>
        <v>0.6</v>
      </c>
      <c r="BA862" s="9">
        <f t="shared" si="709"/>
        <v>0.65</v>
      </c>
      <c r="BB862" s="9">
        <f t="shared" si="724"/>
        <v>21</v>
      </c>
      <c r="BC862" s="9">
        <f t="shared" si="725"/>
        <v>11.2</v>
      </c>
      <c r="BD862" s="9">
        <f t="shared" si="726"/>
        <v>13.65</v>
      </c>
      <c r="BE862" s="9">
        <f t="shared" si="710"/>
        <v>376.22550931676722</v>
      </c>
      <c r="BF862" s="9">
        <f t="shared" si="711"/>
        <v>92.301832360764564</v>
      </c>
      <c r="BG862" s="9">
        <f t="shared" si="712"/>
        <v>242.22971120664477</v>
      </c>
      <c r="BH862" s="9">
        <f t="shared" si="713"/>
        <v>9485.0767674495874</v>
      </c>
      <c r="BI862" s="9">
        <f t="shared" si="714"/>
        <v>519.91041487818518</v>
      </c>
      <c r="BJ862" s="9">
        <f t="shared" si="715"/>
        <v>127.55297758477401</v>
      </c>
      <c r="BK862" s="9">
        <f t="shared" si="716"/>
        <v>334.74006023136241</v>
      </c>
      <c r="BL862" s="9">
        <f t="shared" si="717"/>
        <v>13107.538099348048</v>
      </c>
      <c r="BM862" s="9" t="str">
        <f t="shared" si="718"/>
        <v>M</v>
      </c>
      <c r="BN862" s="9" t="str">
        <f t="shared" si="719"/>
        <v>M</v>
      </c>
      <c r="BO862" s="9">
        <v>1</v>
      </c>
    </row>
    <row r="863" spans="1:67" x14ac:dyDescent="0.3">
      <c r="A863" s="10">
        <v>857</v>
      </c>
      <c r="B863" s="10">
        <f t="shared" si="689"/>
        <v>22</v>
      </c>
      <c r="C863" s="9">
        <f>IF(G863&lt;=$A$3,$A$3,G863)</f>
        <v>2.5</v>
      </c>
      <c r="D863" s="9">
        <f t="shared" si="676"/>
        <v>3</v>
      </c>
      <c r="E863" s="9">
        <f t="shared" si="677"/>
        <v>2.7508200000000005</v>
      </c>
      <c r="F863" s="9">
        <f t="shared" si="678"/>
        <v>2.9000000000000004</v>
      </c>
      <c r="G863" s="9">
        <v>1.6253481739908027</v>
      </c>
      <c r="H863" s="9">
        <f t="shared" si="690"/>
        <v>1.7933732858074578</v>
      </c>
      <c r="I863" s="9">
        <v>65</v>
      </c>
      <c r="J863" s="9">
        <v>78</v>
      </c>
      <c r="K863" s="9">
        <v>0.2</v>
      </c>
      <c r="L863" s="9">
        <v>0.2</v>
      </c>
      <c r="M863" s="1">
        <f t="shared" si="679"/>
        <v>1.3989229744649958</v>
      </c>
      <c r="N863" s="9">
        <v>3</v>
      </c>
      <c r="O863" s="9">
        <v>2.6</v>
      </c>
      <c r="P863" s="9">
        <f t="shared" si="680"/>
        <v>0.62683135299333914</v>
      </c>
      <c r="Q863" s="1">
        <f t="shared" si="681"/>
        <v>0.29229626027245326</v>
      </c>
      <c r="R863" s="4">
        <f t="shared" si="682"/>
        <v>15.007922656809424</v>
      </c>
      <c r="S863" s="4">
        <f t="shared" si="683"/>
        <v>9.3915068056730515</v>
      </c>
      <c r="T863" s="9">
        <f t="shared" si="684"/>
        <v>0.75600975990975561</v>
      </c>
      <c r="U863" s="9">
        <f t="shared" si="685"/>
        <v>3.1922962602724536</v>
      </c>
      <c r="V863" s="9">
        <f t="shared" si="686"/>
        <v>42.319577150828898</v>
      </c>
      <c r="W863" s="9">
        <f t="shared" si="687"/>
        <v>67.118438553986053</v>
      </c>
      <c r="X863" s="28">
        <f t="shared" si="691"/>
        <v>109.43801570481494</v>
      </c>
      <c r="Y863" s="9">
        <f t="shared" si="688"/>
        <v>0.61330094594389695</v>
      </c>
      <c r="Z863" s="9">
        <f t="shared" si="720"/>
        <v>0.04</v>
      </c>
      <c r="AA863" s="29">
        <f t="shared" si="692"/>
        <v>0.65330094594389698</v>
      </c>
      <c r="AB863" s="30">
        <f t="shared" si="721"/>
        <v>0.98</v>
      </c>
      <c r="AC863" s="9">
        <v>0.5</v>
      </c>
      <c r="AD863" s="9">
        <v>0.5</v>
      </c>
      <c r="AE863" s="9">
        <f t="shared" si="693"/>
        <v>44.39922391858385</v>
      </c>
      <c r="AF863" s="9">
        <f>(AC863+AD863)*D863*E863*N863</f>
        <v>24.757380000000005</v>
      </c>
      <c r="AG863" s="28">
        <f t="shared" si="694"/>
        <v>69.156603918583855</v>
      </c>
      <c r="AH863" s="9">
        <f t="shared" si="695"/>
        <v>0.35799010647119367</v>
      </c>
      <c r="AI863" s="9">
        <f t="shared" si="722"/>
        <v>0.09</v>
      </c>
      <c r="AJ863" s="29">
        <f t="shared" si="696"/>
        <v>0.44799010647119364</v>
      </c>
      <c r="AK863" s="30">
        <f t="shared" si="723"/>
        <v>0.9</v>
      </c>
      <c r="AL863" s="9">
        <v>6.7678106343835633</v>
      </c>
      <c r="AM863" s="9">
        <v>2.1991845139633521</v>
      </c>
      <c r="AN863" s="9">
        <v>3.6019337560050051</v>
      </c>
      <c r="AO863" s="36">
        <f t="shared" si="697"/>
        <v>111.71797436533193</v>
      </c>
      <c r="AP863" s="36">
        <f t="shared" si="698"/>
        <v>2.3463935449716158</v>
      </c>
      <c r="AQ863" s="36">
        <f t="shared" si="699"/>
        <v>0.76245519068592482</v>
      </c>
      <c r="AR863" s="36">
        <f t="shared" si="700"/>
        <v>1.2487870259796814</v>
      </c>
      <c r="AS863" s="36">
        <f t="shared" si="701"/>
        <v>58.086686547157484</v>
      </c>
      <c r="AT863" s="37">
        <f t="shared" si="702"/>
        <v>68.396641238159859</v>
      </c>
      <c r="AU863" s="37">
        <f t="shared" si="703"/>
        <v>3.7358984277091944</v>
      </c>
      <c r="AV863" s="37">
        <f t="shared" si="704"/>
        <v>1.2139716094031097</v>
      </c>
      <c r="AW863" s="37">
        <f t="shared" si="705"/>
        <v>1.9883030691501364</v>
      </c>
      <c r="AX863" s="37">
        <f t="shared" si="706"/>
        <v>92.484895130832612</v>
      </c>
      <c r="AY863" s="9">
        <f t="shared" si="707"/>
        <v>0.85</v>
      </c>
      <c r="AZ863" s="9">
        <f t="shared" si="708"/>
        <v>0.6</v>
      </c>
      <c r="BA863" s="9">
        <f t="shared" si="709"/>
        <v>0.65</v>
      </c>
      <c r="BB863" s="9">
        <f t="shared" si="724"/>
        <v>21</v>
      </c>
      <c r="BC863" s="9">
        <f t="shared" si="725"/>
        <v>11.2</v>
      </c>
      <c r="BD863" s="9">
        <f t="shared" si="726"/>
        <v>13.65</v>
      </c>
      <c r="BE863" s="9">
        <f t="shared" si="710"/>
        <v>262.13433390811929</v>
      </c>
      <c r="BF863" s="9">
        <f t="shared" si="711"/>
        <v>85.179949447764415</v>
      </c>
      <c r="BG863" s="9">
        <f t="shared" si="712"/>
        <v>139.51195695615715</v>
      </c>
      <c r="BH863" s="9">
        <f t="shared" si="713"/>
        <v>6489.3269586424103</v>
      </c>
      <c r="BI863" s="9">
        <f t="shared" si="714"/>
        <v>255.52290446223125</v>
      </c>
      <c r="BJ863" s="9">
        <f t="shared" si="715"/>
        <v>83.031580641656021</v>
      </c>
      <c r="BK863" s="9">
        <f t="shared" si="716"/>
        <v>135.99325169339403</v>
      </c>
      <c r="BL863" s="9">
        <f t="shared" si="717"/>
        <v>6325.6561922123956</v>
      </c>
      <c r="BM863" s="9" t="str">
        <f t="shared" si="718"/>
        <v>D</v>
      </c>
      <c r="BN863" s="9" t="str">
        <f t="shared" si="719"/>
        <v>M</v>
      </c>
      <c r="BO863" s="9">
        <v>1</v>
      </c>
    </row>
    <row r="864" spans="1:67" x14ac:dyDescent="0.3">
      <c r="A864" s="10">
        <v>858</v>
      </c>
      <c r="B864" s="10">
        <f t="shared" si="689"/>
        <v>22</v>
      </c>
      <c r="C864" s="9">
        <f>IF(G864&lt;=$A$3,$A$3,G864)</f>
        <v>3.226537031375293</v>
      </c>
      <c r="D864" s="9">
        <f t="shared" si="676"/>
        <v>3</v>
      </c>
      <c r="E864" s="9">
        <f t="shared" si="677"/>
        <v>2.7508200000000005</v>
      </c>
      <c r="F864" s="9">
        <f t="shared" si="678"/>
        <v>3.6265370313752934</v>
      </c>
      <c r="G864" s="9">
        <v>3.226537031375293</v>
      </c>
      <c r="H864" s="9">
        <f t="shared" si="690"/>
        <v>3.5600897151342865</v>
      </c>
      <c r="I864" s="9">
        <v>65</v>
      </c>
      <c r="J864" s="9">
        <v>78</v>
      </c>
      <c r="K864" s="9">
        <v>0.2</v>
      </c>
      <c r="L864" s="9">
        <v>0.2</v>
      </c>
      <c r="M864" s="1">
        <f t="shared" si="679"/>
        <v>1.3989229744649958</v>
      </c>
      <c r="N864" s="9">
        <v>3</v>
      </c>
      <c r="O864" s="9">
        <v>2.6</v>
      </c>
      <c r="P864" s="9">
        <f t="shared" si="680"/>
        <v>2.8575032704718732</v>
      </c>
      <c r="Q864" s="1">
        <f t="shared" si="681"/>
        <v>1.3324756582239887</v>
      </c>
      <c r="R864" s="4">
        <f t="shared" si="682"/>
        <v>15.007922656809424</v>
      </c>
      <c r="S864" s="4">
        <f t="shared" si="683"/>
        <v>3.386007121761294E-2</v>
      </c>
      <c r="T864" s="9">
        <f t="shared" si="684"/>
        <v>15.710841689564718</v>
      </c>
      <c r="U864" s="9">
        <f t="shared" si="685"/>
        <v>4.9590126895992821</v>
      </c>
      <c r="V864" s="9">
        <f t="shared" si="686"/>
        <v>44.920796375182881</v>
      </c>
      <c r="W864" s="9">
        <f t="shared" si="687"/>
        <v>41.377236763911341</v>
      </c>
      <c r="X864" s="28">
        <f t="shared" si="691"/>
        <v>86.29803313909423</v>
      </c>
      <c r="Y864" s="9">
        <f t="shared" si="688"/>
        <v>0.47946905924518535</v>
      </c>
      <c r="Z864" s="9">
        <f t="shared" si="720"/>
        <v>0.04</v>
      </c>
      <c r="AA864" s="29">
        <f t="shared" si="692"/>
        <v>0.51946905924518538</v>
      </c>
      <c r="AB864" s="30">
        <f t="shared" si="721"/>
        <v>0.98</v>
      </c>
      <c r="AC864" s="9">
        <v>0.5</v>
      </c>
      <c r="AD864" s="9">
        <v>0.5</v>
      </c>
      <c r="AE864" s="9">
        <f t="shared" si="693"/>
        <v>88.138493911671304</v>
      </c>
      <c r="AF864" s="9">
        <f>(AC864+AD864)*D864*E864*N864</f>
        <v>24.757380000000005</v>
      </c>
      <c r="AG864" s="28">
        <f t="shared" si="694"/>
        <v>112.89587391167132</v>
      </c>
      <c r="AH864" s="9">
        <f t="shared" si="695"/>
        <v>0.2192939311437542</v>
      </c>
      <c r="AI864" s="9">
        <f t="shared" si="722"/>
        <v>0.09</v>
      </c>
      <c r="AJ864" s="29">
        <f t="shared" si="696"/>
        <v>0.3092939311437542</v>
      </c>
      <c r="AK864" s="30">
        <f t="shared" si="723"/>
        <v>0.9</v>
      </c>
      <c r="AL864" s="9">
        <v>4.7251082613012558</v>
      </c>
      <c r="AM864" s="9">
        <v>3.4114143174206597</v>
      </c>
      <c r="AN864" s="9">
        <v>5.4389995425373669</v>
      </c>
      <c r="AO864" s="36">
        <f t="shared" si="697"/>
        <v>88.095908829492018</v>
      </c>
      <c r="AP864" s="36">
        <f t="shared" si="698"/>
        <v>2.2705607179714389</v>
      </c>
      <c r="AQ864" s="36">
        <f t="shared" si="699"/>
        <v>1.6392901312545933</v>
      </c>
      <c r="AR864" s="36">
        <f t="shared" si="700"/>
        <v>2.6136075669404875</v>
      </c>
      <c r="AS864" s="36">
        <f t="shared" si="701"/>
        <v>74.734771635500522</v>
      </c>
      <c r="AT864" s="37">
        <f t="shared" si="702"/>
        <v>111.65525991264195</v>
      </c>
      <c r="AU864" s="37">
        <f t="shared" si="703"/>
        <v>3.2636609520835616</v>
      </c>
      <c r="AV864" s="37">
        <f t="shared" si="704"/>
        <v>2.3562845724255372</v>
      </c>
      <c r="AW864" s="37">
        <f t="shared" si="705"/>
        <v>3.7567499925369043</v>
      </c>
      <c r="AX864" s="37">
        <f t="shared" si="706"/>
        <v>107.42234463017486</v>
      </c>
      <c r="AY864" s="9">
        <f t="shared" si="707"/>
        <v>0.85</v>
      </c>
      <c r="AZ864" s="9">
        <f t="shared" si="708"/>
        <v>0.6</v>
      </c>
      <c r="BA864" s="9">
        <f t="shared" si="709"/>
        <v>0.65</v>
      </c>
      <c r="BB864" s="9">
        <f t="shared" si="724"/>
        <v>21</v>
      </c>
      <c r="BC864" s="9">
        <f t="shared" si="725"/>
        <v>11.2</v>
      </c>
      <c r="BD864" s="9">
        <f t="shared" si="726"/>
        <v>13.65</v>
      </c>
      <c r="BE864" s="9">
        <f t="shared" si="710"/>
        <v>200.02711000223781</v>
      </c>
      <c r="BF864" s="9">
        <f t="shared" si="711"/>
        <v>144.41475394809066</v>
      </c>
      <c r="BG864" s="9">
        <f t="shared" si="712"/>
        <v>230.24813393325965</v>
      </c>
      <c r="BH864" s="9">
        <f t="shared" si="713"/>
        <v>6583.8276283939604</v>
      </c>
      <c r="BI864" s="9">
        <f t="shared" si="714"/>
        <v>364.40491187163053</v>
      </c>
      <c r="BJ864" s="9">
        <f t="shared" si="715"/>
        <v>263.09156636232177</v>
      </c>
      <c r="BK864" s="9">
        <f t="shared" si="716"/>
        <v>419.46089684352376</v>
      </c>
      <c r="BL864" s="9">
        <f t="shared" si="717"/>
        <v>11994.269810107571</v>
      </c>
      <c r="BM864" s="9" t="str">
        <f t="shared" si="718"/>
        <v>D</v>
      </c>
      <c r="BN864" s="9" t="str">
        <f t="shared" si="719"/>
        <v>M</v>
      </c>
      <c r="BO864" s="9">
        <v>1</v>
      </c>
    </row>
    <row r="865" spans="1:67" x14ac:dyDescent="0.3">
      <c r="A865" s="10">
        <v>859</v>
      </c>
      <c r="B865" s="10">
        <f t="shared" si="689"/>
        <v>22</v>
      </c>
      <c r="C865" s="9">
        <f>IF(G865&lt;=$A$3,$A$3,G865)</f>
        <v>2.5</v>
      </c>
      <c r="D865" s="9">
        <f t="shared" si="676"/>
        <v>3</v>
      </c>
      <c r="E865" s="9">
        <f t="shared" si="677"/>
        <v>2.7508200000000005</v>
      </c>
      <c r="F865" s="9">
        <f t="shared" si="678"/>
        <v>2.9000000000000004</v>
      </c>
      <c r="G865" s="9">
        <v>1.5839419374257462</v>
      </c>
      <c r="H865" s="9">
        <f t="shared" si="690"/>
        <v>1.7476865586742372</v>
      </c>
      <c r="I865" s="9">
        <v>65</v>
      </c>
      <c r="J865" s="9">
        <v>78</v>
      </c>
      <c r="K865" s="9">
        <v>0.2</v>
      </c>
      <c r="L865" s="9">
        <v>0.2</v>
      </c>
      <c r="M865" s="1">
        <f t="shared" si="679"/>
        <v>1.3989229744649958</v>
      </c>
      <c r="N865" s="9">
        <v>3</v>
      </c>
      <c r="O865" s="9">
        <v>2.6</v>
      </c>
      <c r="P865" s="9">
        <f t="shared" si="680"/>
        <v>0.52885585048071571</v>
      </c>
      <c r="Q865" s="1">
        <f t="shared" si="681"/>
        <v>0.24660953313923262</v>
      </c>
      <c r="R865" s="4">
        <f t="shared" si="682"/>
        <v>15.007922656809424</v>
      </c>
      <c r="S865" s="4">
        <f t="shared" si="683"/>
        <v>10.182964582498716</v>
      </c>
      <c r="T865" s="9">
        <f t="shared" si="684"/>
        <v>0.53814660703822326</v>
      </c>
      <c r="U865" s="9">
        <f t="shared" si="685"/>
        <v>3.146609533139233</v>
      </c>
      <c r="V865" s="9">
        <f t="shared" si="686"/>
        <v>41.787795804417506</v>
      </c>
      <c r="W865" s="9">
        <f t="shared" si="687"/>
        <v>69.295596435633627</v>
      </c>
      <c r="X865" s="28">
        <f t="shared" si="691"/>
        <v>111.08339224005113</v>
      </c>
      <c r="Y865" s="9">
        <f t="shared" si="688"/>
        <v>0.62381599119592868</v>
      </c>
      <c r="Z865" s="9">
        <f t="shared" si="720"/>
        <v>0.04</v>
      </c>
      <c r="AA865" s="29">
        <f t="shared" si="692"/>
        <v>0.66381599119592871</v>
      </c>
      <c r="AB865" s="30">
        <f t="shared" si="721"/>
        <v>0.98</v>
      </c>
      <c r="AC865" s="9">
        <v>0.5</v>
      </c>
      <c r="AD865" s="9">
        <v>0.5</v>
      </c>
      <c r="AE865" s="9">
        <f t="shared" si="693"/>
        <v>43.268140253990396</v>
      </c>
      <c r="AF865" s="9">
        <f>(AC865+AD865)*D865*E865*N865</f>
        <v>24.757380000000005</v>
      </c>
      <c r="AG865" s="28">
        <f t="shared" si="694"/>
        <v>68.025520253990408</v>
      </c>
      <c r="AH865" s="9">
        <f t="shared" si="695"/>
        <v>0.36394253079670824</v>
      </c>
      <c r="AI865" s="9">
        <f t="shared" si="722"/>
        <v>0.09</v>
      </c>
      <c r="AJ865" s="29">
        <f t="shared" si="696"/>
        <v>0.45394253079670821</v>
      </c>
      <c r="AK865" s="30">
        <f t="shared" si="723"/>
        <v>0.9</v>
      </c>
      <c r="AL865" s="9">
        <v>9.9874545305443618</v>
      </c>
      <c r="AM865" s="9">
        <v>2.3531944214499489</v>
      </c>
      <c r="AN865" s="9">
        <v>6.379974197361542</v>
      </c>
      <c r="AO865" s="36">
        <f t="shared" si="697"/>
        <v>113.39762957838553</v>
      </c>
      <c r="AP865" s="36">
        <f t="shared" si="698"/>
        <v>3.3576225018267873</v>
      </c>
      <c r="AQ865" s="36">
        <f t="shared" si="699"/>
        <v>0.79110633409842113</v>
      </c>
      <c r="AR865" s="36">
        <f t="shared" si="700"/>
        <v>2.1448453017355402</v>
      </c>
      <c r="AS865" s="36">
        <f t="shared" si="701"/>
        <v>84.279936162398116</v>
      </c>
      <c r="AT865" s="37">
        <f t="shared" si="702"/>
        <v>67.27798706438611</v>
      </c>
      <c r="AU865" s="37">
        <f t="shared" si="703"/>
        <v>5.4537241447320053</v>
      </c>
      <c r="AV865" s="37">
        <f t="shared" si="704"/>
        <v>1.2849793903202635</v>
      </c>
      <c r="AW865" s="37">
        <f t="shared" si="705"/>
        <v>3.4838325637935466</v>
      </c>
      <c r="AX865" s="37">
        <f t="shared" si="706"/>
        <v>136.89434190867669</v>
      </c>
      <c r="AY865" s="9">
        <f t="shared" si="707"/>
        <v>0.85</v>
      </c>
      <c r="AZ865" s="9">
        <f t="shared" si="708"/>
        <v>0.6</v>
      </c>
      <c r="BA865" s="9">
        <f t="shared" si="709"/>
        <v>0.65</v>
      </c>
      <c r="BB865" s="9">
        <f t="shared" si="724"/>
        <v>21</v>
      </c>
      <c r="BC865" s="9">
        <f t="shared" si="725"/>
        <v>11.2</v>
      </c>
      <c r="BD865" s="9">
        <f t="shared" si="726"/>
        <v>13.65</v>
      </c>
      <c r="BE865" s="9">
        <f t="shared" si="710"/>
        <v>380.74643272620614</v>
      </c>
      <c r="BF865" s="9">
        <f t="shared" si="711"/>
        <v>89.709583031207274</v>
      </c>
      <c r="BG865" s="9">
        <f t="shared" si="712"/>
        <v>243.22037302914734</v>
      </c>
      <c r="BH865" s="9">
        <f t="shared" si="713"/>
        <v>9557.1449818336005</v>
      </c>
      <c r="BI865" s="9">
        <f t="shared" si="714"/>
        <v>366.91558246201004</v>
      </c>
      <c r="BJ865" s="9">
        <f t="shared" si="715"/>
        <v>86.450826799969434</v>
      </c>
      <c r="BK865" s="9">
        <f t="shared" si="716"/>
        <v>234.38524216138933</v>
      </c>
      <c r="BL865" s="9">
        <f t="shared" si="717"/>
        <v>9209.9757641195993</v>
      </c>
      <c r="BM865" s="9" t="str">
        <f t="shared" si="718"/>
        <v>M</v>
      </c>
      <c r="BN865" s="9" t="str">
        <f t="shared" si="719"/>
        <v>M</v>
      </c>
      <c r="BO865" s="9">
        <v>1</v>
      </c>
    </row>
    <row r="866" spans="1:67" x14ac:dyDescent="0.3">
      <c r="A866" s="10">
        <v>860</v>
      </c>
      <c r="B866" s="10">
        <f t="shared" si="689"/>
        <v>22</v>
      </c>
      <c r="C866" s="9">
        <f>IF(G866&lt;=$A$3,$A$3,G866)</f>
        <v>3.4546546277678876</v>
      </c>
      <c r="D866" s="9">
        <f t="shared" si="676"/>
        <v>3</v>
      </c>
      <c r="E866" s="9">
        <f t="shared" si="677"/>
        <v>2.7508200000000005</v>
      </c>
      <c r="F866" s="9">
        <f t="shared" si="678"/>
        <v>3.8546546277678879</v>
      </c>
      <c r="G866" s="9">
        <v>3.4546546277678876</v>
      </c>
      <c r="H866" s="9">
        <f t="shared" si="690"/>
        <v>3.8117896339206734</v>
      </c>
      <c r="I866" s="9">
        <v>65</v>
      </c>
      <c r="J866" s="9">
        <v>78</v>
      </c>
      <c r="K866" s="9">
        <v>0.2</v>
      </c>
      <c r="L866" s="9">
        <v>0.2</v>
      </c>
      <c r="M866" s="1">
        <f t="shared" si="679"/>
        <v>1.3989229744649958</v>
      </c>
      <c r="N866" s="9">
        <v>3</v>
      </c>
      <c r="O866" s="9">
        <v>2.6</v>
      </c>
      <c r="P866" s="9">
        <f t="shared" si="680"/>
        <v>2.9080757240470483</v>
      </c>
      <c r="Q866" s="1">
        <f t="shared" si="681"/>
        <v>1.356057980617781</v>
      </c>
      <c r="R866" s="4">
        <f t="shared" si="682"/>
        <v>15.007922656809424</v>
      </c>
      <c r="S866" s="4">
        <f t="shared" si="683"/>
        <v>1.4090892740735876E-2</v>
      </c>
      <c r="T866" s="9">
        <f t="shared" si="684"/>
        <v>16.271867615800101</v>
      </c>
      <c r="U866" s="9">
        <f t="shared" si="685"/>
        <v>5.210712608385669</v>
      </c>
      <c r="V866" s="9">
        <f t="shared" si="686"/>
        <v>49.608945572139781</v>
      </c>
      <c r="W866" s="9">
        <f t="shared" si="687"/>
        <v>41.322855312373576</v>
      </c>
      <c r="X866" s="28">
        <f t="shared" si="691"/>
        <v>90.931800884513365</v>
      </c>
      <c r="Y866" s="9">
        <f t="shared" si="688"/>
        <v>0.45443788543080849</v>
      </c>
      <c r="Z866" s="9">
        <f t="shared" si="720"/>
        <v>0.04</v>
      </c>
      <c r="AA866" s="29">
        <f t="shared" si="692"/>
        <v>0.49443788543080847</v>
      </c>
      <c r="AB866" s="30">
        <f t="shared" si="721"/>
        <v>0.98</v>
      </c>
      <c r="AC866" s="9">
        <v>0.5</v>
      </c>
      <c r="AD866" s="9">
        <v>0.5</v>
      </c>
      <c r="AE866" s="9">
        <f t="shared" si="693"/>
        <v>94.369924447035018</v>
      </c>
      <c r="AF866" s="9">
        <f>(AC866+AD866)*D866*E866*N866</f>
        <v>24.757380000000005</v>
      </c>
      <c r="AG866" s="28">
        <f t="shared" si="694"/>
        <v>119.12730444703502</v>
      </c>
      <c r="AH866" s="9">
        <f t="shared" si="695"/>
        <v>0.20782288422388789</v>
      </c>
      <c r="AI866" s="9">
        <f t="shared" si="722"/>
        <v>0.09</v>
      </c>
      <c r="AJ866" s="29">
        <f t="shared" si="696"/>
        <v>0.29782288422388792</v>
      </c>
      <c r="AK866" s="30">
        <f t="shared" si="723"/>
        <v>0.9</v>
      </c>
      <c r="AL866" s="9">
        <v>11.785825713900007</v>
      </c>
      <c r="AM866" s="9">
        <v>2.4675930859136517</v>
      </c>
      <c r="AN866" s="9">
        <v>4.2397546724052866</v>
      </c>
      <c r="AO866" s="36">
        <f t="shared" si="697"/>
        <v>92.826213402940738</v>
      </c>
      <c r="AP866" s="36">
        <f t="shared" si="698"/>
        <v>5.9584669698632391</v>
      </c>
      <c r="AQ866" s="36">
        <f t="shared" si="699"/>
        <v>1.2475215784108225</v>
      </c>
      <c r="AR866" s="36">
        <f t="shared" si="700"/>
        <v>2.1434593374358264</v>
      </c>
      <c r="AS866" s="36">
        <f t="shared" si="701"/>
        <v>133.7598233903789</v>
      </c>
      <c r="AT866" s="37">
        <f t="shared" si="702"/>
        <v>117.81821318937529</v>
      </c>
      <c r="AU866" s="37">
        <f t="shared" si="703"/>
        <v>8.2757371068262433</v>
      </c>
      <c r="AV866" s="37">
        <f t="shared" si="704"/>
        <v>1.7326873959759239</v>
      </c>
      <c r="AW866" s="37">
        <f t="shared" si="705"/>
        <v>2.977058707467839</v>
      </c>
      <c r="AX866" s="37">
        <f t="shared" si="706"/>
        <v>185.77952003981505</v>
      </c>
      <c r="AY866" s="9">
        <f t="shared" si="707"/>
        <v>0.85</v>
      </c>
      <c r="AZ866" s="9">
        <f t="shared" si="708"/>
        <v>0.6</v>
      </c>
      <c r="BA866" s="9">
        <f t="shared" si="709"/>
        <v>0.65</v>
      </c>
      <c r="BB866" s="9">
        <f t="shared" si="724"/>
        <v>21</v>
      </c>
      <c r="BC866" s="9">
        <f t="shared" si="725"/>
        <v>11.2</v>
      </c>
      <c r="BD866" s="9">
        <f t="shared" si="726"/>
        <v>13.65</v>
      </c>
      <c r="BE866" s="9">
        <f t="shared" si="710"/>
        <v>553.10192649889871</v>
      </c>
      <c r="BF866" s="9">
        <f t="shared" si="711"/>
        <v>115.80270426233648</v>
      </c>
      <c r="BG866" s="9">
        <f t="shared" si="712"/>
        <v>198.96921387734398</v>
      </c>
      <c r="BH866" s="9">
        <f t="shared" si="713"/>
        <v>12416.417910774975</v>
      </c>
      <c r="BI866" s="9">
        <f t="shared" si="714"/>
        <v>975.0325587512782</v>
      </c>
      <c r="BJ866" s="9">
        <f t="shared" si="715"/>
        <v>204.1421330096349</v>
      </c>
      <c r="BK866" s="9">
        <f t="shared" si="716"/>
        <v>350.75173747373191</v>
      </c>
      <c r="BL866" s="9">
        <f t="shared" si="717"/>
        <v>21888.211098270749</v>
      </c>
      <c r="BM866" s="9" t="str">
        <f t="shared" si="718"/>
        <v>M</v>
      </c>
      <c r="BN866" s="9" t="str">
        <f t="shared" si="719"/>
        <v>M</v>
      </c>
      <c r="BO866" s="9">
        <v>1</v>
      </c>
    </row>
    <row r="867" spans="1:67" x14ac:dyDescent="0.3">
      <c r="A867" s="10">
        <v>861</v>
      </c>
      <c r="B867" s="10">
        <f t="shared" si="689"/>
        <v>22</v>
      </c>
      <c r="C867" s="9">
        <f>IF(G867&lt;=$A$3,$A$3,G867)</f>
        <v>3.3042329103188584</v>
      </c>
      <c r="D867" s="9">
        <f t="shared" si="676"/>
        <v>3</v>
      </c>
      <c r="E867" s="9">
        <f t="shared" si="677"/>
        <v>2.7508200000000005</v>
      </c>
      <c r="F867" s="9">
        <f t="shared" si="678"/>
        <v>3.7042329103188587</v>
      </c>
      <c r="G867" s="9">
        <v>3.3042329103188584</v>
      </c>
      <c r="H867" s="9">
        <f t="shared" si="690"/>
        <v>3.6458176323549996</v>
      </c>
      <c r="I867" s="9">
        <v>65</v>
      </c>
      <c r="J867" s="9">
        <v>78</v>
      </c>
      <c r="K867" s="9">
        <v>0.2</v>
      </c>
      <c r="L867" s="9">
        <v>0.2</v>
      </c>
      <c r="M867" s="1">
        <f t="shared" si="679"/>
        <v>1.3989229744649958</v>
      </c>
      <c r="N867" s="9">
        <v>3</v>
      </c>
      <c r="O867" s="9">
        <v>2.6</v>
      </c>
      <c r="P867" s="9">
        <f t="shared" si="680"/>
        <v>2.8747280321430142</v>
      </c>
      <c r="Q867" s="1">
        <f t="shared" si="681"/>
        <v>1.3405076965011364</v>
      </c>
      <c r="R867" s="4">
        <f t="shared" si="682"/>
        <v>15.007922656809424</v>
      </c>
      <c r="S867" s="4">
        <f t="shared" si="683"/>
        <v>2.6168924415231297E-2</v>
      </c>
      <c r="T867" s="9">
        <f t="shared" si="684"/>
        <v>15.900819513210013</v>
      </c>
      <c r="U867" s="9">
        <f t="shared" si="685"/>
        <v>5.0447406068199951</v>
      </c>
      <c r="V867" s="9">
        <f t="shared" si="686"/>
        <v>46.520600201584656</v>
      </c>
      <c r="W867" s="9">
        <f t="shared" si="687"/>
        <v>41.356079803464411</v>
      </c>
      <c r="X867" s="28">
        <f t="shared" si="691"/>
        <v>87.876680005049067</v>
      </c>
      <c r="Y867" s="9">
        <f t="shared" si="688"/>
        <v>0.47061495496971717</v>
      </c>
      <c r="Z867" s="9">
        <f t="shared" si="720"/>
        <v>0.04</v>
      </c>
      <c r="AA867" s="29">
        <f t="shared" si="692"/>
        <v>0.51061495496971721</v>
      </c>
      <c r="AB867" s="30">
        <f t="shared" si="721"/>
        <v>0.98</v>
      </c>
      <c r="AC867" s="9">
        <v>0.5</v>
      </c>
      <c r="AD867" s="9">
        <v>0.5</v>
      </c>
      <c r="AE867" s="9">
        <f t="shared" si="693"/>
        <v>90.26089253491304</v>
      </c>
      <c r="AF867" s="9">
        <f>(AC867+AD867)*D867*E867*N867</f>
        <v>24.757380000000005</v>
      </c>
      <c r="AG867" s="28">
        <f t="shared" si="694"/>
        <v>115.01827253491305</v>
      </c>
      <c r="AH867" s="9">
        <f t="shared" si="695"/>
        <v>0.21524736421758606</v>
      </c>
      <c r="AI867" s="9">
        <f t="shared" si="722"/>
        <v>0.09</v>
      </c>
      <c r="AJ867" s="29">
        <f t="shared" si="696"/>
        <v>0.30524736421758603</v>
      </c>
      <c r="AK867" s="30">
        <f t="shared" si="723"/>
        <v>0.9</v>
      </c>
      <c r="AL867" s="9">
        <v>11.695590799796348</v>
      </c>
      <c r="AM867" s="9">
        <v>2.8173722939455157</v>
      </c>
      <c r="AN867" s="9">
        <v>6.4039102671656742</v>
      </c>
      <c r="AO867" s="36">
        <f t="shared" si="697"/>
        <v>89.707444171820924</v>
      </c>
      <c r="AP867" s="36">
        <f t="shared" si="698"/>
        <v>5.7236472302140964</v>
      </c>
      <c r="AQ867" s="36">
        <f t="shared" si="699"/>
        <v>1.3787798669395974</v>
      </c>
      <c r="AR867" s="36">
        <f t="shared" si="700"/>
        <v>3.1339779144667639</v>
      </c>
      <c r="AS867" s="36">
        <f t="shared" si="701"/>
        <v>139.23872281126208</v>
      </c>
      <c r="AT867" s="37">
        <f t="shared" si="702"/>
        <v>113.75433547408983</v>
      </c>
      <c r="AU867" s="37">
        <f t="shared" si="703"/>
        <v>8.1255425351910642</v>
      </c>
      <c r="AV867" s="37">
        <f t="shared" si="704"/>
        <v>1.9573768271989931</v>
      </c>
      <c r="AW867" s="37">
        <f t="shared" si="705"/>
        <v>4.4491335374274152</v>
      </c>
      <c r="AX867" s="37">
        <f t="shared" si="706"/>
        <v>197.66944384276246</v>
      </c>
      <c r="AY867" s="9">
        <f t="shared" si="707"/>
        <v>0.85</v>
      </c>
      <c r="AZ867" s="9">
        <f t="shared" si="708"/>
        <v>0.6</v>
      </c>
      <c r="BA867" s="9">
        <f t="shared" si="709"/>
        <v>0.65</v>
      </c>
      <c r="BB867" s="9">
        <f t="shared" si="724"/>
        <v>21</v>
      </c>
      <c r="BC867" s="9">
        <f t="shared" si="725"/>
        <v>11.2</v>
      </c>
      <c r="BD867" s="9">
        <f t="shared" si="726"/>
        <v>13.65</v>
      </c>
      <c r="BE867" s="9">
        <f t="shared" si="710"/>
        <v>513.45376436362847</v>
      </c>
      <c r="BF867" s="9">
        <f t="shared" si="711"/>
        <v>123.68681793871461</v>
      </c>
      <c r="BG867" s="9">
        <f t="shared" si="712"/>
        <v>281.14114879774701</v>
      </c>
      <c r="BH867" s="9">
        <f t="shared" si="713"/>
        <v>12490.749953146942</v>
      </c>
      <c r="BI867" s="9">
        <f t="shared" si="714"/>
        <v>924.31569145711069</v>
      </c>
      <c r="BJ867" s="9">
        <f t="shared" si="715"/>
        <v>222.66010025040381</v>
      </c>
      <c r="BK867" s="9">
        <f t="shared" si="716"/>
        <v>506.10822898554221</v>
      </c>
      <c r="BL867" s="9">
        <f t="shared" si="717"/>
        <v>22485.756227866361</v>
      </c>
      <c r="BM867" s="9" t="str">
        <f t="shared" si="718"/>
        <v>M</v>
      </c>
      <c r="BN867" s="9" t="str">
        <f t="shared" si="719"/>
        <v>M</v>
      </c>
      <c r="BO867" s="9">
        <v>1</v>
      </c>
    </row>
    <row r="868" spans="1:67" x14ac:dyDescent="0.3">
      <c r="A868" s="10">
        <v>862</v>
      </c>
      <c r="B868" s="10">
        <f t="shared" si="689"/>
        <v>22</v>
      </c>
      <c r="C868" s="9">
        <f>IF(G868&lt;=$A$3,$A$3,G868)</f>
        <v>2.5</v>
      </c>
      <c r="D868" s="9">
        <f t="shared" si="676"/>
        <v>3</v>
      </c>
      <c r="E868" s="9">
        <f t="shared" si="677"/>
        <v>2.7508200000000005</v>
      </c>
      <c r="F868" s="9">
        <f t="shared" si="678"/>
        <v>2.9000000000000004</v>
      </c>
      <c r="G868" s="9">
        <v>1.0558603354147091</v>
      </c>
      <c r="H868" s="9">
        <f t="shared" si="690"/>
        <v>1.1650129796049202</v>
      </c>
      <c r="I868" s="9">
        <v>65</v>
      </c>
      <c r="J868" s="9">
        <v>78</v>
      </c>
      <c r="K868" s="9">
        <v>0.2</v>
      </c>
      <c r="L868" s="9">
        <v>0.2</v>
      </c>
      <c r="M868" s="1">
        <f t="shared" si="679"/>
        <v>1.3989229744649958</v>
      </c>
      <c r="N868" s="9">
        <v>3</v>
      </c>
      <c r="O868" s="9">
        <v>2.6</v>
      </c>
      <c r="P868" s="9">
        <f t="shared" si="680"/>
        <v>0</v>
      </c>
      <c r="Q868" s="1">
        <f t="shared" si="681"/>
        <v>0</v>
      </c>
      <c r="R868" s="4">
        <f t="shared" si="682"/>
        <v>15.007922656809424</v>
      </c>
      <c r="S868" s="4">
        <f t="shared" si="683"/>
        <v>18.613284282228463</v>
      </c>
      <c r="T868" s="9">
        <f t="shared" si="684"/>
        <v>0</v>
      </c>
      <c r="U868" s="9">
        <f t="shared" si="685"/>
        <v>2.5639359540699163</v>
      </c>
      <c r="V868" s="9">
        <f t="shared" si="686"/>
        <v>28.842669041011266</v>
      </c>
      <c r="W868" s="9">
        <f t="shared" si="687"/>
        <v>37.226568564456926</v>
      </c>
      <c r="X868" s="28">
        <f t="shared" si="691"/>
        <v>66.069237605468189</v>
      </c>
      <c r="Y868" s="9">
        <f t="shared" si="688"/>
        <v>0.56344783008932264</v>
      </c>
      <c r="Z868" s="9">
        <f t="shared" si="720"/>
        <v>0.04</v>
      </c>
      <c r="AA868" s="29">
        <f t="shared" si="692"/>
        <v>0.60344783008932268</v>
      </c>
      <c r="AB868" s="30">
        <f t="shared" si="721"/>
        <v>0.98</v>
      </c>
      <c r="AC868" s="9">
        <v>0.5</v>
      </c>
      <c r="AD868" s="9">
        <v>0.5</v>
      </c>
      <c r="AE868" s="9">
        <f t="shared" si="693"/>
        <v>28.842669041011266</v>
      </c>
      <c r="AF868" s="9">
        <f>(AC868+AD868)*D868*E868*N868</f>
        <v>24.757380000000005</v>
      </c>
      <c r="AG868" s="28">
        <f t="shared" si="694"/>
        <v>53.600049041011275</v>
      </c>
      <c r="AH868" s="9">
        <f t="shared" si="695"/>
        <v>0.46189099530594208</v>
      </c>
      <c r="AI868" s="9">
        <f t="shared" si="722"/>
        <v>0.09</v>
      </c>
      <c r="AJ868" s="29">
        <f t="shared" si="696"/>
        <v>0.5518909953059421</v>
      </c>
      <c r="AK868" s="30">
        <f t="shared" si="723"/>
        <v>0.9</v>
      </c>
      <c r="AL868" s="9">
        <v>6.754865590653603</v>
      </c>
      <c r="AM868" s="9">
        <v>3.456762741037005</v>
      </c>
      <c r="AN868" s="9">
        <v>5.7739536167663239</v>
      </c>
      <c r="AO868" s="36">
        <f t="shared" si="697"/>
        <v>67.445680055582102</v>
      </c>
      <c r="AP868" s="36">
        <f t="shared" si="698"/>
        <v>2.6786566074286555</v>
      </c>
      <c r="AQ868" s="36">
        <f t="shared" si="699"/>
        <v>1.3707867658246051</v>
      </c>
      <c r="AR868" s="36">
        <f t="shared" si="700"/>
        <v>2.2896738356922892</v>
      </c>
      <c r="AS868" s="36">
        <f t="shared" si="701"/>
        <v>77.340838616122682</v>
      </c>
      <c r="AT868" s="37">
        <f t="shared" si="702"/>
        <v>53.011037513088077</v>
      </c>
      <c r="AU868" s="37">
        <f t="shared" si="703"/>
        <v>3.0269160966699258</v>
      </c>
      <c r="AV868" s="37">
        <f t="shared" si="704"/>
        <v>1.5490065113495957</v>
      </c>
      <c r="AW868" s="37">
        <f t="shared" si="705"/>
        <v>2.5873606083588134</v>
      </c>
      <c r="AX868" s="37">
        <f t="shared" si="706"/>
        <v>87.396133079491037</v>
      </c>
      <c r="AY868" s="9">
        <f t="shared" si="707"/>
        <v>0.85</v>
      </c>
      <c r="AZ868" s="9">
        <f t="shared" si="708"/>
        <v>0.6</v>
      </c>
      <c r="BA868" s="9">
        <f t="shared" si="709"/>
        <v>0.65</v>
      </c>
      <c r="BB868" s="9">
        <f t="shared" si="724"/>
        <v>21</v>
      </c>
      <c r="BC868" s="9">
        <f t="shared" si="725"/>
        <v>11.2</v>
      </c>
      <c r="BD868" s="9">
        <f t="shared" si="726"/>
        <v>13.65</v>
      </c>
      <c r="BE868" s="9">
        <f t="shared" si="710"/>
        <v>180.66381652340408</v>
      </c>
      <c r="BF868" s="9">
        <f t="shared" si="711"/>
        <v>92.453645632232465</v>
      </c>
      <c r="BG868" s="9">
        <f t="shared" si="712"/>
        <v>154.4286089537396</v>
      </c>
      <c r="BH868" s="9">
        <f t="shared" si="713"/>
        <v>5216.3054565334196</v>
      </c>
      <c r="BI868" s="9">
        <f t="shared" si="714"/>
        <v>160.45996274953959</v>
      </c>
      <c r="BJ868" s="9">
        <f t="shared" si="715"/>
        <v>82.114442281171108</v>
      </c>
      <c r="BK868" s="9">
        <f t="shared" si="716"/>
        <v>137.15867026959543</v>
      </c>
      <c r="BL868" s="9">
        <f t="shared" si="717"/>
        <v>4632.9596891757374</v>
      </c>
      <c r="BM868" s="9" t="str">
        <f t="shared" si="718"/>
        <v>D</v>
      </c>
      <c r="BN868" s="9" t="str">
        <f t="shared" si="719"/>
        <v>M</v>
      </c>
      <c r="BO868" s="9">
        <v>1</v>
      </c>
    </row>
    <row r="869" spans="1:67" x14ac:dyDescent="0.3">
      <c r="A869" s="10">
        <v>863</v>
      </c>
      <c r="B869" s="10">
        <f t="shared" si="689"/>
        <v>22</v>
      </c>
      <c r="C869" s="9">
        <f>IF(G869&lt;=$A$3,$A$3,G869)</f>
        <v>2.9780029554904983</v>
      </c>
      <c r="D869" s="9">
        <f t="shared" si="676"/>
        <v>3</v>
      </c>
      <c r="E869" s="9">
        <f t="shared" si="677"/>
        <v>2.7508200000000005</v>
      </c>
      <c r="F869" s="9">
        <f t="shared" si="678"/>
        <v>3.3780029554904987</v>
      </c>
      <c r="G869" s="9">
        <v>2.9780029554904983</v>
      </c>
      <c r="H869" s="9">
        <f t="shared" si="690"/>
        <v>3.2858627036932559</v>
      </c>
      <c r="I869" s="9">
        <v>65</v>
      </c>
      <c r="J869" s="9">
        <v>78</v>
      </c>
      <c r="K869" s="9">
        <v>0.2</v>
      </c>
      <c r="L869" s="9">
        <v>0.2</v>
      </c>
      <c r="M869" s="1">
        <f t="shared" si="679"/>
        <v>1.3989229744649958</v>
      </c>
      <c r="N869" s="9">
        <v>3</v>
      </c>
      <c r="O869" s="9">
        <v>2.6</v>
      </c>
      <c r="P869" s="9">
        <f t="shared" si="680"/>
        <v>2.8024045923633203</v>
      </c>
      <c r="Q869" s="1">
        <f t="shared" si="681"/>
        <v>1.3067827226677533</v>
      </c>
      <c r="R869" s="4">
        <f t="shared" si="682"/>
        <v>15.007922656809424</v>
      </c>
      <c r="S869" s="4">
        <f t="shared" si="683"/>
        <v>6.5107612062694525E-2</v>
      </c>
      <c r="T869" s="9">
        <f t="shared" si="684"/>
        <v>15.110806775504734</v>
      </c>
      <c r="U869" s="9">
        <f t="shared" si="685"/>
        <v>4.684785678158252</v>
      </c>
      <c r="V869" s="9">
        <f t="shared" si="686"/>
        <v>39.782242088967408</v>
      </c>
      <c r="W869" s="9">
        <f t="shared" si="687"/>
        <v>41.463193124218812</v>
      </c>
      <c r="X869" s="28">
        <f t="shared" si="691"/>
        <v>81.245435213186227</v>
      </c>
      <c r="Y869" s="9">
        <f t="shared" si="688"/>
        <v>0.51034489525990367</v>
      </c>
      <c r="Z869" s="9">
        <f t="shared" si="720"/>
        <v>0.04</v>
      </c>
      <c r="AA869" s="29">
        <f t="shared" si="692"/>
        <v>0.55034489525990371</v>
      </c>
      <c r="AB869" s="30">
        <f t="shared" si="721"/>
        <v>0.98</v>
      </c>
      <c r="AC869" s="9">
        <v>0.5</v>
      </c>
      <c r="AD869" s="9">
        <v>0.5</v>
      </c>
      <c r="AE869" s="9">
        <f t="shared" si="693"/>
        <v>81.349351583161351</v>
      </c>
      <c r="AF869" s="9">
        <f>(AC869+AD869)*D869*E869*N869</f>
        <v>24.757380000000005</v>
      </c>
      <c r="AG869" s="28">
        <f t="shared" si="694"/>
        <v>106.10673158316135</v>
      </c>
      <c r="AH869" s="9">
        <f t="shared" si="695"/>
        <v>0.23332525307874893</v>
      </c>
      <c r="AI869" s="9">
        <f t="shared" si="722"/>
        <v>0.09</v>
      </c>
      <c r="AJ869" s="29">
        <f t="shared" si="696"/>
        <v>0.32332525307874893</v>
      </c>
      <c r="AK869" s="30">
        <f t="shared" si="723"/>
        <v>0.9</v>
      </c>
      <c r="AL869" s="9">
        <v>9.8004557940967789</v>
      </c>
      <c r="AM869" s="9">
        <v>2.0822076802628566</v>
      </c>
      <c r="AN869" s="9">
        <v>5.6426850945628013</v>
      </c>
      <c r="AO869" s="36">
        <f t="shared" si="697"/>
        <v>82.938048446794284</v>
      </c>
      <c r="AP869" s="36">
        <f t="shared" si="698"/>
        <v>4.4068249765952707</v>
      </c>
      <c r="AQ869" s="36">
        <f t="shared" si="699"/>
        <v>0.93627531255922769</v>
      </c>
      <c r="AR869" s="36">
        <f t="shared" si="700"/>
        <v>2.5372621572110168</v>
      </c>
      <c r="AS869" s="36">
        <f t="shared" si="701"/>
        <v>107.46545442247835</v>
      </c>
      <c r="AT869" s="37">
        <f t="shared" si="702"/>
        <v>104.94072354378595</v>
      </c>
      <c r="AU869" s="37">
        <f t="shared" si="703"/>
        <v>6.6317209441833462</v>
      </c>
      <c r="AV869" s="37">
        <f t="shared" si="704"/>
        <v>1.4089773550793538</v>
      </c>
      <c r="AW869" s="37">
        <f t="shared" si="705"/>
        <v>3.8182625083195991</v>
      </c>
      <c r="AX869" s="37">
        <f t="shared" si="706"/>
        <v>161.72208078487165</v>
      </c>
      <c r="AY869" s="9">
        <f t="shared" si="707"/>
        <v>0.85</v>
      </c>
      <c r="AZ869" s="9">
        <f t="shared" si="708"/>
        <v>0.6</v>
      </c>
      <c r="BA869" s="9">
        <f t="shared" si="709"/>
        <v>0.65</v>
      </c>
      <c r="BB869" s="9">
        <f t="shared" si="724"/>
        <v>21</v>
      </c>
      <c r="BC869" s="9">
        <f t="shared" si="725"/>
        <v>11.2</v>
      </c>
      <c r="BD869" s="9">
        <f t="shared" si="726"/>
        <v>13.65</v>
      </c>
      <c r="BE869" s="9">
        <f t="shared" si="710"/>
        <v>365.49346340540166</v>
      </c>
      <c r="BF869" s="9">
        <f t="shared" si="711"/>
        <v>77.652847232574686</v>
      </c>
      <c r="BG869" s="9">
        <f t="shared" si="712"/>
        <v>210.43557171698509</v>
      </c>
      <c r="BH869" s="9">
        <f t="shared" si="713"/>
        <v>8912.9750652482726</v>
      </c>
      <c r="BI869" s="9">
        <f t="shared" si="714"/>
        <v>695.93759422307971</v>
      </c>
      <c r="BJ869" s="9">
        <f t="shared" si="715"/>
        <v>147.85910309883721</v>
      </c>
      <c r="BK869" s="9">
        <f t="shared" si="716"/>
        <v>400.69123030316973</v>
      </c>
      <c r="BL869" s="9">
        <f t="shared" si="717"/>
        <v>16971.232170571035</v>
      </c>
      <c r="BM869" s="9" t="str">
        <f t="shared" si="718"/>
        <v>M</v>
      </c>
      <c r="BN869" s="9" t="str">
        <f t="shared" si="719"/>
        <v>M</v>
      </c>
      <c r="BO869" s="9">
        <v>1</v>
      </c>
    </row>
    <row r="870" spans="1:67" x14ac:dyDescent="0.3">
      <c r="A870" s="10">
        <v>864</v>
      </c>
      <c r="B870" s="10">
        <f t="shared" si="689"/>
        <v>22</v>
      </c>
      <c r="C870" s="9">
        <f>IF(G870&lt;=$A$3,$A$3,G870)</f>
        <v>2.5</v>
      </c>
      <c r="D870" s="9">
        <f t="shared" si="676"/>
        <v>3</v>
      </c>
      <c r="E870" s="9">
        <f t="shared" si="677"/>
        <v>2.7508200000000005</v>
      </c>
      <c r="F870" s="9">
        <f t="shared" si="678"/>
        <v>2.9000000000000004</v>
      </c>
      <c r="G870" s="9">
        <v>2.3307461018341078</v>
      </c>
      <c r="H870" s="9">
        <f t="shared" si="690"/>
        <v>2.5716937834716576</v>
      </c>
      <c r="I870" s="9">
        <v>65</v>
      </c>
      <c r="J870" s="9">
        <v>78</v>
      </c>
      <c r="K870" s="9">
        <v>0.2</v>
      </c>
      <c r="L870" s="9">
        <v>0.2</v>
      </c>
      <c r="M870" s="1">
        <f t="shared" si="679"/>
        <v>1.3989229744649958</v>
      </c>
      <c r="N870" s="9">
        <v>3</v>
      </c>
      <c r="O870" s="9">
        <v>2.6</v>
      </c>
      <c r="P870" s="9">
        <f t="shared" si="680"/>
        <v>2.2959450466086597</v>
      </c>
      <c r="Q870" s="1">
        <f t="shared" si="681"/>
        <v>1.0706167579366532</v>
      </c>
      <c r="R870" s="4">
        <f t="shared" si="682"/>
        <v>15.007922656809424</v>
      </c>
      <c r="S870" s="4">
        <f t="shared" si="683"/>
        <v>0.82659198549278257</v>
      </c>
      <c r="T870" s="9">
        <f t="shared" si="684"/>
        <v>10.142592059086546</v>
      </c>
      <c r="U870" s="9">
        <f t="shared" si="685"/>
        <v>3.9706167579366536</v>
      </c>
      <c r="V870" s="9">
        <f t="shared" si="686"/>
        <v>35.767955153069103</v>
      </c>
      <c r="W870" s="9">
        <f t="shared" si="687"/>
        <v>43.55789956833776</v>
      </c>
      <c r="X870" s="28">
        <f t="shared" si="691"/>
        <v>79.32585472140687</v>
      </c>
      <c r="Y870" s="9">
        <f t="shared" si="688"/>
        <v>0.54910091698745012</v>
      </c>
      <c r="Z870" s="9">
        <f t="shared" si="720"/>
        <v>0.04</v>
      </c>
      <c r="AA870" s="29">
        <f t="shared" si="692"/>
        <v>0.58910091698745015</v>
      </c>
      <c r="AB870" s="30">
        <f t="shared" si="721"/>
        <v>0.98</v>
      </c>
      <c r="AC870" s="9">
        <v>0.5</v>
      </c>
      <c r="AD870" s="9">
        <v>0.5</v>
      </c>
      <c r="AE870" s="9">
        <f t="shared" si="693"/>
        <v>63.668400241045561</v>
      </c>
      <c r="AF870" s="9">
        <f>(AC870+AD870)*D870*E870*N870</f>
        <v>24.757380000000005</v>
      </c>
      <c r="AG870" s="28">
        <f t="shared" si="694"/>
        <v>88.425780241045572</v>
      </c>
      <c r="AH870" s="9">
        <f t="shared" si="695"/>
        <v>0.27997920891975459</v>
      </c>
      <c r="AI870" s="9">
        <f t="shared" si="722"/>
        <v>0.09</v>
      </c>
      <c r="AJ870" s="29">
        <f t="shared" si="696"/>
        <v>0.36997920891975455</v>
      </c>
      <c r="AK870" s="30">
        <f t="shared" si="723"/>
        <v>0.9</v>
      </c>
      <c r="AL870" s="9">
        <v>8.3834001563691896</v>
      </c>
      <c r="AM870" s="9">
        <v>2.9075177911323138</v>
      </c>
      <c r="AN870" s="9">
        <v>4.3985221117977611</v>
      </c>
      <c r="AO870" s="36">
        <f t="shared" si="697"/>
        <v>80.978476694769512</v>
      </c>
      <c r="AP870" s="36">
        <f t="shared" si="698"/>
        <v>3.4447314367793669</v>
      </c>
      <c r="AQ870" s="36">
        <f t="shared" si="699"/>
        <v>1.1946963942189421</v>
      </c>
      <c r="AR870" s="36">
        <f t="shared" si="700"/>
        <v>1.8073487023481243</v>
      </c>
      <c r="AS870" s="36">
        <f t="shared" si="701"/>
        <v>85.552517277246722</v>
      </c>
      <c r="AT870" s="37">
        <f t="shared" si="702"/>
        <v>87.454068370264849</v>
      </c>
      <c r="AU870" s="37">
        <f t="shared" si="703"/>
        <v>5.28171639845797</v>
      </c>
      <c r="AV870" s="37">
        <f t="shared" si="704"/>
        <v>1.8317966588490682</v>
      </c>
      <c r="AW870" s="37">
        <f t="shared" si="705"/>
        <v>2.7711603804587774</v>
      </c>
      <c r="AX870" s="37">
        <f t="shared" si="706"/>
        <v>131.17543173556101</v>
      </c>
      <c r="AY870" s="9">
        <f t="shared" si="707"/>
        <v>0.85</v>
      </c>
      <c r="AZ870" s="9">
        <f t="shared" si="708"/>
        <v>0.6</v>
      </c>
      <c r="BA870" s="9">
        <f t="shared" si="709"/>
        <v>0.65</v>
      </c>
      <c r="BB870" s="9">
        <f t="shared" si="724"/>
        <v>21</v>
      </c>
      <c r="BC870" s="9">
        <f t="shared" si="725"/>
        <v>11.2</v>
      </c>
      <c r="BD870" s="9">
        <f t="shared" si="726"/>
        <v>13.65</v>
      </c>
      <c r="BE870" s="9">
        <f t="shared" si="710"/>
        <v>278.94910437297784</v>
      </c>
      <c r="BF870" s="9">
        <f t="shared" si="711"/>
        <v>96.744694116583773</v>
      </c>
      <c r="BG870" s="9">
        <f t="shared" si="712"/>
        <v>146.3563447724195</v>
      </c>
      <c r="BH870" s="9">
        <f t="shared" si="713"/>
        <v>6927.9125265143894</v>
      </c>
      <c r="BI870" s="9">
        <f t="shared" si="714"/>
        <v>461.90758702309233</v>
      </c>
      <c r="BJ870" s="9">
        <f t="shared" si="715"/>
        <v>160.19807024340912</v>
      </c>
      <c r="BK870" s="9">
        <f t="shared" si="716"/>
        <v>242.34924937761107</v>
      </c>
      <c r="BL870" s="9">
        <f t="shared" si="717"/>
        <v>11471.825175500762</v>
      </c>
      <c r="BM870" s="9" t="str">
        <f t="shared" si="718"/>
        <v>M</v>
      </c>
      <c r="BN870" s="9" t="str">
        <f t="shared" si="719"/>
        <v>M</v>
      </c>
      <c r="BO870" s="9">
        <v>1</v>
      </c>
    </row>
    <row r="871" spans="1:67" x14ac:dyDescent="0.3">
      <c r="A871" s="10">
        <v>865</v>
      </c>
      <c r="B871" s="10">
        <f t="shared" si="689"/>
        <v>22</v>
      </c>
      <c r="C871" s="9">
        <f>IF(G871&lt;=$A$3,$A$3,G871)</f>
        <v>2.7017122726268283</v>
      </c>
      <c r="D871" s="9">
        <f t="shared" si="676"/>
        <v>3</v>
      </c>
      <c r="E871" s="9">
        <f t="shared" si="677"/>
        <v>2.7508200000000005</v>
      </c>
      <c r="F871" s="9">
        <f t="shared" si="678"/>
        <v>3.1017122726268287</v>
      </c>
      <c r="G871" s="9">
        <v>2.7017122726268283</v>
      </c>
      <c r="H871" s="9">
        <f t="shared" si="690"/>
        <v>2.9810096650064137</v>
      </c>
      <c r="I871" s="9">
        <v>65</v>
      </c>
      <c r="J871" s="9">
        <v>78</v>
      </c>
      <c r="K871" s="9">
        <v>0.2</v>
      </c>
      <c r="L871" s="9">
        <v>0.2</v>
      </c>
      <c r="M871" s="1">
        <f t="shared" si="679"/>
        <v>1.3989229744649958</v>
      </c>
      <c r="N871" s="9">
        <v>3</v>
      </c>
      <c r="O871" s="9">
        <v>2.6</v>
      </c>
      <c r="P871" s="9">
        <f t="shared" si="680"/>
        <v>2.7411524226344697</v>
      </c>
      <c r="Q871" s="1">
        <f t="shared" si="681"/>
        <v>1.2782203668445806</v>
      </c>
      <c r="R871" s="4">
        <f t="shared" si="682"/>
        <v>15.007922656809424</v>
      </c>
      <c r="S871" s="4">
        <f t="shared" si="683"/>
        <v>0.11172909544586515</v>
      </c>
      <c r="T871" s="9">
        <f t="shared" si="684"/>
        <v>14.457471697983507</v>
      </c>
      <c r="U871" s="9">
        <f t="shared" si="685"/>
        <v>4.3799326394714093</v>
      </c>
      <c r="V871" s="9">
        <f t="shared" si="686"/>
        <v>34.032086763989497</v>
      </c>
      <c r="W871" s="9">
        <f t="shared" si="687"/>
        <v>41.591440433138899</v>
      </c>
      <c r="X871" s="28">
        <f t="shared" si="691"/>
        <v>75.623527197128396</v>
      </c>
      <c r="Y871" s="9">
        <f t="shared" si="688"/>
        <v>0.54998017118035492</v>
      </c>
      <c r="Z871" s="9">
        <f t="shared" si="720"/>
        <v>0.04</v>
      </c>
      <c r="AA871" s="29">
        <f t="shared" si="692"/>
        <v>0.58998017118035495</v>
      </c>
      <c r="AB871" s="30">
        <f t="shared" si="721"/>
        <v>0.98</v>
      </c>
      <c r="AC871" s="9">
        <v>0.5</v>
      </c>
      <c r="AD871" s="9">
        <v>0.5</v>
      </c>
      <c r="AE871" s="9">
        <f t="shared" si="693"/>
        <v>73.801989060236494</v>
      </c>
      <c r="AF871" s="9">
        <f>(AC871+AD871)*D871*E871*N871</f>
        <v>24.757380000000005</v>
      </c>
      <c r="AG871" s="28">
        <f t="shared" si="694"/>
        <v>98.559369060236492</v>
      </c>
      <c r="AH871" s="9">
        <f t="shared" si="695"/>
        <v>0.25119255770467691</v>
      </c>
      <c r="AI871" s="9">
        <f t="shared" si="722"/>
        <v>0.09</v>
      </c>
      <c r="AJ871" s="29">
        <f t="shared" si="696"/>
        <v>0.34119255770467694</v>
      </c>
      <c r="AK871" s="30">
        <f t="shared" si="723"/>
        <v>0.9</v>
      </c>
      <c r="AL871" s="9">
        <v>7.0239350362729045</v>
      </c>
      <c r="AM871" s="9">
        <v>2.3875992352786963</v>
      </c>
      <c r="AN871" s="9">
        <v>3.3768750309765503</v>
      </c>
      <c r="AO871" s="36">
        <f t="shared" si="697"/>
        <v>77.199017347068576</v>
      </c>
      <c r="AP871" s="36">
        <f t="shared" si="698"/>
        <v>2.8799526412129235</v>
      </c>
      <c r="AQ871" s="36">
        <f t="shared" si="699"/>
        <v>0.97896302973888649</v>
      </c>
      <c r="AR871" s="36">
        <f t="shared" si="700"/>
        <v>1.3845857221463387</v>
      </c>
      <c r="AS871" s="36">
        <f t="shared" si="701"/>
        <v>68.380563514509632</v>
      </c>
      <c r="AT871" s="37">
        <f t="shared" si="702"/>
        <v>97.476299070563556</v>
      </c>
      <c r="AU871" s="37">
        <f t="shared" si="703"/>
        <v>4.6274206760954595</v>
      </c>
      <c r="AV871" s="37">
        <f t="shared" si="704"/>
        <v>1.5729681454202271</v>
      </c>
      <c r="AW871" s="37">
        <f t="shared" si="705"/>
        <v>2.224710402108601</v>
      </c>
      <c r="AX871" s="37">
        <f t="shared" si="706"/>
        <v>109.87181834935821</v>
      </c>
      <c r="AY871" s="9">
        <f t="shared" si="707"/>
        <v>0.85</v>
      </c>
      <c r="AZ871" s="9">
        <f t="shared" si="708"/>
        <v>0.6</v>
      </c>
      <c r="BA871" s="9">
        <f t="shared" si="709"/>
        <v>0.55000000000000004</v>
      </c>
      <c r="BB871" s="9">
        <f t="shared" si="724"/>
        <v>21</v>
      </c>
      <c r="BC871" s="9">
        <f t="shared" si="725"/>
        <v>11.2</v>
      </c>
      <c r="BD871" s="9">
        <f t="shared" si="726"/>
        <v>13.65</v>
      </c>
      <c r="BE871" s="9">
        <f t="shared" si="710"/>
        <v>222.32951390773243</v>
      </c>
      <c r="BF871" s="9">
        <f t="shared" si="711"/>
        <v>75.574983914951105</v>
      </c>
      <c r="BG871" s="9">
        <f t="shared" si="712"/>
        <v>106.88865718247867</v>
      </c>
      <c r="BH871" s="9">
        <f t="shared" si="713"/>
        <v>5278.9123089589539</v>
      </c>
      <c r="BI871" s="9">
        <f t="shared" si="714"/>
        <v>451.06384174839042</v>
      </c>
      <c r="BJ871" s="9">
        <f t="shared" si="715"/>
        <v>153.32711337145176</v>
      </c>
      <c r="BK871" s="9">
        <f t="shared" si="716"/>
        <v>216.8565365013317</v>
      </c>
      <c r="BL871" s="9">
        <f t="shared" si="717"/>
        <v>10709.898224848674</v>
      </c>
      <c r="BM871" s="9" t="str">
        <f t="shared" si="718"/>
        <v>D</v>
      </c>
      <c r="BN871" s="9" t="str">
        <f t="shared" si="719"/>
        <v>M</v>
      </c>
      <c r="BO871" s="9">
        <v>1</v>
      </c>
    </row>
    <row r="872" spans="1:67" x14ac:dyDescent="0.3">
      <c r="A872" s="10">
        <v>866</v>
      </c>
      <c r="B872" s="10">
        <f t="shared" si="689"/>
        <v>22</v>
      </c>
      <c r="C872" s="9">
        <f>IF(G872&lt;=$A$3,$A$3,G872)</f>
        <v>2.5</v>
      </c>
      <c r="D872" s="9">
        <f t="shared" si="676"/>
        <v>3</v>
      </c>
      <c r="E872" s="9">
        <f t="shared" si="677"/>
        <v>2.7508200000000005</v>
      </c>
      <c r="F872" s="9">
        <f t="shared" si="678"/>
        <v>2.9000000000000004</v>
      </c>
      <c r="G872" s="9">
        <v>1.980143819231365</v>
      </c>
      <c r="H872" s="9">
        <f t="shared" si="690"/>
        <v>2.1848469665099439</v>
      </c>
      <c r="I872" s="9">
        <v>65</v>
      </c>
      <c r="J872" s="9">
        <v>78</v>
      </c>
      <c r="K872" s="9">
        <v>0.2</v>
      </c>
      <c r="L872" s="9">
        <v>0.2</v>
      </c>
      <c r="M872" s="1">
        <f t="shared" si="679"/>
        <v>1.3989229744649958</v>
      </c>
      <c r="N872" s="9">
        <v>3</v>
      </c>
      <c r="O872" s="9">
        <v>2.6</v>
      </c>
      <c r="P872" s="9">
        <f t="shared" si="680"/>
        <v>1.4663493704571704</v>
      </c>
      <c r="Q872" s="1">
        <f t="shared" si="681"/>
        <v>0.68376994097493959</v>
      </c>
      <c r="R872" s="4">
        <f t="shared" si="682"/>
        <v>15.007922656809424</v>
      </c>
      <c r="S872" s="4">
        <f t="shared" si="683"/>
        <v>3.9222109509760088</v>
      </c>
      <c r="T872" s="9">
        <f t="shared" si="684"/>
        <v>4.1371464468709833</v>
      </c>
      <c r="U872" s="9">
        <f t="shared" si="685"/>
        <v>3.5837699409749399</v>
      </c>
      <c r="V872" s="9">
        <f t="shared" si="686"/>
        <v>42.71054140275232</v>
      </c>
      <c r="W872" s="9">
        <f t="shared" si="687"/>
        <v>52.073390130968335</v>
      </c>
      <c r="X872" s="28">
        <f t="shared" si="691"/>
        <v>94.783931533720647</v>
      </c>
      <c r="Y872" s="9">
        <f t="shared" si="688"/>
        <v>0.54939048516301026</v>
      </c>
      <c r="Z872" s="9">
        <f t="shared" si="720"/>
        <v>0.04</v>
      </c>
      <c r="AA872" s="29">
        <f t="shared" si="692"/>
        <v>0.58939048516301029</v>
      </c>
      <c r="AB872" s="30">
        <f t="shared" si="721"/>
        <v>0.98</v>
      </c>
      <c r="AC872" s="9">
        <v>0.5</v>
      </c>
      <c r="AD872" s="9">
        <v>0.5</v>
      </c>
      <c r="AE872" s="9">
        <f t="shared" si="693"/>
        <v>54.091086591733955</v>
      </c>
      <c r="AF872" s="9">
        <f>(AC872+AD872)*D872*E872*N872</f>
        <v>24.757380000000005</v>
      </c>
      <c r="AG872" s="28">
        <f t="shared" si="694"/>
        <v>78.848466591733967</v>
      </c>
      <c r="AH872" s="9">
        <f t="shared" si="695"/>
        <v>0.3139868290424741</v>
      </c>
      <c r="AI872" s="9">
        <f t="shared" si="722"/>
        <v>0.09</v>
      </c>
      <c r="AJ872" s="29">
        <f t="shared" si="696"/>
        <v>0.40398682904247407</v>
      </c>
      <c r="AK872" s="30">
        <f t="shared" si="723"/>
        <v>0.9</v>
      </c>
      <c r="AL872" s="9">
        <v>11.480736114490096</v>
      </c>
      <c r="AM872" s="9">
        <v>2.4686219770298901</v>
      </c>
      <c r="AN872" s="9">
        <v>5.2166948465200953</v>
      </c>
      <c r="AO872" s="36">
        <f t="shared" si="697"/>
        <v>96.758596774006506</v>
      </c>
      <c r="AP872" s="36">
        <f t="shared" si="698"/>
        <v>4.7140994859422847</v>
      </c>
      <c r="AQ872" s="36">
        <f t="shared" si="699"/>
        <v>1.0136396723041734</v>
      </c>
      <c r="AR872" s="36">
        <f t="shared" si="700"/>
        <v>2.1420245399822408</v>
      </c>
      <c r="AS872" s="36">
        <f t="shared" si="701"/>
        <v>109.96344715294626</v>
      </c>
      <c r="AT872" s="37">
        <f t="shared" si="702"/>
        <v>77.981999925890747</v>
      </c>
      <c r="AU872" s="37">
        <f t="shared" si="703"/>
        <v>6.8426699365238273</v>
      </c>
      <c r="AV872" s="37">
        <f t="shared" si="704"/>
        <v>1.4713312124250215</v>
      </c>
      <c r="AW872" s="37">
        <f t="shared" si="705"/>
        <v>3.109218837392226</v>
      </c>
      <c r="AX872" s="37">
        <f t="shared" si="706"/>
        <v>159.61554824920901</v>
      </c>
      <c r="AY872" s="9">
        <f t="shared" si="707"/>
        <v>0.85</v>
      </c>
      <c r="AZ872" s="9">
        <f t="shared" si="708"/>
        <v>0.6</v>
      </c>
      <c r="BA872" s="9">
        <f t="shared" si="709"/>
        <v>0.65</v>
      </c>
      <c r="BB872" s="9">
        <f t="shared" si="724"/>
        <v>21</v>
      </c>
      <c r="BC872" s="9">
        <f t="shared" si="725"/>
        <v>11.2</v>
      </c>
      <c r="BD872" s="9">
        <f t="shared" si="726"/>
        <v>13.65</v>
      </c>
      <c r="BE872" s="9">
        <f t="shared" si="710"/>
        <v>456.12965131284085</v>
      </c>
      <c r="BF872" s="9">
        <f t="shared" si="711"/>
        <v>98.078352326615601</v>
      </c>
      <c r="BG872" s="9">
        <f t="shared" si="712"/>
        <v>207.25928874416843</v>
      </c>
      <c r="BH872" s="9">
        <f t="shared" si="713"/>
        <v>10639.908842951701</v>
      </c>
      <c r="BI872" s="9">
        <f t="shared" si="714"/>
        <v>533.6050864828959</v>
      </c>
      <c r="BJ872" s="9">
        <f t="shared" si="715"/>
        <v>114.73735049828878</v>
      </c>
      <c r="BK872" s="9">
        <f t="shared" si="716"/>
        <v>242.46310314709868</v>
      </c>
      <c r="BL872" s="9">
        <f t="shared" si="717"/>
        <v>12447.139671740828</v>
      </c>
      <c r="BM872" s="9" t="str">
        <f t="shared" si="718"/>
        <v>M</v>
      </c>
      <c r="BN872" s="9" t="str">
        <f t="shared" si="719"/>
        <v>M</v>
      </c>
      <c r="BO872" s="9">
        <v>1</v>
      </c>
    </row>
    <row r="873" spans="1:67" x14ac:dyDescent="0.3">
      <c r="A873" s="10">
        <v>867</v>
      </c>
      <c r="B873" s="10">
        <f t="shared" si="689"/>
        <v>22</v>
      </c>
      <c r="C873" s="9">
        <f>IF(G873&lt;=$A$3,$A$3,G873)</f>
        <v>3.3580952120538283</v>
      </c>
      <c r="D873" s="9">
        <f t="shared" si="676"/>
        <v>3</v>
      </c>
      <c r="E873" s="9">
        <f t="shared" si="677"/>
        <v>2.7508200000000005</v>
      </c>
      <c r="F873" s="9">
        <f t="shared" si="678"/>
        <v>3.7580952120538287</v>
      </c>
      <c r="G873" s="9">
        <v>3.3580952120538283</v>
      </c>
      <c r="H873" s="9">
        <f t="shared" si="690"/>
        <v>3.7052481067538605</v>
      </c>
      <c r="I873" s="9">
        <v>65</v>
      </c>
      <c r="J873" s="9">
        <v>78</v>
      </c>
      <c r="K873" s="9">
        <v>0.2</v>
      </c>
      <c r="L873" s="9">
        <v>0.2</v>
      </c>
      <c r="M873" s="1">
        <f t="shared" si="679"/>
        <v>1.3989229744649958</v>
      </c>
      <c r="N873" s="9">
        <v>3</v>
      </c>
      <c r="O873" s="9">
        <v>2.6</v>
      </c>
      <c r="P873" s="9">
        <f t="shared" si="680"/>
        <v>2.8866690169553215</v>
      </c>
      <c r="Q873" s="1">
        <f t="shared" si="681"/>
        <v>1.3460758691650279</v>
      </c>
      <c r="R873" s="4">
        <f t="shared" si="682"/>
        <v>15.007922656809424</v>
      </c>
      <c r="S873" s="4">
        <f t="shared" si="683"/>
        <v>2.1417825963636703E-2</v>
      </c>
      <c r="T873" s="9">
        <f t="shared" si="684"/>
        <v>16.033190843080671</v>
      </c>
      <c r="U873" s="9">
        <f t="shared" si="685"/>
        <v>5.1041710812188565</v>
      </c>
      <c r="V873" s="9">
        <f t="shared" si="686"/>
        <v>47.62781333822273</v>
      </c>
      <c r="W873" s="9">
        <f t="shared" si="687"/>
        <v>41.343010386821796</v>
      </c>
      <c r="X873" s="28">
        <f t="shared" si="691"/>
        <v>88.970823725044525</v>
      </c>
      <c r="Y873" s="9">
        <f t="shared" si="688"/>
        <v>0.46468053970803119</v>
      </c>
      <c r="Z873" s="9">
        <f t="shared" si="720"/>
        <v>0.04</v>
      </c>
      <c r="AA873" s="29">
        <f t="shared" si="692"/>
        <v>0.50468053970803117</v>
      </c>
      <c r="AB873" s="30">
        <f t="shared" si="721"/>
        <v>0.98</v>
      </c>
      <c r="AC873" s="9">
        <v>0.5</v>
      </c>
      <c r="AD873" s="9">
        <v>0.5</v>
      </c>
      <c r="AE873" s="9">
        <f t="shared" si="693"/>
        <v>91.732235373185915</v>
      </c>
      <c r="AF873" s="9">
        <f>(AC873+AD873)*D873*E873*N873</f>
        <v>24.757380000000005</v>
      </c>
      <c r="AG873" s="28">
        <f t="shared" si="694"/>
        <v>116.48961537318593</v>
      </c>
      <c r="AH873" s="9">
        <f t="shared" si="695"/>
        <v>0.21252864403996274</v>
      </c>
      <c r="AI873" s="9">
        <f t="shared" si="722"/>
        <v>0.09</v>
      </c>
      <c r="AJ873" s="29">
        <f t="shared" si="696"/>
        <v>0.30252864403996271</v>
      </c>
      <c r="AK873" s="30">
        <f t="shared" si="723"/>
        <v>0.9</v>
      </c>
      <c r="AL873" s="9">
        <v>9.6018615429231229</v>
      </c>
      <c r="AM873" s="9">
        <v>2.4389812032049334</v>
      </c>
      <c r="AN873" s="9">
        <v>6.8991697121775655</v>
      </c>
      <c r="AO873" s="36">
        <f t="shared" si="697"/>
        <v>90.824382552649624</v>
      </c>
      <c r="AP873" s="36">
        <f t="shared" si="698"/>
        <v>4.7559888772388925</v>
      </c>
      <c r="AQ873" s="36">
        <f t="shared" si="699"/>
        <v>1.2080748532337244</v>
      </c>
      <c r="AR873" s="36">
        <f t="shared" si="700"/>
        <v>3.4172930182984897</v>
      </c>
      <c r="AS873" s="36">
        <f t="shared" si="701"/>
        <v>123.33259677729821</v>
      </c>
      <c r="AT873" s="37">
        <f t="shared" si="702"/>
        <v>115.20950970974434</v>
      </c>
      <c r="AU873" s="37">
        <f t="shared" si="703"/>
        <v>6.6970233900831264</v>
      </c>
      <c r="AV873" s="37">
        <f t="shared" si="704"/>
        <v>1.701119526960388</v>
      </c>
      <c r="AW873" s="37">
        <f t="shared" si="705"/>
        <v>4.8119732541509066</v>
      </c>
      <c r="AX873" s="37">
        <f t="shared" si="706"/>
        <v>173.66762343161153</v>
      </c>
      <c r="AY873" s="9">
        <f t="shared" si="707"/>
        <v>0.85</v>
      </c>
      <c r="AZ873" s="9">
        <f t="shared" si="708"/>
        <v>0.6</v>
      </c>
      <c r="BA873" s="9">
        <f t="shared" si="709"/>
        <v>0.65</v>
      </c>
      <c r="BB873" s="9">
        <f t="shared" si="724"/>
        <v>21</v>
      </c>
      <c r="BC873" s="9">
        <f t="shared" si="725"/>
        <v>11.2</v>
      </c>
      <c r="BD873" s="9">
        <f t="shared" si="726"/>
        <v>13.65</v>
      </c>
      <c r="BE873" s="9">
        <f t="shared" si="710"/>
        <v>431.95975320249175</v>
      </c>
      <c r="BF873" s="9">
        <f t="shared" si="711"/>
        <v>109.72265262233584</v>
      </c>
      <c r="BG873" s="9">
        <f t="shared" si="712"/>
        <v>310.37352838844072</v>
      </c>
      <c r="BH873" s="9">
        <f t="shared" si="713"/>
        <v>11201.606950913014</v>
      </c>
      <c r="BI873" s="9">
        <f t="shared" si="714"/>
        <v>771.56078128616684</v>
      </c>
      <c r="BJ873" s="9">
        <f t="shared" si="715"/>
        <v>195.98514665877852</v>
      </c>
      <c r="BK873" s="9">
        <f t="shared" si="716"/>
        <v>554.38507934712891</v>
      </c>
      <c r="BL873" s="9">
        <f t="shared" si="717"/>
        <v>20008.161748012473</v>
      </c>
      <c r="BM873" s="9" t="str">
        <f t="shared" si="718"/>
        <v>M</v>
      </c>
      <c r="BN873" s="9" t="str">
        <f t="shared" si="719"/>
        <v>M</v>
      </c>
      <c r="BO873" s="9">
        <v>1</v>
      </c>
    </row>
    <row r="874" spans="1:67" x14ac:dyDescent="0.3">
      <c r="A874" s="10">
        <v>868</v>
      </c>
      <c r="B874" s="10">
        <f t="shared" si="689"/>
        <v>22</v>
      </c>
      <c r="C874" s="9">
        <f>IF(G874&lt;=$A$3,$A$3,G874)</f>
        <v>2.5</v>
      </c>
      <c r="D874" s="9">
        <f t="shared" si="676"/>
        <v>3</v>
      </c>
      <c r="E874" s="9">
        <f t="shared" si="677"/>
        <v>2.7508200000000005</v>
      </c>
      <c r="F874" s="9">
        <f t="shared" si="678"/>
        <v>2.9000000000000004</v>
      </c>
      <c r="G874" s="9">
        <v>1.6384614109615103</v>
      </c>
      <c r="H874" s="9">
        <f t="shared" si="690"/>
        <v>1.8078421419270592</v>
      </c>
      <c r="I874" s="9">
        <v>65</v>
      </c>
      <c r="J874" s="9">
        <v>78</v>
      </c>
      <c r="K874" s="9">
        <v>0.2</v>
      </c>
      <c r="L874" s="9">
        <v>0.2</v>
      </c>
      <c r="M874" s="1">
        <f t="shared" si="679"/>
        <v>1.3989229744649958</v>
      </c>
      <c r="N874" s="9">
        <v>3</v>
      </c>
      <c r="O874" s="9">
        <v>2.6</v>
      </c>
      <c r="P874" s="9">
        <f t="shared" si="680"/>
        <v>0.65785991507368136</v>
      </c>
      <c r="Q874" s="1">
        <f t="shared" si="681"/>
        <v>0.30676511639205462</v>
      </c>
      <c r="R874" s="4">
        <f t="shared" si="682"/>
        <v>15.007922656809424</v>
      </c>
      <c r="S874" s="4">
        <f t="shared" si="683"/>
        <v>9.1475292608147196</v>
      </c>
      <c r="T874" s="9">
        <f t="shared" si="684"/>
        <v>0.83270817726843904</v>
      </c>
      <c r="U874" s="9">
        <f t="shared" si="685"/>
        <v>3.206765116392055</v>
      </c>
      <c r="V874" s="9">
        <f t="shared" si="686"/>
        <v>42.466804579508576</v>
      </c>
      <c r="W874" s="9">
        <f t="shared" si="687"/>
        <v>66.447300244038857</v>
      </c>
      <c r="X874" s="28">
        <f t="shared" si="691"/>
        <v>108.91410482354743</v>
      </c>
      <c r="Y874" s="9">
        <f t="shared" si="688"/>
        <v>0.61008902705201162</v>
      </c>
      <c r="Z874" s="9">
        <f t="shared" si="720"/>
        <v>0.04</v>
      </c>
      <c r="AA874" s="29">
        <f t="shared" si="692"/>
        <v>0.65008902705201166</v>
      </c>
      <c r="AB874" s="30">
        <f t="shared" si="721"/>
        <v>0.98</v>
      </c>
      <c r="AC874" s="9">
        <v>0.5</v>
      </c>
      <c r="AD874" s="9">
        <v>0.5</v>
      </c>
      <c r="AE874" s="9">
        <f t="shared" si="693"/>
        <v>44.757434887702146</v>
      </c>
      <c r="AF874" s="9">
        <f>(AC874+AD874)*D874*E874*N874</f>
        <v>24.757380000000005</v>
      </c>
      <c r="AG874" s="28">
        <f t="shared" si="694"/>
        <v>69.514814887702158</v>
      </c>
      <c r="AH874" s="9">
        <f t="shared" si="695"/>
        <v>0.35614537764351906</v>
      </c>
      <c r="AI874" s="9">
        <f t="shared" si="722"/>
        <v>0.09</v>
      </c>
      <c r="AJ874" s="29">
        <f t="shared" si="696"/>
        <v>0.44614537764351903</v>
      </c>
      <c r="AK874" s="30">
        <f t="shared" si="723"/>
        <v>0.9</v>
      </c>
      <c r="AL874" s="9">
        <v>8.7011704085619304</v>
      </c>
      <c r="AM874" s="9">
        <v>3.4773338373064981</v>
      </c>
      <c r="AN874" s="9">
        <v>4.2651120119122412</v>
      </c>
      <c r="AO874" s="36">
        <f t="shared" si="697"/>
        <v>111.18314867403801</v>
      </c>
      <c r="AP874" s="36">
        <f t="shared" si="698"/>
        <v>3.0446350034461505</v>
      </c>
      <c r="AQ874" s="36">
        <f t="shared" si="699"/>
        <v>1.2167572662768786</v>
      </c>
      <c r="AR874" s="36">
        <f t="shared" si="700"/>
        <v>1.4924094938203643</v>
      </c>
      <c r="AS874" s="36">
        <f t="shared" si="701"/>
        <v>75.764746874815586</v>
      </c>
      <c r="AT874" s="37">
        <f t="shared" si="702"/>
        <v>68.750915823002131</v>
      </c>
      <c r="AU874" s="37">
        <f t="shared" si="703"/>
        <v>4.8191834506934548</v>
      </c>
      <c r="AV874" s="37">
        <f t="shared" si="704"/>
        <v>1.9259374192688035</v>
      </c>
      <c r="AW874" s="37">
        <f t="shared" si="705"/>
        <v>2.3622520026657452</v>
      </c>
      <c r="AX874" s="37">
        <f t="shared" si="706"/>
        <v>119.92380494601635</v>
      </c>
      <c r="AY874" s="9">
        <f t="shared" si="707"/>
        <v>0.85</v>
      </c>
      <c r="AZ874" s="9">
        <f t="shared" si="708"/>
        <v>0.6</v>
      </c>
      <c r="BA874" s="9">
        <f t="shared" si="709"/>
        <v>0.65</v>
      </c>
      <c r="BB874" s="9">
        <f t="shared" si="724"/>
        <v>21</v>
      </c>
      <c r="BC874" s="9">
        <f t="shared" si="725"/>
        <v>11.2</v>
      </c>
      <c r="BD874" s="9">
        <f t="shared" si="726"/>
        <v>13.65</v>
      </c>
      <c r="BE874" s="9">
        <f t="shared" si="710"/>
        <v>338.51210624633359</v>
      </c>
      <c r="BF874" s="9">
        <f t="shared" si="711"/>
        <v>135.28290403667825</v>
      </c>
      <c r="BG874" s="9">
        <f t="shared" si="712"/>
        <v>165.93078663397537</v>
      </c>
      <c r="BH874" s="9">
        <f t="shared" si="713"/>
        <v>8423.7631160334786</v>
      </c>
      <c r="BI874" s="9">
        <f t="shared" si="714"/>
        <v>331.32327575423068</v>
      </c>
      <c r="BJ874" s="9">
        <f t="shared" si="715"/>
        <v>132.40996139251948</v>
      </c>
      <c r="BK874" s="9">
        <f t="shared" si="716"/>
        <v>162.40698858799087</v>
      </c>
      <c r="BL874" s="9">
        <f t="shared" si="717"/>
        <v>8244.8714190176961</v>
      </c>
      <c r="BM874" s="9" t="str">
        <f t="shared" si="718"/>
        <v>D</v>
      </c>
      <c r="BN874" s="9" t="str">
        <f t="shared" si="719"/>
        <v>M</v>
      </c>
      <c r="BO874" s="9">
        <v>1</v>
      </c>
    </row>
    <row r="875" spans="1:67" x14ac:dyDescent="0.3">
      <c r="A875" s="10">
        <v>869</v>
      </c>
      <c r="B875" s="10">
        <f t="shared" si="689"/>
        <v>22</v>
      </c>
      <c r="C875" s="9">
        <f>IF(G875&lt;=$A$3,$A$3,G875)</f>
        <v>2.5</v>
      </c>
      <c r="D875" s="9">
        <f t="shared" si="676"/>
        <v>3</v>
      </c>
      <c r="E875" s="9">
        <f t="shared" si="677"/>
        <v>2.7508200000000005</v>
      </c>
      <c r="F875" s="9">
        <f t="shared" si="678"/>
        <v>2.9000000000000004</v>
      </c>
      <c r="G875" s="9">
        <v>2.2396597284995576</v>
      </c>
      <c r="H875" s="9">
        <f t="shared" si="690"/>
        <v>2.4711910904159411</v>
      </c>
      <c r="I875" s="9">
        <v>65</v>
      </c>
      <c r="J875" s="9">
        <v>78</v>
      </c>
      <c r="K875" s="9">
        <v>0.2</v>
      </c>
      <c r="L875" s="9">
        <v>0.2</v>
      </c>
      <c r="M875" s="1">
        <f t="shared" si="679"/>
        <v>1.3989229744649958</v>
      </c>
      <c r="N875" s="9">
        <v>3</v>
      </c>
      <c r="O875" s="9">
        <v>2.6</v>
      </c>
      <c r="P875" s="9">
        <f t="shared" si="680"/>
        <v>2.0804163258208277</v>
      </c>
      <c r="Q875" s="1">
        <f t="shared" si="681"/>
        <v>0.97011406488093677</v>
      </c>
      <c r="R875" s="4">
        <f t="shared" si="682"/>
        <v>15.007922656809424</v>
      </c>
      <c r="S875" s="4">
        <f t="shared" si="683"/>
        <v>1.4101346306979512</v>
      </c>
      <c r="T875" s="9">
        <f t="shared" si="684"/>
        <v>8.3277271328580067</v>
      </c>
      <c r="U875" s="9">
        <f t="shared" si="685"/>
        <v>3.8701140648809371</v>
      </c>
      <c r="V875" s="9">
        <f t="shared" si="686"/>
        <v>38.272138526433359</v>
      </c>
      <c r="W875" s="9">
        <f t="shared" si="687"/>
        <v>45.163120347621039</v>
      </c>
      <c r="X875" s="28">
        <f t="shared" si="691"/>
        <v>83.435258874054398</v>
      </c>
      <c r="Y875" s="9">
        <f t="shared" si="688"/>
        <v>0.54129538227711149</v>
      </c>
      <c r="Z875" s="9">
        <f t="shared" si="720"/>
        <v>0.04</v>
      </c>
      <c r="AA875" s="29">
        <f t="shared" si="692"/>
        <v>0.58129538227711153</v>
      </c>
      <c r="AB875" s="30">
        <f t="shared" si="721"/>
        <v>0.98</v>
      </c>
      <c r="AC875" s="9">
        <v>0.5</v>
      </c>
      <c r="AD875" s="9">
        <v>0.5</v>
      </c>
      <c r="AE875" s="9">
        <f t="shared" si="693"/>
        <v>61.180216878041819</v>
      </c>
      <c r="AF875" s="9">
        <f>(AC875+AD875)*D875*E875*N875</f>
        <v>24.757380000000005</v>
      </c>
      <c r="AG875" s="28">
        <f t="shared" si="694"/>
        <v>85.93759687804183</v>
      </c>
      <c r="AH875" s="9">
        <f t="shared" si="695"/>
        <v>0.28808555160245397</v>
      </c>
      <c r="AI875" s="9">
        <f t="shared" si="722"/>
        <v>0.09</v>
      </c>
      <c r="AJ875" s="29">
        <f t="shared" si="696"/>
        <v>0.37808555160245394</v>
      </c>
      <c r="AK875" s="30">
        <f t="shared" si="723"/>
        <v>0.9</v>
      </c>
      <c r="AL875" s="9">
        <v>7.2890272378802345</v>
      </c>
      <c r="AM875" s="9">
        <v>2.2852255484719275</v>
      </c>
      <c r="AN875" s="9">
        <v>6.4598389283886926</v>
      </c>
      <c r="AO875" s="36">
        <f t="shared" si="697"/>
        <v>85.173493433930531</v>
      </c>
      <c r="AP875" s="36">
        <f t="shared" si="698"/>
        <v>3.0519493632083652</v>
      </c>
      <c r="AQ875" s="36">
        <f t="shared" si="699"/>
        <v>0.95683448968351659</v>
      </c>
      <c r="AR875" s="36">
        <f t="shared" si="700"/>
        <v>2.7047643890624209</v>
      </c>
      <c r="AS875" s="36">
        <f t="shared" si="701"/>
        <v>84.905245945898884</v>
      </c>
      <c r="AT875" s="37">
        <f t="shared" si="702"/>
        <v>84.993227681579839</v>
      </c>
      <c r="AU875" s="37">
        <f t="shared" si="703"/>
        <v>4.5331513540009745</v>
      </c>
      <c r="AV875" s="37">
        <f t="shared" si="704"/>
        <v>1.4212147864418985</v>
      </c>
      <c r="AW875" s="37">
        <f t="shared" si="705"/>
        <v>4.0174671638858488</v>
      </c>
      <c r="AX875" s="37">
        <f t="shared" si="706"/>
        <v>126.11229244538413</v>
      </c>
      <c r="AY875" s="9">
        <f t="shared" si="707"/>
        <v>0.85</v>
      </c>
      <c r="AZ875" s="9">
        <f t="shared" si="708"/>
        <v>0.6</v>
      </c>
      <c r="BA875" s="9">
        <f t="shared" si="709"/>
        <v>0.65</v>
      </c>
      <c r="BB875" s="9">
        <f t="shared" si="724"/>
        <v>21</v>
      </c>
      <c r="BC875" s="9">
        <f t="shared" si="725"/>
        <v>11.2</v>
      </c>
      <c r="BD875" s="9">
        <f t="shared" si="726"/>
        <v>13.65</v>
      </c>
      <c r="BE875" s="9">
        <f t="shared" si="710"/>
        <v>259.94518904791613</v>
      </c>
      <c r="BF875" s="9">
        <f t="shared" si="711"/>
        <v>81.496936124417275</v>
      </c>
      <c r="BG875" s="9">
        <f t="shared" si="712"/>
        <v>230.37423193213723</v>
      </c>
      <c r="BH875" s="9">
        <f t="shared" si="713"/>
        <v>7231.6764080792755</v>
      </c>
      <c r="BI875" s="9">
        <f t="shared" si="714"/>
        <v>385.28716514566673</v>
      </c>
      <c r="BJ875" s="9">
        <f t="shared" si="715"/>
        <v>120.79363192848415</v>
      </c>
      <c r="BK875" s="9">
        <f t="shared" si="716"/>
        <v>341.45750136342076</v>
      </c>
      <c r="BL875" s="9">
        <f t="shared" si="717"/>
        <v>10718.690785256515</v>
      </c>
      <c r="BM875" s="9" t="str">
        <f t="shared" si="718"/>
        <v>M</v>
      </c>
      <c r="BN875" s="9" t="str">
        <f t="shared" si="719"/>
        <v>M</v>
      </c>
      <c r="BO875" s="9">
        <v>1</v>
      </c>
    </row>
    <row r="876" spans="1:67" x14ac:dyDescent="0.3">
      <c r="A876" s="10">
        <v>870</v>
      </c>
      <c r="B876" s="10">
        <f t="shared" si="689"/>
        <v>22</v>
      </c>
      <c r="C876" s="9">
        <f>IF(G876&lt;=$A$3,$A$3,G876)</f>
        <v>2.5755954977343931</v>
      </c>
      <c r="D876" s="9">
        <f t="shared" si="676"/>
        <v>3</v>
      </c>
      <c r="E876" s="9">
        <f t="shared" si="677"/>
        <v>2.7508200000000005</v>
      </c>
      <c r="F876" s="9">
        <f t="shared" si="678"/>
        <v>2.9755954977343935</v>
      </c>
      <c r="G876" s="9">
        <v>2.5755954977343931</v>
      </c>
      <c r="H876" s="9">
        <f t="shared" si="690"/>
        <v>2.8418552003793378</v>
      </c>
      <c r="I876" s="9">
        <v>65</v>
      </c>
      <c r="J876" s="9">
        <v>78</v>
      </c>
      <c r="K876" s="9">
        <v>0.2</v>
      </c>
      <c r="L876" s="9">
        <v>0.2</v>
      </c>
      <c r="M876" s="1">
        <f t="shared" si="679"/>
        <v>1.3989229744649958</v>
      </c>
      <c r="N876" s="9">
        <v>3</v>
      </c>
      <c r="O876" s="9">
        <v>2.6</v>
      </c>
      <c r="P876" s="9">
        <f t="shared" si="680"/>
        <v>2.7131930067710766</v>
      </c>
      <c r="Q876" s="1">
        <f t="shared" si="681"/>
        <v>1.2651826771099399</v>
      </c>
      <c r="R876" s="4">
        <f t="shared" si="682"/>
        <v>15.007922656809424</v>
      </c>
      <c r="S876" s="4">
        <f t="shared" si="683"/>
        <v>0.13716949715228252</v>
      </c>
      <c r="T876" s="9">
        <f t="shared" si="684"/>
        <v>14.164046968562159</v>
      </c>
      <c r="U876" s="9">
        <f t="shared" si="685"/>
        <v>4.2407781748443334</v>
      </c>
      <c r="V876" s="9">
        <f t="shared" si="686"/>
        <v>31.39414541870725</v>
      </c>
      <c r="W876" s="9">
        <f t="shared" si="687"/>
        <v>41.661422398960944</v>
      </c>
      <c r="X876" s="28">
        <f t="shared" si="691"/>
        <v>73.055567817668191</v>
      </c>
      <c r="Y876" s="9">
        <f t="shared" si="688"/>
        <v>0.57027032495236185</v>
      </c>
      <c r="Z876" s="9">
        <f t="shared" si="720"/>
        <v>0.04</v>
      </c>
      <c r="AA876" s="29">
        <f t="shared" si="692"/>
        <v>0.61027032495236189</v>
      </c>
      <c r="AB876" s="30">
        <f t="shared" si="721"/>
        <v>0.98</v>
      </c>
      <c r="AC876" s="9">
        <v>0.5</v>
      </c>
      <c r="AD876" s="9">
        <v>0.5</v>
      </c>
      <c r="AE876" s="9">
        <f t="shared" si="693"/>
        <v>70.356889100767418</v>
      </c>
      <c r="AF876" s="9">
        <f>(AC876+AD876)*D876*E876*N876</f>
        <v>24.757380000000005</v>
      </c>
      <c r="AG876" s="28">
        <f t="shared" si="694"/>
        <v>95.114269100767416</v>
      </c>
      <c r="AH876" s="9">
        <f t="shared" si="695"/>
        <v>0.26029091359332385</v>
      </c>
      <c r="AI876" s="9">
        <f t="shared" si="722"/>
        <v>0.09</v>
      </c>
      <c r="AJ876" s="29">
        <f t="shared" si="696"/>
        <v>0.35029091359332387</v>
      </c>
      <c r="AK876" s="30">
        <f t="shared" si="723"/>
        <v>0.9</v>
      </c>
      <c r="AL876" s="9">
        <v>11.089314679388288</v>
      </c>
      <c r="AM876" s="9">
        <v>2.1207990160205994</v>
      </c>
      <c r="AN876" s="9">
        <v>6.2227915207284923</v>
      </c>
      <c r="AO876" s="36">
        <f t="shared" si="697"/>
        <v>74.577558813869615</v>
      </c>
      <c r="AP876" s="36">
        <f t="shared" si="698"/>
        <v>4.3218350064990005</v>
      </c>
      <c r="AQ876" s="36">
        <f t="shared" si="699"/>
        <v>0.82653831135505884</v>
      </c>
      <c r="AR876" s="36">
        <f t="shared" si="700"/>
        <v>2.4252065172627133</v>
      </c>
      <c r="AS876" s="36">
        <f t="shared" si="701"/>
        <v>104.21673714272659</v>
      </c>
      <c r="AT876" s="37">
        <f t="shared" si="702"/>
        <v>94.069057352407327</v>
      </c>
      <c r="AU876" s="37">
        <f t="shared" si="703"/>
        <v>7.2048285092215067</v>
      </c>
      <c r="AV876" s="37">
        <f t="shared" si="704"/>
        <v>1.3779023911509214</v>
      </c>
      <c r="AW876" s="37">
        <f t="shared" si="705"/>
        <v>4.0430041938317194</v>
      </c>
      <c r="AX876" s="37">
        <f t="shared" si="706"/>
        <v>173.73724766791003</v>
      </c>
      <c r="AY876" s="9">
        <f t="shared" si="707"/>
        <v>0.85</v>
      </c>
      <c r="AZ876" s="9">
        <f t="shared" si="708"/>
        <v>0.6</v>
      </c>
      <c r="BA876" s="9">
        <f t="shared" si="709"/>
        <v>0.65</v>
      </c>
      <c r="BB876" s="9">
        <f t="shared" si="724"/>
        <v>21</v>
      </c>
      <c r="BC876" s="9">
        <f t="shared" si="725"/>
        <v>11.2</v>
      </c>
      <c r="BD876" s="9">
        <f t="shared" si="726"/>
        <v>13.65</v>
      </c>
      <c r="BE876" s="9">
        <f t="shared" si="710"/>
        <v>322.31190438101976</v>
      </c>
      <c r="BF876" s="9">
        <f t="shared" si="711"/>
        <v>61.641209526998374</v>
      </c>
      <c r="BG876" s="9">
        <f t="shared" si="712"/>
        <v>180.8659816769399</v>
      </c>
      <c r="BH876" s="9">
        <f t="shared" si="713"/>
        <v>7772.229843651282</v>
      </c>
      <c r="BI876" s="9">
        <f t="shared" si="714"/>
        <v>677.75142624821729</v>
      </c>
      <c r="BJ876" s="9">
        <f t="shared" si="715"/>
        <v>129.61797905919522</v>
      </c>
      <c r="BK876" s="9">
        <f t="shared" si="716"/>
        <v>380.32159338557938</v>
      </c>
      <c r="BL876" s="9">
        <f t="shared" si="717"/>
        <v>16343.299115122025</v>
      </c>
      <c r="BM876" s="9" t="str">
        <f t="shared" si="718"/>
        <v>M</v>
      </c>
      <c r="BN876" s="9" t="str">
        <f t="shared" si="719"/>
        <v>M</v>
      </c>
      <c r="BO876" s="9">
        <v>1</v>
      </c>
    </row>
    <row r="877" spans="1:67" x14ac:dyDescent="0.3">
      <c r="A877" s="10">
        <v>871</v>
      </c>
      <c r="B877" s="10">
        <f t="shared" si="689"/>
        <v>22</v>
      </c>
      <c r="C877" s="9">
        <f>IF(G877&lt;=$A$3,$A$3,G877)</f>
        <v>3.4928438302432072</v>
      </c>
      <c r="D877" s="9">
        <f t="shared" si="676"/>
        <v>3</v>
      </c>
      <c r="E877" s="9">
        <f t="shared" si="677"/>
        <v>2.7508200000000005</v>
      </c>
      <c r="F877" s="9">
        <f t="shared" si="678"/>
        <v>3.8928438302432076</v>
      </c>
      <c r="G877" s="9">
        <v>3.4928438302432072</v>
      </c>
      <c r="H877" s="9">
        <f t="shared" si="690"/>
        <v>3.8539267566747286</v>
      </c>
      <c r="I877" s="9">
        <v>65</v>
      </c>
      <c r="J877" s="9">
        <v>78</v>
      </c>
      <c r="K877" s="9">
        <v>0.2</v>
      </c>
      <c r="L877" s="9">
        <v>0.2</v>
      </c>
      <c r="M877" s="1">
        <f t="shared" si="679"/>
        <v>1.3989229744649958</v>
      </c>
      <c r="N877" s="9">
        <v>3</v>
      </c>
      <c r="O877" s="9">
        <v>2.6</v>
      </c>
      <c r="P877" s="9">
        <f t="shared" si="680"/>
        <v>2.916542066406417</v>
      </c>
      <c r="Q877" s="1">
        <f t="shared" si="681"/>
        <v>1.3600059008965166</v>
      </c>
      <c r="R877" s="4">
        <f t="shared" si="682"/>
        <v>15.007922656809424</v>
      </c>
      <c r="S877" s="4">
        <f t="shared" si="683"/>
        <v>1.1614842588471834E-2</v>
      </c>
      <c r="T877" s="9">
        <f t="shared" si="684"/>
        <v>16.366750797405544</v>
      </c>
      <c r="U877" s="9">
        <f t="shared" si="685"/>
        <v>5.2528497311397242</v>
      </c>
      <c r="V877" s="9">
        <f t="shared" si="686"/>
        <v>50.39114377864469</v>
      </c>
      <c r="W877" s="9">
        <f t="shared" si="687"/>
        <v>41.316044144093723</v>
      </c>
      <c r="X877" s="28">
        <f t="shared" si="691"/>
        <v>91.707187922738413</v>
      </c>
      <c r="Y877" s="9">
        <f t="shared" si="688"/>
        <v>0.45052132858878757</v>
      </c>
      <c r="Z877" s="9">
        <f t="shared" si="720"/>
        <v>0.04</v>
      </c>
      <c r="AA877" s="29">
        <f t="shared" si="692"/>
        <v>0.49052132858878755</v>
      </c>
      <c r="AB877" s="30">
        <f t="shared" si="721"/>
        <v>0.98</v>
      </c>
      <c r="AC877" s="9">
        <v>0.5</v>
      </c>
      <c r="AD877" s="9">
        <v>0.5</v>
      </c>
      <c r="AE877" s="9">
        <f t="shared" si="693"/>
        <v>95.41312920716382</v>
      </c>
      <c r="AF877" s="9">
        <f>(AC877+AD877)*D877*E877*N877</f>
        <v>24.757380000000005</v>
      </c>
      <c r="AG877" s="28">
        <f t="shared" si="694"/>
        <v>120.17050920716383</v>
      </c>
      <c r="AH877" s="9">
        <f t="shared" si="695"/>
        <v>0.20601876586309847</v>
      </c>
      <c r="AI877" s="9">
        <f t="shared" si="722"/>
        <v>0.09</v>
      </c>
      <c r="AJ877" s="29">
        <f t="shared" si="696"/>
        <v>0.2960187658630985</v>
      </c>
      <c r="AK877" s="30">
        <f t="shared" si="723"/>
        <v>0.9</v>
      </c>
      <c r="AL877" s="9">
        <v>11.089325493429586</v>
      </c>
      <c r="AM877" s="9">
        <v>3.0609604933219261</v>
      </c>
      <c r="AN877" s="9">
        <v>6.7014772057390939</v>
      </c>
      <c r="AO877" s="36">
        <f t="shared" si="697"/>
        <v>93.617754337795475</v>
      </c>
      <c r="AP877" s="36">
        <f t="shared" si="698"/>
        <v>5.6497748192389938</v>
      </c>
      <c r="AQ877" s="36">
        <f t="shared" si="699"/>
        <v>1.5594940853798644</v>
      </c>
      <c r="AR877" s="36">
        <f t="shared" si="700"/>
        <v>3.4142597032724784</v>
      </c>
      <c r="AS877" s="36">
        <f t="shared" si="701"/>
        <v>141.62129999445381</v>
      </c>
      <c r="AT877" s="37">
        <f t="shared" si="702"/>
        <v>118.84995416093126</v>
      </c>
      <c r="AU877" s="37">
        <f t="shared" si="703"/>
        <v>7.8066770466103641</v>
      </c>
      <c r="AV877" s="37">
        <f t="shared" si="704"/>
        <v>2.1548587457330686</v>
      </c>
      <c r="AW877" s="37">
        <f t="shared" si="705"/>
        <v>4.7177141938365219</v>
      </c>
      <c r="AX877" s="37">
        <f t="shared" si="706"/>
        <v>195.68775523813576</v>
      </c>
      <c r="AY877" s="9">
        <f t="shared" si="707"/>
        <v>0.85</v>
      </c>
      <c r="AZ877" s="9">
        <f t="shared" si="708"/>
        <v>0.6</v>
      </c>
      <c r="BA877" s="9">
        <f t="shared" si="709"/>
        <v>0.65</v>
      </c>
      <c r="BB877" s="9">
        <f t="shared" si="724"/>
        <v>21</v>
      </c>
      <c r="BC877" s="9">
        <f t="shared" si="725"/>
        <v>11.2</v>
      </c>
      <c r="BD877" s="9">
        <f t="shared" si="726"/>
        <v>13.65</v>
      </c>
      <c r="BE877" s="9">
        <f t="shared" si="710"/>
        <v>528.91923109137895</v>
      </c>
      <c r="BF877" s="9">
        <f t="shared" si="711"/>
        <v>145.9963341763372</v>
      </c>
      <c r="BG877" s="9">
        <f t="shared" si="712"/>
        <v>319.63532614639735</v>
      </c>
      <c r="BH877" s="9">
        <f t="shared" si="713"/>
        <v>13258.268071880013</v>
      </c>
      <c r="BI877" s="9">
        <f t="shared" si="714"/>
        <v>927.82320913883598</v>
      </c>
      <c r="BJ877" s="9">
        <f t="shared" si="715"/>
        <v>256.10486315365705</v>
      </c>
      <c r="BK877" s="9">
        <f t="shared" si="716"/>
        <v>560.70011568184543</v>
      </c>
      <c r="BL877" s="9">
        <f t="shared" si="717"/>
        <v>23257.480739907973</v>
      </c>
      <c r="BM877" s="9" t="str">
        <f t="shared" si="718"/>
        <v>M</v>
      </c>
      <c r="BN877" s="9" t="str">
        <f t="shared" si="719"/>
        <v>M</v>
      </c>
      <c r="BO877" s="9">
        <v>1</v>
      </c>
    </row>
    <row r="878" spans="1:67" x14ac:dyDescent="0.3">
      <c r="A878" s="10">
        <v>872</v>
      </c>
      <c r="B878" s="10">
        <f t="shared" si="689"/>
        <v>22</v>
      </c>
      <c r="C878" s="9">
        <f>IF(G878&lt;=$A$3,$A$3,G878)</f>
        <v>3.0253090357385624</v>
      </c>
      <c r="D878" s="9">
        <f t="shared" si="676"/>
        <v>3</v>
      </c>
      <c r="E878" s="9">
        <f t="shared" si="677"/>
        <v>2.7508200000000005</v>
      </c>
      <c r="F878" s="9">
        <f t="shared" si="678"/>
        <v>3.4253090357385627</v>
      </c>
      <c r="G878" s="9">
        <v>3.0253090357385624</v>
      </c>
      <c r="H878" s="9">
        <f t="shared" si="690"/>
        <v>3.3380591880716373</v>
      </c>
      <c r="I878" s="9">
        <v>65</v>
      </c>
      <c r="J878" s="9">
        <v>78</v>
      </c>
      <c r="K878" s="9">
        <v>0.2</v>
      </c>
      <c r="L878" s="9">
        <v>0.2</v>
      </c>
      <c r="M878" s="1">
        <f t="shared" si="679"/>
        <v>1.3989229744649958</v>
      </c>
      <c r="N878" s="9">
        <v>3</v>
      </c>
      <c r="O878" s="9">
        <v>2.6</v>
      </c>
      <c r="P878" s="9">
        <f t="shared" si="680"/>
        <v>2.8128920978648742</v>
      </c>
      <c r="Q878" s="1">
        <f t="shared" si="681"/>
        <v>1.3116731267980706</v>
      </c>
      <c r="R878" s="4">
        <f t="shared" si="682"/>
        <v>15.007922656809424</v>
      </c>
      <c r="S878" s="4">
        <f t="shared" si="683"/>
        <v>5.8379763646811474E-2</v>
      </c>
      <c r="T878" s="9">
        <f t="shared" si="684"/>
        <v>15.22411746689424</v>
      </c>
      <c r="U878" s="9">
        <f t="shared" si="685"/>
        <v>4.7369821625366333</v>
      </c>
      <c r="V878" s="9">
        <f t="shared" si="686"/>
        <v>40.762792971298978</v>
      </c>
      <c r="W878" s="9">
        <f t="shared" si="687"/>
        <v>41.444686024239431</v>
      </c>
      <c r="X878" s="28">
        <f t="shared" si="691"/>
        <v>82.207478995538409</v>
      </c>
      <c r="Y878" s="9">
        <f t="shared" si="688"/>
        <v>0.50414739061015035</v>
      </c>
      <c r="Z878" s="9">
        <f t="shared" si="720"/>
        <v>0.04</v>
      </c>
      <c r="AA878" s="29">
        <f t="shared" si="692"/>
        <v>0.54414739061015038</v>
      </c>
      <c r="AB878" s="30">
        <f t="shared" si="721"/>
        <v>0.98</v>
      </c>
      <c r="AC878" s="9">
        <v>0.5</v>
      </c>
      <c r="AD878" s="9">
        <v>0.5</v>
      </c>
      <c r="AE878" s="9">
        <f t="shared" si="693"/>
        <v>82.641599781580993</v>
      </c>
      <c r="AF878" s="9">
        <f>(AC878+AD878)*D878*E878*N878</f>
        <v>24.757380000000005</v>
      </c>
      <c r="AG878" s="28">
        <f t="shared" si="694"/>
        <v>107.398979781581</v>
      </c>
      <c r="AH878" s="9">
        <f t="shared" si="695"/>
        <v>0.23051783220240527</v>
      </c>
      <c r="AI878" s="9">
        <f t="shared" si="722"/>
        <v>0.09</v>
      </c>
      <c r="AJ878" s="29">
        <f t="shared" si="696"/>
        <v>0.32051783220240526</v>
      </c>
      <c r="AK878" s="30">
        <f t="shared" si="723"/>
        <v>0.9</v>
      </c>
      <c r="AL878" s="9">
        <v>5.4652162906592325</v>
      </c>
      <c r="AM878" s="9">
        <v>2.0739506223574113</v>
      </c>
      <c r="AN878" s="9">
        <v>3.6078280162514251</v>
      </c>
      <c r="AO878" s="36">
        <f t="shared" si="697"/>
        <v>83.920134807945459</v>
      </c>
      <c r="AP878" s="36">
        <f t="shared" si="698"/>
        <v>2.491333106976926</v>
      </c>
      <c r="AQ878" s="36">
        <f t="shared" si="699"/>
        <v>0.94541580294732852</v>
      </c>
      <c r="AR878" s="36">
        <f t="shared" si="700"/>
        <v>1.644637815438017</v>
      </c>
      <c r="AS878" s="36">
        <f t="shared" si="701"/>
        <v>65.415539172817986</v>
      </c>
      <c r="AT878" s="37">
        <f t="shared" si="702"/>
        <v>106.21877121255265</v>
      </c>
      <c r="AU878" s="37">
        <f t="shared" si="703"/>
        <v>3.7135170126598651</v>
      </c>
      <c r="AV878" s="37">
        <f t="shared" si="704"/>
        <v>1.4092124647845845</v>
      </c>
      <c r="AW878" s="37">
        <f t="shared" si="705"/>
        <v>2.4514548015234143</v>
      </c>
      <c r="AX878" s="37">
        <f t="shared" si="706"/>
        <v>97.5067191658475</v>
      </c>
      <c r="AY878" s="9">
        <f t="shared" si="707"/>
        <v>0.85</v>
      </c>
      <c r="AZ878" s="9">
        <f t="shared" si="708"/>
        <v>0.6</v>
      </c>
      <c r="BA878" s="9">
        <f t="shared" si="709"/>
        <v>0.65</v>
      </c>
      <c r="BB878" s="9">
        <f t="shared" si="724"/>
        <v>21</v>
      </c>
      <c r="BC878" s="9">
        <f t="shared" si="725"/>
        <v>11.2</v>
      </c>
      <c r="BD878" s="9">
        <f t="shared" si="726"/>
        <v>13.65</v>
      </c>
      <c r="BE878" s="9">
        <f t="shared" si="710"/>
        <v>209.07301018900122</v>
      </c>
      <c r="BF878" s="9">
        <f t="shared" si="711"/>
        <v>79.339421632901804</v>
      </c>
      <c r="BG878" s="9">
        <f t="shared" si="712"/>
        <v>138.0182271818033</v>
      </c>
      <c r="BH878" s="9">
        <f t="shared" si="713"/>
        <v>5489.6808659173221</v>
      </c>
      <c r="BI878" s="9">
        <f t="shared" si="714"/>
        <v>394.44521396164021</v>
      </c>
      <c r="BJ878" s="9">
        <f t="shared" si="715"/>
        <v>149.68481638683119</v>
      </c>
      <c r="BK878" s="9">
        <f t="shared" si="716"/>
        <v>260.3905167009292</v>
      </c>
      <c r="BL878" s="9">
        <f t="shared" si="717"/>
        <v>10357.043894763778</v>
      </c>
      <c r="BM878" s="9" t="str">
        <f t="shared" si="718"/>
        <v>D</v>
      </c>
      <c r="BN878" s="9" t="str">
        <f t="shared" si="719"/>
        <v>M</v>
      </c>
      <c r="BO878" s="9">
        <v>1</v>
      </c>
    </row>
    <row r="879" spans="1:67" x14ac:dyDescent="0.3">
      <c r="A879" s="10">
        <v>873</v>
      </c>
      <c r="B879" s="10">
        <f t="shared" si="689"/>
        <v>22</v>
      </c>
      <c r="C879" s="9">
        <f>IF(G879&lt;=$A$3,$A$3,G879)</f>
        <v>2.9792718062615635</v>
      </c>
      <c r="D879" s="9">
        <f t="shared" si="676"/>
        <v>3</v>
      </c>
      <c r="E879" s="9">
        <f t="shared" si="677"/>
        <v>2.7508200000000005</v>
      </c>
      <c r="F879" s="9">
        <f t="shared" si="678"/>
        <v>3.3792718062615639</v>
      </c>
      <c r="G879" s="9">
        <v>2.9792718062615635</v>
      </c>
      <c r="H879" s="9">
        <f t="shared" si="690"/>
        <v>3.2872627256165079</v>
      </c>
      <c r="I879" s="9">
        <v>65</v>
      </c>
      <c r="J879" s="9">
        <v>78</v>
      </c>
      <c r="K879" s="9">
        <v>0.2</v>
      </c>
      <c r="L879" s="9">
        <v>0.2</v>
      </c>
      <c r="M879" s="1">
        <f t="shared" si="679"/>
        <v>1.3989229744649958</v>
      </c>
      <c r="N879" s="9">
        <v>3</v>
      </c>
      <c r="O879" s="9">
        <v>2.6</v>
      </c>
      <c r="P879" s="9">
        <f t="shared" si="680"/>
        <v>2.802685889806956</v>
      </c>
      <c r="Q879" s="1">
        <f t="shared" si="681"/>
        <v>1.3069138938199401</v>
      </c>
      <c r="R879" s="4">
        <f t="shared" si="682"/>
        <v>15.007922656809424</v>
      </c>
      <c r="S879" s="4">
        <f t="shared" si="683"/>
        <v>6.4922369210253364E-2</v>
      </c>
      <c r="T879" s="9">
        <f t="shared" si="684"/>
        <v>15.113840487811641</v>
      </c>
      <c r="U879" s="9">
        <f t="shared" si="685"/>
        <v>4.6861857000815039</v>
      </c>
      <c r="V879" s="9">
        <f t="shared" si="686"/>
        <v>39.808557767241616</v>
      </c>
      <c r="W879" s="9">
        <f t="shared" si="687"/>
        <v>41.462683554475454</v>
      </c>
      <c r="X879" s="28">
        <f t="shared" si="691"/>
        <v>81.271241321717071</v>
      </c>
      <c r="Y879" s="9">
        <f t="shared" si="688"/>
        <v>0.51017657513489845</v>
      </c>
      <c r="Z879" s="9">
        <f t="shared" si="720"/>
        <v>0.04</v>
      </c>
      <c r="AA879" s="29">
        <f t="shared" si="692"/>
        <v>0.55017657513489848</v>
      </c>
      <c r="AB879" s="30">
        <f t="shared" si="721"/>
        <v>0.98</v>
      </c>
      <c r="AC879" s="9">
        <v>0.5</v>
      </c>
      <c r="AD879" s="9">
        <v>0.5</v>
      </c>
      <c r="AE879" s="9">
        <f t="shared" si="693"/>
        <v>81.384012457923646</v>
      </c>
      <c r="AF879" s="9">
        <f>(AC879+AD879)*D879*E879*N879</f>
        <v>24.757380000000005</v>
      </c>
      <c r="AG879" s="28">
        <f t="shared" si="694"/>
        <v>106.14139245792364</v>
      </c>
      <c r="AH879" s="9">
        <f t="shared" si="695"/>
        <v>0.23324905983134031</v>
      </c>
      <c r="AI879" s="9">
        <f t="shared" si="722"/>
        <v>0.09</v>
      </c>
      <c r="AJ879" s="29">
        <f t="shared" si="696"/>
        <v>0.32324905983134034</v>
      </c>
      <c r="AK879" s="30">
        <f t="shared" si="723"/>
        <v>0.9</v>
      </c>
      <c r="AL879" s="9">
        <v>10.5731051406361</v>
      </c>
      <c r="AM879" s="9">
        <v>2.5951211560253928</v>
      </c>
      <c r="AN879" s="9">
        <v>5.3878003107160737</v>
      </c>
      <c r="AO879" s="36">
        <f t="shared" si="697"/>
        <v>82.964392182586181</v>
      </c>
      <c r="AP879" s="36">
        <f t="shared" si="698"/>
        <v>4.7560303658197416</v>
      </c>
      <c r="AQ879" s="36">
        <f t="shared" si="699"/>
        <v>1.1673462863432238</v>
      </c>
      <c r="AR879" s="36">
        <f t="shared" si="700"/>
        <v>2.4235587882555625</v>
      </c>
      <c r="AS879" s="36">
        <f t="shared" si="701"/>
        <v>114.24273442290632</v>
      </c>
      <c r="AT879" s="37">
        <f t="shared" si="702"/>
        <v>104.9750035298146</v>
      </c>
      <c r="AU879" s="37">
        <f t="shared" si="703"/>
        <v>7.1553588444275693</v>
      </c>
      <c r="AV879" s="37">
        <f t="shared" si="704"/>
        <v>1.7562506821917636</v>
      </c>
      <c r="AW879" s="37">
        <f t="shared" si="705"/>
        <v>3.6461989257180996</v>
      </c>
      <c r="AX879" s="37">
        <f t="shared" si="706"/>
        <v>171.87605992579461</v>
      </c>
      <c r="AY879" s="9">
        <f t="shared" si="707"/>
        <v>0.85</v>
      </c>
      <c r="AZ879" s="9">
        <f t="shared" si="708"/>
        <v>0.6</v>
      </c>
      <c r="BA879" s="9">
        <f t="shared" si="709"/>
        <v>0.65</v>
      </c>
      <c r="BB879" s="9">
        <f t="shared" si="724"/>
        <v>21</v>
      </c>
      <c r="BC879" s="9">
        <f t="shared" si="725"/>
        <v>11.2</v>
      </c>
      <c r="BD879" s="9">
        <f t="shared" si="726"/>
        <v>13.65</v>
      </c>
      <c r="BE879" s="9">
        <f t="shared" si="710"/>
        <v>394.58116850215788</v>
      </c>
      <c r="BF879" s="9">
        <f t="shared" si="711"/>
        <v>96.848175113064769</v>
      </c>
      <c r="BG879" s="9">
        <f t="shared" si="712"/>
        <v>201.06908178638781</v>
      </c>
      <c r="BH879" s="9">
        <f t="shared" si="713"/>
        <v>9478.0790226730387</v>
      </c>
      <c r="BI879" s="9">
        <f t="shared" si="714"/>
        <v>751.13381995087423</v>
      </c>
      <c r="BJ879" s="9">
        <f t="shared" si="715"/>
        <v>184.3624215623197</v>
      </c>
      <c r="BK879" s="9">
        <f t="shared" si="716"/>
        <v>382.75974509766371</v>
      </c>
      <c r="BL879" s="9">
        <f t="shared" si="717"/>
        <v>18042.689997400914</v>
      </c>
      <c r="BM879" s="9" t="str">
        <f t="shared" si="718"/>
        <v>M</v>
      </c>
      <c r="BN879" s="9" t="str">
        <f t="shared" si="719"/>
        <v>M</v>
      </c>
      <c r="BO879" s="9">
        <v>1</v>
      </c>
    </row>
    <row r="880" spans="1:67" x14ac:dyDescent="0.3">
      <c r="A880" s="10">
        <v>874</v>
      </c>
      <c r="B880" s="10">
        <f t="shared" si="689"/>
        <v>22</v>
      </c>
      <c r="C880" s="9">
        <f>IF(G880&lt;=$A$3,$A$3,G880)</f>
        <v>2.5</v>
      </c>
      <c r="D880" s="9">
        <f t="shared" si="676"/>
        <v>3</v>
      </c>
      <c r="E880" s="9">
        <f t="shared" si="677"/>
        <v>2.7508200000000005</v>
      </c>
      <c r="F880" s="9">
        <f t="shared" si="678"/>
        <v>2.9000000000000004</v>
      </c>
      <c r="G880" s="9">
        <v>1.6308821627875629</v>
      </c>
      <c r="H880" s="9">
        <f t="shared" si="690"/>
        <v>1.7994793668495888</v>
      </c>
      <c r="I880" s="9">
        <v>65</v>
      </c>
      <c r="J880" s="9">
        <v>78</v>
      </c>
      <c r="K880" s="9">
        <v>0.2</v>
      </c>
      <c r="L880" s="9">
        <v>0.2</v>
      </c>
      <c r="M880" s="1">
        <f t="shared" si="679"/>
        <v>1.3989229744649958</v>
      </c>
      <c r="N880" s="9">
        <v>3</v>
      </c>
      <c r="O880" s="9">
        <v>2.6</v>
      </c>
      <c r="P880" s="9">
        <f t="shared" si="680"/>
        <v>0.6399258860453807</v>
      </c>
      <c r="Q880" s="1">
        <f t="shared" si="681"/>
        <v>0.29840234131458399</v>
      </c>
      <c r="R880" s="4">
        <f t="shared" si="682"/>
        <v>15.007922656809424</v>
      </c>
      <c r="S880" s="4">
        <f t="shared" si="683"/>
        <v>9.2881529056973751</v>
      </c>
      <c r="T880" s="9">
        <f t="shared" si="684"/>
        <v>0.78792582860865057</v>
      </c>
      <c r="U880" s="9">
        <f t="shared" si="685"/>
        <v>3.1984023413145843</v>
      </c>
      <c r="V880" s="9">
        <f t="shared" si="686"/>
        <v>42.382952359401436</v>
      </c>
      <c r="W880" s="9">
        <f t="shared" si="687"/>
        <v>66.834130578854968</v>
      </c>
      <c r="X880" s="28">
        <f t="shared" si="691"/>
        <v>109.2170829382564</v>
      </c>
      <c r="Y880" s="9">
        <f t="shared" si="688"/>
        <v>0.61193843289733574</v>
      </c>
      <c r="Z880" s="9">
        <f t="shared" si="720"/>
        <v>0.04</v>
      </c>
      <c r="AA880" s="29">
        <f t="shared" si="692"/>
        <v>0.65193843289733577</v>
      </c>
      <c r="AB880" s="30">
        <f t="shared" si="721"/>
        <v>0.98</v>
      </c>
      <c r="AC880" s="9">
        <v>0.5</v>
      </c>
      <c r="AD880" s="9">
        <v>0.5</v>
      </c>
      <c r="AE880" s="9">
        <f t="shared" si="693"/>
        <v>44.550394487254678</v>
      </c>
      <c r="AF880" s="9">
        <f>(AC880+AD880)*D880*E880*N880</f>
        <v>24.757380000000005</v>
      </c>
      <c r="AG880" s="28">
        <f t="shared" si="694"/>
        <v>69.307774487254676</v>
      </c>
      <c r="AH880" s="9">
        <f t="shared" si="695"/>
        <v>0.35720927678254555</v>
      </c>
      <c r="AI880" s="9">
        <f t="shared" si="722"/>
        <v>0.09</v>
      </c>
      <c r="AJ880" s="29">
        <f t="shared" si="696"/>
        <v>0.44720927678254552</v>
      </c>
      <c r="AK880" s="30">
        <f t="shared" si="723"/>
        <v>0.9</v>
      </c>
      <c r="AL880" s="9">
        <v>9.4481982731662661</v>
      </c>
      <c r="AM880" s="9">
        <v>3.2252866148069086</v>
      </c>
      <c r="AN880" s="9">
        <v>3.0227913663759636</v>
      </c>
      <c r="AO880" s="36">
        <f t="shared" si="697"/>
        <v>111.49243883280342</v>
      </c>
      <c r="AP880" s="36">
        <f t="shared" si="698"/>
        <v>3.2885546972549364</v>
      </c>
      <c r="AQ880" s="36">
        <f t="shared" si="699"/>
        <v>1.1225983135049395</v>
      </c>
      <c r="AR880" s="36">
        <f t="shared" si="700"/>
        <v>1.0521175000052216</v>
      </c>
      <c r="AS880" s="36">
        <f t="shared" si="701"/>
        <v>74.14333414404301</v>
      </c>
      <c r="AT880" s="37">
        <f t="shared" si="702"/>
        <v>68.546150591790337</v>
      </c>
      <c r="AU880" s="37">
        <f t="shared" si="703"/>
        <v>5.222876356525485</v>
      </c>
      <c r="AV880" s="37">
        <f t="shared" si="704"/>
        <v>1.7829085203826864</v>
      </c>
      <c r="AW880" s="37">
        <f t="shared" si="705"/>
        <v>1.6709710255544463</v>
      </c>
      <c r="AX880" s="37">
        <f t="shared" si="706"/>
        <v>117.75430319530156</v>
      </c>
      <c r="AY880" s="9">
        <f t="shared" si="707"/>
        <v>0.85</v>
      </c>
      <c r="AZ880" s="9">
        <f t="shared" si="708"/>
        <v>0.6</v>
      </c>
      <c r="BA880" s="9">
        <f t="shared" si="709"/>
        <v>0.55000000000000004</v>
      </c>
      <c r="BB880" s="9">
        <f t="shared" si="724"/>
        <v>21</v>
      </c>
      <c r="BC880" s="9">
        <f t="shared" si="725"/>
        <v>11.2</v>
      </c>
      <c r="BD880" s="9">
        <f t="shared" si="726"/>
        <v>13.65</v>
      </c>
      <c r="BE880" s="9">
        <f t="shared" si="710"/>
        <v>366.64898343202435</v>
      </c>
      <c r="BF880" s="9">
        <f t="shared" si="711"/>
        <v>125.16122380225775</v>
      </c>
      <c r="BG880" s="9">
        <f t="shared" si="712"/>
        <v>117.30314601425422</v>
      </c>
      <c r="BH880" s="9">
        <f t="shared" si="713"/>
        <v>8266.4211469148195</v>
      </c>
      <c r="BI880" s="9">
        <f t="shared" si="714"/>
        <v>358.00806925669713</v>
      </c>
      <c r="BJ880" s="9">
        <f t="shared" si="715"/>
        <v>122.21151592953771</v>
      </c>
      <c r="BK880" s="9">
        <f t="shared" si="716"/>
        <v>114.53863155217341</v>
      </c>
      <c r="BL880" s="9">
        <f t="shared" si="717"/>
        <v>8071.6041996564791</v>
      </c>
      <c r="BM880" s="9" t="str">
        <f t="shared" si="718"/>
        <v>D</v>
      </c>
      <c r="BN880" s="9" t="str">
        <f t="shared" si="719"/>
        <v>M</v>
      </c>
      <c r="BO880" s="9">
        <v>1</v>
      </c>
    </row>
    <row r="881" spans="1:67" x14ac:dyDescent="0.3">
      <c r="A881" s="10">
        <v>875</v>
      </c>
      <c r="B881" s="10">
        <f t="shared" si="689"/>
        <v>22</v>
      </c>
      <c r="C881" s="9">
        <f>IF(G881&lt;=$A$3,$A$3,G881)</f>
        <v>2.8329120772591052</v>
      </c>
      <c r="D881" s="9">
        <f t="shared" si="676"/>
        <v>3</v>
      </c>
      <c r="E881" s="9">
        <f t="shared" si="677"/>
        <v>2.7508200000000005</v>
      </c>
      <c r="F881" s="9">
        <f t="shared" si="678"/>
        <v>3.2329120772591056</v>
      </c>
      <c r="G881" s="9">
        <v>2.8329120772591052</v>
      </c>
      <c r="H881" s="9">
        <f t="shared" si="690"/>
        <v>3.1257726324098609</v>
      </c>
      <c r="I881" s="9">
        <v>65</v>
      </c>
      <c r="J881" s="9">
        <v>78</v>
      </c>
      <c r="K881" s="9">
        <v>0.2</v>
      </c>
      <c r="L881" s="9">
        <v>0.2</v>
      </c>
      <c r="M881" s="1">
        <f t="shared" si="679"/>
        <v>1.3989229744649958</v>
      </c>
      <c r="N881" s="9">
        <v>3</v>
      </c>
      <c r="O881" s="9">
        <v>2.6</v>
      </c>
      <c r="P881" s="9">
        <f t="shared" si="680"/>
        <v>2.7702387190612421</v>
      </c>
      <c r="Q881" s="1">
        <f t="shared" si="681"/>
        <v>1.2917835296157509</v>
      </c>
      <c r="R881" s="4">
        <f t="shared" si="682"/>
        <v>15.007922656809424</v>
      </c>
      <c r="S881" s="4">
        <f t="shared" si="683"/>
        <v>8.8030214698106179E-2</v>
      </c>
      <c r="T881" s="9">
        <f t="shared" si="684"/>
        <v>14.765915210309965</v>
      </c>
      <c r="U881" s="9">
        <f t="shared" si="685"/>
        <v>4.5246956068748565</v>
      </c>
      <c r="V881" s="9">
        <f t="shared" si="686"/>
        <v>36.7675659753464</v>
      </c>
      <c r="W881" s="9">
        <f t="shared" si="687"/>
        <v>41.526249078000347</v>
      </c>
      <c r="X881" s="28">
        <f t="shared" si="691"/>
        <v>78.293815053346748</v>
      </c>
      <c r="Y881" s="9">
        <f t="shared" si="688"/>
        <v>0.53038990435841926</v>
      </c>
      <c r="Z881" s="9">
        <f t="shared" si="720"/>
        <v>0.04</v>
      </c>
      <c r="AA881" s="29">
        <f t="shared" si="692"/>
        <v>0.5703899043584193</v>
      </c>
      <c r="AB881" s="30">
        <f t="shared" si="721"/>
        <v>0.98</v>
      </c>
      <c r="AC881" s="9">
        <v>0.5</v>
      </c>
      <c r="AD881" s="9">
        <v>0.5</v>
      </c>
      <c r="AE881" s="9">
        <f t="shared" si="693"/>
        <v>77.385940854171253</v>
      </c>
      <c r="AF881" s="9">
        <f>(AC881+AD881)*D881*E881*N881</f>
        <v>24.757380000000005</v>
      </c>
      <c r="AG881" s="28">
        <f t="shared" si="694"/>
        <v>102.14332085417126</v>
      </c>
      <c r="AH881" s="9">
        <f t="shared" si="695"/>
        <v>0.24237884369694426</v>
      </c>
      <c r="AI881" s="9">
        <f t="shared" si="722"/>
        <v>0.09</v>
      </c>
      <c r="AJ881" s="29">
        <f t="shared" si="696"/>
        <v>0.33237884369694426</v>
      </c>
      <c r="AK881" s="30">
        <f t="shared" si="723"/>
        <v>0.9</v>
      </c>
      <c r="AL881" s="9">
        <v>8.5711407189171034</v>
      </c>
      <c r="AM881" s="9">
        <v>2.4070178355533365</v>
      </c>
      <c r="AN881" s="9">
        <v>6.9864768772903378</v>
      </c>
      <c r="AO881" s="36">
        <f t="shared" si="697"/>
        <v>79.924936200291484</v>
      </c>
      <c r="AP881" s="36">
        <f t="shared" si="698"/>
        <v>3.6822485840114236</v>
      </c>
      <c r="AQ881" s="36">
        <f t="shared" si="699"/>
        <v>1.0340791625430594</v>
      </c>
      <c r="AR881" s="36">
        <f t="shared" si="700"/>
        <v>3.0014609994503942</v>
      </c>
      <c r="AS881" s="36">
        <f t="shared" si="701"/>
        <v>99.307611914516897</v>
      </c>
      <c r="AT881" s="37">
        <f t="shared" si="702"/>
        <v>101.0208667788507</v>
      </c>
      <c r="AU881" s="37">
        <f t="shared" si="703"/>
        <v>5.7222748775996406</v>
      </c>
      <c r="AV881" s="37">
        <f t="shared" si="704"/>
        <v>1.6069760306141969</v>
      </c>
      <c r="AW881" s="37">
        <f t="shared" si="705"/>
        <v>4.6643197713011375</v>
      </c>
      <c r="AX881" s="37">
        <f t="shared" si="706"/>
        <v>154.32566266175033</v>
      </c>
      <c r="AY881" s="9">
        <f t="shared" si="707"/>
        <v>0.85</v>
      </c>
      <c r="AZ881" s="9">
        <f t="shared" si="708"/>
        <v>0.6</v>
      </c>
      <c r="BA881" s="9">
        <f t="shared" si="709"/>
        <v>0.65</v>
      </c>
      <c r="BB881" s="9">
        <f t="shared" si="724"/>
        <v>21</v>
      </c>
      <c r="BC881" s="9">
        <f t="shared" si="725"/>
        <v>11.2</v>
      </c>
      <c r="BD881" s="9">
        <f t="shared" si="726"/>
        <v>13.65</v>
      </c>
      <c r="BE881" s="9">
        <f t="shared" si="710"/>
        <v>294.30348315072666</v>
      </c>
      <c r="BF881" s="9">
        <f t="shared" si="711"/>
        <v>82.648711092304865</v>
      </c>
      <c r="BG881" s="9">
        <f t="shared" si="712"/>
        <v>239.89157888873586</v>
      </c>
      <c r="BH881" s="9">
        <f t="shared" si="713"/>
        <v>7937.1545464710698</v>
      </c>
      <c r="BI881" s="9">
        <f t="shared" si="714"/>
        <v>578.06916808195751</v>
      </c>
      <c r="BJ881" s="9">
        <f t="shared" si="715"/>
        <v>162.33811150548308</v>
      </c>
      <c r="BK881" s="9">
        <f t="shared" si="716"/>
        <v>471.19362623057157</v>
      </c>
      <c r="BL881" s="9">
        <f t="shared" si="717"/>
        <v>15590.112208310535</v>
      </c>
      <c r="BM881" s="9" t="str">
        <f t="shared" si="718"/>
        <v>M</v>
      </c>
      <c r="BN881" s="9" t="str">
        <f t="shared" si="719"/>
        <v>M</v>
      </c>
      <c r="BO881" s="9">
        <v>1</v>
      </c>
    </row>
    <row r="882" spans="1:67" x14ac:dyDescent="0.3">
      <c r="A882" s="10">
        <v>876</v>
      </c>
      <c r="B882" s="10">
        <f t="shared" si="689"/>
        <v>22</v>
      </c>
      <c r="C882" s="9">
        <f>IF(G882&lt;=$A$3,$A$3,G882)</f>
        <v>2.5</v>
      </c>
      <c r="D882" s="9">
        <f t="shared" si="676"/>
        <v>3</v>
      </c>
      <c r="E882" s="9">
        <f t="shared" si="677"/>
        <v>2.7508200000000005</v>
      </c>
      <c r="F882" s="9">
        <f t="shared" si="678"/>
        <v>2.9000000000000004</v>
      </c>
      <c r="G882" s="9">
        <v>1.3100465134594967</v>
      </c>
      <c r="H882" s="9">
        <f t="shared" si="690"/>
        <v>1.4454763957650074</v>
      </c>
      <c r="I882" s="9">
        <v>65</v>
      </c>
      <c r="J882" s="9">
        <v>78</v>
      </c>
      <c r="K882" s="9">
        <v>0.2</v>
      </c>
      <c r="L882" s="9">
        <v>0.2</v>
      </c>
      <c r="M882" s="1">
        <f t="shared" si="679"/>
        <v>1.3989229744649958</v>
      </c>
      <c r="N882" s="9">
        <v>3</v>
      </c>
      <c r="O882" s="9">
        <v>2.6</v>
      </c>
      <c r="P882" s="9">
        <f t="shared" si="680"/>
        <v>0</v>
      </c>
      <c r="Q882" s="1">
        <f t="shared" si="681"/>
        <v>0</v>
      </c>
      <c r="R882" s="4">
        <f t="shared" si="682"/>
        <v>15.007922656809424</v>
      </c>
      <c r="S882" s="4">
        <f t="shared" si="683"/>
        <v>15.604417221906647</v>
      </c>
      <c r="T882" s="9">
        <f t="shared" si="684"/>
        <v>0</v>
      </c>
      <c r="U882" s="9">
        <f t="shared" si="685"/>
        <v>2.8443993702300032</v>
      </c>
      <c r="V882" s="9">
        <f t="shared" si="686"/>
        <v>35.786208410984685</v>
      </c>
      <c r="W882" s="9">
        <f t="shared" si="687"/>
        <v>31.208834443813295</v>
      </c>
      <c r="X882" s="28">
        <f t="shared" si="691"/>
        <v>66.995042854797987</v>
      </c>
      <c r="Y882" s="9">
        <f t="shared" si="688"/>
        <v>0.4658379652275752</v>
      </c>
      <c r="Z882" s="9">
        <f t="shared" si="720"/>
        <v>0.04</v>
      </c>
      <c r="AA882" s="29">
        <f t="shared" si="692"/>
        <v>0.50583796522757518</v>
      </c>
      <c r="AB882" s="30">
        <f t="shared" si="721"/>
        <v>0.98</v>
      </c>
      <c r="AC882" s="9">
        <v>0.5</v>
      </c>
      <c r="AD882" s="9">
        <v>0.5</v>
      </c>
      <c r="AE882" s="9">
        <f t="shared" si="693"/>
        <v>35.786208410984685</v>
      </c>
      <c r="AF882" s="9">
        <f>(AC882+AD882)*D882*E882*N882</f>
        <v>24.757380000000005</v>
      </c>
      <c r="AG882" s="28">
        <f t="shared" si="694"/>
        <v>60.54358841098469</v>
      </c>
      <c r="AH882" s="9">
        <f t="shared" si="695"/>
        <v>0.40891827937156372</v>
      </c>
      <c r="AI882" s="9">
        <f t="shared" si="722"/>
        <v>0.09</v>
      </c>
      <c r="AJ882" s="29">
        <f t="shared" si="696"/>
        <v>0.49891827937156374</v>
      </c>
      <c r="AK882" s="30">
        <f t="shared" si="723"/>
        <v>0.9</v>
      </c>
      <c r="AL882" s="9">
        <v>10.612108792042388</v>
      </c>
      <c r="AM882" s="9">
        <v>2.8680952573704737</v>
      </c>
      <c r="AN882" s="9">
        <v>6.8836759365115388</v>
      </c>
      <c r="AO882" s="36">
        <f t="shared" si="697"/>
        <v>68.390772914272944</v>
      </c>
      <c r="AP882" s="36">
        <f t="shared" si="698"/>
        <v>5.2441012739020056</v>
      </c>
      <c r="AQ882" s="36">
        <f t="shared" si="699"/>
        <v>1.4173037883033348</v>
      </c>
      <c r="AR882" s="36">
        <f t="shared" si="700"/>
        <v>3.401651307500519</v>
      </c>
      <c r="AS882" s="36">
        <f t="shared" si="701"/>
        <v>133.31264042234756</v>
      </c>
      <c r="AT882" s="37">
        <f t="shared" si="702"/>
        <v>59.878274252622219</v>
      </c>
      <c r="AU882" s="37">
        <f t="shared" si="703"/>
        <v>5.3175337330127563</v>
      </c>
      <c r="AV882" s="37">
        <f t="shared" si="704"/>
        <v>1.4371501064894547</v>
      </c>
      <c r="AW882" s="37">
        <f t="shared" si="705"/>
        <v>3.4492841825157643</v>
      </c>
      <c r="AX882" s="37">
        <f t="shared" si="706"/>
        <v>135.17939975925796</v>
      </c>
      <c r="AY882" s="9">
        <f t="shared" si="707"/>
        <v>0.85</v>
      </c>
      <c r="AZ882" s="9">
        <f t="shared" si="708"/>
        <v>0.6</v>
      </c>
      <c r="BA882" s="9">
        <f t="shared" si="709"/>
        <v>0.65</v>
      </c>
      <c r="BB882" s="9">
        <f t="shared" si="724"/>
        <v>21</v>
      </c>
      <c r="BC882" s="9">
        <f t="shared" si="725"/>
        <v>11.2</v>
      </c>
      <c r="BD882" s="9">
        <f t="shared" si="726"/>
        <v>13.65</v>
      </c>
      <c r="BE882" s="9">
        <f t="shared" si="710"/>
        <v>358.64813936288152</v>
      </c>
      <c r="BF882" s="9">
        <f t="shared" si="711"/>
        <v>96.930501536392143</v>
      </c>
      <c r="BG882" s="9">
        <f t="shared" si="712"/>
        <v>232.64156210480763</v>
      </c>
      <c r="BH882" s="9">
        <f t="shared" si="713"/>
        <v>9117.3545177268952</v>
      </c>
      <c r="BI882" s="9">
        <f t="shared" si="714"/>
        <v>318.40474321290782</v>
      </c>
      <c r="BJ882" s="9">
        <f t="shared" si="715"/>
        <v>86.054068218560801</v>
      </c>
      <c r="BK882" s="9">
        <f t="shared" si="716"/>
        <v>206.53718425591077</v>
      </c>
      <c r="BL882" s="9">
        <f t="shared" si="717"/>
        <v>8094.3091720897019</v>
      </c>
      <c r="BM882" s="9" t="str">
        <f t="shared" si="718"/>
        <v>M</v>
      </c>
      <c r="BN882" s="9" t="str">
        <f t="shared" si="719"/>
        <v>M</v>
      </c>
      <c r="BO882" s="9">
        <v>1</v>
      </c>
    </row>
    <row r="883" spans="1:67" x14ac:dyDescent="0.3">
      <c r="A883" s="10">
        <v>877</v>
      </c>
      <c r="B883" s="10">
        <f t="shared" si="689"/>
        <v>22</v>
      </c>
      <c r="C883" s="9">
        <f>IF(G883&lt;=$A$3,$A$3,G883)</f>
        <v>2.5</v>
      </c>
      <c r="D883" s="9">
        <f t="shared" si="676"/>
        <v>3</v>
      </c>
      <c r="E883" s="9">
        <f t="shared" si="677"/>
        <v>2.7508200000000005</v>
      </c>
      <c r="F883" s="9">
        <f t="shared" si="678"/>
        <v>2.9000000000000004</v>
      </c>
      <c r="G883" s="9">
        <v>1.8087314214489438</v>
      </c>
      <c r="H883" s="9">
        <f t="shared" si="690"/>
        <v>1.9957143117604053</v>
      </c>
      <c r="I883" s="9">
        <v>65</v>
      </c>
      <c r="J883" s="9">
        <v>78</v>
      </c>
      <c r="K883" s="9">
        <v>0.2</v>
      </c>
      <c r="L883" s="9">
        <v>0.2</v>
      </c>
      <c r="M883" s="1">
        <f t="shared" si="679"/>
        <v>1.3989229744649958</v>
      </c>
      <c r="N883" s="9">
        <v>3</v>
      </c>
      <c r="O883" s="9">
        <v>2.6</v>
      </c>
      <c r="P883" s="9">
        <f t="shared" si="680"/>
        <v>1.0607530834524392</v>
      </c>
      <c r="Q883" s="1">
        <f t="shared" si="681"/>
        <v>0.49463728622540071</v>
      </c>
      <c r="R883" s="4">
        <f t="shared" si="682"/>
        <v>15.007922656809424</v>
      </c>
      <c r="S883" s="4">
        <f t="shared" si="683"/>
        <v>6.2711081795592367</v>
      </c>
      <c r="T883" s="9">
        <f t="shared" si="684"/>
        <v>2.164983475808492</v>
      </c>
      <c r="U883" s="9">
        <f t="shared" si="685"/>
        <v>3.3946372862254011</v>
      </c>
      <c r="V883" s="9">
        <f t="shared" si="686"/>
        <v>43.453177742767309</v>
      </c>
      <c r="W883" s="9">
        <f t="shared" si="687"/>
        <v>58.534783605299651</v>
      </c>
      <c r="X883" s="28">
        <f t="shared" si="691"/>
        <v>101.98796134806696</v>
      </c>
      <c r="Y883" s="9">
        <f t="shared" si="688"/>
        <v>0.57393816712867451</v>
      </c>
      <c r="Z883" s="9">
        <f t="shared" si="720"/>
        <v>0.04</v>
      </c>
      <c r="AA883" s="29">
        <f t="shared" si="692"/>
        <v>0.61393816712867455</v>
      </c>
      <c r="AB883" s="30">
        <f t="shared" si="721"/>
        <v>0.98</v>
      </c>
      <c r="AC883" s="9">
        <v>0.5</v>
      </c>
      <c r="AD883" s="9">
        <v>0.5</v>
      </c>
      <c r="AE883" s="9">
        <f t="shared" si="693"/>
        <v>49.408657587690833</v>
      </c>
      <c r="AF883" s="9">
        <f>(AC883+AD883)*D883*E883*N883</f>
        <v>24.757380000000005</v>
      </c>
      <c r="AG883" s="28">
        <f t="shared" si="694"/>
        <v>74.166037587690838</v>
      </c>
      <c r="AH883" s="9">
        <f t="shared" si="695"/>
        <v>0.33381020215254065</v>
      </c>
      <c r="AI883" s="9">
        <f t="shared" si="722"/>
        <v>0.09</v>
      </c>
      <c r="AJ883" s="29">
        <f t="shared" si="696"/>
        <v>0.42381020215254062</v>
      </c>
      <c r="AK883" s="30">
        <f t="shared" si="723"/>
        <v>0.9</v>
      </c>
      <c r="AL883" s="9">
        <v>8.0829248361966961</v>
      </c>
      <c r="AM883" s="9">
        <v>3.4947545295394034</v>
      </c>
      <c r="AN883" s="9">
        <v>4.0579634699411988</v>
      </c>
      <c r="AO883" s="36">
        <f t="shared" si="697"/>
        <v>104.11271054281835</v>
      </c>
      <c r="AP883" s="36">
        <f t="shared" si="698"/>
        <v>3.1205087772232547</v>
      </c>
      <c r="AQ883" s="36">
        <f t="shared" si="699"/>
        <v>1.3491913391093486</v>
      </c>
      <c r="AR883" s="36">
        <f t="shared" si="700"/>
        <v>1.566624814930383</v>
      </c>
      <c r="AS883" s="36">
        <f t="shared" si="701"/>
        <v>78.667526142719737</v>
      </c>
      <c r="AT883" s="37">
        <f t="shared" si="702"/>
        <v>73.351026185628299</v>
      </c>
      <c r="AU883" s="37">
        <f t="shared" si="703"/>
        <v>4.6572988273843832</v>
      </c>
      <c r="AV883" s="37">
        <f t="shared" si="704"/>
        <v>2.0136419059018018</v>
      </c>
      <c r="AW883" s="37">
        <f t="shared" si="705"/>
        <v>2.3381571514177941</v>
      </c>
      <c r="AX883" s="37">
        <f t="shared" si="706"/>
        <v>117.40975700242572</v>
      </c>
      <c r="AY883" s="9">
        <f t="shared" si="707"/>
        <v>0.85</v>
      </c>
      <c r="AZ883" s="9">
        <f t="shared" si="708"/>
        <v>0.6</v>
      </c>
      <c r="BA883" s="9">
        <f t="shared" si="709"/>
        <v>0.65</v>
      </c>
      <c r="BB883" s="9">
        <f t="shared" si="724"/>
        <v>21</v>
      </c>
      <c r="BC883" s="9">
        <f t="shared" si="725"/>
        <v>11.2</v>
      </c>
      <c r="BD883" s="9">
        <f t="shared" si="726"/>
        <v>13.65</v>
      </c>
      <c r="BE883" s="9">
        <f t="shared" si="710"/>
        <v>324.88462706936872</v>
      </c>
      <c r="BF883" s="9">
        <f t="shared" si="711"/>
        <v>140.46796735556907</v>
      </c>
      <c r="BG883" s="9">
        <f t="shared" si="712"/>
        <v>163.10555588604333</v>
      </c>
      <c r="BH883" s="9">
        <f t="shared" si="713"/>
        <v>8190.2893784165753</v>
      </c>
      <c r="BI883" s="9">
        <f t="shared" si="714"/>
        <v>341.61764824176788</v>
      </c>
      <c r="BJ883" s="9">
        <f t="shared" si="715"/>
        <v>147.70270016828155</v>
      </c>
      <c r="BK883" s="9">
        <f t="shared" si="716"/>
        <v>171.5062264397607</v>
      </c>
      <c r="BL883" s="9">
        <f t="shared" si="717"/>
        <v>8612.1261603331841</v>
      </c>
      <c r="BM883" s="9" t="str">
        <f t="shared" si="718"/>
        <v>M</v>
      </c>
      <c r="BN883" s="9" t="str">
        <f t="shared" si="719"/>
        <v>M</v>
      </c>
      <c r="BO883" s="9">
        <v>1</v>
      </c>
    </row>
    <row r="884" spans="1:67" x14ac:dyDescent="0.3">
      <c r="A884" s="10">
        <v>878</v>
      </c>
      <c r="B884" s="10">
        <f t="shared" si="689"/>
        <v>22</v>
      </c>
      <c r="C884" s="9">
        <f>IF(G884&lt;=$A$3,$A$3,G884)</f>
        <v>2.5</v>
      </c>
      <c r="D884" s="9">
        <f t="shared" ref="D884:D947" si="727">D883</f>
        <v>3</v>
      </c>
      <c r="E884" s="9">
        <f t="shared" ref="E884:E947" si="728">E883</f>
        <v>2.7508200000000005</v>
      </c>
      <c r="F884" s="9">
        <f t="shared" ref="F884:F947" si="729">C884+K884+L884</f>
        <v>2.9000000000000004</v>
      </c>
      <c r="G884" s="9">
        <v>1.051248577584009</v>
      </c>
      <c r="H884" s="9">
        <f t="shared" si="690"/>
        <v>1.1599244678469234</v>
      </c>
      <c r="I884" s="9">
        <v>65</v>
      </c>
      <c r="J884" s="9">
        <v>78</v>
      </c>
      <c r="K884" s="9">
        <v>0.2</v>
      </c>
      <c r="L884" s="9">
        <v>0.2</v>
      </c>
      <c r="M884" s="1">
        <f t="shared" ref="M884:M947" si="730">D884*_xlfn.COT(I884*PI()/180)</f>
        <v>1.3989229744649958</v>
      </c>
      <c r="N884" s="9">
        <v>3</v>
      </c>
      <c r="O884" s="9">
        <v>2.6</v>
      </c>
      <c r="P884" s="9">
        <f t="shared" ref="P884:P947" si="731">Q884*TAN(I884*PI()/180)</f>
        <v>0</v>
      </c>
      <c r="Q884" s="1">
        <f t="shared" ref="Q884:Q947" si="732">IF(U884&lt;=F884,0,U884-F884)</f>
        <v>0</v>
      </c>
      <c r="R884" s="4">
        <f t="shared" ref="R884:R947" si="733">0.5*D884*D884*_xlfn.COT(I884*PI()/180)*O884*E884</f>
        <v>15.007922656809424</v>
      </c>
      <c r="S884" s="4">
        <f t="shared" ref="S884:S947" si="734">0.5*(F884-H884)*(D884-P884)*O884*E884</f>
        <v>18.667874843893578</v>
      </c>
      <c r="T884" s="9">
        <f t="shared" ref="T884:T947" si="735">P884*Q884*0.5*N884*E884</f>
        <v>0</v>
      </c>
      <c r="U884" s="9">
        <f t="shared" ref="U884:U947" si="736">M884+H884</f>
        <v>2.5588474423119192</v>
      </c>
      <c r="V884" s="9">
        <f t="shared" ref="V884:V947" si="737">IF(U884&lt;=F884,H884*D884*N884,H884*D884*N884-T884)*E884</f>
        <v>28.71669082178407</v>
      </c>
      <c r="W884" s="9">
        <f t="shared" ref="W884:W947" si="738">IF(U884&lt;=F884,D884*(F884-H884)*O884,R884+S884)*E884</f>
        <v>37.335749687787157</v>
      </c>
      <c r="X884" s="28">
        <f t="shared" si="691"/>
        <v>66.052440509571227</v>
      </c>
      <c r="Y884" s="9">
        <f t="shared" ref="Y884:Y947" si="739">W884/(W884+V884)</f>
        <v>0.56524406062448329</v>
      </c>
      <c r="Z884" s="9">
        <f t="shared" si="720"/>
        <v>0.04</v>
      </c>
      <c r="AA884" s="29">
        <f t="shared" si="692"/>
        <v>0.60524406062448333</v>
      </c>
      <c r="AB884" s="30">
        <f t="shared" si="721"/>
        <v>0.98</v>
      </c>
      <c r="AC884" s="9">
        <v>0.5</v>
      </c>
      <c r="AD884" s="9">
        <v>0.5</v>
      </c>
      <c r="AE884" s="9">
        <f t="shared" si="693"/>
        <v>28.716690821784074</v>
      </c>
      <c r="AF884" s="9">
        <f>(AC884+AD884)*D884*E884*N884</f>
        <v>24.757380000000005</v>
      </c>
      <c r="AG884" s="28">
        <f t="shared" si="694"/>
        <v>53.474070821784082</v>
      </c>
      <c r="AH884" s="9">
        <f t="shared" si="695"/>
        <v>0.46297915269084822</v>
      </c>
      <c r="AI884" s="9">
        <f t="shared" si="722"/>
        <v>0.09</v>
      </c>
      <c r="AJ884" s="29">
        <f t="shared" si="696"/>
        <v>0.55297915269084819</v>
      </c>
      <c r="AK884" s="30">
        <f t="shared" si="723"/>
        <v>0.9</v>
      </c>
      <c r="AL884" s="9">
        <v>5.0641607226658252</v>
      </c>
      <c r="AM884" s="9">
        <v>2.0424197410550993</v>
      </c>
      <c r="AN884" s="9">
        <v>3.3514654057596225</v>
      </c>
      <c r="AO884" s="36">
        <f t="shared" si="697"/>
        <v>67.428533020187288</v>
      </c>
      <c r="AP884" s="36">
        <f t="shared" si="698"/>
        <v>1.9991075232245432</v>
      </c>
      <c r="AQ884" s="36">
        <f t="shared" si="699"/>
        <v>0.80625732347930523</v>
      </c>
      <c r="AR884" s="36">
        <f t="shared" si="700"/>
        <v>1.323010874535187</v>
      </c>
      <c r="AS884" s="36">
        <f t="shared" si="701"/>
        <v>51.034622643911945</v>
      </c>
      <c r="AT884" s="37">
        <f t="shared" si="702"/>
        <v>52.886443669896344</v>
      </c>
      <c r="AU884" s="37">
        <f t="shared" si="703"/>
        <v>2.2637854171558036</v>
      </c>
      <c r="AV884" s="37">
        <f t="shared" si="704"/>
        <v>0.91300420320738895</v>
      </c>
      <c r="AW884" s="37">
        <f t="shared" si="705"/>
        <v>1.4981749054099767</v>
      </c>
      <c r="AX884" s="37">
        <f t="shared" si="706"/>
        <v>57.791506044150154</v>
      </c>
      <c r="AY884" s="9">
        <f t="shared" si="707"/>
        <v>0.85</v>
      </c>
      <c r="AZ884" s="9">
        <f t="shared" si="708"/>
        <v>0.6</v>
      </c>
      <c r="BA884" s="9">
        <f t="shared" si="709"/>
        <v>0.55000000000000004</v>
      </c>
      <c r="BB884" s="9">
        <f t="shared" si="724"/>
        <v>21</v>
      </c>
      <c r="BC884" s="9">
        <f t="shared" si="725"/>
        <v>11.2</v>
      </c>
      <c r="BD884" s="9">
        <f t="shared" si="726"/>
        <v>13.65</v>
      </c>
      <c r="BE884" s="9">
        <f t="shared" si="710"/>
        <v>134.79688764065094</v>
      </c>
      <c r="BF884" s="9">
        <f t="shared" si="711"/>
        <v>54.364748558992154</v>
      </c>
      <c r="BG884" s="9">
        <f t="shared" si="712"/>
        <v>89.208682439662709</v>
      </c>
      <c r="BH884" s="9">
        <f t="shared" si="713"/>
        <v>3441.1897381178146</v>
      </c>
      <c r="BI884" s="9">
        <f t="shared" si="714"/>
        <v>119.72355994514321</v>
      </c>
      <c r="BJ884" s="9">
        <f t="shared" si="715"/>
        <v>48.28554536330617</v>
      </c>
      <c r="BK884" s="9">
        <f t="shared" si="716"/>
        <v>79.233142742617019</v>
      </c>
      <c r="BL884" s="9">
        <f t="shared" si="717"/>
        <v>3056.387229002421</v>
      </c>
      <c r="BM884" s="9" t="str">
        <f t="shared" si="718"/>
        <v>D</v>
      </c>
      <c r="BN884" s="9" t="str">
        <f t="shared" si="719"/>
        <v>D</v>
      </c>
      <c r="BO884" s="9">
        <v>1</v>
      </c>
    </row>
    <row r="885" spans="1:67" x14ac:dyDescent="0.3">
      <c r="A885" s="10">
        <v>879</v>
      </c>
      <c r="B885" s="10">
        <f t="shared" si="689"/>
        <v>22</v>
      </c>
      <c r="C885" s="9">
        <f>IF(G885&lt;=$A$3,$A$3,G885)</f>
        <v>2.5</v>
      </c>
      <c r="D885" s="9">
        <f t="shared" si="727"/>
        <v>3</v>
      </c>
      <c r="E885" s="9">
        <f t="shared" si="728"/>
        <v>2.7508200000000005</v>
      </c>
      <c r="F885" s="9">
        <f t="shared" si="729"/>
        <v>2.9000000000000004</v>
      </c>
      <c r="G885" s="9">
        <v>1.4063322689058648</v>
      </c>
      <c r="H885" s="9">
        <f t="shared" si="690"/>
        <v>1.5517159722351523</v>
      </c>
      <c r="I885" s="9">
        <v>65</v>
      </c>
      <c r="J885" s="9">
        <v>78</v>
      </c>
      <c r="K885" s="9">
        <v>0.2</v>
      </c>
      <c r="L885" s="9">
        <v>0.2</v>
      </c>
      <c r="M885" s="1">
        <f t="shared" si="730"/>
        <v>1.3989229744649958</v>
      </c>
      <c r="N885" s="9">
        <v>3</v>
      </c>
      <c r="O885" s="9">
        <v>2.6</v>
      </c>
      <c r="P885" s="9">
        <f t="shared" si="731"/>
        <v>0.10859557164578161</v>
      </c>
      <c r="Q885" s="1">
        <f t="shared" si="732"/>
        <v>5.0638946700147791E-2</v>
      </c>
      <c r="R885" s="4">
        <f t="shared" si="733"/>
        <v>15.007922656809424</v>
      </c>
      <c r="S885" s="4">
        <f t="shared" si="734"/>
        <v>13.941058741676319</v>
      </c>
      <c r="T885" s="9">
        <f t="shared" si="735"/>
        <v>2.2690821101724882E-2</v>
      </c>
      <c r="U885" s="9">
        <f t="shared" si="736"/>
        <v>2.9506389467001481</v>
      </c>
      <c r="V885" s="9">
        <f t="shared" si="737"/>
        <v>38.354003612192081</v>
      </c>
      <c r="W885" s="9">
        <f t="shared" si="738"/>
        <v>79.633437010582568</v>
      </c>
      <c r="X885" s="28">
        <f t="shared" si="691"/>
        <v>117.98744062277464</v>
      </c>
      <c r="Y885" s="9">
        <f t="shared" si="739"/>
        <v>0.6749314722842733</v>
      </c>
      <c r="Z885" s="9">
        <f t="shared" si="720"/>
        <v>0.04</v>
      </c>
      <c r="AA885" s="29">
        <f t="shared" si="692"/>
        <v>0.71493147228427334</v>
      </c>
      <c r="AB885" s="30">
        <f t="shared" si="721"/>
        <v>0.98</v>
      </c>
      <c r="AC885" s="9">
        <v>0.5</v>
      </c>
      <c r="AD885" s="9">
        <v>0.5</v>
      </c>
      <c r="AE885" s="9">
        <f t="shared" si="693"/>
        <v>38.416421976695119</v>
      </c>
      <c r="AF885" s="9">
        <f>(AC885+AD885)*D885*E885*N885</f>
        <v>24.757380000000005</v>
      </c>
      <c r="AG885" s="28">
        <f t="shared" si="694"/>
        <v>63.173801976695124</v>
      </c>
      <c r="AH885" s="9">
        <f t="shared" si="695"/>
        <v>0.39189314597739466</v>
      </c>
      <c r="AI885" s="9">
        <f t="shared" si="722"/>
        <v>0.09</v>
      </c>
      <c r="AJ885" s="29">
        <f t="shared" si="696"/>
        <v>0.48189314597739463</v>
      </c>
      <c r="AK885" s="30">
        <f t="shared" si="723"/>
        <v>0.9</v>
      </c>
      <c r="AL885" s="9">
        <v>10.61509796515147</v>
      </c>
      <c r="AM885" s="9">
        <v>3.470788365190558</v>
      </c>
      <c r="AN885" s="9">
        <v>6.7874607019503799</v>
      </c>
      <c r="AO885" s="36">
        <f t="shared" si="697"/>
        <v>120.44551230241579</v>
      </c>
      <c r="AP885" s="36">
        <f t="shared" si="698"/>
        <v>3.0260303484839355</v>
      </c>
      <c r="AQ885" s="36">
        <f t="shared" si="699"/>
        <v>0.98941252927774626</v>
      </c>
      <c r="AR885" s="36">
        <f t="shared" si="700"/>
        <v>1.9348914292333474</v>
      </c>
      <c r="AS885" s="36">
        <f t="shared" si="701"/>
        <v>77.830818123057583</v>
      </c>
      <c r="AT885" s="37">
        <f t="shared" si="702"/>
        <v>62.479584372555614</v>
      </c>
      <c r="AU885" s="37">
        <f t="shared" si="703"/>
        <v>5.4997550118663883</v>
      </c>
      <c r="AV885" s="37">
        <f t="shared" si="704"/>
        <v>1.7982392408671415</v>
      </c>
      <c r="AW885" s="37">
        <f t="shared" si="705"/>
        <v>3.5166299110895762</v>
      </c>
      <c r="AX885" s="37">
        <f t="shared" si="706"/>
        <v>141.4560935465845</v>
      </c>
      <c r="AY885" s="9">
        <f t="shared" si="707"/>
        <v>0.85</v>
      </c>
      <c r="AZ885" s="9">
        <f t="shared" si="708"/>
        <v>0.6</v>
      </c>
      <c r="BA885" s="9">
        <f t="shared" si="709"/>
        <v>0.65</v>
      </c>
      <c r="BB885" s="9">
        <f t="shared" si="724"/>
        <v>21</v>
      </c>
      <c r="BC885" s="9">
        <f t="shared" si="725"/>
        <v>11.2</v>
      </c>
      <c r="BD885" s="9">
        <f t="shared" si="726"/>
        <v>13.65</v>
      </c>
      <c r="BE885" s="9">
        <f t="shared" si="710"/>
        <v>364.47177556580539</v>
      </c>
      <c r="BF885" s="9">
        <f t="shared" si="711"/>
        <v>119.17029896728711</v>
      </c>
      <c r="BG885" s="9">
        <f t="shared" si="712"/>
        <v>233.04898944356404</v>
      </c>
      <c r="BH885" s="9">
        <f t="shared" si="713"/>
        <v>9374.372761747818</v>
      </c>
      <c r="BI885" s="9">
        <f t="shared" si="714"/>
        <v>343.6224072922916</v>
      </c>
      <c r="BJ885" s="9">
        <f t="shared" si="715"/>
        <v>112.35324037179892</v>
      </c>
      <c r="BK885" s="9">
        <f t="shared" si="716"/>
        <v>219.71757523697391</v>
      </c>
      <c r="BL885" s="9">
        <f t="shared" si="717"/>
        <v>8838.1179317559454</v>
      </c>
      <c r="BM885" s="9" t="str">
        <f t="shared" si="718"/>
        <v>D</v>
      </c>
      <c r="BN885" s="9" t="str">
        <f t="shared" si="719"/>
        <v>M</v>
      </c>
      <c r="BO885" s="9">
        <v>1</v>
      </c>
    </row>
    <row r="886" spans="1:67" x14ac:dyDescent="0.3">
      <c r="A886" s="10">
        <v>880</v>
      </c>
      <c r="B886" s="10">
        <f t="shared" si="689"/>
        <v>23</v>
      </c>
      <c r="C886" s="9">
        <f>IF(G886&lt;=$A$3,$A$3,G886)</f>
        <v>2.9755624250021335</v>
      </c>
      <c r="D886" s="9">
        <f t="shared" si="727"/>
        <v>3</v>
      </c>
      <c r="E886" s="9">
        <f t="shared" si="728"/>
        <v>2.7508200000000005</v>
      </c>
      <c r="F886" s="9">
        <f t="shared" si="729"/>
        <v>3.3755624250021339</v>
      </c>
      <c r="G886" s="9">
        <v>2.9755624250021335</v>
      </c>
      <c r="H886" s="9">
        <f t="shared" si="690"/>
        <v>3.2831698762418395</v>
      </c>
      <c r="I886" s="9">
        <v>65</v>
      </c>
      <c r="J886" s="9">
        <v>78</v>
      </c>
      <c r="K886" s="9">
        <v>0.2</v>
      </c>
      <c r="L886" s="9">
        <v>0.2</v>
      </c>
      <c r="M886" s="1">
        <f t="shared" si="730"/>
        <v>1.3989229744649958</v>
      </c>
      <c r="N886" s="9">
        <v>3</v>
      </c>
      <c r="O886" s="9">
        <v>2.6</v>
      </c>
      <c r="P886" s="9">
        <f t="shared" si="731"/>
        <v>2.8018635397800327</v>
      </c>
      <c r="Q886" s="1">
        <f t="shared" si="732"/>
        <v>1.3065304257047017</v>
      </c>
      <c r="R886" s="4">
        <f t="shared" si="733"/>
        <v>15.007922656809424</v>
      </c>
      <c r="S886" s="4">
        <f t="shared" si="734"/>
        <v>6.5464653459895175E-2</v>
      </c>
      <c r="T886" s="9">
        <f t="shared" si="735"/>
        <v>15.104972534560543</v>
      </c>
      <c r="U886" s="9">
        <f t="shared" si="736"/>
        <v>4.6820928507068356</v>
      </c>
      <c r="V886" s="9">
        <f t="shared" si="737"/>
        <v>39.731623683152364</v>
      </c>
      <c r="W886" s="9">
        <f t="shared" si="738"/>
        <v>41.46417528083505</v>
      </c>
      <c r="X886" s="28">
        <f t="shared" si="691"/>
        <v>81.195798963987414</v>
      </c>
      <c r="Y886" s="9">
        <f t="shared" si="739"/>
        <v>0.51066897314755855</v>
      </c>
      <c r="Z886" s="9">
        <f t="shared" si="720"/>
        <v>0.04</v>
      </c>
      <c r="AA886" s="29">
        <f t="shared" si="692"/>
        <v>0.55066897314755858</v>
      </c>
      <c r="AB886" s="30">
        <f t="shared" si="721"/>
        <v>0.98</v>
      </c>
      <c r="AC886" s="9">
        <v>0.5</v>
      </c>
      <c r="AD886" s="9">
        <v>0.5</v>
      </c>
      <c r="AE886" s="9">
        <f t="shared" si="693"/>
        <v>81.282684230672203</v>
      </c>
      <c r="AF886" s="9">
        <f>(AC886+AD886)*D886*E886*N886</f>
        <v>24.757380000000005</v>
      </c>
      <c r="AG886" s="28">
        <f t="shared" si="694"/>
        <v>106.04006423067221</v>
      </c>
      <c r="AH886" s="9">
        <f t="shared" si="695"/>
        <v>0.23347194458638307</v>
      </c>
      <c r="AI886" s="9">
        <f t="shared" si="722"/>
        <v>0.09</v>
      </c>
      <c r="AJ886" s="29">
        <f t="shared" si="696"/>
        <v>0.32347194458638306</v>
      </c>
      <c r="AK886" s="30">
        <f t="shared" si="723"/>
        <v>0.9</v>
      </c>
      <c r="AL886" s="9">
        <v>7.5900895485739417</v>
      </c>
      <c r="AM886" s="9">
        <v>3.064550754447779</v>
      </c>
      <c r="AN886" s="9">
        <v>5.475321380905136</v>
      </c>
      <c r="AO886" s="36">
        <f t="shared" si="697"/>
        <v>82.887378109070497</v>
      </c>
      <c r="AP886" s="36">
        <f t="shared" si="698"/>
        <v>3.4104627307627129</v>
      </c>
      <c r="AQ886" s="36">
        <f t="shared" si="699"/>
        <v>1.3769977373374447</v>
      </c>
      <c r="AR886" s="36">
        <f t="shared" si="700"/>
        <v>2.4602317784292325</v>
      </c>
      <c r="AS886" s="36">
        <f t="shared" si="701"/>
        <v>91.958590993135417</v>
      </c>
      <c r="AT886" s="37">
        <f t="shared" si="702"/>
        <v>104.87478879956592</v>
      </c>
      <c r="AU886" s="37">
        <f t="shared" si="703"/>
        <v>5.134908522711946</v>
      </c>
      <c r="AV886" s="37">
        <f t="shared" si="704"/>
        <v>2.0732545626228887</v>
      </c>
      <c r="AW886" s="37">
        <f t="shared" si="705"/>
        <v>3.7042085265883515</v>
      </c>
      <c r="AX886" s="37">
        <f t="shared" si="706"/>
        <v>138.4559779433892</v>
      </c>
      <c r="AY886" s="9">
        <f t="shared" si="707"/>
        <v>0.85</v>
      </c>
      <c r="AZ886" s="9">
        <f t="shared" si="708"/>
        <v>0.6</v>
      </c>
      <c r="BA886" s="9">
        <f t="shared" si="709"/>
        <v>0.65</v>
      </c>
      <c r="BB886" s="9">
        <f t="shared" si="724"/>
        <v>21</v>
      </c>
      <c r="BC886" s="9">
        <f t="shared" si="725"/>
        <v>11.2</v>
      </c>
      <c r="BD886" s="9">
        <f t="shared" si="726"/>
        <v>13.65</v>
      </c>
      <c r="BE886" s="9">
        <f t="shared" si="710"/>
        <v>282.68431389162208</v>
      </c>
      <c r="BF886" s="9">
        <f t="shared" si="711"/>
        <v>114.13573211002331</v>
      </c>
      <c r="BG886" s="9">
        <f t="shared" si="712"/>
        <v>203.92216165461474</v>
      </c>
      <c r="BH886" s="9">
        <f t="shared" si="713"/>
        <v>7622.2065020253795</v>
      </c>
      <c r="BI886" s="9">
        <f t="shared" si="714"/>
        <v>538.52244682450635</v>
      </c>
      <c r="BJ886" s="9">
        <f t="shared" si="715"/>
        <v>217.43213438281185</v>
      </c>
      <c r="BK886" s="9">
        <f t="shared" si="716"/>
        <v>388.47808689550465</v>
      </c>
      <c r="BL886" s="9">
        <f t="shared" si="717"/>
        <v>14520.5414448503</v>
      </c>
      <c r="BM886" s="9" t="str">
        <f t="shared" si="718"/>
        <v>M</v>
      </c>
      <c r="BN886" s="9" t="str">
        <f t="shared" si="719"/>
        <v>M</v>
      </c>
      <c r="BO886" s="9">
        <v>1</v>
      </c>
    </row>
    <row r="887" spans="1:67" x14ac:dyDescent="0.3">
      <c r="A887" s="10">
        <v>881</v>
      </c>
      <c r="B887" s="10">
        <f t="shared" si="689"/>
        <v>23</v>
      </c>
      <c r="C887" s="9">
        <f>IF(G887&lt;=$A$3,$A$3,G887)</f>
        <v>2.6069265298675095</v>
      </c>
      <c r="D887" s="9">
        <f t="shared" si="727"/>
        <v>3</v>
      </c>
      <c r="E887" s="9">
        <f t="shared" si="728"/>
        <v>2.7508200000000005</v>
      </c>
      <c r="F887" s="9">
        <f t="shared" si="729"/>
        <v>3.0069265298675099</v>
      </c>
      <c r="G887" s="9">
        <v>2.6069265298675095</v>
      </c>
      <c r="H887" s="9">
        <f t="shared" si="690"/>
        <v>2.8764251694133227</v>
      </c>
      <c r="I887" s="9">
        <v>65</v>
      </c>
      <c r="J887" s="9">
        <v>78</v>
      </c>
      <c r="K887" s="9">
        <v>0.2</v>
      </c>
      <c r="L887" s="9">
        <v>0.2</v>
      </c>
      <c r="M887" s="1">
        <f t="shared" si="730"/>
        <v>1.3989229744649958</v>
      </c>
      <c r="N887" s="9">
        <v>3</v>
      </c>
      <c r="O887" s="9">
        <v>2.6</v>
      </c>
      <c r="P887" s="9">
        <f t="shared" si="731"/>
        <v>2.7201389293700826</v>
      </c>
      <c r="Q887" s="1">
        <f t="shared" si="732"/>
        <v>1.2684216140108084</v>
      </c>
      <c r="R887" s="4">
        <f t="shared" si="733"/>
        <v>15.007922656809424</v>
      </c>
      <c r="S887" s="4">
        <f t="shared" si="734"/>
        <v>0.13060597809693167</v>
      </c>
      <c r="T887" s="9">
        <f t="shared" si="735"/>
        <v>14.23666126899527</v>
      </c>
      <c r="U887" s="9">
        <f t="shared" si="736"/>
        <v>4.2753481438783183</v>
      </c>
      <c r="V887" s="9">
        <f t="shared" si="737"/>
        <v>32.050258408752434</v>
      </c>
      <c r="W887" s="9">
        <f t="shared" si="738"/>
        <v>41.643367339473109</v>
      </c>
      <c r="X887" s="28">
        <f t="shared" si="691"/>
        <v>73.693625748225543</v>
      </c>
      <c r="Y887" s="9">
        <f t="shared" si="739"/>
        <v>0.56508777952855482</v>
      </c>
      <c r="Z887" s="9">
        <f t="shared" si="720"/>
        <v>0.04</v>
      </c>
      <c r="AA887" s="29">
        <f t="shared" si="692"/>
        <v>0.60508777952855486</v>
      </c>
      <c r="AB887" s="30">
        <f t="shared" si="721"/>
        <v>0.98</v>
      </c>
      <c r="AC887" s="9">
        <v>0.5</v>
      </c>
      <c r="AD887" s="9">
        <v>0.5</v>
      </c>
      <c r="AE887" s="9">
        <f t="shared" si="693"/>
        <v>71.212750960730006</v>
      </c>
      <c r="AF887" s="9">
        <f>(AC887+AD887)*D887*E887*N887</f>
        <v>24.757380000000005</v>
      </c>
      <c r="AG887" s="28">
        <f t="shared" si="694"/>
        <v>95.970130960730017</v>
      </c>
      <c r="AH887" s="9">
        <f t="shared" si="695"/>
        <v>0.25796963859651778</v>
      </c>
      <c r="AI887" s="9">
        <f t="shared" si="722"/>
        <v>0.09</v>
      </c>
      <c r="AJ887" s="29">
        <f t="shared" si="696"/>
        <v>0.34796963859651775</v>
      </c>
      <c r="AK887" s="30">
        <f t="shared" si="723"/>
        <v>0.9</v>
      </c>
      <c r="AL887" s="9">
        <v>5.8572739688035318</v>
      </c>
      <c r="AM887" s="9">
        <v>2.6398224281062332</v>
      </c>
      <c r="AN887" s="9">
        <v>5.4464804384473666</v>
      </c>
      <c r="AO887" s="36">
        <f t="shared" si="697"/>
        <v>75.228909617980236</v>
      </c>
      <c r="AP887" s="36">
        <f t="shared" si="698"/>
        <v>2.3131090689297968</v>
      </c>
      <c r="AQ887" s="36">
        <f t="shared" si="699"/>
        <v>1.0424981367337545</v>
      </c>
      <c r="AR887" s="36">
        <f t="shared" si="700"/>
        <v>2.1508816837015394</v>
      </c>
      <c r="AS887" s="36">
        <f t="shared" si="701"/>
        <v>67.37828209788961</v>
      </c>
      <c r="AT887" s="37">
        <f t="shared" si="702"/>
        <v>94.915514136985735</v>
      </c>
      <c r="AU887" s="37">
        <f t="shared" si="703"/>
        <v>3.8191204627181756</v>
      </c>
      <c r="AV887" s="37">
        <f t="shared" si="704"/>
        <v>1.7212443718391253</v>
      </c>
      <c r="AW887" s="37">
        <f t="shared" si="705"/>
        <v>3.5512706086578327</v>
      </c>
      <c r="AX887" s="37">
        <f t="shared" si="706"/>
        <v>111.24671091359497</v>
      </c>
      <c r="AY887" s="9">
        <f t="shared" si="707"/>
        <v>0.85</v>
      </c>
      <c r="AZ887" s="9">
        <f t="shared" si="708"/>
        <v>0.6</v>
      </c>
      <c r="BA887" s="9">
        <f t="shared" si="709"/>
        <v>0.65</v>
      </c>
      <c r="BB887" s="9">
        <f t="shared" si="724"/>
        <v>21</v>
      </c>
      <c r="BC887" s="9">
        <f t="shared" si="725"/>
        <v>11.2</v>
      </c>
      <c r="BD887" s="9">
        <f t="shared" si="726"/>
        <v>13.65</v>
      </c>
      <c r="BE887" s="9">
        <f t="shared" si="710"/>
        <v>174.01267308305009</v>
      </c>
      <c r="BF887" s="9">
        <f t="shared" si="711"/>
        <v>78.425998105256411</v>
      </c>
      <c r="BG887" s="9">
        <f t="shared" si="712"/>
        <v>161.80848378215225</v>
      </c>
      <c r="BH887" s="9">
        <f t="shared" si="713"/>
        <v>5068.7946941569135</v>
      </c>
      <c r="BI887" s="9">
        <f t="shared" si="714"/>
        <v>362.49378226997851</v>
      </c>
      <c r="BJ887" s="9">
        <f t="shared" si="715"/>
        <v>163.37279450850363</v>
      </c>
      <c r="BK887" s="9">
        <f t="shared" si="716"/>
        <v>337.07067566032447</v>
      </c>
      <c r="BL887" s="9">
        <f t="shared" si="717"/>
        <v>10559.038762412489</v>
      </c>
      <c r="BM887" s="9" t="str">
        <f t="shared" si="718"/>
        <v>D</v>
      </c>
      <c r="BN887" s="9" t="str">
        <f t="shared" si="719"/>
        <v>M</v>
      </c>
      <c r="BO887" s="9">
        <v>1</v>
      </c>
    </row>
    <row r="888" spans="1:67" x14ac:dyDescent="0.3">
      <c r="A888" s="10">
        <v>882</v>
      </c>
      <c r="B888" s="10">
        <f t="shared" si="689"/>
        <v>23</v>
      </c>
      <c r="C888" s="9">
        <f>IF(G888&lt;=$A$3,$A$3,G888)</f>
        <v>3.0227225309976959</v>
      </c>
      <c r="D888" s="9">
        <f t="shared" si="727"/>
        <v>3</v>
      </c>
      <c r="E888" s="9">
        <f t="shared" si="728"/>
        <v>2.7508200000000005</v>
      </c>
      <c r="F888" s="9">
        <f t="shared" si="729"/>
        <v>3.4227225309976963</v>
      </c>
      <c r="G888" s="9">
        <v>3.0227225309976959</v>
      </c>
      <c r="H888" s="9">
        <f t="shared" si="690"/>
        <v>3.3352052958532736</v>
      </c>
      <c r="I888" s="9">
        <v>65</v>
      </c>
      <c r="J888" s="9">
        <v>78</v>
      </c>
      <c r="K888" s="9">
        <v>0.2</v>
      </c>
      <c r="L888" s="9">
        <v>0.2</v>
      </c>
      <c r="M888" s="1">
        <f t="shared" si="730"/>
        <v>1.3989229744649958</v>
      </c>
      <c r="N888" s="9">
        <v>3</v>
      </c>
      <c r="O888" s="9">
        <v>2.6</v>
      </c>
      <c r="P888" s="9">
        <f t="shared" si="731"/>
        <v>2.8123186835689227</v>
      </c>
      <c r="Q888" s="1">
        <f t="shared" si="732"/>
        <v>1.3114057393205729</v>
      </c>
      <c r="R888" s="4">
        <f t="shared" si="733"/>
        <v>15.007922656809424</v>
      </c>
      <c r="S888" s="4">
        <f t="shared" si="734"/>
        <v>5.8738135323766261E-2</v>
      </c>
      <c r="T888" s="9">
        <f t="shared" si="735"/>
        <v>15.217911159287691</v>
      </c>
      <c r="U888" s="9">
        <f t="shared" si="736"/>
        <v>4.7341282703182692</v>
      </c>
      <c r="V888" s="9">
        <f t="shared" si="737"/>
        <v>40.70921051226015</v>
      </c>
      <c r="W888" s="9">
        <f t="shared" si="738"/>
        <v>41.44567184021583</v>
      </c>
      <c r="X888" s="28">
        <f t="shared" si="691"/>
        <v>82.15488235247598</v>
      </c>
      <c r="Y888" s="9">
        <f t="shared" si="739"/>
        <v>0.50448215192370416</v>
      </c>
      <c r="Z888" s="9">
        <f t="shared" si="720"/>
        <v>0.04</v>
      </c>
      <c r="AA888" s="29">
        <f t="shared" si="692"/>
        <v>0.54448215192370419</v>
      </c>
      <c r="AB888" s="30">
        <f t="shared" si="721"/>
        <v>0.98</v>
      </c>
      <c r="AC888" s="9">
        <v>0.5</v>
      </c>
      <c r="AD888" s="9">
        <v>0.5</v>
      </c>
      <c r="AE888" s="9">
        <f t="shared" si="693"/>
        <v>82.57094488745193</v>
      </c>
      <c r="AF888" s="9">
        <f>(AC888+AD888)*D888*E888*N888</f>
        <v>24.757380000000005</v>
      </c>
      <c r="AG888" s="28">
        <f t="shared" si="694"/>
        <v>107.32832488745194</v>
      </c>
      <c r="AH888" s="9">
        <f t="shared" si="695"/>
        <v>0.23066958350427455</v>
      </c>
      <c r="AI888" s="9">
        <f t="shared" si="722"/>
        <v>0.09</v>
      </c>
      <c r="AJ888" s="29">
        <f t="shared" si="696"/>
        <v>0.32066958350427455</v>
      </c>
      <c r="AK888" s="30">
        <f t="shared" si="723"/>
        <v>0.9</v>
      </c>
      <c r="AL888" s="9">
        <v>6.4933973328058414</v>
      </c>
      <c r="AM888" s="9">
        <v>3.1334504322728609</v>
      </c>
      <c r="AN888" s="9">
        <v>6.948385816796903</v>
      </c>
      <c r="AO888" s="36">
        <f t="shared" si="697"/>
        <v>83.866442401485898</v>
      </c>
      <c r="AP888" s="36">
        <f t="shared" si="698"/>
        <v>2.9578583797440756</v>
      </c>
      <c r="AQ888" s="36">
        <f t="shared" si="699"/>
        <v>1.4273425979626724</v>
      </c>
      <c r="AR888" s="36">
        <f t="shared" si="700"/>
        <v>3.1651137548711801</v>
      </c>
      <c r="AS888" s="36">
        <f t="shared" si="701"/>
        <v>90.471986126835446</v>
      </c>
      <c r="AT888" s="37">
        <f t="shared" si="702"/>
        <v>106.14889274583159</v>
      </c>
      <c r="AU888" s="37">
        <f t="shared" si="703"/>
        <v>4.4111623145672247</v>
      </c>
      <c r="AV888" s="37">
        <f t="shared" si="704"/>
        <v>2.1286481872246337</v>
      </c>
      <c r="AW888" s="37">
        <f t="shared" si="705"/>
        <v>4.7202498308976315</v>
      </c>
      <c r="AX888" s="37">
        <f t="shared" si="706"/>
        <v>134.92417975781373</v>
      </c>
      <c r="AY888" s="9">
        <f t="shared" si="707"/>
        <v>0.85</v>
      </c>
      <c r="AZ888" s="9">
        <f t="shared" si="708"/>
        <v>0.6</v>
      </c>
      <c r="BA888" s="9">
        <f t="shared" si="709"/>
        <v>0.65</v>
      </c>
      <c r="BB888" s="9">
        <f t="shared" si="724"/>
        <v>21</v>
      </c>
      <c r="BC888" s="9">
        <f t="shared" si="725"/>
        <v>11.2</v>
      </c>
      <c r="BD888" s="9">
        <f t="shared" si="726"/>
        <v>13.65</v>
      </c>
      <c r="BE888" s="9">
        <f t="shared" si="710"/>
        <v>248.06505943655893</v>
      </c>
      <c r="BF888" s="9">
        <f t="shared" si="711"/>
        <v>119.7061457792237</v>
      </c>
      <c r="BG888" s="9">
        <f t="shared" si="712"/>
        <v>265.44683041705457</v>
      </c>
      <c r="BH888" s="9">
        <f t="shared" si="713"/>
        <v>7587.5636134542765</v>
      </c>
      <c r="BI888" s="9">
        <f t="shared" si="714"/>
        <v>468.23999541345057</v>
      </c>
      <c r="BJ888" s="9">
        <f t="shared" si="715"/>
        <v>225.95364811931648</v>
      </c>
      <c r="BK888" s="9">
        <f t="shared" si="716"/>
        <v>501.0492930334824</v>
      </c>
      <c r="BL888" s="9">
        <f t="shared" si="717"/>
        <v>14322.052285931471</v>
      </c>
      <c r="BM888" s="9" t="str">
        <f t="shared" si="718"/>
        <v>M</v>
      </c>
      <c r="BN888" s="9" t="str">
        <f t="shared" si="719"/>
        <v>M</v>
      </c>
      <c r="BO888" s="9">
        <v>1</v>
      </c>
    </row>
    <row r="889" spans="1:67" x14ac:dyDescent="0.3">
      <c r="A889" s="10">
        <v>883</v>
      </c>
      <c r="B889" s="10">
        <f t="shared" si="689"/>
        <v>23</v>
      </c>
      <c r="C889" s="9">
        <f>IF(G889&lt;=$A$3,$A$3,G889)</f>
        <v>2.5</v>
      </c>
      <c r="D889" s="9">
        <f t="shared" si="727"/>
        <v>3</v>
      </c>
      <c r="E889" s="9">
        <f t="shared" si="728"/>
        <v>2.7508200000000005</v>
      </c>
      <c r="F889" s="9">
        <f t="shared" si="729"/>
        <v>2.9000000000000004</v>
      </c>
      <c r="G889" s="9">
        <v>1.1640192510694156</v>
      </c>
      <c r="H889" s="9">
        <f t="shared" si="690"/>
        <v>1.28435313887725</v>
      </c>
      <c r="I889" s="9">
        <v>65</v>
      </c>
      <c r="J889" s="9">
        <v>78</v>
      </c>
      <c r="K889" s="9">
        <v>0.2</v>
      </c>
      <c r="L889" s="9">
        <v>0.2</v>
      </c>
      <c r="M889" s="1">
        <f t="shared" si="730"/>
        <v>1.3989229744649958</v>
      </c>
      <c r="N889" s="9">
        <v>3</v>
      </c>
      <c r="O889" s="9">
        <v>2.6</v>
      </c>
      <c r="P889" s="9">
        <f t="shared" si="731"/>
        <v>0</v>
      </c>
      <c r="Q889" s="1">
        <f t="shared" si="732"/>
        <v>0</v>
      </c>
      <c r="R889" s="4">
        <f t="shared" si="733"/>
        <v>15.007922656809424</v>
      </c>
      <c r="S889" s="4">
        <f t="shared" si="734"/>
        <v>17.332979424203373</v>
      </c>
      <c r="T889" s="9">
        <f t="shared" si="735"/>
        <v>0</v>
      </c>
      <c r="U889" s="9">
        <f t="shared" si="736"/>
        <v>2.683276113342246</v>
      </c>
      <c r="V889" s="9">
        <f t="shared" si="737"/>
        <v>31.797218713376857</v>
      </c>
      <c r="W889" s="9">
        <f t="shared" si="738"/>
        <v>34.665958848406746</v>
      </c>
      <c r="X889" s="28">
        <f t="shared" si="691"/>
        <v>66.463177561783596</v>
      </c>
      <c r="Y889" s="9">
        <f t="shared" si="739"/>
        <v>0.52158142478489788</v>
      </c>
      <c r="Z889" s="9">
        <f t="shared" si="720"/>
        <v>0.04</v>
      </c>
      <c r="AA889" s="29">
        <f t="shared" si="692"/>
        <v>0.56158142478489792</v>
      </c>
      <c r="AB889" s="30">
        <f t="shared" si="721"/>
        <v>0.98</v>
      </c>
      <c r="AC889" s="9">
        <v>0.5</v>
      </c>
      <c r="AD889" s="9">
        <v>0.5</v>
      </c>
      <c r="AE889" s="9">
        <f t="shared" si="693"/>
        <v>31.797218713376857</v>
      </c>
      <c r="AF889" s="9">
        <f>(AC889+AD889)*D889*E889*N889</f>
        <v>24.757380000000005</v>
      </c>
      <c r="AG889" s="28">
        <f t="shared" si="694"/>
        <v>56.554598713376862</v>
      </c>
      <c r="AH889" s="9">
        <f t="shared" si="695"/>
        <v>0.43776068725148853</v>
      </c>
      <c r="AI889" s="9">
        <f t="shared" si="722"/>
        <v>0.09</v>
      </c>
      <c r="AJ889" s="29">
        <f t="shared" si="696"/>
        <v>0.5277606872514885</v>
      </c>
      <c r="AK889" s="30">
        <f t="shared" si="723"/>
        <v>0.9</v>
      </c>
      <c r="AL889" s="9">
        <v>10.778901835480186</v>
      </c>
      <c r="AM889" s="9">
        <v>2.937248664984049</v>
      </c>
      <c r="AN889" s="9">
        <v>4.5587186755911571</v>
      </c>
      <c r="AO889" s="36">
        <f t="shared" si="697"/>
        <v>67.847827094320763</v>
      </c>
      <c r="AP889" s="36">
        <f t="shared" si="698"/>
        <v>4.725670785094672</v>
      </c>
      <c r="AQ889" s="36">
        <f t="shared" si="699"/>
        <v>1.2877443747547674</v>
      </c>
      <c r="AR889" s="36">
        <f t="shared" si="700"/>
        <v>1.9986269465591522</v>
      </c>
      <c r="AS889" s="36">
        <f t="shared" si="701"/>
        <v>110.739683295638</v>
      </c>
      <c r="AT889" s="37">
        <f t="shared" si="702"/>
        <v>55.933119606636453</v>
      </c>
      <c r="AU889" s="37">
        <f t="shared" si="703"/>
        <v>5.090221194970832</v>
      </c>
      <c r="AV889" s="37">
        <f t="shared" si="704"/>
        <v>1.3870842909235501</v>
      </c>
      <c r="AW889" s="37">
        <f t="shared" si="705"/>
        <v>2.1528061743749727</v>
      </c>
      <c r="AX889" s="37">
        <f t="shared" si="706"/>
        <v>119.28242754737755</v>
      </c>
      <c r="AY889" s="9">
        <f t="shared" si="707"/>
        <v>0.85</v>
      </c>
      <c r="AZ889" s="9">
        <f t="shared" si="708"/>
        <v>0.6</v>
      </c>
      <c r="BA889" s="9">
        <f t="shared" si="709"/>
        <v>0.65</v>
      </c>
      <c r="BB889" s="9">
        <f t="shared" si="724"/>
        <v>21</v>
      </c>
      <c r="BC889" s="9">
        <f t="shared" si="725"/>
        <v>11.2</v>
      </c>
      <c r="BD889" s="9">
        <f t="shared" si="726"/>
        <v>13.65</v>
      </c>
      <c r="BE889" s="9">
        <f t="shared" si="710"/>
        <v>320.62649433178638</v>
      </c>
      <c r="BF889" s="9">
        <f t="shared" si="711"/>
        <v>87.370657680045667</v>
      </c>
      <c r="BG889" s="9">
        <f t="shared" si="712"/>
        <v>135.60249549619562</v>
      </c>
      <c r="BH889" s="9">
        <f t="shared" si="713"/>
        <v>7513.4468847222888</v>
      </c>
      <c r="BI889" s="9">
        <f t="shared" si="714"/>
        <v>284.71195092253947</v>
      </c>
      <c r="BJ889" s="9">
        <f t="shared" si="715"/>
        <v>77.583951548713443</v>
      </c>
      <c r="BK889" s="9">
        <f t="shared" si="716"/>
        <v>120.4131652412208</v>
      </c>
      <c r="BL889" s="9">
        <f t="shared" si="717"/>
        <v>6671.838286977415</v>
      </c>
      <c r="BM889" s="9" t="str">
        <f t="shared" si="718"/>
        <v>M</v>
      </c>
      <c r="BN889" s="9" t="str">
        <f t="shared" si="719"/>
        <v>M</v>
      </c>
      <c r="BO889" s="9">
        <v>1</v>
      </c>
    </row>
    <row r="890" spans="1:67" x14ac:dyDescent="0.3">
      <c r="A890" s="10">
        <v>884</v>
      </c>
      <c r="B890" s="10">
        <f t="shared" si="689"/>
        <v>23</v>
      </c>
      <c r="C890" s="9">
        <f>IF(G890&lt;=$A$3,$A$3,G890)</f>
        <v>2.5</v>
      </c>
      <c r="D890" s="9">
        <f t="shared" si="727"/>
        <v>3</v>
      </c>
      <c r="E890" s="9">
        <f t="shared" si="728"/>
        <v>2.7508200000000005</v>
      </c>
      <c r="F890" s="9">
        <f t="shared" si="729"/>
        <v>2.9000000000000004</v>
      </c>
      <c r="G890" s="9">
        <v>2.4632489032751943</v>
      </c>
      <c r="H890" s="9">
        <f t="shared" si="690"/>
        <v>2.7178944487824239</v>
      </c>
      <c r="I890" s="9">
        <v>65</v>
      </c>
      <c r="J890" s="9">
        <v>78</v>
      </c>
      <c r="K890" s="9">
        <v>0.2</v>
      </c>
      <c r="L890" s="9">
        <v>0.2</v>
      </c>
      <c r="M890" s="1">
        <f t="shared" si="730"/>
        <v>1.3989229744649958</v>
      </c>
      <c r="N890" s="9">
        <v>3</v>
      </c>
      <c r="O890" s="9">
        <v>2.6</v>
      </c>
      <c r="P890" s="9">
        <f t="shared" si="731"/>
        <v>2.6094733851506988</v>
      </c>
      <c r="Q890" s="1">
        <f t="shared" si="732"/>
        <v>1.2168174232474191</v>
      </c>
      <c r="R890" s="4">
        <f t="shared" si="733"/>
        <v>15.007922656809424</v>
      </c>
      <c r="S890" s="4">
        <f t="shared" si="734"/>
        <v>0.25431931624331833</v>
      </c>
      <c r="T890" s="9">
        <f t="shared" si="735"/>
        <v>13.10182286807323</v>
      </c>
      <c r="U890" s="9">
        <f t="shared" si="736"/>
        <v>4.1168174232474195</v>
      </c>
      <c r="V890" s="9">
        <f t="shared" si="737"/>
        <v>31.24718928644381</v>
      </c>
      <c r="W890" s="9">
        <f t="shared" si="738"/>
        <v>41.983680464312954</v>
      </c>
      <c r="X890" s="28">
        <f t="shared" si="691"/>
        <v>73.230869750756767</v>
      </c>
      <c r="Y890" s="9">
        <f t="shared" si="739"/>
        <v>0.5733057740158698</v>
      </c>
      <c r="Z890" s="9">
        <f t="shared" si="720"/>
        <v>0.04</v>
      </c>
      <c r="AA890" s="29">
        <f t="shared" si="692"/>
        <v>0.61330577401586983</v>
      </c>
      <c r="AB890" s="30">
        <f t="shared" si="721"/>
        <v>0.98</v>
      </c>
      <c r="AC890" s="9">
        <v>0.5</v>
      </c>
      <c r="AD890" s="9">
        <v>0.5</v>
      </c>
      <c r="AE890" s="9">
        <f t="shared" si="693"/>
        <v>67.287945668397015</v>
      </c>
      <c r="AF890" s="9">
        <f>(AC890+AD890)*D890*E890*N890</f>
        <v>24.757380000000005</v>
      </c>
      <c r="AG890" s="28">
        <f t="shared" si="694"/>
        <v>92.045325668397027</v>
      </c>
      <c r="AH890" s="9">
        <f t="shared" si="695"/>
        <v>0.26896944326310573</v>
      </c>
      <c r="AI890" s="9">
        <f t="shared" si="722"/>
        <v>0.09</v>
      </c>
      <c r="AJ890" s="29">
        <f t="shared" si="696"/>
        <v>0.35896944326310576</v>
      </c>
      <c r="AK890" s="30">
        <f t="shared" si="723"/>
        <v>0.9</v>
      </c>
      <c r="AL890" s="9">
        <v>4.1202432846347188</v>
      </c>
      <c r="AM890" s="9">
        <v>2.4023706450533777</v>
      </c>
      <c r="AN890" s="9">
        <v>3.4383413607653242</v>
      </c>
      <c r="AO890" s="36">
        <f t="shared" si="697"/>
        <v>74.756512870564194</v>
      </c>
      <c r="AP890" s="36">
        <f t="shared" si="698"/>
        <v>1.5932742878181327</v>
      </c>
      <c r="AQ890" s="36">
        <f t="shared" si="699"/>
        <v>0.92898285711591144</v>
      </c>
      <c r="AR890" s="36">
        <f t="shared" si="700"/>
        <v>1.3295867511703678</v>
      </c>
      <c r="AS890" s="36">
        <f t="shared" si="701"/>
        <v>44.664583371784133</v>
      </c>
      <c r="AT890" s="37">
        <f t="shared" si="702"/>
        <v>91.033838573139917</v>
      </c>
      <c r="AU890" s="37">
        <f t="shared" si="703"/>
        <v>2.6412018466408438</v>
      </c>
      <c r="AV890" s="37">
        <f t="shared" si="704"/>
        <v>1.5399929920869384</v>
      </c>
      <c r="AW890" s="37">
        <f t="shared" si="705"/>
        <v>2.2040818767428862</v>
      </c>
      <c r="AX890" s="37">
        <f t="shared" si="706"/>
        <v>74.04135055901051</v>
      </c>
      <c r="AY890" s="9">
        <f t="shared" si="707"/>
        <v>0.85</v>
      </c>
      <c r="AZ890" s="9">
        <f t="shared" si="708"/>
        <v>0.6</v>
      </c>
      <c r="BA890" s="9">
        <f t="shared" si="709"/>
        <v>0.55000000000000004</v>
      </c>
      <c r="BB890" s="9">
        <f t="shared" si="724"/>
        <v>21</v>
      </c>
      <c r="BC890" s="9">
        <f t="shared" si="725"/>
        <v>11.2</v>
      </c>
      <c r="BD890" s="9">
        <f t="shared" si="726"/>
        <v>13.65</v>
      </c>
      <c r="BE890" s="9">
        <f t="shared" si="710"/>
        <v>119.10762980361524</v>
      </c>
      <c r="BF890" s="9">
        <f t="shared" si="711"/>
        <v>69.447518914519137</v>
      </c>
      <c r="BG890" s="9">
        <f t="shared" si="712"/>
        <v>99.395269076399231</v>
      </c>
      <c r="BH890" s="9">
        <f t="shared" si="713"/>
        <v>3338.9685016911681</v>
      </c>
      <c r="BI890" s="9">
        <f t="shared" si="714"/>
        <v>240.43874254618163</v>
      </c>
      <c r="BJ890" s="9">
        <f t="shared" si="715"/>
        <v>140.19147344540909</v>
      </c>
      <c r="BK890" s="9">
        <f t="shared" si="716"/>
        <v>200.64603376939519</v>
      </c>
      <c r="BL890" s="9">
        <f t="shared" si="717"/>
        <v>6740.2683545262262</v>
      </c>
      <c r="BM890" s="9" t="str">
        <f t="shared" si="718"/>
        <v>D</v>
      </c>
      <c r="BN890" s="9" t="str">
        <f t="shared" si="719"/>
        <v>M</v>
      </c>
      <c r="BO890" s="9">
        <v>1</v>
      </c>
    </row>
    <row r="891" spans="1:67" x14ac:dyDescent="0.3">
      <c r="A891" s="10">
        <v>885</v>
      </c>
      <c r="B891" s="10">
        <f t="shared" si="689"/>
        <v>23</v>
      </c>
      <c r="C891" s="9">
        <f>IF(G891&lt;=$A$3,$A$3,G891)</f>
        <v>3.3733325957579705</v>
      </c>
      <c r="D891" s="9">
        <f t="shared" si="727"/>
        <v>3</v>
      </c>
      <c r="E891" s="9">
        <f t="shared" si="728"/>
        <v>2.7508200000000005</v>
      </c>
      <c r="F891" s="9">
        <f t="shared" si="729"/>
        <v>3.7733325957579709</v>
      </c>
      <c r="G891" s="9">
        <v>3.3733325957579705</v>
      </c>
      <c r="H891" s="9">
        <f t="shared" si="690"/>
        <v>3.7220606994757697</v>
      </c>
      <c r="I891" s="9">
        <v>65</v>
      </c>
      <c r="J891" s="9">
        <v>78</v>
      </c>
      <c r="K891" s="9">
        <v>0.2</v>
      </c>
      <c r="L891" s="9">
        <v>0.2</v>
      </c>
      <c r="M891" s="1">
        <f t="shared" si="730"/>
        <v>1.3989229744649958</v>
      </c>
      <c r="N891" s="9">
        <v>3</v>
      </c>
      <c r="O891" s="9">
        <v>2.6</v>
      </c>
      <c r="P891" s="9">
        <f t="shared" si="731"/>
        <v>2.8900470635951709</v>
      </c>
      <c r="Q891" s="1">
        <f t="shared" si="732"/>
        <v>1.3476510781827944</v>
      </c>
      <c r="R891" s="4">
        <f t="shared" si="733"/>
        <v>15.007922656809424</v>
      </c>
      <c r="S891" s="4">
        <f t="shared" si="734"/>
        <v>2.0160056166054558E-2</v>
      </c>
      <c r="T891" s="9">
        <f t="shared" si="735"/>
        <v>16.070737618469579</v>
      </c>
      <c r="U891" s="9">
        <f t="shared" si="736"/>
        <v>5.1209836739407653</v>
      </c>
      <c r="V891" s="9">
        <f t="shared" si="737"/>
        <v>47.940764664348947</v>
      </c>
      <c r="W891" s="9">
        <f t="shared" si="738"/>
        <v>41.339550488507207</v>
      </c>
      <c r="X891" s="28">
        <f t="shared" si="691"/>
        <v>89.280315152856161</v>
      </c>
      <c r="Y891" s="9">
        <f t="shared" si="739"/>
        <v>0.46303096508709757</v>
      </c>
      <c r="Z891" s="9">
        <f t="shared" si="720"/>
        <v>0.04</v>
      </c>
      <c r="AA891" s="29">
        <f t="shared" si="692"/>
        <v>0.50303096508709755</v>
      </c>
      <c r="AB891" s="30">
        <f t="shared" si="721"/>
        <v>0.98</v>
      </c>
      <c r="AC891" s="9">
        <v>0.5</v>
      </c>
      <c r="AD891" s="9">
        <v>0.5</v>
      </c>
      <c r="AE891" s="9">
        <f t="shared" si="693"/>
        <v>92.148471119987448</v>
      </c>
      <c r="AF891" s="9">
        <f>(AC891+AD891)*D891*E891*N891</f>
        <v>24.757380000000005</v>
      </c>
      <c r="AG891" s="28">
        <f t="shared" si="694"/>
        <v>116.90585111998746</v>
      </c>
      <c r="AH891" s="9">
        <f t="shared" si="695"/>
        <v>0.21177194950310935</v>
      </c>
      <c r="AI891" s="9">
        <f t="shared" si="722"/>
        <v>0.09</v>
      </c>
      <c r="AJ891" s="29">
        <f t="shared" si="696"/>
        <v>0.30177194950310937</v>
      </c>
      <c r="AK891" s="30">
        <f t="shared" si="723"/>
        <v>0.9</v>
      </c>
      <c r="AL891" s="9">
        <v>8.7413857588317772</v>
      </c>
      <c r="AM891" s="9">
        <v>2.1666627440604809</v>
      </c>
      <c r="AN891" s="9">
        <v>4.4199134466023828</v>
      </c>
      <c r="AO891" s="36">
        <f t="shared" si="697"/>
        <v>91.140321718540676</v>
      </c>
      <c r="AP891" s="36">
        <f t="shared" si="698"/>
        <v>4.3441980443680182</v>
      </c>
      <c r="AQ891" s="36">
        <f t="shared" si="699"/>
        <v>1.0767642928974781</v>
      </c>
      <c r="AR891" s="36">
        <f t="shared" si="700"/>
        <v>2.1965601199565468</v>
      </c>
      <c r="AS891" s="36">
        <f t="shared" si="701"/>
        <v>104.26877080455463</v>
      </c>
      <c r="AT891" s="37">
        <f t="shared" si="702"/>
        <v>115.62117143735023</v>
      </c>
      <c r="AU891" s="37">
        <f t="shared" si="703"/>
        <v>6.1034807370303943</v>
      </c>
      <c r="AV891" s="37">
        <f t="shared" si="704"/>
        <v>1.512824703869593</v>
      </c>
      <c r="AW891" s="37">
        <f t="shared" si="705"/>
        <v>3.0861075491861745</v>
      </c>
      <c r="AX891" s="37">
        <f t="shared" si="706"/>
        <v>146.49480239615053</v>
      </c>
      <c r="AY891" s="9">
        <f t="shared" si="707"/>
        <v>0.85</v>
      </c>
      <c r="AZ891" s="9">
        <f t="shared" si="708"/>
        <v>0.6</v>
      </c>
      <c r="BA891" s="9">
        <f t="shared" si="709"/>
        <v>0.65</v>
      </c>
      <c r="BB891" s="9">
        <f t="shared" si="724"/>
        <v>21</v>
      </c>
      <c r="BC891" s="9">
        <f t="shared" si="725"/>
        <v>11.2</v>
      </c>
      <c r="BD891" s="9">
        <f t="shared" si="726"/>
        <v>13.65</v>
      </c>
      <c r="BE891" s="9">
        <f t="shared" si="710"/>
        <v>395.93160737275639</v>
      </c>
      <c r="BF891" s="9">
        <f t="shared" si="711"/>
        <v>98.136644069713114</v>
      </c>
      <c r="BG891" s="9">
        <f t="shared" si="712"/>
        <v>200.19519600695597</v>
      </c>
      <c r="BH891" s="9">
        <f t="shared" si="713"/>
        <v>9503.0893163238907</v>
      </c>
      <c r="BI891" s="9">
        <f t="shared" si="714"/>
        <v>705.69159266075599</v>
      </c>
      <c r="BJ891" s="9">
        <f t="shared" si="715"/>
        <v>174.91456444076479</v>
      </c>
      <c r="BK891" s="9">
        <f t="shared" si="716"/>
        <v>356.81937001855545</v>
      </c>
      <c r="BL891" s="9">
        <f t="shared" si="717"/>
        <v>16937.900662526066</v>
      </c>
      <c r="BM891" s="9" t="str">
        <f t="shared" si="718"/>
        <v>M</v>
      </c>
      <c r="BN891" s="9" t="str">
        <f t="shared" si="719"/>
        <v>M</v>
      </c>
      <c r="BO891" s="9">
        <v>1</v>
      </c>
    </row>
    <row r="892" spans="1:67" x14ac:dyDescent="0.3">
      <c r="A892" s="10">
        <v>886</v>
      </c>
      <c r="B892" s="10">
        <f t="shared" si="689"/>
        <v>23</v>
      </c>
      <c r="C892" s="9">
        <f>IF(G892&lt;=$A$3,$A$3,G892)</f>
        <v>3.0577307578272364</v>
      </c>
      <c r="D892" s="9">
        <f t="shared" si="727"/>
        <v>3</v>
      </c>
      <c r="E892" s="9">
        <f t="shared" si="728"/>
        <v>2.7508200000000005</v>
      </c>
      <c r="F892" s="9">
        <f t="shared" si="729"/>
        <v>3.4577307578272367</v>
      </c>
      <c r="G892" s="9">
        <v>3.0577307578272364</v>
      </c>
      <c r="H892" s="9">
        <f t="shared" si="690"/>
        <v>3.3738326003190187</v>
      </c>
      <c r="I892" s="9">
        <v>65</v>
      </c>
      <c r="J892" s="9">
        <v>78</v>
      </c>
      <c r="K892" s="9">
        <v>0.2</v>
      </c>
      <c r="L892" s="9">
        <v>0.2</v>
      </c>
      <c r="M892" s="1">
        <f t="shared" si="730"/>
        <v>1.3989229744649958</v>
      </c>
      <c r="N892" s="9">
        <v>3</v>
      </c>
      <c r="O892" s="9">
        <v>2.6</v>
      </c>
      <c r="P892" s="9">
        <f t="shared" si="731"/>
        <v>2.820079820605625</v>
      </c>
      <c r="Q892" s="1">
        <f t="shared" si="732"/>
        <v>1.3150248169567775</v>
      </c>
      <c r="R892" s="4">
        <f t="shared" si="733"/>
        <v>15.007922656809424</v>
      </c>
      <c r="S892" s="4">
        <f t="shared" si="734"/>
        <v>5.3980614529978668E-2</v>
      </c>
      <c r="T892" s="9">
        <f t="shared" si="735"/>
        <v>15.302020592506956</v>
      </c>
      <c r="U892" s="9">
        <f t="shared" si="736"/>
        <v>4.7727555747840142</v>
      </c>
      <c r="V892" s="9">
        <f t="shared" si="737"/>
        <v>41.434151456206081</v>
      </c>
      <c r="W892" s="9">
        <f t="shared" si="738"/>
        <v>41.432584756865857</v>
      </c>
      <c r="X892" s="28">
        <f t="shared" si="691"/>
        <v>82.866736213071931</v>
      </c>
      <c r="Y892" s="9">
        <f t="shared" si="739"/>
        <v>0.49999054687434419</v>
      </c>
      <c r="Z892" s="9">
        <f t="shared" si="720"/>
        <v>0.04</v>
      </c>
      <c r="AA892" s="29">
        <f t="shared" si="692"/>
        <v>0.53999054687434422</v>
      </c>
      <c r="AB892" s="30">
        <f t="shared" si="721"/>
        <v>0.98</v>
      </c>
      <c r="AC892" s="9">
        <v>0.5</v>
      </c>
      <c r="AD892" s="9">
        <v>0.5</v>
      </c>
      <c r="AE892" s="9">
        <f t="shared" si="693"/>
        <v>83.527255742486076</v>
      </c>
      <c r="AF892" s="9">
        <f>(AC892+AD892)*D892*E892*N892</f>
        <v>24.757380000000005</v>
      </c>
      <c r="AG892" s="28">
        <f t="shared" si="694"/>
        <v>108.28463574248607</v>
      </c>
      <c r="AH892" s="9">
        <f t="shared" si="695"/>
        <v>0.22863243552738213</v>
      </c>
      <c r="AI892" s="9">
        <f t="shared" si="722"/>
        <v>0.09</v>
      </c>
      <c r="AJ892" s="29">
        <f t="shared" si="696"/>
        <v>0.31863243552738213</v>
      </c>
      <c r="AK892" s="30">
        <f t="shared" si="723"/>
        <v>0.9</v>
      </c>
      <c r="AL892" s="9">
        <v>4.604771116765952</v>
      </c>
      <c r="AM892" s="9">
        <v>2.5123940481223359</v>
      </c>
      <c r="AN892" s="9">
        <v>4.3800206971534674</v>
      </c>
      <c r="AO892" s="36">
        <f t="shared" si="697"/>
        <v>84.593126550844275</v>
      </c>
      <c r="AP892" s="36">
        <f t="shared" si="698"/>
        <v>2.1182382431923208</v>
      </c>
      <c r="AQ892" s="36">
        <f t="shared" si="699"/>
        <v>1.1557250121129083</v>
      </c>
      <c r="AR892" s="36">
        <f t="shared" si="700"/>
        <v>2.0148509255766203</v>
      </c>
      <c r="AS892" s="36">
        <f t="shared" si="701"/>
        <v>63.453789559560235</v>
      </c>
      <c r="AT892" s="37">
        <f t="shared" si="702"/>
        <v>107.09469469037083</v>
      </c>
      <c r="AU892" s="37">
        <f t="shared" si="703"/>
        <v>3.1375416807846732</v>
      </c>
      <c r="AV892" s="37">
        <f t="shared" si="704"/>
        <v>1.7118638135646169</v>
      </c>
      <c r="AW892" s="37">
        <f t="shared" si="705"/>
        <v>2.9844040347591156</v>
      </c>
      <c r="AX892" s="37">
        <f t="shared" si="706"/>
        <v>93.987968627560889</v>
      </c>
      <c r="AY892" s="9">
        <f t="shared" si="707"/>
        <v>0.85</v>
      </c>
      <c r="AZ892" s="9">
        <f t="shared" si="708"/>
        <v>0.6</v>
      </c>
      <c r="BA892" s="9">
        <f t="shared" si="709"/>
        <v>0.65</v>
      </c>
      <c r="BB892" s="9">
        <f t="shared" si="724"/>
        <v>21</v>
      </c>
      <c r="BC892" s="9">
        <f t="shared" si="725"/>
        <v>11.2</v>
      </c>
      <c r="BD892" s="9">
        <f t="shared" si="726"/>
        <v>13.65</v>
      </c>
      <c r="BE892" s="9">
        <f t="shared" si="710"/>
        <v>179.18839577120605</v>
      </c>
      <c r="BF892" s="9">
        <f t="shared" si="711"/>
        <v>97.766392207643293</v>
      </c>
      <c r="BG892" s="9">
        <f t="shared" si="712"/>
        <v>170.44253932838876</v>
      </c>
      <c r="BH892" s="9">
        <f t="shared" si="713"/>
        <v>5367.7544503425206</v>
      </c>
      <c r="BI892" s="9">
        <f t="shared" si="714"/>
        <v>336.01406838194754</v>
      </c>
      <c r="BJ892" s="9">
        <f t="shared" si="715"/>
        <v>183.33153246519655</v>
      </c>
      <c r="BK892" s="9">
        <f t="shared" si="716"/>
        <v>319.61383893523833</v>
      </c>
      <c r="BL892" s="9">
        <f t="shared" si="717"/>
        <v>10065.612804736786</v>
      </c>
      <c r="BM892" s="9" t="str">
        <f t="shared" si="718"/>
        <v>D</v>
      </c>
      <c r="BN892" s="9" t="str">
        <f t="shared" si="719"/>
        <v>M</v>
      </c>
      <c r="BO892" s="9">
        <v>1</v>
      </c>
    </row>
    <row r="893" spans="1:67" x14ac:dyDescent="0.3">
      <c r="A893" s="10">
        <v>887</v>
      </c>
      <c r="B893" s="10">
        <f t="shared" si="689"/>
        <v>23</v>
      </c>
      <c r="C893" s="9">
        <f>IF(G893&lt;=$A$3,$A$3,G893)</f>
        <v>2.9589723701164092</v>
      </c>
      <c r="D893" s="9">
        <f t="shared" si="727"/>
        <v>3</v>
      </c>
      <c r="E893" s="9">
        <f t="shared" si="728"/>
        <v>2.7508200000000005</v>
      </c>
      <c r="F893" s="9">
        <f t="shared" si="729"/>
        <v>3.3589723701164096</v>
      </c>
      <c r="G893" s="9">
        <v>2.9589723701164092</v>
      </c>
      <c r="H893" s="9">
        <f t="shared" si="690"/>
        <v>3.2648647760065552</v>
      </c>
      <c r="I893" s="9">
        <v>65</v>
      </c>
      <c r="J893" s="9">
        <v>78</v>
      </c>
      <c r="K893" s="9">
        <v>0.2</v>
      </c>
      <c r="L893" s="9">
        <v>0.2</v>
      </c>
      <c r="M893" s="1">
        <f t="shared" si="730"/>
        <v>1.3989229744649958</v>
      </c>
      <c r="N893" s="9">
        <v>3</v>
      </c>
      <c r="O893" s="9">
        <v>2.6</v>
      </c>
      <c r="P893" s="9">
        <f t="shared" si="731"/>
        <v>2.7981856131589122</v>
      </c>
      <c r="Q893" s="1">
        <f t="shared" si="732"/>
        <v>1.3048153803551412</v>
      </c>
      <c r="R893" s="4">
        <f t="shared" si="733"/>
        <v>15.007922656809424</v>
      </c>
      <c r="S893" s="4">
        <f t="shared" si="734"/>
        <v>6.7917598144458483E-2</v>
      </c>
      <c r="T893" s="9">
        <f t="shared" si="735"/>
        <v>15.06534282591412</v>
      </c>
      <c r="U893" s="9">
        <f t="shared" si="736"/>
        <v>4.6637877504715508</v>
      </c>
      <c r="V893" s="9">
        <f t="shared" si="737"/>
        <v>39.3874515558281</v>
      </c>
      <c r="W893" s="9">
        <f t="shared" si="738"/>
        <v>41.470922890132243</v>
      </c>
      <c r="X893" s="28">
        <f t="shared" si="691"/>
        <v>80.858374445960351</v>
      </c>
      <c r="Y893" s="9">
        <f t="shared" si="739"/>
        <v>0.51288346042435329</v>
      </c>
      <c r="Z893" s="9">
        <f t="shared" si="720"/>
        <v>0.04</v>
      </c>
      <c r="AA893" s="29">
        <f t="shared" si="692"/>
        <v>0.55288346042435332</v>
      </c>
      <c r="AB893" s="30">
        <f t="shared" si="721"/>
        <v>0.98</v>
      </c>
      <c r="AC893" s="9">
        <v>0.5</v>
      </c>
      <c r="AD893" s="9">
        <v>0.5</v>
      </c>
      <c r="AE893" s="9">
        <f t="shared" si="693"/>
        <v>80.829497908209191</v>
      </c>
      <c r="AF893" s="9">
        <f>(AC893+AD893)*D893*E893*N893</f>
        <v>24.757380000000005</v>
      </c>
      <c r="AG893" s="28">
        <f t="shared" si="694"/>
        <v>105.5868779082092</v>
      </c>
      <c r="AH893" s="9">
        <f t="shared" si="695"/>
        <v>0.23447402262923772</v>
      </c>
      <c r="AI893" s="9">
        <f t="shared" si="722"/>
        <v>0.09</v>
      </c>
      <c r="AJ893" s="29">
        <f t="shared" si="696"/>
        <v>0.32447402262923775</v>
      </c>
      <c r="AK893" s="30">
        <f t="shared" si="723"/>
        <v>0.9</v>
      </c>
      <c r="AL893" s="9">
        <v>6.0690496610310074</v>
      </c>
      <c r="AM893" s="9">
        <v>3.0739036567218454</v>
      </c>
      <c r="AN893" s="9">
        <v>3.3965188080326878</v>
      </c>
      <c r="AO893" s="36">
        <f t="shared" si="697"/>
        <v>82.542923913584517</v>
      </c>
      <c r="AP893" s="36">
        <f t="shared" si="698"/>
        <v>2.7135724829529355</v>
      </c>
      <c r="AQ893" s="36">
        <f t="shared" si="699"/>
        <v>1.374393165982398</v>
      </c>
      <c r="AR893" s="36">
        <f t="shared" si="700"/>
        <v>1.5186397360511756</v>
      </c>
      <c r="AS893" s="36">
        <f t="shared" si="701"/>
        <v>69.074378714515802</v>
      </c>
      <c r="AT893" s="37">
        <f t="shared" si="702"/>
        <v>104.42658254658053</v>
      </c>
      <c r="AU893" s="37">
        <f t="shared" si="703"/>
        <v>4.0998007039796649</v>
      </c>
      <c r="AV893" s="37">
        <f t="shared" si="704"/>
        <v>2.0765017720505847</v>
      </c>
      <c r="AW893" s="37">
        <f t="shared" si="705"/>
        <v>2.2944366874544579</v>
      </c>
      <c r="AX893" s="37">
        <f t="shared" si="706"/>
        <v>104.3610179052813</v>
      </c>
      <c r="AY893" s="9">
        <f t="shared" si="707"/>
        <v>0.85</v>
      </c>
      <c r="AZ893" s="9">
        <f t="shared" si="708"/>
        <v>0.6</v>
      </c>
      <c r="BA893" s="9">
        <f t="shared" si="709"/>
        <v>0.55000000000000004</v>
      </c>
      <c r="BB893" s="9">
        <f t="shared" si="724"/>
        <v>21</v>
      </c>
      <c r="BC893" s="9">
        <f t="shared" si="725"/>
        <v>11.2</v>
      </c>
      <c r="BD893" s="9">
        <f t="shared" si="726"/>
        <v>13.65</v>
      </c>
      <c r="BE893" s="9">
        <f t="shared" si="710"/>
        <v>223.98620699438078</v>
      </c>
      <c r="BF893" s="9">
        <f t="shared" si="711"/>
        <v>113.44643052703562</v>
      </c>
      <c r="BG893" s="9">
        <f t="shared" si="712"/>
        <v>125.35296418501827</v>
      </c>
      <c r="BH893" s="9">
        <f t="shared" si="713"/>
        <v>5701.6011866104</v>
      </c>
      <c r="BI893" s="9">
        <f t="shared" si="714"/>
        <v>428.12817663866144</v>
      </c>
      <c r="BJ893" s="9">
        <f t="shared" si="715"/>
        <v>216.84198370716115</v>
      </c>
      <c r="BK893" s="9">
        <f t="shared" si="716"/>
        <v>239.60018214036575</v>
      </c>
      <c r="BL893" s="9">
        <f t="shared" si="717"/>
        <v>10898.064450931028</v>
      </c>
      <c r="BM893" s="9" t="str">
        <f t="shared" si="718"/>
        <v>D</v>
      </c>
      <c r="BN893" s="9" t="str">
        <f t="shared" si="719"/>
        <v>M</v>
      </c>
      <c r="BO893" s="9">
        <v>1</v>
      </c>
    </row>
    <row r="894" spans="1:67" x14ac:dyDescent="0.3">
      <c r="A894" s="10">
        <v>888</v>
      </c>
      <c r="B894" s="10">
        <f t="shared" si="689"/>
        <v>23</v>
      </c>
      <c r="C894" s="9">
        <f>IF(G894&lt;=$A$3,$A$3,G894)</f>
        <v>2.9005544594810928</v>
      </c>
      <c r="D894" s="9">
        <f t="shared" si="727"/>
        <v>3</v>
      </c>
      <c r="E894" s="9">
        <f t="shared" si="728"/>
        <v>2.7508200000000005</v>
      </c>
      <c r="F894" s="9">
        <f t="shared" si="729"/>
        <v>3.3005544594810932</v>
      </c>
      <c r="G894" s="9">
        <v>2.9005544594810928</v>
      </c>
      <c r="H894" s="9">
        <f t="shared" si="690"/>
        <v>3.200407743339623</v>
      </c>
      <c r="I894" s="9">
        <v>65</v>
      </c>
      <c r="J894" s="9">
        <v>78</v>
      </c>
      <c r="K894" s="9">
        <v>0.2</v>
      </c>
      <c r="L894" s="9">
        <v>0.2</v>
      </c>
      <c r="M894" s="1">
        <f t="shared" si="730"/>
        <v>1.3989229744649958</v>
      </c>
      <c r="N894" s="9">
        <v>3</v>
      </c>
      <c r="O894" s="9">
        <v>2.6</v>
      </c>
      <c r="P894" s="9">
        <f t="shared" si="731"/>
        <v>2.7852346741683105</v>
      </c>
      <c r="Q894" s="1">
        <f t="shared" si="732"/>
        <v>1.2987762583235254</v>
      </c>
      <c r="R894" s="4">
        <f t="shared" si="733"/>
        <v>15.007922656809424</v>
      </c>
      <c r="S894" s="4">
        <f t="shared" si="734"/>
        <v>7.6914178162973454E-2</v>
      </c>
      <c r="T894" s="9">
        <f t="shared" si="735"/>
        <v>14.926210656163169</v>
      </c>
      <c r="U894" s="9">
        <f t="shared" si="736"/>
        <v>4.5993307178046186</v>
      </c>
      <c r="V894" s="9">
        <f t="shared" si="737"/>
        <v>38.174391859614758</v>
      </c>
      <c r="W894" s="9">
        <f t="shared" si="738"/>
        <v>41.495670862378773</v>
      </c>
      <c r="X894" s="28">
        <f t="shared" si="691"/>
        <v>79.670062721993531</v>
      </c>
      <c r="Y894" s="9">
        <f t="shared" si="739"/>
        <v>0.52084395875495626</v>
      </c>
      <c r="Z894" s="9">
        <f t="shared" si="720"/>
        <v>0.04</v>
      </c>
      <c r="AA894" s="29">
        <f t="shared" si="692"/>
        <v>0.5608439587549563</v>
      </c>
      <c r="AB894" s="30">
        <f t="shared" si="721"/>
        <v>0.98</v>
      </c>
      <c r="AC894" s="9">
        <v>0.5</v>
      </c>
      <c r="AD894" s="9">
        <v>0.5</v>
      </c>
      <c r="AE894" s="9">
        <f t="shared" si="693"/>
        <v>79.23371065680152</v>
      </c>
      <c r="AF894" s="9">
        <f>(AC894+AD894)*D894*E894*N894</f>
        <v>24.757380000000005</v>
      </c>
      <c r="AG894" s="28">
        <f t="shared" si="694"/>
        <v>103.99109065680153</v>
      </c>
      <c r="AH894" s="9">
        <f t="shared" si="695"/>
        <v>0.23807212563724323</v>
      </c>
      <c r="AI894" s="9">
        <f t="shared" si="722"/>
        <v>0.09</v>
      </c>
      <c r="AJ894" s="29">
        <f t="shared" si="696"/>
        <v>0.32807212563724319</v>
      </c>
      <c r="AK894" s="30">
        <f t="shared" si="723"/>
        <v>0.9</v>
      </c>
      <c r="AL894" s="9">
        <v>8.8569154232431515</v>
      </c>
      <c r="AM894" s="9">
        <v>2.8315015745847321</v>
      </c>
      <c r="AN894" s="9">
        <v>6.1930979638025168</v>
      </c>
      <c r="AO894" s="36">
        <f t="shared" si="697"/>
        <v>81.329855695368408</v>
      </c>
      <c r="AP894" s="36">
        <f t="shared" si="698"/>
        <v>3.8895679149136333</v>
      </c>
      <c r="AQ894" s="36">
        <f t="shared" si="699"/>
        <v>1.2434710222737388</v>
      </c>
      <c r="AR894" s="36">
        <f t="shared" si="700"/>
        <v>2.7197363848262541</v>
      </c>
      <c r="AS894" s="36">
        <f t="shared" si="701"/>
        <v>101.91577362525882</v>
      </c>
      <c r="AT894" s="37">
        <f t="shared" si="702"/>
        <v>102.84833141881469</v>
      </c>
      <c r="AU894" s="37">
        <f t="shared" si="703"/>
        <v>5.951208353750487</v>
      </c>
      <c r="AV894" s="37">
        <f t="shared" si="704"/>
        <v>1.9025648342655179</v>
      </c>
      <c r="AW894" s="37">
        <f t="shared" si="705"/>
        <v>4.161315150538142</v>
      </c>
      <c r="AX894" s="37">
        <f t="shared" si="706"/>
        <v>155.93557347386013</v>
      </c>
      <c r="AY894" s="9">
        <f t="shared" si="707"/>
        <v>0.85</v>
      </c>
      <c r="AZ894" s="9">
        <f t="shared" si="708"/>
        <v>0.6</v>
      </c>
      <c r="BA894" s="9">
        <f t="shared" si="709"/>
        <v>0.65</v>
      </c>
      <c r="BB894" s="9">
        <f t="shared" si="724"/>
        <v>21</v>
      </c>
      <c r="BC894" s="9">
        <f t="shared" si="725"/>
        <v>11.2</v>
      </c>
      <c r="BD894" s="9">
        <f t="shared" si="726"/>
        <v>13.65</v>
      </c>
      <c r="BE894" s="9">
        <f t="shared" si="710"/>
        <v>316.33799723726077</v>
      </c>
      <c r="BF894" s="9">
        <f t="shared" si="711"/>
        <v>101.13131880289542</v>
      </c>
      <c r="BG894" s="9">
        <f t="shared" si="712"/>
        <v>221.19576770736222</v>
      </c>
      <c r="BH894" s="9">
        <f t="shared" si="713"/>
        <v>8288.7951620241329</v>
      </c>
      <c r="BI894" s="9">
        <f t="shared" si="714"/>
        <v>612.07184910894864</v>
      </c>
      <c r="BJ894" s="9">
        <f t="shared" si="715"/>
        <v>195.67561862032224</v>
      </c>
      <c r="BK894" s="9">
        <f t="shared" si="716"/>
        <v>427.9843197406816</v>
      </c>
      <c r="BL894" s="9">
        <f t="shared" si="717"/>
        <v>16037.713540622497</v>
      </c>
      <c r="BM894" s="9" t="str">
        <f t="shared" si="718"/>
        <v>M</v>
      </c>
      <c r="BN894" s="9" t="str">
        <f t="shared" si="719"/>
        <v>M</v>
      </c>
      <c r="BO894" s="9">
        <v>1</v>
      </c>
    </row>
    <row r="895" spans="1:67" x14ac:dyDescent="0.3">
      <c r="A895" s="10">
        <v>889</v>
      </c>
      <c r="B895" s="10">
        <f t="shared" si="689"/>
        <v>23</v>
      </c>
      <c r="C895" s="9">
        <f>IF(G895&lt;=$A$3,$A$3,G895)</f>
        <v>3.1039145045955969</v>
      </c>
      <c r="D895" s="9">
        <f t="shared" si="727"/>
        <v>3</v>
      </c>
      <c r="E895" s="9">
        <f t="shared" si="728"/>
        <v>2.7508200000000005</v>
      </c>
      <c r="F895" s="9">
        <f t="shared" si="729"/>
        <v>3.5039145045955973</v>
      </c>
      <c r="G895" s="9">
        <v>3.1039145045955969</v>
      </c>
      <c r="H895" s="9">
        <f t="shared" si="690"/>
        <v>3.4247907267181832</v>
      </c>
      <c r="I895" s="9">
        <v>65</v>
      </c>
      <c r="J895" s="9">
        <v>78</v>
      </c>
      <c r="K895" s="9">
        <v>0.2</v>
      </c>
      <c r="L895" s="9">
        <v>0.2</v>
      </c>
      <c r="M895" s="1">
        <f t="shared" si="730"/>
        <v>1.3989229744649958</v>
      </c>
      <c r="N895" s="9">
        <v>3</v>
      </c>
      <c r="O895" s="9">
        <v>2.6</v>
      </c>
      <c r="P895" s="9">
        <f t="shared" si="731"/>
        <v>2.8303185107650237</v>
      </c>
      <c r="Q895" s="1">
        <f t="shared" si="732"/>
        <v>1.3197991965875815</v>
      </c>
      <c r="R895" s="4">
        <f t="shared" si="733"/>
        <v>15.007922656809424</v>
      </c>
      <c r="S895" s="4">
        <f t="shared" si="734"/>
        <v>4.8011691605224893E-2</v>
      </c>
      <c r="T895" s="9">
        <f t="shared" si="735"/>
        <v>15.413334504531697</v>
      </c>
      <c r="U895" s="9">
        <f t="shared" si="736"/>
        <v>4.8237137011831788</v>
      </c>
      <c r="V895" s="9">
        <f t="shared" si="737"/>
        <v>42.389536620082346</v>
      </c>
      <c r="W895" s="9">
        <f t="shared" si="738"/>
        <v>41.416165324305993</v>
      </c>
      <c r="X895" s="28">
        <f t="shared" si="691"/>
        <v>83.805701944388346</v>
      </c>
      <c r="Y895" s="9">
        <f t="shared" si="739"/>
        <v>0.49419269051393266</v>
      </c>
      <c r="Z895" s="9">
        <f t="shared" si="720"/>
        <v>0.04</v>
      </c>
      <c r="AA895" s="29">
        <f t="shared" si="692"/>
        <v>0.5341926905139327</v>
      </c>
      <c r="AB895" s="30">
        <f t="shared" si="721"/>
        <v>0.98</v>
      </c>
      <c r="AC895" s="9">
        <v>0.5</v>
      </c>
      <c r="AD895" s="9">
        <v>0.5</v>
      </c>
      <c r="AE895" s="9">
        <f t="shared" si="693"/>
        <v>84.788845441838234</v>
      </c>
      <c r="AF895" s="9">
        <f>(AC895+AD895)*D895*E895*N895</f>
        <v>24.757380000000005</v>
      </c>
      <c r="AG895" s="28">
        <f t="shared" si="694"/>
        <v>109.54622544183823</v>
      </c>
      <c r="AH895" s="9">
        <f t="shared" si="695"/>
        <v>0.22599938884379481</v>
      </c>
      <c r="AI895" s="9">
        <f t="shared" si="722"/>
        <v>0.09</v>
      </c>
      <c r="AJ895" s="29">
        <f t="shared" si="696"/>
        <v>0.3159993888437948</v>
      </c>
      <c r="AK895" s="30">
        <f t="shared" si="723"/>
        <v>0.9</v>
      </c>
      <c r="AL895" s="9">
        <v>4.6817500073224005</v>
      </c>
      <c r="AM895" s="9">
        <v>3.3942468660586247</v>
      </c>
      <c r="AN895" s="9">
        <v>5.5709869700090104</v>
      </c>
      <c r="AO895" s="36">
        <f t="shared" si="697"/>
        <v>85.55165406822978</v>
      </c>
      <c r="AP895" s="36">
        <f t="shared" si="698"/>
        <v>2.1807933745972234</v>
      </c>
      <c r="AQ895" s="36">
        <f t="shared" si="699"/>
        <v>1.5810650004102837</v>
      </c>
      <c r="AR895" s="36">
        <f t="shared" si="700"/>
        <v>2.5950064516818356</v>
      </c>
      <c r="AS895" s="36">
        <f t="shared" si="701"/>
        <v>72.576113281864622</v>
      </c>
      <c r="AT895" s="37">
        <f t="shared" si="702"/>
        <v>108.34242076665319</v>
      </c>
      <c r="AU895" s="37">
        <f t="shared" si="703"/>
        <v>3.2023198662890899</v>
      </c>
      <c r="AV895" s="37">
        <f t="shared" si="704"/>
        <v>2.3216669307991333</v>
      </c>
      <c r="AW895" s="37">
        <f t="shared" si="705"/>
        <v>3.8105584922294184</v>
      </c>
      <c r="AX895" s="37">
        <f t="shared" si="706"/>
        <v>106.57219161053595</v>
      </c>
      <c r="AY895" s="9">
        <f t="shared" si="707"/>
        <v>0.85</v>
      </c>
      <c r="AZ895" s="9">
        <f t="shared" si="708"/>
        <v>0.6</v>
      </c>
      <c r="BA895" s="9">
        <f t="shared" si="709"/>
        <v>0.65</v>
      </c>
      <c r="BB895" s="9">
        <f t="shared" si="724"/>
        <v>21</v>
      </c>
      <c r="BC895" s="9">
        <f t="shared" si="725"/>
        <v>11.2</v>
      </c>
      <c r="BD895" s="9">
        <f t="shared" si="726"/>
        <v>13.65</v>
      </c>
      <c r="BE895" s="9">
        <f t="shared" si="710"/>
        <v>186.57048037782911</v>
      </c>
      <c r="BF895" s="9">
        <f t="shared" si="711"/>
        <v>135.26272597448616</v>
      </c>
      <c r="BG895" s="9">
        <f t="shared" si="712"/>
        <v>222.00709425910884</v>
      </c>
      <c r="BH895" s="9">
        <f t="shared" si="713"/>
        <v>6209.0065371067385</v>
      </c>
      <c r="BI895" s="9">
        <f t="shared" si="714"/>
        <v>346.94708638290518</v>
      </c>
      <c r="BJ895" s="9">
        <f t="shared" si="715"/>
        <v>251.53501549666399</v>
      </c>
      <c r="BK895" s="9">
        <f t="shared" si="716"/>
        <v>412.84513152106319</v>
      </c>
      <c r="BL895" s="9">
        <f t="shared" si="717"/>
        <v>11546.289225493074</v>
      </c>
      <c r="BM895" s="9" t="str">
        <f t="shared" si="718"/>
        <v>D</v>
      </c>
      <c r="BN895" s="9" t="str">
        <f t="shared" si="719"/>
        <v>M</v>
      </c>
      <c r="BO895" s="9">
        <v>1</v>
      </c>
    </row>
    <row r="896" spans="1:67" x14ac:dyDescent="0.3">
      <c r="A896" s="10">
        <v>890</v>
      </c>
      <c r="B896" s="10">
        <f t="shared" si="689"/>
        <v>23</v>
      </c>
      <c r="C896" s="9">
        <f>IF(G896&lt;=$A$3,$A$3,G896)</f>
        <v>2.5</v>
      </c>
      <c r="D896" s="9">
        <f t="shared" si="727"/>
        <v>3</v>
      </c>
      <c r="E896" s="9">
        <f t="shared" si="728"/>
        <v>2.7508200000000005</v>
      </c>
      <c r="F896" s="9">
        <f t="shared" si="729"/>
        <v>2.9000000000000004</v>
      </c>
      <c r="G896" s="9">
        <v>1.8902230647438738</v>
      </c>
      <c r="H896" s="9">
        <f t="shared" si="690"/>
        <v>2.0856303915519989</v>
      </c>
      <c r="I896" s="9">
        <v>65</v>
      </c>
      <c r="J896" s="9">
        <v>78</v>
      </c>
      <c r="K896" s="9">
        <v>0.2</v>
      </c>
      <c r="L896" s="9">
        <v>0.2</v>
      </c>
      <c r="M896" s="1">
        <f t="shared" si="730"/>
        <v>1.3989229744649958</v>
      </c>
      <c r="N896" s="9">
        <v>3</v>
      </c>
      <c r="O896" s="9">
        <v>2.6</v>
      </c>
      <c r="P896" s="9">
        <f t="shared" si="731"/>
        <v>1.253578738830601</v>
      </c>
      <c r="Q896" s="1">
        <f t="shared" si="732"/>
        <v>0.58455336601699415</v>
      </c>
      <c r="R896" s="4">
        <f t="shared" si="733"/>
        <v>15.007922656809424</v>
      </c>
      <c r="S896" s="4">
        <f t="shared" si="734"/>
        <v>5.0859969248884989</v>
      </c>
      <c r="T896" s="9">
        <f t="shared" si="735"/>
        <v>3.0236339682376725</v>
      </c>
      <c r="U896" s="9">
        <f t="shared" si="736"/>
        <v>3.4845533660169945</v>
      </c>
      <c r="V896" s="9">
        <f t="shared" si="737"/>
        <v>43.317271350694078</v>
      </c>
      <c r="W896" s="9">
        <f t="shared" si="738"/>
        <v>55.274755863726284</v>
      </c>
      <c r="X896" s="28">
        <f t="shared" si="691"/>
        <v>98.592027214420369</v>
      </c>
      <c r="Y896" s="9">
        <f t="shared" si="739"/>
        <v>0.5606412346458135</v>
      </c>
      <c r="Z896" s="9">
        <f t="shared" si="720"/>
        <v>0.04</v>
      </c>
      <c r="AA896" s="29">
        <f t="shared" si="692"/>
        <v>0.60064123464581354</v>
      </c>
      <c r="AB896" s="30">
        <f t="shared" si="721"/>
        <v>0.98</v>
      </c>
      <c r="AC896" s="9">
        <v>0.5</v>
      </c>
      <c r="AD896" s="9">
        <v>0.5</v>
      </c>
      <c r="AE896" s="9">
        <f t="shared" si="693"/>
        <v>51.634744143201637</v>
      </c>
      <c r="AF896" s="9">
        <f>(AC896+AD896)*D896*E896*N896</f>
        <v>24.757380000000005</v>
      </c>
      <c r="AG896" s="28">
        <f t="shared" si="694"/>
        <v>76.392124143201642</v>
      </c>
      <c r="AH896" s="9">
        <f t="shared" si="695"/>
        <v>0.324082885214591</v>
      </c>
      <c r="AI896" s="9">
        <f t="shared" si="722"/>
        <v>0.09</v>
      </c>
      <c r="AJ896" s="29">
        <f t="shared" si="696"/>
        <v>0.41408288521459102</v>
      </c>
      <c r="AK896" s="30">
        <f t="shared" si="723"/>
        <v>0.9</v>
      </c>
      <c r="AL896" s="9">
        <v>9.3552496395236666</v>
      </c>
      <c r="AM896" s="9">
        <v>2.1023448024235507</v>
      </c>
      <c r="AN896" s="9">
        <v>4.5470426512900533</v>
      </c>
      <c r="AO896" s="36">
        <f t="shared" si="697"/>
        <v>100.64602778138746</v>
      </c>
      <c r="AP896" s="36">
        <f t="shared" si="698"/>
        <v>3.7361009456203695</v>
      </c>
      <c r="AQ896" s="36">
        <f t="shared" si="699"/>
        <v>0.83958982464466025</v>
      </c>
      <c r="AR896" s="36">
        <f t="shared" si="700"/>
        <v>1.8159013392320222</v>
      </c>
      <c r="AS896" s="36">
        <f t="shared" si="701"/>
        <v>88.443030133271833</v>
      </c>
      <c r="AT896" s="37">
        <f t="shared" si="702"/>
        <v>75.552650251518116</v>
      </c>
      <c r="AU896" s="37">
        <f t="shared" si="703"/>
        <v>5.4814008768869442</v>
      </c>
      <c r="AV896" s="37">
        <f t="shared" si="704"/>
        <v>1.2317998009201074</v>
      </c>
      <c r="AW896" s="37">
        <f t="shared" si="705"/>
        <v>2.6641901110500643</v>
      </c>
      <c r="AX896" s="37">
        <f t="shared" si="706"/>
        <v>129.75872707490677</v>
      </c>
      <c r="AY896" s="9">
        <f t="shared" si="707"/>
        <v>0.85</v>
      </c>
      <c r="AZ896" s="9">
        <f t="shared" si="708"/>
        <v>0.6</v>
      </c>
      <c r="BA896" s="9">
        <f t="shared" si="709"/>
        <v>0.65</v>
      </c>
      <c r="BB896" s="9">
        <f t="shared" si="724"/>
        <v>21</v>
      </c>
      <c r="BC896" s="9">
        <f t="shared" si="725"/>
        <v>11.2</v>
      </c>
      <c r="BD896" s="9">
        <f t="shared" si="726"/>
        <v>13.65</v>
      </c>
      <c r="BE896" s="9">
        <f t="shared" si="710"/>
        <v>376.02371956697567</v>
      </c>
      <c r="BF896" s="9">
        <f t="shared" si="711"/>
        <v>84.501380816156697</v>
      </c>
      <c r="BG896" s="9">
        <f t="shared" si="712"/>
        <v>182.76325663660481</v>
      </c>
      <c r="BH896" s="9">
        <f t="shared" si="713"/>
        <v>8901.4396678633657</v>
      </c>
      <c r="BI896" s="9">
        <f t="shared" si="714"/>
        <v>414.134363339804</v>
      </c>
      <c r="BJ896" s="9">
        <f t="shared" si="715"/>
        <v>93.065739538806525</v>
      </c>
      <c r="BK896" s="9">
        <f t="shared" si="716"/>
        <v>201.28662366371873</v>
      </c>
      <c r="BL896" s="9">
        <f t="shared" si="717"/>
        <v>9803.6157237726256</v>
      </c>
      <c r="BM896" s="9" t="str">
        <f t="shared" si="718"/>
        <v>M</v>
      </c>
      <c r="BN896" s="9" t="str">
        <f t="shared" si="719"/>
        <v>M</v>
      </c>
      <c r="BO896" s="9">
        <v>1</v>
      </c>
    </row>
    <row r="897" spans="1:67" x14ac:dyDescent="0.3">
      <c r="A897" s="10">
        <v>891</v>
      </c>
      <c r="B897" s="10">
        <f t="shared" si="689"/>
        <v>23</v>
      </c>
      <c r="C897" s="9">
        <f>IF(G897&lt;=$A$3,$A$3,G897)</f>
        <v>2.7222777378481071</v>
      </c>
      <c r="D897" s="9">
        <f t="shared" si="727"/>
        <v>3</v>
      </c>
      <c r="E897" s="9">
        <f t="shared" si="728"/>
        <v>2.7508200000000005</v>
      </c>
      <c r="F897" s="9">
        <f t="shared" si="729"/>
        <v>3.1222777378481075</v>
      </c>
      <c r="G897" s="9">
        <v>2.7222777378481071</v>
      </c>
      <c r="H897" s="9">
        <f t="shared" si="690"/>
        <v>3.0037011452247642</v>
      </c>
      <c r="I897" s="9">
        <v>65</v>
      </c>
      <c r="J897" s="9">
        <v>78</v>
      </c>
      <c r="K897" s="9">
        <v>0.2</v>
      </c>
      <c r="L897" s="9">
        <v>0.2</v>
      </c>
      <c r="M897" s="1">
        <f t="shared" si="730"/>
        <v>1.3989229744649958</v>
      </c>
      <c r="N897" s="9">
        <v>3</v>
      </c>
      <c r="O897" s="9">
        <v>2.6</v>
      </c>
      <c r="P897" s="9">
        <f t="shared" si="731"/>
        <v>2.745711676508797</v>
      </c>
      <c r="Q897" s="1">
        <f t="shared" si="732"/>
        <v>1.2803463818416523</v>
      </c>
      <c r="R897" s="4">
        <f t="shared" si="733"/>
        <v>15.007922656809424</v>
      </c>
      <c r="S897" s="4">
        <f t="shared" si="734"/>
        <v>0.10782784124035209</v>
      </c>
      <c r="T897" s="9">
        <f t="shared" si="735"/>
        <v>14.505604811991502</v>
      </c>
      <c r="U897" s="9">
        <f t="shared" si="736"/>
        <v>4.4026241196897598</v>
      </c>
      <c r="V897" s="9">
        <f t="shared" si="737"/>
        <v>34.461462829842226</v>
      </c>
      <c r="W897" s="9">
        <f t="shared" si="738"/>
        <v>41.580708785045289</v>
      </c>
      <c r="X897" s="28">
        <f t="shared" si="691"/>
        <v>76.042171614887508</v>
      </c>
      <c r="Y897" s="9">
        <f t="shared" si="739"/>
        <v>0.5468111694078005</v>
      </c>
      <c r="Z897" s="9">
        <f t="shared" si="720"/>
        <v>0.04</v>
      </c>
      <c r="AA897" s="29">
        <f t="shared" si="692"/>
        <v>0.58681116940780054</v>
      </c>
      <c r="AB897" s="30">
        <f t="shared" si="721"/>
        <v>0.98</v>
      </c>
      <c r="AC897" s="9">
        <v>0.5</v>
      </c>
      <c r="AD897" s="9">
        <v>0.5</v>
      </c>
      <c r="AE897" s="9">
        <f t="shared" si="693"/>
        <v>74.363770658764693</v>
      </c>
      <c r="AF897" s="9">
        <f>(AC897+AD897)*D897*E897*N897</f>
        <v>24.757380000000005</v>
      </c>
      <c r="AG897" s="28">
        <f t="shared" si="694"/>
        <v>99.121150658764691</v>
      </c>
      <c r="AH897" s="9">
        <f t="shared" si="695"/>
        <v>0.24976889226427537</v>
      </c>
      <c r="AI897" s="9">
        <f t="shared" si="722"/>
        <v>0.09</v>
      </c>
      <c r="AJ897" s="29">
        <f t="shared" si="696"/>
        <v>0.33976889226427537</v>
      </c>
      <c r="AK897" s="30">
        <f t="shared" si="723"/>
        <v>0.9</v>
      </c>
      <c r="AL897" s="9">
        <v>5.7701514888028003</v>
      </c>
      <c r="AM897" s="9">
        <v>2.3856259940784716</v>
      </c>
      <c r="AN897" s="9">
        <v>5.7287966964358272</v>
      </c>
      <c r="AO897" s="36">
        <f t="shared" si="697"/>
        <v>77.62638352353099</v>
      </c>
      <c r="AP897" s="36">
        <f t="shared" si="698"/>
        <v>2.3841621459982676</v>
      </c>
      <c r="AQ897" s="36">
        <f t="shared" si="699"/>
        <v>0.98571401472363707</v>
      </c>
      <c r="AR897" s="36">
        <f t="shared" si="700"/>
        <v>2.3670748077007748</v>
      </c>
      <c r="AS897" s="36">
        <f t="shared" si="701"/>
        <v>70.183163716337049</v>
      </c>
      <c r="AT897" s="37">
        <f t="shared" si="702"/>
        <v>98.031907244932114</v>
      </c>
      <c r="AU897" s="37">
        <f t="shared" si="703"/>
        <v>3.8096335092552134</v>
      </c>
      <c r="AV897" s="37">
        <f t="shared" si="704"/>
        <v>1.5750644927135684</v>
      </c>
      <c r="AW897" s="37">
        <f t="shared" si="705"/>
        <v>3.7823297888805856</v>
      </c>
      <c r="AX897" s="37">
        <f t="shared" si="706"/>
        <v>112.14511258308373</v>
      </c>
      <c r="AY897" s="9">
        <f t="shared" si="707"/>
        <v>0.85</v>
      </c>
      <c r="AZ897" s="9">
        <f t="shared" si="708"/>
        <v>0.6</v>
      </c>
      <c r="BA897" s="9">
        <f t="shared" si="709"/>
        <v>0.65</v>
      </c>
      <c r="BB897" s="9">
        <f t="shared" si="724"/>
        <v>21</v>
      </c>
      <c r="BC897" s="9">
        <f t="shared" si="725"/>
        <v>11.2</v>
      </c>
      <c r="BD897" s="9">
        <f t="shared" si="726"/>
        <v>13.65</v>
      </c>
      <c r="BE897" s="9">
        <f t="shared" si="710"/>
        <v>185.07388512754622</v>
      </c>
      <c r="BF897" s="9">
        <f t="shared" si="711"/>
        <v>76.517414151456521</v>
      </c>
      <c r="BG897" s="9">
        <f t="shared" si="712"/>
        <v>183.74745685146871</v>
      </c>
      <c r="BH897" s="9">
        <f t="shared" si="713"/>
        <v>5448.0651835391445</v>
      </c>
      <c r="BI897" s="9">
        <f t="shared" si="714"/>
        <v>373.46563881649229</v>
      </c>
      <c r="BJ897" s="9">
        <f t="shared" si="715"/>
        <v>154.40657625448259</v>
      </c>
      <c r="BK897" s="9">
        <f t="shared" si="716"/>
        <v>370.78900303328521</v>
      </c>
      <c r="BL897" s="9">
        <f t="shared" si="717"/>
        <v>10993.799274717334</v>
      </c>
      <c r="BM897" s="9" t="str">
        <f t="shared" si="718"/>
        <v>D</v>
      </c>
      <c r="BN897" s="9" t="str">
        <f t="shared" si="719"/>
        <v>M</v>
      </c>
      <c r="BO897" s="9">
        <v>1</v>
      </c>
    </row>
    <row r="898" spans="1:67" x14ac:dyDescent="0.3">
      <c r="A898" s="10">
        <v>892</v>
      </c>
      <c r="B898" s="10">
        <f t="shared" si="689"/>
        <v>23</v>
      </c>
      <c r="C898" s="9">
        <f>IF(G898&lt;=$A$3,$A$3,G898)</f>
        <v>2.5</v>
      </c>
      <c r="D898" s="9">
        <f t="shared" si="727"/>
        <v>3</v>
      </c>
      <c r="E898" s="9">
        <f t="shared" si="728"/>
        <v>2.7508200000000005</v>
      </c>
      <c r="F898" s="9">
        <f t="shared" si="729"/>
        <v>2.9000000000000004</v>
      </c>
      <c r="G898" s="9">
        <v>1.1269623237976256</v>
      </c>
      <c r="H898" s="9">
        <f t="shared" si="690"/>
        <v>1.2434653435809579</v>
      </c>
      <c r="I898" s="9">
        <v>65</v>
      </c>
      <c r="J898" s="9">
        <v>78</v>
      </c>
      <c r="K898" s="9">
        <v>0.2</v>
      </c>
      <c r="L898" s="9">
        <v>0.2</v>
      </c>
      <c r="M898" s="1">
        <f t="shared" si="730"/>
        <v>1.3989229744649958</v>
      </c>
      <c r="N898" s="9">
        <v>3</v>
      </c>
      <c r="O898" s="9">
        <v>2.6</v>
      </c>
      <c r="P898" s="9">
        <f t="shared" si="731"/>
        <v>0</v>
      </c>
      <c r="Q898" s="1">
        <f t="shared" si="732"/>
        <v>0</v>
      </c>
      <c r="R898" s="4">
        <f t="shared" si="733"/>
        <v>15.007922656809424</v>
      </c>
      <c r="S898" s="4">
        <f t="shared" si="734"/>
        <v>17.771631787925461</v>
      </c>
      <c r="T898" s="9">
        <f t="shared" si="735"/>
        <v>0</v>
      </c>
      <c r="U898" s="9">
        <f t="shared" si="736"/>
        <v>2.6423883180459535</v>
      </c>
      <c r="V898" s="9">
        <f t="shared" si="737"/>
        <v>30.784944027864341</v>
      </c>
      <c r="W898" s="9">
        <f t="shared" si="738"/>
        <v>35.543263575850922</v>
      </c>
      <c r="X898" s="28">
        <f t="shared" si="691"/>
        <v>66.328207603715271</v>
      </c>
      <c r="Y898" s="9">
        <f t="shared" si="739"/>
        <v>0.53586950198033123</v>
      </c>
      <c r="Z898" s="9">
        <f t="shared" si="720"/>
        <v>0.04</v>
      </c>
      <c r="AA898" s="29">
        <f t="shared" si="692"/>
        <v>0.57586950198033127</v>
      </c>
      <c r="AB898" s="30">
        <f t="shared" si="721"/>
        <v>0.98</v>
      </c>
      <c r="AC898" s="9">
        <v>0.5</v>
      </c>
      <c r="AD898" s="9">
        <v>0.5</v>
      </c>
      <c r="AE898" s="9">
        <f t="shared" si="693"/>
        <v>30.784944027864341</v>
      </c>
      <c r="AF898" s="9">
        <f>(AC898+AD898)*D898*E898*N898</f>
        <v>24.757380000000005</v>
      </c>
      <c r="AG898" s="28">
        <f t="shared" si="694"/>
        <v>55.542324027864346</v>
      </c>
      <c r="AH898" s="9">
        <f t="shared" si="695"/>
        <v>0.44573900054271726</v>
      </c>
      <c r="AI898" s="9">
        <f t="shared" si="722"/>
        <v>0.09</v>
      </c>
      <c r="AJ898" s="29">
        <f t="shared" si="696"/>
        <v>0.53573900054271728</v>
      </c>
      <c r="AK898" s="30">
        <f t="shared" si="723"/>
        <v>0.9</v>
      </c>
      <c r="AL898" s="9">
        <v>10.823693036646112</v>
      </c>
      <c r="AM898" s="9">
        <v>2.7624456266121911</v>
      </c>
      <c r="AN898" s="9">
        <v>4.4295331536675508</v>
      </c>
      <c r="AO898" s="36">
        <f t="shared" si="697"/>
        <v>67.710045262126016</v>
      </c>
      <c r="AP898" s="36">
        <f t="shared" si="698"/>
        <v>4.5906583180447358</v>
      </c>
      <c r="AQ898" s="36">
        <f t="shared" si="699"/>
        <v>1.1716374393672844</v>
      </c>
      <c r="AR898" s="36">
        <f t="shared" si="700"/>
        <v>1.8787001024596521</v>
      </c>
      <c r="AS898" s="36">
        <f t="shared" si="701"/>
        <v>106.48542122871996</v>
      </c>
      <c r="AT898" s="37">
        <f t="shared" si="702"/>
        <v>54.931968818766933</v>
      </c>
      <c r="AU898" s="37">
        <f t="shared" si="703"/>
        <v>5.0250185470121558</v>
      </c>
      <c r="AV898" s="37">
        <f t="shared" si="704"/>
        <v>1.2824957675573754</v>
      </c>
      <c r="AW898" s="37">
        <f t="shared" si="705"/>
        <v>2.0564594890508667</v>
      </c>
      <c r="AX898" s="37">
        <f t="shared" si="706"/>
        <v>116.56088943875635</v>
      </c>
      <c r="AY898" s="9">
        <f t="shared" si="707"/>
        <v>0.85</v>
      </c>
      <c r="AZ898" s="9">
        <f t="shared" si="708"/>
        <v>0.6</v>
      </c>
      <c r="BA898" s="9">
        <f t="shared" si="709"/>
        <v>0.65</v>
      </c>
      <c r="BB898" s="9">
        <f t="shared" si="724"/>
        <v>21</v>
      </c>
      <c r="BC898" s="9">
        <f t="shared" si="725"/>
        <v>11.2</v>
      </c>
      <c r="BD898" s="9">
        <f t="shared" si="726"/>
        <v>13.65</v>
      </c>
      <c r="BE898" s="9">
        <f t="shared" si="710"/>
        <v>310.83368249776436</v>
      </c>
      <c r="BF898" s="9">
        <f t="shared" si="711"/>
        <v>79.331624050360247</v>
      </c>
      <c r="BG898" s="9">
        <f t="shared" si="712"/>
        <v>127.20686897150382</v>
      </c>
      <c r="BH898" s="9">
        <f t="shared" si="713"/>
        <v>7210.1326911531833</v>
      </c>
      <c r="BI898" s="9">
        <f t="shared" si="714"/>
        <v>276.03416213819725</v>
      </c>
      <c r="BJ898" s="9">
        <f t="shared" si="715"/>
        <v>70.450017513662303</v>
      </c>
      <c r="BK898" s="9">
        <f t="shared" si="716"/>
        <v>112.96536852959959</v>
      </c>
      <c r="BL898" s="9">
        <f t="shared" si="717"/>
        <v>6402.9191441375033</v>
      </c>
      <c r="BM898" s="9" t="str">
        <f t="shared" si="718"/>
        <v>M</v>
      </c>
      <c r="BN898" s="9" t="str">
        <f t="shared" si="719"/>
        <v>M</v>
      </c>
      <c r="BO898" s="9">
        <v>1</v>
      </c>
    </row>
    <row r="899" spans="1:67" x14ac:dyDescent="0.3">
      <c r="A899" s="10">
        <v>893</v>
      </c>
      <c r="B899" s="10">
        <f t="shared" si="689"/>
        <v>23</v>
      </c>
      <c r="C899" s="9">
        <f>IF(G899&lt;=$A$3,$A$3,G899)</f>
        <v>2.5</v>
      </c>
      <c r="D899" s="9">
        <f t="shared" si="727"/>
        <v>3</v>
      </c>
      <c r="E899" s="9">
        <f t="shared" si="728"/>
        <v>2.7508200000000005</v>
      </c>
      <c r="F899" s="9">
        <f t="shared" si="729"/>
        <v>2.9000000000000004</v>
      </c>
      <c r="G899" s="9">
        <v>1.9265104641492066</v>
      </c>
      <c r="H899" s="9">
        <f t="shared" si="690"/>
        <v>2.1256691067924156</v>
      </c>
      <c r="I899" s="9">
        <v>65</v>
      </c>
      <c r="J899" s="9">
        <v>78</v>
      </c>
      <c r="K899" s="9">
        <v>0.2</v>
      </c>
      <c r="L899" s="9">
        <v>0.2</v>
      </c>
      <c r="M899" s="1">
        <f t="shared" si="730"/>
        <v>1.3989229744649958</v>
      </c>
      <c r="N899" s="9">
        <v>3</v>
      </c>
      <c r="O899" s="9">
        <v>2.6</v>
      </c>
      <c r="P899" s="9">
        <f t="shared" si="731"/>
        <v>1.3394420407519871</v>
      </c>
      <c r="Q899" s="1">
        <f t="shared" si="732"/>
        <v>0.62459208125741128</v>
      </c>
      <c r="R899" s="4">
        <f t="shared" si="733"/>
        <v>15.007922656809424</v>
      </c>
      <c r="S899" s="4">
        <f t="shared" si="734"/>
        <v>4.5981819324471767</v>
      </c>
      <c r="T899" s="9">
        <f t="shared" si="735"/>
        <v>3.4520242033395592</v>
      </c>
      <c r="U899" s="9">
        <f t="shared" si="736"/>
        <v>3.5245920812574116</v>
      </c>
      <c r="V899" s="9">
        <f t="shared" si="737"/>
        <v>43.130100612089905</v>
      </c>
      <c r="W899" s="9">
        <f t="shared" si="738"/>
        <v>53.932864626218851</v>
      </c>
      <c r="X899" s="28">
        <f t="shared" si="691"/>
        <v>97.062965238308749</v>
      </c>
      <c r="Y899" s="9">
        <f t="shared" si="739"/>
        <v>0.55564822786737478</v>
      </c>
      <c r="Z899" s="9">
        <f t="shared" si="720"/>
        <v>0.04</v>
      </c>
      <c r="AA899" s="29">
        <f t="shared" si="692"/>
        <v>0.59564822786737481</v>
      </c>
      <c r="AB899" s="30">
        <f t="shared" si="721"/>
        <v>0.98</v>
      </c>
      <c r="AC899" s="9">
        <v>0.5</v>
      </c>
      <c r="AD899" s="9">
        <v>0.5</v>
      </c>
      <c r="AE899" s="9">
        <f t="shared" si="693"/>
        <v>52.625997831120422</v>
      </c>
      <c r="AF899" s="9">
        <f>(AC899+AD899)*D899*E899*N899</f>
        <v>24.757380000000005</v>
      </c>
      <c r="AG899" s="28">
        <f t="shared" si="694"/>
        <v>77.383377831120427</v>
      </c>
      <c r="AH899" s="9">
        <f t="shared" si="695"/>
        <v>0.31993149813167759</v>
      </c>
      <c r="AI899" s="9">
        <f t="shared" si="722"/>
        <v>0.09</v>
      </c>
      <c r="AJ899" s="29">
        <f t="shared" si="696"/>
        <v>0.40993149813167762</v>
      </c>
      <c r="AK899" s="30">
        <f t="shared" si="723"/>
        <v>0.9</v>
      </c>
      <c r="AL899" s="9">
        <v>9.4451623783834151</v>
      </c>
      <c r="AM899" s="9">
        <v>3.0394072030141448</v>
      </c>
      <c r="AN899" s="9">
        <v>4.5395762342162529</v>
      </c>
      <c r="AO899" s="36">
        <f t="shared" si="697"/>
        <v>99.085110347440192</v>
      </c>
      <c r="AP899" s="36">
        <f t="shared" si="698"/>
        <v>3.8191681457797348</v>
      </c>
      <c r="AQ899" s="36">
        <f t="shared" si="699"/>
        <v>1.2289896887714351</v>
      </c>
      <c r="AR899" s="36">
        <f t="shared" si="700"/>
        <v>1.835585695036491</v>
      </c>
      <c r="AS899" s="36">
        <f t="shared" si="701"/>
        <v>92.717196189923584</v>
      </c>
      <c r="AT899" s="37">
        <f t="shared" si="702"/>
        <v>76.533011041767466</v>
      </c>
      <c r="AU899" s="37">
        <f t="shared" si="703"/>
        <v>5.5732928145157423</v>
      </c>
      <c r="AV899" s="37">
        <f t="shared" si="704"/>
        <v>1.7934584548503445</v>
      </c>
      <c r="AW899" s="37">
        <f t="shared" si="705"/>
        <v>2.678660947641025</v>
      </c>
      <c r="AX899" s="37">
        <f t="shared" si="706"/>
        <v>135.30173681364531</v>
      </c>
      <c r="AY899" s="9">
        <f t="shared" si="707"/>
        <v>0.85</v>
      </c>
      <c r="AZ899" s="9">
        <f t="shared" si="708"/>
        <v>0.6</v>
      </c>
      <c r="BA899" s="9">
        <f t="shared" si="709"/>
        <v>0.65</v>
      </c>
      <c r="BB899" s="9">
        <f t="shared" si="724"/>
        <v>21</v>
      </c>
      <c r="BC899" s="9">
        <f t="shared" si="725"/>
        <v>11.2</v>
      </c>
      <c r="BD899" s="9">
        <f t="shared" si="726"/>
        <v>13.65</v>
      </c>
      <c r="BE899" s="9">
        <f t="shared" si="710"/>
        <v>378.42269716001357</v>
      </c>
      <c r="BF899" s="9">
        <f t="shared" si="711"/>
        <v>121.77457892778382</v>
      </c>
      <c r="BG899" s="9">
        <f t="shared" si="712"/>
        <v>181.87921114487341</v>
      </c>
      <c r="BH899" s="9">
        <f t="shared" si="713"/>
        <v>9186.8936155838401</v>
      </c>
      <c r="BI899" s="9">
        <f t="shared" si="714"/>
        <v>426.54088051233657</v>
      </c>
      <c r="BJ899" s="9">
        <f t="shared" si="715"/>
        <v>137.25877572801264</v>
      </c>
      <c r="BK899" s="9">
        <f t="shared" si="716"/>
        <v>205.00598788296188</v>
      </c>
      <c r="BL899" s="9">
        <f t="shared" si="717"/>
        <v>10355.049317529032</v>
      </c>
      <c r="BM899" s="9" t="str">
        <f t="shared" si="718"/>
        <v>M</v>
      </c>
      <c r="BN899" s="9" t="str">
        <f t="shared" si="719"/>
        <v>M</v>
      </c>
      <c r="BO899" s="9">
        <v>1</v>
      </c>
    </row>
    <row r="900" spans="1:67" x14ac:dyDescent="0.3">
      <c r="A900" s="10">
        <v>894</v>
      </c>
      <c r="B900" s="10">
        <f t="shared" si="689"/>
        <v>23</v>
      </c>
      <c r="C900" s="9">
        <f>IF(G900&lt;=$A$3,$A$3,G900)</f>
        <v>3.3575134562764264</v>
      </c>
      <c r="D900" s="9">
        <f t="shared" si="727"/>
        <v>3</v>
      </c>
      <c r="E900" s="9">
        <f t="shared" si="728"/>
        <v>2.7508200000000005</v>
      </c>
      <c r="F900" s="9">
        <f t="shared" si="729"/>
        <v>3.7575134562764267</v>
      </c>
      <c r="G900" s="9">
        <v>3.3575134562764264</v>
      </c>
      <c r="H900" s="9">
        <f t="shared" si="690"/>
        <v>3.704606210274846</v>
      </c>
      <c r="I900" s="9">
        <v>65</v>
      </c>
      <c r="J900" s="9">
        <v>78</v>
      </c>
      <c r="K900" s="9">
        <v>0.2</v>
      </c>
      <c r="L900" s="9">
        <v>0.2</v>
      </c>
      <c r="M900" s="1">
        <f t="shared" si="730"/>
        <v>1.3989229744649958</v>
      </c>
      <c r="N900" s="9">
        <v>3</v>
      </c>
      <c r="O900" s="9">
        <v>2.6</v>
      </c>
      <c r="P900" s="9">
        <f t="shared" si="731"/>
        <v>2.8865400448045091</v>
      </c>
      <c r="Q900" s="1">
        <f t="shared" si="732"/>
        <v>1.3460157284634153</v>
      </c>
      <c r="R900" s="4">
        <f t="shared" si="733"/>
        <v>15.007922656809424</v>
      </c>
      <c r="S900" s="4">
        <f t="shared" si="734"/>
        <v>2.1466601237169852E-2</v>
      </c>
      <c r="T900" s="9">
        <f t="shared" si="735"/>
        <v>16.031758196039149</v>
      </c>
      <c r="U900" s="9">
        <f t="shared" si="736"/>
        <v>5.1035291847398421</v>
      </c>
      <c r="V900" s="9">
        <f t="shared" si="737"/>
        <v>47.615862617305858</v>
      </c>
      <c r="W900" s="9">
        <f t="shared" si="738"/>
        <v>41.343144558819738</v>
      </c>
      <c r="X900" s="28">
        <f t="shared" si="691"/>
        <v>88.959007176125596</v>
      </c>
      <c r="Y900" s="9">
        <f t="shared" si="739"/>
        <v>0.46474377211704337</v>
      </c>
      <c r="Z900" s="9">
        <f t="shared" si="720"/>
        <v>0.04</v>
      </c>
      <c r="AA900" s="29">
        <f t="shared" si="692"/>
        <v>0.50474377211704335</v>
      </c>
      <c r="AB900" s="30">
        <f t="shared" si="721"/>
        <v>0.98</v>
      </c>
      <c r="AC900" s="9">
        <v>0.5</v>
      </c>
      <c r="AD900" s="9">
        <v>0.5</v>
      </c>
      <c r="AE900" s="9">
        <f t="shared" si="693"/>
        <v>91.716343698134281</v>
      </c>
      <c r="AF900" s="9">
        <f>(AC900+AD900)*D900*E900*N900</f>
        <v>24.757380000000005</v>
      </c>
      <c r="AG900" s="28">
        <f t="shared" si="694"/>
        <v>116.47372369813428</v>
      </c>
      <c r="AH900" s="9">
        <f t="shared" si="695"/>
        <v>0.21255764144850275</v>
      </c>
      <c r="AI900" s="9">
        <f t="shared" si="722"/>
        <v>0.09</v>
      </c>
      <c r="AJ900" s="29">
        <f t="shared" si="696"/>
        <v>0.30255764144850272</v>
      </c>
      <c r="AK900" s="30">
        <f t="shared" si="723"/>
        <v>0.9</v>
      </c>
      <c r="AL900" s="9">
        <v>11.958251101619705</v>
      </c>
      <c r="AM900" s="9">
        <v>2.8021722078941256</v>
      </c>
      <c r="AN900" s="9">
        <v>4.1109984631659948</v>
      </c>
      <c r="AO900" s="36">
        <f t="shared" si="697"/>
        <v>90.812319825628222</v>
      </c>
      <c r="AP900" s="36">
        <f t="shared" si="698"/>
        <v>5.9223983326653862</v>
      </c>
      <c r="AQ900" s="36">
        <f t="shared" si="699"/>
        <v>1.3877932375601008</v>
      </c>
      <c r="AR900" s="36">
        <f t="shared" si="700"/>
        <v>2.0359975917002227</v>
      </c>
      <c r="AS900" s="36">
        <f t="shared" si="701"/>
        <v>133.10516942684123</v>
      </c>
      <c r="AT900" s="37">
        <f t="shared" si="702"/>
        <v>115.19379266848446</v>
      </c>
      <c r="AU900" s="37">
        <f t="shared" si="703"/>
        <v>8.3401908524646871</v>
      </c>
      <c r="AV900" s="37">
        <f t="shared" si="704"/>
        <v>1.9543535937411356</v>
      </c>
      <c r="AW900" s="37">
        <f t="shared" si="705"/>
        <v>2.8671844641520718</v>
      </c>
      <c r="AX900" s="37">
        <f t="shared" si="706"/>
        <v>187.44475702462432</v>
      </c>
      <c r="AY900" s="9">
        <f t="shared" si="707"/>
        <v>0.85</v>
      </c>
      <c r="AZ900" s="9">
        <f t="shared" si="708"/>
        <v>0.6</v>
      </c>
      <c r="BA900" s="9">
        <f t="shared" si="709"/>
        <v>0.65</v>
      </c>
      <c r="BB900" s="9">
        <f t="shared" si="724"/>
        <v>21</v>
      </c>
      <c r="BC900" s="9">
        <f t="shared" si="725"/>
        <v>11.2</v>
      </c>
      <c r="BD900" s="9">
        <f t="shared" si="726"/>
        <v>13.65</v>
      </c>
      <c r="BE900" s="9">
        <f t="shared" si="710"/>
        <v>537.82673152077632</v>
      </c>
      <c r="BF900" s="9">
        <f t="shared" si="711"/>
        <v>126.02872334115192</v>
      </c>
      <c r="BG900" s="9">
        <f t="shared" si="712"/>
        <v>184.89366446168944</v>
      </c>
      <c r="BH900" s="9">
        <f t="shared" si="713"/>
        <v>12087.589216434737</v>
      </c>
      <c r="BI900" s="9">
        <f t="shared" si="714"/>
        <v>960.73821587440784</v>
      </c>
      <c r="BJ900" s="9">
        <f t="shared" si="715"/>
        <v>225.12940267832388</v>
      </c>
      <c r="BK900" s="9">
        <f t="shared" si="716"/>
        <v>330.2818527058335</v>
      </c>
      <c r="BL900" s="9">
        <f t="shared" si="717"/>
        <v>21592.47247748902</v>
      </c>
      <c r="BM900" s="9" t="str">
        <f t="shared" si="718"/>
        <v>M</v>
      </c>
      <c r="BN900" s="9" t="str">
        <f t="shared" si="719"/>
        <v>M</v>
      </c>
      <c r="BO900" s="9">
        <v>1</v>
      </c>
    </row>
    <row r="901" spans="1:67" x14ac:dyDescent="0.3">
      <c r="A901" s="10">
        <v>895</v>
      </c>
      <c r="B901" s="10">
        <f t="shared" si="689"/>
        <v>23</v>
      </c>
      <c r="C901" s="9">
        <f>IF(G901&lt;=$A$3,$A$3,G901)</f>
        <v>2.5</v>
      </c>
      <c r="D901" s="9">
        <f t="shared" si="727"/>
        <v>3</v>
      </c>
      <c r="E901" s="9">
        <f t="shared" si="728"/>
        <v>2.7508200000000005</v>
      </c>
      <c r="F901" s="9">
        <f t="shared" si="729"/>
        <v>2.9000000000000004</v>
      </c>
      <c r="G901" s="9">
        <v>1.1341221999945741</v>
      </c>
      <c r="H901" s="9">
        <f t="shared" si="690"/>
        <v>1.2513653928791759</v>
      </c>
      <c r="I901" s="9">
        <v>65</v>
      </c>
      <c r="J901" s="9">
        <v>78</v>
      </c>
      <c r="K901" s="9">
        <v>0.2</v>
      </c>
      <c r="L901" s="9">
        <v>0.2</v>
      </c>
      <c r="M901" s="1">
        <f t="shared" si="730"/>
        <v>1.3989229744649958</v>
      </c>
      <c r="N901" s="9">
        <v>3</v>
      </c>
      <c r="O901" s="9">
        <v>2.6</v>
      </c>
      <c r="P901" s="9">
        <f t="shared" si="731"/>
        <v>0</v>
      </c>
      <c r="Q901" s="1">
        <f t="shared" si="732"/>
        <v>0</v>
      </c>
      <c r="R901" s="4">
        <f t="shared" si="733"/>
        <v>15.007922656809424</v>
      </c>
      <c r="S901" s="4">
        <f t="shared" si="734"/>
        <v>17.686878494844418</v>
      </c>
      <c r="T901" s="9">
        <f t="shared" si="735"/>
        <v>0</v>
      </c>
      <c r="U901" s="9">
        <f t="shared" si="736"/>
        <v>2.6502883673441717</v>
      </c>
      <c r="V901" s="9">
        <f t="shared" si="737"/>
        <v>30.980528550359054</v>
      </c>
      <c r="W901" s="9">
        <f t="shared" si="738"/>
        <v>35.373756989688836</v>
      </c>
      <c r="X901" s="28">
        <f t="shared" si="691"/>
        <v>66.354285540047897</v>
      </c>
      <c r="Y901" s="9">
        <f t="shared" si="739"/>
        <v>0.53310433081732345</v>
      </c>
      <c r="Z901" s="9">
        <f t="shared" si="720"/>
        <v>0.04</v>
      </c>
      <c r="AA901" s="29">
        <f t="shared" si="692"/>
        <v>0.57310433081732348</v>
      </c>
      <c r="AB901" s="30">
        <f t="shared" si="721"/>
        <v>0.98</v>
      </c>
      <c r="AC901" s="9">
        <v>0.5</v>
      </c>
      <c r="AD901" s="9">
        <v>0.5</v>
      </c>
      <c r="AE901" s="9">
        <f t="shared" si="693"/>
        <v>30.980528550359058</v>
      </c>
      <c r="AF901" s="9">
        <f>(AC901+AD901)*D901*E901*N901</f>
        <v>24.757380000000005</v>
      </c>
      <c r="AG901" s="28">
        <f t="shared" si="694"/>
        <v>55.737908550359066</v>
      </c>
      <c r="AH901" s="9">
        <f t="shared" si="695"/>
        <v>0.44417490077927435</v>
      </c>
      <c r="AI901" s="9">
        <f t="shared" si="722"/>
        <v>0.09</v>
      </c>
      <c r="AJ901" s="29">
        <f t="shared" si="696"/>
        <v>0.53417490077927432</v>
      </c>
      <c r="AK901" s="30">
        <f t="shared" si="723"/>
        <v>0.9</v>
      </c>
      <c r="AL901" s="9">
        <v>7.8921815933233601</v>
      </c>
      <c r="AM901" s="9">
        <v>2.3253572188582785</v>
      </c>
      <c r="AN901" s="9">
        <v>5.1973057782808656</v>
      </c>
      <c r="AO901" s="36">
        <f t="shared" si="697"/>
        <v>67.736666488798889</v>
      </c>
      <c r="AP901" s="36">
        <f t="shared" si="698"/>
        <v>3.3691381425929778</v>
      </c>
      <c r="AQ901" s="36">
        <f t="shared" si="699"/>
        <v>0.99268492603327241</v>
      </c>
      <c r="AR901" s="36">
        <f t="shared" si="700"/>
        <v>2.2187073281662015</v>
      </c>
      <c r="AS901" s="36">
        <f t="shared" si="701"/>
        <v>86.495439317382861</v>
      </c>
      <c r="AT901" s="37">
        <f t="shared" si="702"/>
        <v>55.125404060794679</v>
      </c>
      <c r="AU901" s="37">
        <f t="shared" si="703"/>
        <v>3.6763762737778389</v>
      </c>
      <c r="AV901" s="37">
        <f t="shared" si="704"/>
        <v>1.0832097571982884</v>
      </c>
      <c r="AW901" s="37">
        <f t="shared" si="705"/>
        <v>2.4210354798481353</v>
      </c>
      <c r="AX901" s="37">
        <f t="shared" si="706"/>
        <v>94.38312335025951</v>
      </c>
      <c r="AY901" s="9">
        <f t="shared" si="707"/>
        <v>0.85</v>
      </c>
      <c r="AZ901" s="9">
        <f t="shared" si="708"/>
        <v>0.6</v>
      </c>
      <c r="BA901" s="9">
        <f t="shared" si="709"/>
        <v>0.65</v>
      </c>
      <c r="BB901" s="9">
        <f t="shared" si="724"/>
        <v>21</v>
      </c>
      <c r="BC901" s="9">
        <f t="shared" si="725"/>
        <v>11.2</v>
      </c>
      <c r="BD901" s="9">
        <f t="shared" si="726"/>
        <v>13.65</v>
      </c>
      <c r="BE901" s="9">
        <f t="shared" si="710"/>
        <v>228.2141867195119</v>
      </c>
      <c r="BF901" s="9">
        <f t="shared" si="711"/>
        <v>67.241167763173763</v>
      </c>
      <c r="BG901" s="9">
        <f t="shared" si="712"/>
        <v>150.28783832424807</v>
      </c>
      <c r="BH901" s="9">
        <f t="shared" si="713"/>
        <v>5858.9127258437056</v>
      </c>
      <c r="BI901" s="9">
        <f t="shared" si="714"/>
        <v>202.66172757152211</v>
      </c>
      <c r="BJ901" s="9">
        <f t="shared" si="715"/>
        <v>59.712375548150945</v>
      </c>
      <c r="BK901" s="9">
        <f t="shared" si="716"/>
        <v>133.46055907214838</v>
      </c>
      <c r="BL901" s="9">
        <f t="shared" si="717"/>
        <v>5202.907811202881</v>
      </c>
      <c r="BM901" s="9" t="str">
        <f t="shared" si="718"/>
        <v>M</v>
      </c>
      <c r="BN901" s="9" t="str">
        <f t="shared" si="719"/>
        <v>M</v>
      </c>
      <c r="BO901" s="9">
        <v>1</v>
      </c>
    </row>
    <row r="902" spans="1:67" x14ac:dyDescent="0.3">
      <c r="A902" s="10">
        <v>896</v>
      </c>
      <c r="B902" s="10">
        <f t="shared" si="689"/>
        <v>23</v>
      </c>
      <c r="C902" s="9">
        <f>IF(G902&lt;=$A$3,$A$3,G902)</f>
        <v>2.5</v>
      </c>
      <c r="D902" s="9">
        <f t="shared" si="727"/>
        <v>3</v>
      </c>
      <c r="E902" s="9">
        <f t="shared" si="728"/>
        <v>2.7508200000000005</v>
      </c>
      <c r="F902" s="9">
        <f t="shared" si="729"/>
        <v>2.9000000000000004</v>
      </c>
      <c r="G902" s="9">
        <v>2.4878864799380618</v>
      </c>
      <c r="H902" s="9">
        <f t="shared" si="690"/>
        <v>2.7450790068489774</v>
      </c>
      <c r="I902" s="9">
        <v>65</v>
      </c>
      <c r="J902" s="9">
        <v>78</v>
      </c>
      <c r="K902" s="9">
        <v>0.2</v>
      </c>
      <c r="L902" s="9">
        <v>0.2</v>
      </c>
      <c r="M902" s="1">
        <f t="shared" si="730"/>
        <v>1.3989229744649958</v>
      </c>
      <c r="N902" s="9">
        <v>3</v>
      </c>
      <c r="O902" s="9">
        <v>2.6</v>
      </c>
      <c r="P902" s="9">
        <f t="shared" si="731"/>
        <v>2.6677708580554178</v>
      </c>
      <c r="Q902" s="1">
        <f t="shared" si="732"/>
        <v>1.2440019813139731</v>
      </c>
      <c r="R902" s="4">
        <f t="shared" si="733"/>
        <v>15.007922656809424</v>
      </c>
      <c r="S902" s="4">
        <f t="shared" si="734"/>
        <v>0.18405750157031944</v>
      </c>
      <c r="T902" s="9">
        <f t="shared" si="735"/>
        <v>13.693769977636281</v>
      </c>
      <c r="U902" s="9">
        <f t="shared" si="736"/>
        <v>4.1440019813139735</v>
      </c>
      <c r="V902" s="9">
        <f t="shared" si="737"/>
        <v>30.291867772701313</v>
      </c>
      <c r="W902" s="9">
        <f t="shared" si="738"/>
        <v>41.790402859274167</v>
      </c>
      <c r="X902" s="28">
        <f t="shared" si="691"/>
        <v>72.082270631975476</v>
      </c>
      <c r="Y902" s="9">
        <f t="shared" si="739"/>
        <v>0.57975980075100564</v>
      </c>
      <c r="Z902" s="9">
        <f t="shared" si="720"/>
        <v>0.04</v>
      </c>
      <c r="AA902" s="29">
        <f t="shared" si="692"/>
        <v>0.61975980075100567</v>
      </c>
      <c r="AB902" s="30">
        <f t="shared" si="721"/>
        <v>0.98</v>
      </c>
      <c r="AC902" s="9">
        <v>0.5</v>
      </c>
      <c r="AD902" s="9">
        <v>0.5</v>
      </c>
      <c r="AE902" s="9">
        <f t="shared" si="693"/>
        <v>67.96096410258275</v>
      </c>
      <c r="AF902" s="9">
        <f>(AC902+AD902)*D902*E902*N902</f>
        <v>24.757380000000005</v>
      </c>
      <c r="AG902" s="28">
        <f t="shared" si="694"/>
        <v>92.718344102582762</v>
      </c>
      <c r="AH902" s="9">
        <f t="shared" si="695"/>
        <v>0.26701706377120643</v>
      </c>
      <c r="AI902" s="9">
        <f t="shared" si="722"/>
        <v>0.09</v>
      </c>
      <c r="AJ902" s="29">
        <f t="shared" si="696"/>
        <v>0.35701706377120646</v>
      </c>
      <c r="AK902" s="30">
        <f t="shared" si="723"/>
        <v>0.9</v>
      </c>
      <c r="AL902" s="9">
        <v>5.0671305565910165</v>
      </c>
      <c r="AM902" s="9">
        <v>3.4303864899869998</v>
      </c>
      <c r="AN902" s="9">
        <v>3.0506477774530434</v>
      </c>
      <c r="AO902" s="36">
        <f t="shared" si="697"/>
        <v>73.583984603474974</v>
      </c>
      <c r="AP902" s="36">
        <f t="shared" si="698"/>
        <v>1.9267267324588357</v>
      </c>
      <c r="AQ902" s="36">
        <f t="shared" si="699"/>
        <v>1.304370842453715</v>
      </c>
      <c r="AR902" s="36">
        <f t="shared" si="700"/>
        <v>1.1599789187372469</v>
      </c>
      <c r="AS902" s="36">
        <f t="shared" si="701"/>
        <v>51.865985968099061</v>
      </c>
      <c r="AT902" s="37">
        <f t="shared" si="702"/>
        <v>91.699461200356581</v>
      </c>
      <c r="AU902" s="37">
        <f t="shared" si="703"/>
        <v>3.2580784835315328</v>
      </c>
      <c r="AV902" s="37">
        <f t="shared" si="704"/>
        <v>2.205679977731426</v>
      </c>
      <c r="AW902" s="37">
        <f t="shared" si="705"/>
        <v>1.961514465346601</v>
      </c>
      <c r="AX902" s="37">
        <f t="shared" si="706"/>
        <v>87.70494022998264</v>
      </c>
      <c r="AY902" s="9">
        <f t="shared" si="707"/>
        <v>0.85</v>
      </c>
      <c r="AZ902" s="9">
        <f t="shared" si="708"/>
        <v>0.6</v>
      </c>
      <c r="BA902" s="9">
        <f t="shared" si="709"/>
        <v>0.55000000000000004</v>
      </c>
      <c r="BB902" s="9">
        <f t="shared" si="724"/>
        <v>21</v>
      </c>
      <c r="BC902" s="9">
        <f t="shared" si="725"/>
        <v>11.2</v>
      </c>
      <c r="BD902" s="9">
        <f t="shared" si="726"/>
        <v>13.65</v>
      </c>
      <c r="BE902" s="9">
        <f t="shared" si="710"/>
        <v>141.77623021635461</v>
      </c>
      <c r="BF902" s="9">
        <f t="shared" si="711"/>
        <v>95.98080398833585</v>
      </c>
      <c r="BG902" s="9">
        <f t="shared" si="712"/>
        <v>85.355870896717121</v>
      </c>
      <c r="BH902" s="9">
        <f t="shared" si="713"/>
        <v>3816.5059129206502</v>
      </c>
      <c r="BI902" s="9">
        <f t="shared" si="714"/>
        <v>298.76404148831642</v>
      </c>
      <c r="BJ902" s="9">
        <f t="shared" si="715"/>
        <v>202.25966553838626</v>
      </c>
      <c r="BK902" s="9">
        <f t="shared" si="716"/>
        <v>179.86981960898882</v>
      </c>
      <c r="BL902" s="9">
        <f t="shared" si="717"/>
        <v>8042.4957636988856</v>
      </c>
      <c r="BM902" s="9" t="str">
        <f t="shared" si="718"/>
        <v>D</v>
      </c>
      <c r="BN902" s="9" t="str">
        <f t="shared" si="719"/>
        <v>M</v>
      </c>
      <c r="BO902" s="9">
        <v>1</v>
      </c>
    </row>
    <row r="903" spans="1:67" x14ac:dyDescent="0.3">
      <c r="A903" s="10">
        <v>897</v>
      </c>
      <c r="B903" s="10">
        <f t="shared" si="689"/>
        <v>23</v>
      </c>
      <c r="C903" s="9">
        <f>IF(G903&lt;=$A$3,$A$3,G903)</f>
        <v>2.5</v>
      </c>
      <c r="D903" s="9">
        <f t="shared" si="727"/>
        <v>3</v>
      </c>
      <c r="E903" s="9">
        <f t="shared" si="728"/>
        <v>2.7508200000000005</v>
      </c>
      <c r="F903" s="9">
        <f t="shared" si="729"/>
        <v>2.9000000000000004</v>
      </c>
      <c r="G903" s="9">
        <v>1.5809648289176141</v>
      </c>
      <c r="H903" s="9">
        <f t="shared" si="690"/>
        <v>1.7444016828840088</v>
      </c>
      <c r="I903" s="9">
        <v>65</v>
      </c>
      <c r="J903" s="9">
        <v>78</v>
      </c>
      <c r="K903" s="9">
        <v>0.2</v>
      </c>
      <c r="L903" s="9">
        <v>0.2</v>
      </c>
      <c r="M903" s="1">
        <f t="shared" si="730"/>
        <v>1.3989229744649958</v>
      </c>
      <c r="N903" s="9">
        <v>3</v>
      </c>
      <c r="O903" s="9">
        <v>2.6</v>
      </c>
      <c r="P903" s="9">
        <f t="shared" si="731"/>
        <v>0.52181141161555611</v>
      </c>
      <c r="Q903" s="1">
        <f t="shared" si="732"/>
        <v>0.24332465734900399</v>
      </c>
      <c r="R903" s="4">
        <f t="shared" si="733"/>
        <v>15.007922656809424</v>
      </c>
      <c r="S903" s="4">
        <f t="shared" si="734"/>
        <v>10.241104060722739</v>
      </c>
      <c r="T903" s="9">
        <f t="shared" si="735"/>
        <v>0.52390570218214716</v>
      </c>
      <c r="U903" s="9">
        <f t="shared" si="736"/>
        <v>3.1433246573490043</v>
      </c>
      <c r="V903" s="9">
        <f t="shared" si="737"/>
        <v>41.745645052122214</v>
      </c>
      <c r="W903" s="9">
        <f t="shared" si="738"/>
        <v>69.455527675121829</v>
      </c>
      <c r="X903" s="28">
        <f t="shared" si="691"/>
        <v>111.20117272724404</v>
      </c>
      <c r="Y903" s="9">
        <f t="shared" si="739"/>
        <v>0.62459348199036913</v>
      </c>
      <c r="Z903" s="9">
        <f t="shared" si="720"/>
        <v>0.04</v>
      </c>
      <c r="AA903" s="29">
        <f t="shared" si="692"/>
        <v>0.66459348199036916</v>
      </c>
      <c r="AB903" s="30">
        <f t="shared" si="721"/>
        <v>0.98</v>
      </c>
      <c r="AC903" s="9">
        <v>0.5</v>
      </c>
      <c r="AD903" s="9">
        <v>0.5</v>
      </c>
      <c r="AE903" s="9">
        <f t="shared" si="693"/>
        <v>43.186815335798912</v>
      </c>
      <c r="AF903" s="9">
        <f>(AC903+AD903)*D903*E903*N903</f>
        <v>24.757380000000005</v>
      </c>
      <c r="AG903" s="28">
        <f t="shared" si="694"/>
        <v>67.944195335798923</v>
      </c>
      <c r="AH903" s="9">
        <f t="shared" si="695"/>
        <v>0.36437814706086685</v>
      </c>
      <c r="AI903" s="9">
        <f t="shared" si="722"/>
        <v>0.09</v>
      </c>
      <c r="AJ903" s="29">
        <f t="shared" si="696"/>
        <v>0.45437814706086688</v>
      </c>
      <c r="AK903" s="30">
        <f t="shared" si="723"/>
        <v>0.9</v>
      </c>
      <c r="AL903" s="9">
        <v>7.7434619322634921</v>
      </c>
      <c r="AM903" s="9">
        <v>2.0663149620278776</v>
      </c>
      <c r="AN903" s="9">
        <v>3.333549737599466</v>
      </c>
      <c r="AO903" s="36">
        <f t="shared" si="697"/>
        <v>113.5178638257283</v>
      </c>
      <c r="AP903" s="36">
        <f t="shared" si="698"/>
        <v>2.5972076040406256</v>
      </c>
      <c r="AQ903" s="36">
        <f t="shared" si="699"/>
        <v>0.69305550652497294</v>
      </c>
      <c r="AR903" s="36">
        <f t="shared" si="700"/>
        <v>1.1180943101001555</v>
      </c>
      <c r="AS903" s="36">
        <f t="shared" si="701"/>
        <v>59.411581769049903</v>
      </c>
      <c r="AT903" s="37">
        <f t="shared" si="702"/>
        <v>67.19755582661432</v>
      </c>
      <c r="AU903" s="37">
        <f t="shared" si="703"/>
        <v>4.2250020476452468</v>
      </c>
      <c r="AV903" s="37">
        <f t="shared" si="704"/>
        <v>1.1274265983375051</v>
      </c>
      <c r="AW903" s="37">
        <f t="shared" si="705"/>
        <v>1.8188575846937818</v>
      </c>
      <c r="AX903" s="37">
        <f t="shared" si="706"/>
        <v>96.647666608384242</v>
      </c>
      <c r="AY903" s="9">
        <f t="shared" si="707"/>
        <v>0.85</v>
      </c>
      <c r="AZ903" s="9">
        <f t="shared" si="708"/>
        <v>0.6</v>
      </c>
      <c r="BA903" s="9">
        <f t="shared" si="709"/>
        <v>0.55000000000000004</v>
      </c>
      <c r="BB903" s="9">
        <f t="shared" si="724"/>
        <v>21</v>
      </c>
      <c r="BC903" s="9">
        <f t="shared" si="725"/>
        <v>11.2</v>
      </c>
      <c r="BD903" s="9">
        <f t="shared" si="726"/>
        <v>13.65</v>
      </c>
      <c r="BE903" s="9">
        <f t="shared" si="710"/>
        <v>294.82945912262977</v>
      </c>
      <c r="BF903" s="9">
        <f t="shared" si="711"/>
        <v>78.674180613373025</v>
      </c>
      <c r="BG903" s="9">
        <f t="shared" si="712"/>
        <v>126.92367763827107</v>
      </c>
      <c r="BH903" s="9">
        <f t="shared" si="713"/>
        <v>6744.2758489301286</v>
      </c>
      <c r="BI903" s="9">
        <f t="shared" si="714"/>
        <v>283.90981096420126</v>
      </c>
      <c r="BJ903" s="9">
        <f t="shared" si="715"/>
        <v>75.760311782194378</v>
      </c>
      <c r="BK903" s="9">
        <f t="shared" si="716"/>
        <v>122.22278408812129</v>
      </c>
      <c r="BL903" s="9">
        <f t="shared" si="717"/>
        <v>6494.4869724289083</v>
      </c>
      <c r="BM903" s="9" t="str">
        <f t="shared" si="718"/>
        <v>D</v>
      </c>
      <c r="BN903" s="9" t="str">
        <f t="shared" si="719"/>
        <v>M</v>
      </c>
      <c r="BO903" s="9">
        <v>1</v>
      </c>
    </row>
    <row r="904" spans="1:67" x14ac:dyDescent="0.3">
      <c r="A904" s="10">
        <v>898</v>
      </c>
      <c r="B904" s="10">
        <f t="shared" ref="B904:B967" si="740">IF(A904&lt;40,1,IF(A904&lt;80,2,IF(A904&lt;120,3,IF(A904&lt;160,4,IF(A904&lt;200,5,IF(A904&lt;240,6,IF(A904&lt;280,7,IF(A904&lt;320,8,IF(A904&lt;360,9,IF(A904&lt;400,10,IF(A904&lt;440,11,IF(A904&lt;480,12,IF(A904&lt;520,13,IF(A904&lt;560,14,IF(A904&lt;600,15,IF(A904&lt;640,16,IF(A904&lt;680,17,IF(A904&lt;720,18,IF(A904&lt;760,19,IF(A904&lt;800,20,IF(A904&lt;840,21,IF(A904&lt;880,22,IF(A904&lt;920,23,IF(A904&lt;960,24,25))))))))))))))))))))))))</f>
        <v>23</v>
      </c>
      <c r="C904" s="9">
        <f>IF(G904&lt;=$A$3,$A$3,G904)</f>
        <v>2.5</v>
      </c>
      <c r="D904" s="9">
        <f t="shared" si="727"/>
        <v>3</v>
      </c>
      <c r="E904" s="9">
        <f t="shared" si="728"/>
        <v>2.7508200000000005</v>
      </c>
      <c r="F904" s="9">
        <f t="shared" si="729"/>
        <v>2.9000000000000004</v>
      </c>
      <c r="G904" s="9">
        <v>1.8051411265678274</v>
      </c>
      <c r="H904" s="9">
        <f t="shared" ref="H904:H967" si="741">G904*_xlfn.CSC(I904*PI()/180)</f>
        <v>1.9917528596660172</v>
      </c>
      <c r="I904" s="9">
        <v>65</v>
      </c>
      <c r="J904" s="9">
        <v>78</v>
      </c>
      <c r="K904" s="9">
        <v>0.2</v>
      </c>
      <c r="L904" s="9">
        <v>0.2</v>
      </c>
      <c r="M904" s="1">
        <f t="shared" si="730"/>
        <v>1.3989229744649958</v>
      </c>
      <c r="N904" s="9">
        <v>3</v>
      </c>
      <c r="O904" s="9">
        <v>2.6</v>
      </c>
      <c r="P904" s="9">
        <f t="shared" si="731"/>
        <v>1.052257722020757</v>
      </c>
      <c r="Q904" s="1">
        <f t="shared" si="732"/>
        <v>0.49067583413101268</v>
      </c>
      <c r="R904" s="4">
        <f t="shared" si="733"/>
        <v>15.007922656809424</v>
      </c>
      <c r="S904" s="4">
        <f t="shared" si="734"/>
        <v>6.3261728782674806</v>
      </c>
      <c r="T904" s="9">
        <f t="shared" si="735"/>
        <v>2.1304444917731362</v>
      </c>
      <c r="U904" s="9">
        <f t="shared" si="736"/>
        <v>3.390675834131013</v>
      </c>
      <c r="V904" s="9">
        <f t="shared" si="737"/>
        <v>43.450113095978885</v>
      </c>
      <c r="W904" s="9">
        <f t="shared" si="738"/>
        <v>58.686256679800259</v>
      </c>
      <c r="X904" s="28">
        <f t="shared" ref="X904:X967" si="742">V904+W904</f>
        <v>102.13636977577914</v>
      </c>
      <c r="Y904" s="9">
        <f t="shared" si="739"/>
        <v>0.5745872582767011</v>
      </c>
      <c r="Z904" s="9">
        <f t="shared" si="720"/>
        <v>0.04</v>
      </c>
      <c r="AA904" s="29">
        <f t="shared" ref="AA904:AA967" si="743">Y904+Z904</f>
        <v>0.61458725827670113</v>
      </c>
      <c r="AB904" s="30">
        <f t="shared" si="721"/>
        <v>0.98</v>
      </c>
      <c r="AC904" s="9">
        <v>0.5</v>
      </c>
      <c r="AD904" s="9">
        <v>0.5</v>
      </c>
      <c r="AE904" s="9">
        <f t="shared" ref="AE904:AE967" si="744">H904*D904*E904*N904</f>
        <v>49.310582412838272</v>
      </c>
      <c r="AF904" s="9">
        <f>(AC904+AD904)*D904*E904*N904</f>
        <v>24.757380000000005</v>
      </c>
      <c r="AG904" s="28">
        <f t="shared" ref="AG904:AG967" si="745">AE904+AF904</f>
        <v>74.067962412838284</v>
      </c>
      <c r="AH904" s="9">
        <f t="shared" ref="AH904:AH967" si="746">AF904/(AF904+AE904)</f>
        <v>0.3342522082895692</v>
      </c>
      <c r="AI904" s="9">
        <f t="shared" si="722"/>
        <v>0.09</v>
      </c>
      <c r="AJ904" s="29">
        <f t="shared" ref="AJ904:AJ967" si="747">AH904+AI904</f>
        <v>0.42425220828956922</v>
      </c>
      <c r="AK904" s="30">
        <f t="shared" si="723"/>
        <v>0.9</v>
      </c>
      <c r="AL904" s="9">
        <v>5.6196038068184047</v>
      </c>
      <c r="AM904" s="9">
        <v>2.2967528329444478</v>
      </c>
      <c r="AN904" s="9">
        <v>5.7097973932090911</v>
      </c>
      <c r="AO904" s="36">
        <f t="shared" ref="AO904:AO967" si="748">X904/(1-Z904)*AB904</f>
        <v>104.26421081277454</v>
      </c>
      <c r="AP904" s="36">
        <f t="shared" ref="AP904:AP967" si="749">AL904*(1-AA904)</f>
        <v>2.1658669105845689</v>
      </c>
      <c r="AQ904" s="36">
        <f t="shared" ref="AQ904:AQ967" si="750">AM904*(1-AA904)</f>
        <v>0.88519780640587342</v>
      </c>
      <c r="AR904" s="36">
        <f t="shared" ref="AR904:AR967" si="751">AN904*(1-AA904)</f>
        <v>2.2006286680012606</v>
      </c>
      <c r="AS904" s="36">
        <f t="shared" ref="AS904:AS967" si="752">AP904*AY904*BB904+AQ904*AZ904*BC904+AR904*BA904*BD904</f>
        <v>64.134331469823209</v>
      </c>
      <c r="AT904" s="37">
        <f t="shared" ref="AT904:AT967" si="753">AG904/(1-AI904)*AK904</f>
        <v>73.254028759949961</v>
      </c>
      <c r="AU904" s="37">
        <f t="shared" ref="AU904:AU967" si="754">AL904*(1-AJ904)</f>
        <v>3.2354744820632266</v>
      </c>
      <c r="AV904" s="37">
        <f t="shared" ref="AV904:AV967" si="755">AM904*(1-AJ904)</f>
        <v>1.3223503716724416</v>
      </c>
      <c r="AW904" s="37">
        <f t="shared" ref="AW904:AW967" si="756">AN904*(1-AJ904)</f>
        <v>3.2874032402541085</v>
      </c>
      <c r="AX904" s="37">
        <f t="shared" ref="AX904:AX967" si="757">AU904*AY904*BB904+AV904*AZ904*BC904+AW904*BA904*BD904</f>
        <v>95.806899251621985</v>
      </c>
      <c r="AY904" s="9">
        <f t="shared" ref="AY904:AY967" si="758">IF(AL904&lt;3,0.7,0.85)</f>
        <v>0.85</v>
      </c>
      <c r="AZ904" s="9">
        <f t="shared" ref="AZ904:AZ967" si="759">IF(AM904&lt;1.5,0.4,0.6)</f>
        <v>0.6</v>
      </c>
      <c r="BA904" s="9">
        <f t="shared" ref="BA904:BA967" si="760">IF(AN904&lt;2.5,0.45,IF(AN904&lt;3.5,0.55,0.65))</f>
        <v>0.65</v>
      </c>
      <c r="BB904" s="9">
        <f t="shared" si="724"/>
        <v>21</v>
      </c>
      <c r="BC904" s="9">
        <f t="shared" si="725"/>
        <v>11.2</v>
      </c>
      <c r="BD904" s="9">
        <f t="shared" si="726"/>
        <v>13.65</v>
      </c>
      <c r="BE904" s="9">
        <f t="shared" ref="BE904:BE967" si="761">AO904*AP904</f>
        <v>225.82240415760219</v>
      </c>
      <c r="BF904" s="9">
        <f t="shared" ref="BF904:BF967" si="762">AO904*AQ904</f>
        <v>92.294450698107568</v>
      </c>
      <c r="BG904" s="9">
        <f t="shared" ref="BG904:BG967" si="763">AO904*AR904</f>
        <v>229.44681136111865</v>
      </c>
      <c r="BH904" s="9">
        <f t="shared" ref="BH904:BH967" si="764">AO904*AS904</f>
        <v>6686.9154567060068</v>
      </c>
      <c r="BI904" s="9">
        <f t="shared" ref="BI904:BI967" si="765">AT904*AU904</f>
        <v>237.01154076114381</v>
      </c>
      <c r="BJ904" s="9">
        <f t="shared" ref="BJ904:BJ967" si="766">AT904*AV904</f>
        <v>96.867492157223552</v>
      </c>
      <c r="BK904" s="9">
        <f t="shared" ref="BK904:BK967" si="767">AT904*AW904</f>
        <v>240.81553150712716</v>
      </c>
      <c r="BL904" s="9">
        <f t="shared" ref="BL904:BL967" si="768">AT904*AX904</f>
        <v>7018.2413531799457</v>
      </c>
      <c r="BM904" s="9" t="str">
        <f t="shared" ref="BM904:BM967" si="769">IF(AS904&gt;=78,"M","D")</f>
        <v>D</v>
      </c>
      <c r="BN904" s="9" t="str">
        <f t="shared" ref="BN904:BN967" si="770">IF(AX904&gt;=70,"M","D")</f>
        <v>M</v>
      </c>
      <c r="BO904" s="9">
        <v>1</v>
      </c>
    </row>
    <row r="905" spans="1:67" x14ac:dyDescent="0.3">
      <c r="A905" s="10">
        <v>899</v>
      </c>
      <c r="B905" s="10">
        <f t="shared" si="740"/>
        <v>23</v>
      </c>
      <c r="C905" s="9">
        <f>IF(G905&lt;=$A$3,$A$3,G905)</f>
        <v>2.5</v>
      </c>
      <c r="D905" s="9">
        <f t="shared" si="727"/>
        <v>3</v>
      </c>
      <c r="E905" s="9">
        <f t="shared" si="728"/>
        <v>2.7508200000000005</v>
      </c>
      <c r="F905" s="9">
        <f t="shared" si="729"/>
        <v>2.9000000000000004</v>
      </c>
      <c r="G905" s="9">
        <v>2.3355920417392619</v>
      </c>
      <c r="H905" s="9">
        <f t="shared" si="741"/>
        <v>2.577040686559624</v>
      </c>
      <c r="I905" s="9">
        <v>65</v>
      </c>
      <c r="J905" s="9">
        <v>78</v>
      </c>
      <c r="K905" s="9">
        <v>0.2</v>
      </c>
      <c r="L905" s="9">
        <v>0.2</v>
      </c>
      <c r="M905" s="1">
        <f t="shared" si="730"/>
        <v>1.3989229744649958</v>
      </c>
      <c r="N905" s="9">
        <v>3</v>
      </c>
      <c r="O905" s="9">
        <v>2.6</v>
      </c>
      <c r="P905" s="9">
        <f t="shared" si="731"/>
        <v>2.3074115172840979</v>
      </c>
      <c r="Q905" s="1">
        <f t="shared" si="732"/>
        <v>1.0759636610246197</v>
      </c>
      <c r="R905" s="4">
        <f t="shared" si="733"/>
        <v>15.007922656809424</v>
      </c>
      <c r="S905" s="4">
        <f t="shared" si="734"/>
        <v>0.7998869362691694</v>
      </c>
      <c r="T905" s="9">
        <f t="shared" si="735"/>
        <v>10.244153852323567</v>
      </c>
      <c r="U905" s="9">
        <f t="shared" si="736"/>
        <v>3.9759636610246201</v>
      </c>
      <c r="V905" s="9">
        <f t="shared" si="737"/>
        <v>35.620952252568792</v>
      </c>
      <c r="W905" s="9">
        <f t="shared" si="738"/>
        <v>43.484438784832463</v>
      </c>
      <c r="X905" s="28">
        <f t="shared" si="742"/>
        <v>79.105391037401262</v>
      </c>
      <c r="Y905" s="9">
        <f t="shared" si="739"/>
        <v>0.54970259567104462</v>
      </c>
      <c r="Z905" s="9">
        <f t="shared" ref="Z905:Z968" si="771">Z904</f>
        <v>0.04</v>
      </c>
      <c r="AA905" s="29">
        <f t="shared" si="743"/>
        <v>0.58970259567104466</v>
      </c>
      <c r="AB905" s="30">
        <f t="shared" ref="AB905:AB968" si="772">AB904</f>
        <v>0.98</v>
      </c>
      <c r="AC905" s="9">
        <v>0.5</v>
      </c>
      <c r="AD905" s="9">
        <v>0.5</v>
      </c>
      <c r="AE905" s="9">
        <f t="shared" si="744"/>
        <v>63.800775552617516</v>
      </c>
      <c r="AF905" s="9">
        <f>(AC905+AD905)*D905*E905*N905</f>
        <v>24.757380000000005</v>
      </c>
      <c r="AG905" s="28">
        <f t="shared" si="745"/>
        <v>88.558155552617521</v>
      </c>
      <c r="AH905" s="9">
        <f t="shared" si="746"/>
        <v>0.27956070048557202</v>
      </c>
      <c r="AI905" s="9">
        <f t="shared" ref="AI905:AI968" si="773">AI904</f>
        <v>0.09</v>
      </c>
      <c r="AJ905" s="29">
        <f t="shared" si="747"/>
        <v>0.36956070048557199</v>
      </c>
      <c r="AK905" s="30">
        <f t="shared" ref="AK905:AK968" si="774">AK904</f>
        <v>0.9</v>
      </c>
      <c r="AL905" s="9">
        <v>11.548016562027346</v>
      </c>
      <c r="AM905" s="9">
        <v>2.2825422045021013</v>
      </c>
      <c r="AN905" s="9">
        <v>6.7665991625240363</v>
      </c>
      <c r="AO905" s="36">
        <f t="shared" si="748"/>
        <v>80.753420017347125</v>
      </c>
      <c r="AP905" s="36">
        <f t="shared" si="749"/>
        <v>4.7381212205476064</v>
      </c>
      <c r="AQ905" s="36">
        <f t="shared" si="750"/>
        <v>0.93652114177850376</v>
      </c>
      <c r="AR905" s="36">
        <f t="shared" si="751"/>
        <v>2.7763180725180949</v>
      </c>
      <c r="AS905" s="36">
        <f t="shared" si="752"/>
        <v>115.5017679579431</v>
      </c>
      <c r="AT905" s="37">
        <f t="shared" si="753"/>
        <v>87.584989008083255</v>
      </c>
      <c r="AU905" s="37">
        <f t="shared" si="754"/>
        <v>7.2803234721455334</v>
      </c>
      <c r="AV905" s="37">
        <f t="shared" si="755"/>
        <v>1.439004308518423</v>
      </c>
      <c r="AW905" s="37">
        <f t="shared" si="756"/>
        <v>4.2659300361165684</v>
      </c>
      <c r="AX905" s="37">
        <f t="shared" si="757"/>
        <v>177.47334717648585</v>
      </c>
      <c r="AY905" s="9">
        <f t="shared" si="758"/>
        <v>0.85</v>
      </c>
      <c r="AZ905" s="9">
        <f t="shared" si="759"/>
        <v>0.6</v>
      </c>
      <c r="BA905" s="9">
        <f t="shared" si="760"/>
        <v>0.65</v>
      </c>
      <c r="BB905" s="9">
        <f t="shared" ref="BB905:BB968" si="775">BB904</f>
        <v>21</v>
      </c>
      <c r="BC905" s="9">
        <f t="shared" ref="BC905:BC968" si="776">BC904</f>
        <v>11.2</v>
      </c>
      <c r="BD905" s="9">
        <f t="shared" ref="BD905:BD968" si="777">BD904</f>
        <v>13.65</v>
      </c>
      <c r="BE905" s="9">
        <f t="shared" si="761"/>
        <v>382.61949301598628</v>
      </c>
      <c r="BF905" s="9">
        <f t="shared" si="762"/>
        <v>75.627285117165016</v>
      </c>
      <c r="BG905" s="9">
        <f t="shared" si="763"/>
        <v>224.19717941180531</v>
      </c>
      <c r="BH905" s="9">
        <f t="shared" si="764"/>
        <v>9327.1627806539454</v>
      </c>
      <c r="BI905" s="9">
        <f t="shared" si="765"/>
        <v>637.64705128315711</v>
      </c>
      <c r="BJ905" s="9">
        <f t="shared" si="766"/>
        <v>126.03517654417053</v>
      </c>
      <c r="BK905" s="9">
        <f t="shared" si="767"/>
        <v>373.63143532252184</v>
      </c>
      <c r="BL905" s="9">
        <f t="shared" si="768"/>
        <v>15544.001161680257</v>
      </c>
      <c r="BM905" s="9" t="str">
        <f t="shared" si="769"/>
        <v>M</v>
      </c>
      <c r="BN905" s="9" t="str">
        <f t="shared" si="770"/>
        <v>M</v>
      </c>
      <c r="BO905" s="9">
        <v>1</v>
      </c>
    </row>
    <row r="906" spans="1:67" x14ac:dyDescent="0.3">
      <c r="A906" s="10">
        <v>900</v>
      </c>
      <c r="B906" s="10">
        <f t="shared" si="740"/>
        <v>23</v>
      </c>
      <c r="C906" s="9">
        <f>IF(G906&lt;=$A$3,$A$3,G906)</f>
        <v>2.5</v>
      </c>
      <c r="D906" s="9">
        <f t="shared" si="727"/>
        <v>3</v>
      </c>
      <c r="E906" s="9">
        <f t="shared" si="728"/>
        <v>2.7508200000000005</v>
      </c>
      <c r="F906" s="9">
        <f t="shared" si="729"/>
        <v>2.9000000000000004</v>
      </c>
      <c r="G906" s="9">
        <v>2.1514783445974608</v>
      </c>
      <c r="H906" s="9">
        <f t="shared" si="741"/>
        <v>2.3738936985548129</v>
      </c>
      <c r="I906" s="9">
        <v>65</v>
      </c>
      <c r="J906" s="9">
        <v>78</v>
      </c>
      <c r="K906" s="9">
        <v>0.2</v>
      </c>
      <c r="L906" s="9">
        <v>0.2</v>
      </c>
      <c r="M906" s="1">
        <f t="shared" si="730"/>
        <v>1.3989229744649958</v>
      </c>
      <c r="N906" s="9">
        <v>3</v>
      </c>
      <c r="O906" s="9">
        <v>2.6</v>
      </c>
      <c r="P906" s="9">
        <f t="shared" si="731"/>
        <v>1.8717613956271071</v>
      </c>
      <c r="Q906" s="1">
        <f t="shared" si="732"/>
        <v>0.87281667301980814</v>
      </c>
      <c r="R906" s="4">
        <f t="shared" si="733"/>
        <v>15.007922656809424</v>
      </c>
      <c r="S906" s="4">
        <f t="shared" si="734"/>
        <v>2.1226577947634206</v>
      </c>
      <c r="T906" s="9">
        <f t="shared" si="735"/>
        <v>6.7410407419263718</v>
      </c>
      <c r="U906" s="9">
        <f t="shared" si="736"/>
        <v>3.7728166730198085</v>
      </c>
      <c r="V906" s="9">
        <f t="shared" si="737"/>
        <v>40.227998681021056</v>
      </c>
      <c r="W906" s="9">
        <f t="shared" si="738"/>
        <v>47.123143317795616</v>
      </c>
      <c r="X906" s="28">
        <f t="shared" si="742"/>
        <v>87.351141998816672</v>
      </c>
      <c r="Y906" s="9">
        <f t="shared" si="739"/>
        <v>0.53946797076143527</v>
      </c>
      <c r="Z906" s="9">
        <f t="shared" si="771"/>
        <v>0.04</v>
      </c>
      <c r="AA906" s="29">
        <f t="shared" si="743"/>
        <v>0.5794679707614353</v>
      </c>
      <c r="AB906" s="30">
        <f t="shared" si="772"/>
        <v>0.98</v>
      </c>
      <c r="AC906" s="9">
        <v>0.5</v>
      </c>
      <c r="AD906" s="9">
        <v>0.5</v>
      </c>
      <c r="AE906" s="9">
        <f t="shared" si="744"/>
        <v>58.771388374726961</v>
      </c>
      <c r="AF906" s="9">
        <f>(AC906+AD906)*D906*E906*N906</f>
        <v>24.757380000000005</v>
      </c>
      <c r="AG906" s="28">
        <f t="shared" si="745"/>
        <v>83.528768374726965</v>
      </c>
      <c r="AH906" s="9">
        <f t="shared" si="746"/>
        <v>0.29639345200127204</v>
      </c>
      <c r="AI906" s="9">
        <f t="shared" si="773"/>
        <v>0.09</v>
      </c>
      <c r="AJ906" s="29">
        <f t="shared" si="747"/>
        <v>0.38639345200127206</v>
      </c>
      <c r="AK906" s="30">
        <f t="shared" si="774"/>
        <v>0.9</v>
      </c>
      <c r="AL906" s="9">
        <v>8.7300265820686427</v>
      </c>
      <c r="AM906" s="9">
        <v>3.2995422906933167</v>
      </c>
      <c r="AN906" s="9">
        <v>5.4398866533191672</v>
      </c>
      <c r="AO906" s="36">
        <f t="shared" si="748"/>
        <v>89.170957457125354</v>
      </c>
      <c r="AP906" s="36">
        <f t="shared" si="749"/>
        <v>3.6712557938639376</v>
      </c>
      <c r="AQ906" s="36">
        <f t="shared" si="750"/>
        <v>1.3875632150637227</v>
      </c>
      <c r="AR906" s="36">
        <f t="shared" si="751"/>
        <v>2.2876465731480939</v>
      </c>
      <c r="AS906" s="36">
        <f t="shared" si="752"/>
        <v>95.153484945955967</v>
      </c>
      <c r="AT906" s="37">
        <f t="shared" si="753"/>
        <v>82.610869821158545</v>
      </c>
      <c r="AU906" s="37">
        <f t="shared" si="754"/>
        <v>5.3568014749602737</v>
      </c>
      <c r="AV906" s="37">
        <f t="shared" si="755"/>
        <v>2.0246207549681414</v>
      </c>
      <c r="AW906" s="37">
        <f t="shared" si="756"/>
        <v>3.3379500708475272</v>
      </c>
      <c r="AX906" s="37">
        <f t="shared" si="757"/>
        <v>138.84031980502147</v>
      </c>
      <c r="AY906" s="9">
        <f t="shared" si="758"/>
        <v>0.85</v>
      </c>
      <c r="AZ906" s="9">
        <f t="shared" si="759"/>
        <v>0.6</v>
      </c>
      <c r="BA906" s="9">
        <f t="shared" si="760"/>
        <v>0.65</v>
      </c>
      <c r="BB906" s="9">
        <f t="shared" si="775"/>
        <v>21</v>
      </c>
      <c r="BC906" s="9">
        <f t="shared" si="776"/>
        <v>11.2</v>
      </c>
      <c r="BD906" s="9">
        <f t="shared" si="777"/>
        <v>13.65</v>
      </c>
      <c r="BE906" s="9">
        <f t="shared" si="761"/>
        <v>327.36939420886614</v>
      </c>
      <c r="BF906" s="9">
        <f t="shared" si="762"/>
        <v>123.73034041951929</v>
      </c>
      <c r="BG906" s="9">
        <f t="shared" si="763"/>
        <v>203.99163525112729</v>
      </c>
      <c r="BH906" s="9">
        <f t="shared" si="764"/>
        <v>8484.9273580130575</v>
      </c>
      <c r="BI906" s="9">
        <f t="shared" si="765"/>
        <v>442.53002930573325</v>
      </c>
      <c r="BJ906" s="9">
        <f t="shared" si="766"/>
        <v>167.25568162588885</v>
      </c>
      <c r="BK906" s="9">
        <f t="shared" si="767"/>
        <v>275.750958772312</v>
      </c>
      <c r="BL906" s="9">
        <f t="shared" si="768"/>
        <v>11469.719585340648</v>
      </c>
      <c r="BM906" s="9" t="str">
        <f t="shared" si="769"/>
        <v>M</v>
      </c>
      <c r="BN906" s="9" t="str">
        <f t="shared" si="770"/>
        <v>M</v>
      </c>
      <c r="BO906" s="9">
        <v>1</v>
      </c>
    </row>
    <row r="907" spans="1:67" x14ac:dyDescent="0.3">
      <c r="A907" s="10">
        <v>901</v>
      </c>
      <c r="B907" s="10">
        <f t="shared" si="740"/>
        <v>23</v>
      </c>
      <c r="C907" s="9">
        <f>IF(G907&lt;=$A$3,$A$3,G907)</f>
        <v>2.5</v>
      </c>
      <c r="D907" s="9">
        <f t="shared" si="727"/>
        <v>3</v>
      </c>
      <c r="E907" s="9">
        <f t="shared" si="728"/>
        <v>2.7508200000000005</v>
      </c>
      <c r="F907" s="9">
        <f t="shared" si="729"/>
        <v>2.9000000000000004</v>
      </c>
      <c r="G907" s="9">
        <v>1.8204604920912777</v>
      </c>
      <c r="H907" s="9">
        <f t="shared" si="741"/>
        <v>2.0086559093171075</v>
      </c>
      <c r="I907" s="9">
        <v>65</v>
      </c>
      <c r="J907" s="9">
        <v>78</v>
      </c>
      <c r="K907" s="9">
        <v>0.2</v>
      </c>
      <c r="L907" s="9">
        <v>0.2</v>
      </c>
      <c r="M907" s="1">
        <f t="shared" si="730"/>
        <v>1.3989229744649958</v>
      </c>
      <c r="N907" s="9">
        <v>3</v>
      </c>
      <c r="O907" s="9">
        <v>2.6</v>
      </c>
      <c r="P907" s="9">
        <f t="shared" si="731"/>
        <v>1.0885064289752371</v>
      </c>
      <c r="Q907" s="1">
        <f t="shared" si="732"/>
        <v>0.50757888378210314</v>
      </c>
      <c r="R907" s="4">
        <f t="shared" si="733"/>
        <v>15.007922656809424</v>
      </c>
      <c r="S907" s="4">
        <f t="shared" si="734"/>
        <v>6.0928958828076061</v>
      </c>
      <c r="T907" s="9">
        <f t="shared" si="735"/>
        <v>2.2797539511518847</v>
      </c>
      <c r="U907" s="9">
        <f t="shared" si="736"/>
        <v>3.4075788837821035</v>
      </c>
      <c r="V907" s="9">
        <f t="shared" si="737"/>
        <v>43.457864872301542</v>
      </c>
      <c r="W907" s="9">
        <f t="shared" si="738"/>
        <v>58.044553655149329</v>
      </c>
      <c r="X907" s="28">
        <f t="shared" si="742"/>
        <v>101.50241852745087</v>
      </c>
      <c r="Y907" s="9">
        <f t="shared" si="739"/>
        <v>0.57185389764334971</v>
      </c>
      <c r="Z907" s="9">
        <f t="shared" si="771"/>
        <v>0.04</v>
      </c>
      <c r="AA907" s="29">
        <f t="shared" si="743"/>
        <v>0.61185389764334974</v>
      </c>
      <c r="AB907" s="30">
        <f t="shared" si="772"/>
        <v>0.98</v>
      </c>
      <c r="AC907" s="9">
        <v>0.5</v>
      </c>
      <c r="AD907" s="9">
        <v>0.5</v>
      </c>
      <c r="AE907" s="9">
        <f t="shared" si="744"/>
        <v>49.729057636209177</v>
      </c>
      <c r="AF907" s="9">
        <f>(AC907+AD907)*D907*E907*N907</f>
        <v>24.757380000000005</v>
      </c>
      <c r="AG907" s="28">
        <f t="shared" si="745"/>
        <v>74.486437636209189</v>
      </c>
      <c r="AH907" s="9">
        <f t="shared" si="746"/>
        <v>0.33237433263911387</v>
      </c>
      <c r="AI907" s="9">
        <f t="shared" si="773"/>
        <v>0.09</v>
      </c>
      <c r="AJ907" s="29">
        <f t="shared" si="747"/>
        <v>0.42237433263911384</v>
      </c>
      <c r="AK907" s="30">
        <f t="shared" si="774"/>
        <v>0.9</v>
      </c>
      <c r="AL907" s="9">
        <v>6.2292706600253664</v>
      </c>
      <c r="AM907" s="9">
        <v>2.1760028489217111</v>
      </c>
      <c r="AN907" s="9">
        <v>3.7906506332790904</v>
      </c>
      <c r="AO907" s="36">
        <f t="shared" si="748"/>
        <v>103.61705224677276</v>
      </c>
      <c r="AP907" s="36">
        <f t="shared" si="749"/>
        <v>2.4178671272134844</v>
      </c>
      <c r="AQ907" s="36">
        <f t="shared" si="750"/>
        <v>0.84460702452592906</v>
      </c>
      <c r="AR907" s="36">
        <f t="shared" si="751"/>
        <v>1.4713262687030468</v>
      </c>
      <c r="AS907" s="36">
        <f t="shared" si="752"/>
        <v>61.88902974464272</v>
      </c>
      <c r="AT907" s="37">
        <f t="shared" si="753"/>
        <v>73.667905354492603</v>
      </c>
      <c r="AU907" s="37">
        <f t="shared" si="754"/>
        <v>3.5981866221687402</v>
      </c>
      <c r="AV907" s="37">
        <f t="shared" si="755"/>
        <v>1.2569150977875929</v>
      </c>
      <c r="AW907" s="37">
        <f t="shared" si="756"/>
        <v>2.1895771017798005</v>
      </c>
      <c r="AX907" s="37">
        <f t="shared" si="757"/>
        <v>92.101123498385917</v>
      </c>
      <c r="AY907" s="9">
        <f t="shared" si="758"/>
        <v>0.85</v>
      </c>
      <c r="AZ907" s="9">
        <f t="shared" si="759"/>
        <v>0.6</v>
      </c>
      <c r="BA907" s="9">
        <f t="shared" si="760"/>
        <v>0.65</v>
      </c>
      <c r="BB907" s="9">
        <f t="shared" si="775"/>
        <v>21</v>
      </c>
      <c r="BC907" s="9">
        <f t="shared" si="776"/>
        <v>11.2</v>
      </c>
      <c r="BD907" s="9">
        <f t="shared" si="777"/>
        <v>13.65</v>
      </c>
      <c r="BE907" s="9">
        <f t="shared" si="761"/>
        <v>250.53226444623397</v>
      </c>
      <c r="BF907" s="9">
        <f t="shared" si="762"/>
        <v>87.515690188294471</v>
      </c>
      <c r="BG907" s="9">
        <f t="shared" si="763"/>
        <v>152.45449085625282</v>
      </c>
      <c r="BH907" s="9">
        <f t="shared" si="764"/>
        <v>6412.7588285527181</v>
      </c>
      <c r="BI907" s="9">
        <f t="shared" si="765"/>
        <v>265.07087152972821</v>
      </c>
      <c r="BJ907" s="9">
        <f t="shared" si="766"/>
        <v>92.594302462449207</v>
      </c>
      <c r="BK907" s="9">
        <f t="shared" si="767"/>
        <v>161.30155870027855</v>
      </c>
      <c r="BL907" s="9">
        <f t="shared" si="768"/>
        <v>6784.8968489215285</v>
      </c>
      <c r="BM907" s="9" t="str">
        <f t="shared" si="769"/>
        <v>D</v>
      </c>
      <c r="BN907" s="9" t="str">
        <f t="shared" si="770"/>
        <v>M</v>
      </c>
      <c r="BO907" s="9">
        <v>1</v>
      </c>
    </row>
    <row r="908" spans="1:67" x14ac:dyDescent="0.3">
      <c r="A908" s="10">
        <v>902</v>
      </c>
      <c r="B908" s="10">
        <f t="shared" si="740"/>
        <v>23</v>
      </c>
      <c r="C908" s="9">
        <f>IF(G908&lt;=$A$3,$A$3,G908)</f>
        <v>2.5</v>
      </c>
      <c r="D908" s="9">
        <f t="shared" si="727"/>
        <v>3</v>
      </c>
      <c r="E908" s="9">
        <f t="shared" si="728"/>
        <v>2.7508200000000005</v>
      </c>
      <c r="F908" s="9">
        <f t="shared" si="729"/>
        <v>2.9000000000000004</v>
      </c>
      <c r="G908" s="9">
        <v>2.1222978685591452</v>
      </c>
      <c r="H908" s="9">
        <f t="shared" si="741"/>
        <v>2.3416966056293211</v>
      </c>
      <c r="I908" s="9">
        <v>65</v>
      </c>
      <c r="J908" s="9">
        <v>78</v>
      </c>
      <c r="K908" s="9">
        <v>0.2</v>
      </c>
      <c r="L908" s="9">
        <v>0.2</v>
      </c>
      <c r="M908" s="1">
        <f t="shared" si="730"/>
        <v>1.3989229744649958</v>
      </c>
      <c r="N908" s="9">
        <v>3</v>
      </c>
      <c r="O908" s="9">
        <v>2.6</v>
      </c>
      <c r="P908" s="9">
        <f t="shared" si="731"/>
        <v>1.8027145070281017</v>
      </c>
      <c r="Q908" s="1">
        <f t="shared" si="732"/>
        <v>0.84061958009431681</v>
      </c>
      <c r="R908" s="4">
        <f t="shared" si="733"/>
        <v>15.007922656809424</v>
      </c>
      <c r="S908" s="4">
        <f t="shared" si="734"/>
        <v>2.3904161494155849</v>
      </c>
      <c r="T908" s="9">
        <f t="shared" si="735"/>
        <v>6.2528770251502435</v>
      </c>
      <c r="U908" s="9">
        <f t="shared" si="736"/>
        <v>3.7406195800943172</v>
      </c>
      <c r="V908" s="9">
        <f t="shared" si="737"/>
        <v>40.77373353195145</v>
      </c>
      <c r="W908" s="9">
        <f t="shared" si="738"/>
        <v>47.859698354939887</v>
      </c>
      <c r="X908" s="28">
        <f t="shared" si="742"/>
        <v>88.633431886891344</v>
      </c>
      <c r="Y908" s="9">
        <f t="shared" si="739"/>
        <v>0.53997343142501308</v>
      </c>
      <c r="Z908" s="9">
        <f t="shared" si="771"/>
        <v>0.04</v>
      </c>
      <c r="AA908" s="29">
        <f t="shared" si="743"/>
        <v>0.57997343142501312</v>
      </c>
      <c r="AB908" s="30">
        <f t="shared" si="772"/>
        <v>0.98</v>
      </c>
      <c r="AC908" s="9">
        <v>0.5</v>
      </c>
      <c r="AD908" s="9">
        <v>0.5</v>
      </c>
      <c r="AE908" s="9">
        <f t="shared" si="744"/>
        <v>57.974272710275244</v>
      </c>
      <c r="AF908" s="9">
        <f>(AC908+AD908)*D908*E908*N908</f>
        <v>24.757380000000005</v>
      </c>
      <c r="AG908" s="28">
        <f t="shared" si="745"/>
        <v>82.731652710275256</v>
      </c>
      <c r="AH908" s="9">
        <f t="shared" si="746"/>
        <v>0.2992491892637501</v>
      </c>
      <c r="AI908" s="9">
        <f t="shared" si="773"/>
        <v>0.09</v>
      </c>
      <c r="AJ908" s="29">
        <f t="shared" si="747"/>
        <v>0.38924918926375007</v>
      </c>
      <c r="AK908" s="30">
        <f t="shared" si="774"/>
        <v>0.9</v>
      </c>
      <c r="AL908" s="9">
        <v>8.2092192930747707</v>
      </c>
      <c r="AM908" s="9">
        <v>2.2910481031100924</v>
      </c>
      <c r="AN908" s="9">
        <v>3.9648086897268215</v>
      </c>
      <c r="AO908" s="36">
        <f t="shared" si="748"/>
        <v>90.47996171786825</v>
      </c>
      <c r="AP908" s="36">
        <f t="shared" si="749"/>
        <v>3.4480902103497755</v>
      </c>
      <c r="AQ908" s="36">
        <f t="shared" si="750"/>
        <v>0.96230107318956482</v>
      </c>
      <c r="AR908" s="36">
        <f t="shared" si="751"/>
        <v>1.6653249890022468</v>
      </c>
      <c r="AS908" s="36">
        <f t="shared" si="752"/>
        <v>82.790669431499794</v>
      </c>
      <c r="AT908" s="37">
        <f t="shared" si="753"/>
        <v>81.822513669502996</v>
      </c>
      <c r="AU908" s="37">
        <f t="shared" si="754"/>
        <v>5.0137873387570808</v>
      </c>
      <c r="AV908" s="37">
        <f t="shared" si="755"/>
        <v>1.3992594864102366</v>
      </c>
      <c r="AW908" s="37">
        <f t="shared" si="756"/>
        <v>2.421510121664785</v>
      </c>
      <c r="AX908" s="37">
        <f t="shared" si="757"/>
        <v>120.38397629996149</v>
      </c>
      <c r="AY908" s="9">
        <f t="shared" si="758"/>
        <v>0.85</v>
      </c>
      <c r="AZ908" s="9">
        <f t="shared" si="759"/>
        <v>0.6</v>
      </c>
      <c r="BA908" s="9">
        <f t="shared" si="760"/>
        <v>0.65</v>
      </c>
      <c r="BB908" s="9">
        <f t="shared" si="775"/>
        <v>21</v>
      </c>
      <c r="BC908" s="9">
        <f t="shared" si="776"/>
        <v>11.2</v>
      </c>
      <c r="BD908" s="9">
        <f t="shared" si="777"/>
        <v>13.65</v>
      </c>
      <c r="BE908" s="9">
        <f t="shared" si="761"/>
        <v>311.98307023220394</v>
      </c>
      <c r="BF908" s="9">
        <f t="shared" si="762"/>
        <v>87.068964263255353</v>
      </c>
      <c r="BG908" s="9">
        <f t="shared" si="763"/>
        <v>150.67854125273266</v>
      </c>
      <c r="BH908" s="9">
        <f t="shared" si="764"/>
        <v>7490.896600758786</v>
      </c>
      <c r="BI908" s="9">
        <f t="shared" si="765"/>
        <v>410.24068306143232</v>
      </c>
      <c r="BJ908" s="9">
        <f t="shared" si="766"/>
        <v>114.49092845398333</v>
      </c>
      <c r="BK908" s="9">
        <f t="shared" si="767"/>
        <v>198.13404503075674</v>
      </c>
      <c r="BL908" s="9">
        <f t="shared" si="768"/>
        <v>9850.1195463927234</v>
      </c>
      <c r="BM908" s="9" t="str">
        <f t="shared" si="769"/>
        <v>M</v>
      </c>
      <c r="BN908" s="9" t="str">
        <f t="shared" si="770"/>
        <v>M</v>
      </c>
      <c r="BO908" s="9">
        <v>1</v>
      </c>
    </row>
    <row r="909" spans="1:67" x14ac:dyDescent="0.3">
      <c r="A909" s="10">
        <v>903</v>
      </c>
      <c r="B909" s="10">
        <f t="shared" si="740"/>
        <v>23</v>
      </c>
      <c r="C909" s="9">
        <f>IF(G909&lt;=$A$3,$A$3,G909)</f>
        <v>3.1628885971767455</v>
      </c>
      <c r="D909" s="9">
        <f t="shared" si="727"/>
        <v>3</v>
      </c>
      <c r="E909" s="9">
        <f t="shared" si="728"/>
        <v>2.7508200000000005</v>
      </c>
      <c r="F909" s="9">
        <f t="shared" si="729"/>
        <v>3.5628885971767459</v>
      </c>
      <c r="G909" s="9">
        <v>3.1628885971767455</v>
      </c>
      <c r="H909" s="9">
        <f t="shared" si="741"/>
        <v>3.4898614382630724</v>
      </c>
      <c r="I909" s="9">
        <v>65</v>
      </c>
      <c r="J909" s="9">
        <v>78</v>
      </c>
      <c r="K909" s="9">
        <v>0.2</v>
      </c>
      <c r="L909" s="9">
        <v>0.2</v>
      </c>
      <c r="M909" s="1">
        <f t="shared" si="730"/>
        <v>1.3989229744649958</v>
      </c>
      <c r="N909" s="9">
        <v>3</v>
      </c>
      <c r="O909" s="9">
        <v>2.6</v>
      </c>
      <c r="P909" s="9">
        <f t="shared" si="731"/>
        <v>2.8433927523244753</v>
      </c>
      <c r="Q909" s="1">
        <f t="shared" si="732"/>
        <v>1.3258958155513221</v>
      </c>
      <c r="R909" s="4">
        <f t="shared" si="733"/>
        <v>15.007922656809424</v>
      </c>
      <c r="S909" s="4">
        <f t="shared" si="734"/>
        <v>4.0897973344644005E-2</v>
      </c>
      <c r="T909" s="9">
        <f t="shared" si="735"/>
        <v>15.556062680477714</v>
      </c>
      <c r="U909" s="9">
        <f t="shared" si="736"/>
        <v>4.888784412728068</v>
      </c>
      <c r="V909" s="9">
        <f t="shared" si="737"/>
        <v>43.607897431713717</v>
      </c>
      <c r="W909" s="9">
        <f t="shared" si="738"/>
        <v>41.396596765840414</v>
      </c>
      <c r="X909" s="28">
        <f t="shared" si="742"/>
        <v>85.004494197554124</v>
      </c>
      <c r="Y909" s="9">
        <f t="shared" si="739"/>
        <v>0.48699303674030375</v>
      </c>
      <c r="Z909" s="9">
        <f t="shared" si="771"/>
        <v>0.04</v>
      </c>
      <c r="AA909" s="29">
        <f t="shared" si="743"/>
        <v>0.52699303674030373</v>
      </c>
      <c r="AB909" s="30">
        <f t="shared" si="772"/>
        <v>0.98</v>
      </c>
      <c r="AC909" s="9">
        <v>0.5</v>
      </c>
      <c r="AD909" s="9">
        <v>0.5</v>
      </c>
      <c r="AE909" s="9">
        <f t="shared" si="744"/>
        <v>86.399825774425423</v>
      </c>
      <c r="AF909" s="9">
        <f>(AC909+AD909)*D909*E909*N909</f>
        <v>24.757380000000005</v>
      </c>
      <c r="AG909" s="28">
        <f t="shared" si="745"/>
        <v>111.15720577442542</v>
      </c>
      <c r="AH909" s="9">
        <f t="shared" si="746"/>
        <v>0.22272402250053749</v>
      </c>
      <c r="AI909" s="9">
        <f t="shared" si="773"/>
        <v>0.09</v>
      </c>
      <c r="AJ909" s="29">
        <f t="shared" si="747"/>
        <v>0.31272402250053749</v>
      </c>
      <c r="AK909" s="30">
        <f t="shared" si="774"/>
        <v>0.9</v>
      </c>
      <c r="AL909" s="9">
        <v>7.909224677407475</v>
      </c>
      <c r="AM909" s="9">
        <v>3.3335520058799339</v>
      </c>
      <c r="AN909" s="9">
        <v>5.2505514351292781</v>
      </c>
      <c r="AO909" s="36">
        <f t="shared" si="748"/>
        <v>86.775421160003177</v>
      </c>
      <c r="AP909" s="36">
        <f t="shared" si="749"/>
        <v>3.7411183463991606</v>
      </c>
      <c r="AQ909" s="36">
        <f t="shared" si="750"/>
        <v>1.5767933111695367</v>
      </c>
      <c r="AR909" s="36">
        <f t="shared" si="751"/>
        <v>2.4835473897693401</v>
      </c>
      <c r="AS909" s="36">
        <f t="shared" si="752"/>
        <v>99.41028775001277</v>
      </c>
      <c r="AT909" s="37">
        <f t="shared" si="753"/>
        <v>109.93569801866251</v>
      </c>
      <c r="AU909" s="37">
        <f t="shared" si="754"/>
        <v>5.4358201214280939</v>
      </c>
      <c r="AV909" s="37">
        <f t="shared" si="755"/>
        <v>2.2910702133864258</v>
      </c>
      <c r="AW909" s="37">
        <f t="shared" si="756"/>
        <v>3.6085778699896807</v>
      </c>
      <c r="AX909" s="37">
        <f t="shared" si="757"/>
        <v>144.4424881529317</v>
      </c>
      <c r="AY909" s="9">
        <f t="shared" si="758"/>
        <v>0.85</v>
      </c>
      <c r="AZ909" s="9">
        <f t="shared" si="759"/>
        <v>0.6</v>
      </c>
      <c r="BA909" s="9">
        <f t="shared" si="760"/>
        <v>0.65</v>
      </c>
      <c r="BB909" s="9">
        <f t="shared" si="775"/>
        <v>21</v>
      </c>
      <c r="BC909" s="9">
        <f t="shared" si="776"/>
        <v>11.2</v>
      </c>
      <c r="BD909" s="9">
        <f t="shared" si="777"/>
        <v>13.65</v>
      </c>
      <c r="BE909" s="9">
        <f t="shared" si="761"/>
        <v>324.63712011820184</v>
      </c>
      <c r="BF909" s="9">
        <f t="shared" si="762"/>
        <v>136.82690365901249</v>
      </c>
      <c r="BG909" s="9">
        <f t="shared" si="763"/>
        <v>215.51087071806106</v>
      </c>
      <c r="BH909" s="9">
        <f t="shared" si="764"/>
        <v>8626.3695871444634</v>
      </c>
      <c r="BI909" s="9">
        <f t="shared" si="765"/>
        <v>597.59067935308826</v>
      </c>
      <c r="BJ909" s="9">
        <f t="shared" si="766"/>
        <v>251.87040311840278</v>
      </c>
      <c r="BK909" s="9">
        <f t="shared" si="767"/>
        <v>396.71152699201389</v>
      </c>
      <c r="BL909" s="9">
        <f t="shared" si="768"/>
        <v>15879.385758644936</v>
      </c>
      <c r="BM909" s="9" t="str">
        <f t="shared" si="769"/>
        <v>M</v>
      </c>
      <c r="BN909" s="9" t="str">
        <f t="shared" si="770"/>
        <v>M</v>
      </c>
      <c r="BO909" s="9">
        <v>1</v>
      </c>
    </row>
    <row r="910" spans="1:67" x14ac:dyDescent="0.3">
      <c r="A910" s="10">
        <v>904</v>
      </c>
      <c r="B910" s="10">
        <f t="shared" si="740"/>
        <v>23</v>
      </c>
      <c r="C910" s="9">
        <f>IF(G910&lt;=$A$3,$A$3,G910)</f>
        <v>3.303564805387424</v>
      </c>
      <c r="D910" s="9">
        <f t="shared" si="727"/>
        <v>3</v>
      </c>
      <c r="E910" s="9">
        <f t="shared" si="728"/>
        <v>2.7508200000000005</v>
      </c>
      <c r="F910" s="9">
        <f t="shared" si="729"/>
        <v>3.7035648053874244</v>
      </c>
      <c r="G910" s="9">
        <v>3.303564805387424</v>
      </c>
      <c r="H910" s="9">
        <f t="shared" si="741"/>
        <v>3.6450804601261049</v>
      </c>
      <c r="I910" s="9">
        <v>65</v>
      </c>
      <c r="J910" s="9">
        <v>78</v>
      </c>
      <c r="K910" s="9">
        <v>0.2</v>
      </c>
      <c r="L910" s="9">
        <v>0.2</v>
      </c>
      <c r="M910" s="1">
        <f t="shared" si="730"/>
        <v>1.3989229744649958</v>
      </c>
      <c r="N910" s="9">
        <v>3</v>
      </c>
      <c r="O910" s="9">
        <v>2.6</v>
      </c>
      <c r="P910" s="9">
        <f t="shared" si="731"/>
        <v>2.8745799168456303</v>
      </c>
      <c r="Q910" s="1">
        <f t="shared" si="732"/>
        <v>1.3404386292036765</v>
      </c>
      <c r="R910" s="4">
        <f t="shared" si="733"/>
        <v>15.007922656809424</v>
      </c>
      <c r="S910" s="4">
        <f t="shared" si="734"/>
        <v>2.6230842647906569E-2</v>
      </c>
      <c r="T910" s="9">
        <f t="shared" si="735"/>
        <v>15.899181031995848</v>
      </c>
      <c r="U910" s="9">
        <f t="shared" si="736"/>
        <v>5.0440034345911009</v>
      </c>
      <c r="V910" s="9">
        <f t="shared" si="737"/>
        <v>46.506856915482018</v>
      </c>
      <c r="W910" s="9">
        <f t="shared" si="738"/>
        <v>41.356250129377223</v>
      </c>
      <c r="X910" s="28">
        <f t="shared" si="742"/>
        <v>87.863107044859248</v>
      </c>
      <c r="Y910" s="9">
        <f t="shared" si="739"/>
        <v>0.47068959339512589</v>
      </c>
      <c r="Z910" s="9">
        <f t="shared" si="771"/>
        <v>0.04</v>
      </c>
      <c r="AA910" s="29">
        <f t="shared" si="743"/>
        <v>0.51068959339512587</v>
      </c>
      <c r="AB910" s="30">
        <f t="shared" si="772"/>
        <v>0.98</v>
      </c>
      <c r="AC910" s="9">
        <v>0.5</v>
      </c>
      <c r="AD910" s="9">
        <v>0.5</v>
      </c>
      <c r="AE910" s="9">
        <f t="shared" si="744"/>
        <v>90.242642081916841</v>
      </c>
      <c r="AF910" s="9">
        <f>(AC910+AD910)*D910*E910*N910</f>
        <v>24.757380000000005</v>
      </c>
      <c r="AG910" s="28">
        <f t="shared" si="745"/>
        <v>115.00002208191685</v>
      </c>
      <c r="AH910" s="9">
        <f t="shared" si="746"/>
        <v>0.21528152387975039</v>
      </c>
      <c r="AI910" s="9">
        <f t="shared" si="773"/>
        <v>0.09</v>
      </c>
      <c r="AJ910" s="29">
        <f t="shared" si="747"/>
        <v>0.30528152387975038</v>
      </c>
      <c r="AK910" s="30">
        <f t="shared" si="774"/>
        <v>0.9</v>
      </c>
      <c r="AL910" s="9">
        <v>4.34624112734455</v>
      </c>
      <c r="AM910" s="9">
        <v>3.337404671442104</v>
      </c>
      <c r="AN910" s="9">
        <v>6.412324066394814</v>
      </c>
      <c r="AO910" s="36">
        <f t="shared" si="748"/>
        <v>89.693588441627142</v>
      </c>
      <c r="AP910" s="36">
        <f t="shared" si="749"/>
        <v>2.1266610132237882</v>
      </c>
      <c r="AQ910" s="36">
        <f t="shared" si="750"/>
        <v>1.6330268367883423</v>
      </c>
      <c r="AR910" s="36">
        <f t="shared" si="751"/>
        <v>3.1376168962098663</v>
      </c>
      <c r="AS910" s="36">
        <f t="shared" si="752"/>
        <v>76.773345340884319</v>
      </c>
      <c r="AT910" s="37">
        <f t="shared" si="753"/>
        <v>113.73628557552216</v>
      </c>
      <c r="AU910" s="37">
        <f t="shared" si="754"/>
        <v>3.0194140128399614</v>
      </c>
      <c r="AV910" s="37">
        <f t="shared" si="755"/>
        <v>2.3185566875408608</v>
      </c>
      <c r="AW910" s="37">
        <f t="shared" si="756"/>
        <v>4.4547600037950073</v>
      </c>
      <c r="AX910" s="37">
        <f t="shared" si="757"/>
        <v>109.0020992031391</v>
      </c>
      <c r="AY910" s="9">
        <f t="shared" si="758"/>
        <v>0.85</v>
      </c>
      <c r="AZ910" s="9">
        <f t="shared" si="759"/>
        <v>0.6</v>
      </c>
      <c r="BA910" s="9">
        <f t="shared" si="760"/>
        <v>0.65</v>
      </c>
      <c r="BB910" s="9">
        <f t="shared" si="775"/>
        <v>21</v>
      </c>
      <c r="BC910" s="9">
        <f t="shared" si="776"/>
        <v>11.2</v>
      </c>
      <c r="BD910" s="9">
        <f t="shared" si="777"/>
        <v>13.65</v>
      </c>
      <c r="BE910" s="9">
        <f t="shared" si="761"/>
        <v>190.74785767494825</v>
      </c>
      <c r="BF910" s="9">
        <f t="shared" si="762"/>
        <v>146.47203701302578</v>
      </c>
      <c r="BG910" s="9">
        <f t="shared" si="763"/>
        <v>281.42411857614331</v>
      </c>
      <c r="BH910" s="9">
        <f t="shared" si="764"/>
        <v>6886.0768402921904</v>
      </c>
      <c r="BI910" s="9">
        <f t="shared" si="765"/>
        <v>343.41693443509917</v>
      </c>
      <c r="BJ910" s="9">
        <f t="shared" si="766"/>
        <v>263.70402553718407</v>
      </c>
      <c r="BK910" s="9">
        <f t="shared" si="767"/>
        <v>506.66785596204312</v>
      </c>
      <c r="BL910" s="9">
        <f t="shared" si="768"/>
        <v>12397.493883299625</v>
      </c>
      <c r="BM910" s="9" t="str">
        <f t="shared" si="769"/>
        <v>D</v>
      </c>
      <c r="BN910" s="9" t="str">
        <f t="shared" si="770"/>
        <v>M</v>
      </c>
      <c r="BO910" s="9">
        <v>1</v>
      </c>
    </row>
    <row r="911" spans="1:67" x14ac:dyDescent="0.3">
      <c r="A911" s="10">
        <v>905</v>
      </c>
      <c r="B911" s="10">
        <f t="shared" si="740"/>
        <v>23</v>
      </c>
      <c r="C911" s="9">
        <f>IF(G911&lt;=$A$3,$A$3,G911)</f>
        <v>2.5</v>
      </c>
      <c r="D911" s="9">
        <f t="shared" si="727"/>
        <v>3</v>
      </c>
      <c r="E911" s="9">
        <f t="shared" si="728"/>
        <v>2.7508200000000005</v>
      </c>
      <c r="F911" s="9">
        <f t="shared" si="729"/>
        <v>2.9000000000000004</v>
      </c>
      <c r="G911" s="9">
        <v>1.6767185168868868</v>
      </c>
      <c r="H911" s="9">
        <f t="shared" si="741"/>
        <v>1.8500541878485286</v>
      </c>
      <c r="I911" s="9">
        <v>65</v>
      </c>
      <c r="J911" s="9">
        <v>78</v>
      </c>
      <c r="K911" s="9">
        <v>0.2</v>
      </c>
      <c r="L911" s="9">
        <v>0.2</v>
      </c>
      <c r="M911" s="1">
        <f t="shared" si="730"/>
        <v>1.3989229744649958</v>
      </c>
      <c r="N911" s="9">
        <v>3</v>
      </c>
      <c r="O911" s="9">
        <v>2.6</v>
      </c>
      <c r="P911" s="9">
        <f t="shared" si="731"/>
        <v>0.74838393968113981</v>
      </c>
      <c r="Q911" s="1">
        <f t="shared" si="732"/>
        <v>0.34897716231352405</v>
      </c>
      <c r="R911" s="4">
        <f t="shared" si="733"/>
        <v>15.007922656809424</v>
      </c>
      <c r="S911" s="4">
        <f t="shared" si="734"/>
        <v>8.4540877036430118</v>
      </c>
      <c r="T911" s="9">
        <f t="shared" si="735"/>
        <v>1.0776429650640433</v>
      </c>
      <c r="U911" s="9">
        <f t="shared" si="736"/>
        <v>3.2489771623135244</v>
      </c>
      <c r="V911" s="9">
        <f t="shared" si="737"/>
        <v>42.838092727999943</v>
      </c>
      <c r="W911" s="9">
        <f t="shared" si="738"/>
        <v>64.539767339739782</v>
      </c>
      <c r="X911" s="28">
        <f t="shared" si="742"/>
        <v>107.37786006773973</v>
      </c>
      <c r="Y911" s="9">
        <f t="shared" si="739"/>
        <v>0.6010528362087364</v>
      </c>
      <c r="Z911" s="9">
        <f t="shared" si="771"/>
        <v>0.04</v>
      </c>
      <c r="AA911" s="29">
        <f t="shared" si="743"/>
        <v>0.64105283620873643</v>
      </c>
      <c r="AB911" s="30">
        <f t="shared" si="772"/>
        <v>0.98</v>
      </c>
      <c r="AC911" s="9">
        <v>0.5</v>
      </c>
      <c r="AD911" s="9">
        <v>0.5</v>
      </c>
      <c r="AE911" s="9">
        <f t="shared" si="744"/>
        <v>45.802494549157416</v>
      </c>
      <c r="AF911" s="9">
        <f>(AC911+AD911)*D911*E911*N911</f>
        <v>24.757380000000005</v>
      </c>
      <c r="AG911" s="28">
        <f t="shared" si="745"/>
        <v>70.559874549157428</v>
      </c>
      <c r="AH911" s="9">
        <f t="shared" si="746"/>
        <v>0.35087052178291661</v>
      </c>
      <c r="AI911" s="9">
        <f t="shared" si="773"/>
        <v>0.09</v>
      </c>
      <c r="AJ911" s="29">
        <f t="shared" si="747"/>
        <v>0.44087052178291664</v>
      </c>
      <c r="AK911" s="30">
        <f t="shared" si="774"/>
        <v>0.9</v>
      </c>
      <c r="AL911" s="9">
        <v>5.7159857715440374</v>
      </c>
      <c r="AM911" s="9">
        <v>2.6971567866396544</v>
      </c>
      <c r="AN911" s="9">
        <v>5.8061189819160113</v>
      </c>
      <c r="AO911" s="36">
        <f t="shared" si="748"/>
        <v>109.61489881915098</v>
      </c>
      <c r="AP911" s="36">
        <f t="shared" si="749"/>
        <v>2.0517368809669496</v>
      </c>
      <c r="AQ911" s="36">
        <f t="shared" si="750"/>
        <v>0.96813677886466221</v>
      </c>
      <c r="AR911" s="36">
        <f t="shared" si="751"/>
        <v>2.0840899411933709</v>
      </c>
      <c r="AS911" s="36">
        <f t="shared" si="752"/>
        <v>61.620470482468761</v>
      </c>
      <c r="AT911" s="37">
        <f t="shared" si="753"/>
        <v>69.784491312353509</v>
      </c>
      <c r="AU911" s="37">
        <f t="shared" si="754"/>
        <v>3.1959761419396902</v>
      </c>
      <c r="AV911" s="37">
        <f t="shared" si="755"/>
        <v>1.5080598667834952</v>
      </c>
      <c r="AW911" s="37">
        <f t="shared" si="756"/>
        <v>3.2463722768250025</v>
      </c>
      <c r="AX911" s="37">
        <f t="shared" si="757"/>
        <v>95.985774464538395</v>
      </c>
      <c r="AY911" s="9">
        <f t="shared" si="758"/>
        <v>0.85</v>
      </c>
      <c r="AZ911" s="9">
        <f t="shared" si="759"/>
        <v>0.6</v>
      </c>
      <c r="BA911" s="9">
        <f t="shared" si="760"/>
        <v>0.65</v>
      </c>
      <c r="BB911" s="9">
        <f t="shared" si="775"/>
        <v>21</v>
      </c>
      <c r="BC911" s="9">
        <f t="shared" si="776"/>
        <v>11.2</v>
      </c>
      <c r="BD911" s="9">
        <f t="shared" si="777"/>
        <v>13.65</v>
      </c>
      <c r="BE911" s="9">
        <f t="shared" si="761"/>
        <v>224.90093061071261</v>
      </c>
      <c r="BF911" s="9">
        <f t="shared" si="762"/>
        <v>106.1222150583487</v>
      </c>
      <c r="BG911" s="9">
        <f t="shared" si="763"/>
        <v>228.44730803392167</v>
      </c>
      <c r="BH911" s="9">
        <f t="shared" si="764"/>
        <v>6754.5216371242932</v>
      </c>
      <c r="BI911" s="9">
        <f t="shared" si="765"/>
        <v>223.02956931167938</v>
      </c>
      <c r="BJ911" s="9">
        <f t="shared" si="766"/>
        <v>105.23919067206181</v>
      </c>
      <c r="BK911" s="9">
        <f t="shared" si="767"/>
        <v>226.54643794875966</v>
      </c>
      <c r="BL911" s="9">
        <f t="shared" si="768"/>
        <v>6698.3184442301026</v>
      </c>
      <c r="BM911" s="9" t="str">
        <f t="shared" si="769"/>
        <v>D</v>
      </c>
      <c r="BN911" s="9" t="str">
        <f t="shared" si="770"/>
        <v>M</v>
      </c>
      <c r="BO911" s="9">
        <v>1</v>
      </c>
    </row>
    <row r="912" spans="1:67" x14ac:dyDescent="0.3">
      <c r="A912" s="10">
        <v>906</v>
      </c>
      <c r="B912" s="10">
        <f t="shared" si="740"/>
        <v>23</v>
      </c>
      <c r="C912" s="9">
        <f>IF(G912&lt;=$A$3,$A$3,G912)</f>
        <v>2.9125872048269863</v>
      </c>
      <c r="D912" s="9">
        <f t="shared" si="727"/>
        <v>3</v>
      </c>
      <c r="E912" s="9">
        <f t="shared" si="728"/>
        <v>2.7508200000000005</v>
      </c>
      <c r="F912" s="9">
        <f t="shared" si="729"/>
        <v>3.3125872048269867</v>
      </c>
      <c r="G912" s="9">
        <v>2.9125872048269863</v>
      </c>
      <c r="H912" s="9">
        <f t="shared" si="741"/>
        <v>3.2136844088587808</v>
      </c>
      <c r="I912" s="9">
        <v>65</v>
      </c>
      <c r="J912" s="9">
        <v>78</v>
      </c>
      <c r="K912" s="9">
        <v>0.2</v>
      </c>
      <c r="L912" s="9">
        <v>0.2</v>
      </c>
      <c r="M912" s="1">
        <f t="shared" si="730"/>
        <v>1.3989229744649958</v>
      </c>
      <c r="N912" s="9">
        <v>3</v>
      </c>
      <c r="O912" s="9">
        <v>2.6</v>
      </c>
      <c r="P912" s="9">
        <f t="shared" si="731"/>
        <v>2.7879022695884381</v>
      </c>
      <c r="Q912" s="1">
        <f t="shared" si="732"/>
        <v>1.3000201784967902</v>
      </c>
      <c r="R912" s="4">
        <f t="shared" si="733"/>
        <v>15.007922656809424</v>
      </c>
      <c r="S912" s="4">
        <f t="shared" si="734"/>
        <v>7.5015345882886816E-2</v>
      </c>
      <c r="T912" s="9">
        <f t="shared" si="735"/>
        <v>14.954815900259174</v>
      </c>
      <c r="U912" s="9">
        <f t="shared" si="736"/>
        <v>4.6126073833237768</v>
      </c>
      <c r="V912" s="9">
        <f t="shared" si="737"/>
        <v>38.424399435441273</v>
      </c>
      <c r="W912" s="9">
        <f t="shared" si="738"/>
        <v>41.490447516566071</v>
      </c>
      <c r="X912" s="28">
        <f t="shared" si="742"/>
        <v>79.914846952007338</v>
      </c>
      <c r="Y912" s="9">
        <f t="shared" si="739"/>
        <v>0.51918321937703338</v>
      </c>
      <c r="Z912" s="9">
        <f t="shared" si="771"/>
        <v>0.04</v>
      </c>
      <c r="AA912" s="29">
        <f t="shared" si="743"/>
        <v>0.55918321937703341</v>
      </c>
      <c r="AB912" s="30">
        <f t="shared" si="772"/>
        <v>0.98</v>
      </c>
      <c r="AC912" s="9">
        <v>0.5</v>
      </c>
      <c r="AD912" s="9">
        <v>0.5</v>
      </c>
      <c r="AE912" s="9">
        <f t="shared" si="744"/>
        <v>79.562406110192214</v>
      </c>
      <c r="AF912" s="9">
        <f>(AC912+AD912)*D912*E912*N912</f>
        <v>24.757380000000005</v>
      </c>
      <c r="AG912" s="28">
        <f t="shared" si="745"/>
        <v>104.31978611019221</v>
      </c>
      <c r="AH912" s="9">
        <f t="shared" si="746"/>
        <v>0.23732199732320164</v>
      </c>
      <c r="AI912" s="9">
        <f t="shared" si="773"/>
        <v>0.09</v>
      </c>
      <c r="AJ912" s="29">
        <f t="shared" si="747"/>
        <v>0.32732199732320166</v>
      </c>
      <c r="AK912" s="30">
        <f t="shared" si="774"/>
        <v>0.9</v>
      </c>
      <c r="AL912" s="9">
        <v>11.187485750435364</v>
      </c>
      <c r="AM912" s="9">
        <v>2.3024357686972277</v>
      </c>
      <c r="AN912" s="9">
        <v>5.0371242496639894</v>
      </c>
      <c r="AO912" s="36">
        <f t="shared" si="748"/>
        <v>81.579739596840824</v>
      </c>
      <c r="AP912" s="36">
        <f t="shared" si="749"/>
        <v>4.9316314517722306</v>
      </c>
      <c r="AQ912" s="36">
        <f t="shared" si="750"/>
        <v>1.0149523231482773</v>
      </c>
      <c r="AR912" s="36">
        <f t="shared" si="751"/>
        <v>2.2204488953347559</v>
      </c>
      <c r="AS912" s="36">
        <f t="shared" si="752"/>
        <v>114.55103384954838</v>
      </c>
      <c r="AT912" s="37">
        <f t="shared" si="753"/>
        <v>103.17341483425602</v>
      </c>
      <c r="AU912" s="37">
        <f t="shared" si="754"/>
        <v>7.5255755695780033</v>
      </c>
      <c r="AV912" s="37">
        <f t="shared" si="755"/>
        <v>1.54879789417887</v>
      </c>
      <c r="AW912" s="37">
        <f t="shared" si="756"/>
        <v>3.3883626794988388</v>
      </c>
      <c r="AX912" s="37">
        <f t="shared" si="757"/>
        <v>174.80269363970282</v>
      </c>
      <c r="AY912" s="9">
        <f t="shared" si="758"/>
        <v>0.85</v>
      </c>
      <c r="AZ912" s="9">
        <f t="shared" si="759"/>
        <v>0.6</v>
      </c>
      <c r="BA912" s="9">
        <f t="shared" si="760"/>
        <v>0.65</v>
      </c>
      <c r="BB912" s="9">
        <f t="shared" si="775"/>
        <v>21</v>
      </c>
      <c r="BC912" s="9">
        <f t="shared" si="776"/>
        <v>11.2</v>
      </c>
      <c r="BD912" s="9">
        <f t="shared" si="777"/>
        <v>13.65</v>
      </c>
      <c r="BE912" s="9">
        <f t="shared" si="761"/>
        <v>402.32120962316861</v>
      </c>
      <c r="BF912" s="9">
        <f t="shared" si="762"/>
        <v>82.799546225645102</v>
      </c>
      <c r="BG912" s="9">
        <f t="shared" si="763"/>
        <v>181.14364266950224</v>
      </c>
      <c r="BH912" s="9">
        <f t="shared" si="764"/>
        <v>9345.0435119950544</v>
      </c>
      <c r="BI912" s="9">
        <f t="shared" si="765"/>
        <v>776.43933010661385</v>
      </c>
      <c r="BJ912" s="9">
        <f t="shared" si="766"/>
        <v>159.79476763053873</v>
      </c>
      <c r="BK912" s="9">
        <f t="shared" si="767"/>
        <v>349.58894834084498</v>
      </c>
      <c r="BL912" s="9">
        <f t="shared" si="768"/>
        <v>18034.990825034427</v>
      </c>
      <c r="BM912" s="9" t="str">
        <f t="shared" si="769"/>
        <v>M</v>
      </c>
      <c r="BN912" s="9" t="str">
        <f t="shared" si="770"/>
        <v>M</v>
      </c>
      <c r="BO912" s="9">
        <v>1</v>
      </c>
    </row>
    <row r="913" spans="1:67" x14ac:dyDescent="0.3">
      <c r="A913" s="10">
        <v>907</v>
      </c>
      <c r="B913" s="10">
        <f t="shared" si="740"/>
        <v>23</v>
      </c>
      <c r="C913" s="9">
        <f>IF(G913&lt;=$A$3,$A$3,G913)</f>
        <v>2.7610366714424863</v>
      </c>
      <c r="D913" s="9">
        <f t="shared" si="727"/>
        <v>3</v>
      </c>
      <c r="E913" s="9">
        <f t="shared" si="728"/>
        <v>2.7508200000000005</v>
      </c>
      <c r="F913" s="9">
        <f t="shared" si="729"/>
        <v>3.1610366714424867</v>
      </c>
      <c r="G913" s="9">
        <v>2.7610366714424863</v>
      </c>
      <c r="H913" s="9">
        <f t="shared" si="741"/>
        <v>3.0464668967153354</v>
      </c>
      <c r="I913" s="9">
        <v>65</v>
      </c>
      <c r="J913" s="9">
        <v>78</v>
      </c>
      <c r="K913" s="9">
        <v>0.2</v>
      </c>
      <c r="L913" s="9">
        <v>0.2</v>
      </c>
      <c r="M913" s="1">
        <f t="shared" si="730"/>
        <v>1.3989229744649958</v>
      </c>
      <c r="N913" s="9">
        <v>3</v>
      </c>
      <c r="O913" s="9">
        <v>2.6</v>
      </c>
      <c r="P913" s="9">
        <f t="shared" si="731"/>
        <v>2.7543043252164026</v>
      </c>
      <c r="Q913" s="1">
        <f t="shared" si="732"/>
        <v>1.2843531997378443</v>
      </c>
      <c r="R913" s="4">
        <f t="shared" si="733"/>
        <v>15.007922656809424</v>
      </c>
      <c r="S913" s="4">
        <f t="shared" si="734"/>
        <v>0.10066374790001378</v>
      </c>
      <c r="T913" s="9">
        <f t="shared" si="735"/>
        <v>14.596536863691787</v>
      </c>
      <c r="U913" s="9">
        <f t="shared" si="736"/>
        <v>4.445389871180331</v>
      </c>
      <c r="V913" s="9">
        <f t="shared" si="737"/>
        <v>35.270093084021681</v>
      </c>
      <c r="W913" s="9">
        <f t="shared" si="738"/>
        <v>41.561001653802819</v>
      </c>
      <c r="X913" s="28">
        <f t="shared" si="742"/>
        <v>76.8310947378245</v>
      </c>
      <c r="Y913" s="9">
        <f t="shared" si="739"/>
        <v>0.54093986029515784</v>
      </c>
      <c r="Z913" s="9">
        <f t="shared" si="771"/>
        <v>0.04</v>
      </c>
      <c r="AA913" s="29">
        <f t="shared" si="743"/>
        <v>0.58093986029515787</v>
      </c>
      <c r="AB913" s="30">
        <f t="shared" si="772"/>
        <v>0.98</v>
      </c>
      <c r="AC913" s="9">
        <v>0.5</v>
      </c>
      <c r="AD913" s="9">
        <v>0.5</v>
      </c>
      <c r="AE913" s="9">
        <f t="shared" si="744"/>
        <v>75.422538619402317</v>
      </c>
      <c r="AF913" s="9">
        <f>(AC913+AD913)*D913*E913*N913</f>
        <v>24.757380000000005</v>
      </c>
      <c r="AG913" s="28">
        <f t="shared" si="745"/>
        <v>100.17991861940232</v>
      </c>
      <c r="AH913" s="9">
        <f t="shared" si="746"/>
        <v>0.24712916861169348</v>
      </c>
      <c r="AI913" s="9">
        <f t="shared" si="773"/>
        <v>0.09</v>
      </c>
      <c r="AJ913" s="29">
        <f t="shared" si="747"/>
        <v>0.33712916861169351</v>
      </c>
      <c r="AK913" s="30">
        <f t="shared" si="774"/>
        <v>0.9</v>
      </c>
      <c r="AL913" s="9">
        <v>11.632805563495026</v>
      </c>
      <c r="AM913" s="9">
        <v>2.6535248917304433</v>
      </c>
      <c r="AN913" s="9">
        <v>6.2605923255851383</v>
      </c>
      <c r="AO913" s="36">
        <f t="shared" si="748"/>
        <v>78.431742544862502</v>
      </c>
      <c r="AP913" s="36">
        <f t="shared" si="749"/>
        <v>4.8748451245974902</v>
      </c>
      <c r="AQ913" s="36">
        <f t="shared" si="750"/>
        <v>1.1119865118388357</v>
      </c>
      <c r="AR913" s="36">
        <f t="shared" si="751"/>
        <v>2.6235646945947706</v>
      </c>
      <c r="AS913" s="36">
        <f t="shared" si="752"/>
        <v>117.76611258641429</v>
      </c>
      <c r="AT913" s="37">
        <f t="shared" si="753"/>
        <v>99.079040392815472</v>
      </c>
      <c r="AU913" s="37">
        <f t="shared" si="754"/>
        <v>7.7110474952524655</v>
      </c>
      <c r="AV913" s="37">
        <f t="shared" si="755"/>
        <v>1.7589442510909248</v>
      </c>
      <c r="AW913" s="37">
        <f t="shared" si="756"/>
        <v>4.149964039843872</v>
      </c>
      <c r="AX913" s="37">
        <f t="shared" si="757"/>
        <v>186.2828591011023</v>
      </c>
      <c r="AY913" s="9">
        <f t="shared" si="758"/>
        <v>0.85</v>
      </c>
      <c r="AZ913" s="9">
        <f t="shared" si="759"/>
        <v>0.6</v>
      </c>
      <c r="BA913" s="9">
        <f t="shared" si="760"/>
        <v>0.65</v>
      </c>
      <c r="BB913" s="9">
        <f t="shared" si="775"/>
        <v>21</v>
      </c>
      <c r="BC913" s="9">
        <f t="shared" si="776"/>
        <v>11.2</v>
      </c>
      <c r="BD913" s="9">
        <f t="shared" si="777"/>
        <v>13.65</v>
      </c>
      <c r="BE913" s="9">
        <f t="shared" si="761"/>
        <v>382.34259775850853</v>
      </c>
      <c r="BF913" s="9">
        <f t="shared" si="762"/>
        <v>87.21503980990326</v>
      </c>
      <c r="BG913" s="9">
        <f t="shared" si="763"/>
        <v>205.77075067624787</v>
      </c>
      <c r="BH913" s="9">
        <f t="shared" si="764"/>
        <v>9236.6014228869371</v>
      </c>
      <c r="BI913" s="9">
        <f t="shared" si="765"/>
        <v>764.0031862530376</v>
      </c>
      <c r="BJ913" s="9">
        <f t="shared" si="766"/>
        <v>174.27450850254829</v>
      </c>
      <c r="BK913" s="9">
        <f t="shared" si="767"/>
        <v>411.17445473242265</v>
      </c>
      <c r="BL913" s="9">
        <f t="shared" si="768"/>
        <v>18456.72692136727</v>
      </c>
      <c r="BM913" s="9" t="str">
        <f t="shared" si="769"/>
        <v>M</v>
      </c>
      <c r="BN913" s="9" t="str">
        <f t="shared" si="770"/>
        <v>M</v>
      </c>
      <c r="BO913" s="9">
        <v>1</v>
      </c>
    </row>
    <row r="914" spans="1:67" x14ac:dyDescent="0.3">
      <c r="A914" s="10">
        <v>908</v>
      </c>
      <c r="B914" s="10">
        <f t="shared" si="740"/>
        <v>23</v>
      </c>
      <c r="C914" s="9">
        <f>IF(G914&lt;=$A$3,$A$3,G914)</f>
        <v>3.2710423880819572</v>
      </c>
      <c r="D914" s="9">
        <f t="shared" si="727"/>
        <v>3</v>
      </c>
      <c r="E914" s="9">
        <f t="shared" si="728"/>
        <v>2.7508200000000005</v>
      </c>
      <c r="F914" s="9">
        <f t="shared" si="729"/>
        <v>3.6710423880819576</v>
      </c>
      <c r="G914" s="9">
        <v>3.2710423880819572</v>
      </c>
      <c r="H914" s="9">
        <f t="shared" si="741"/>
        <v>3.6091959429999694</v>
      </c>
      <c r="I914" s="9">
        <v>65</v>
      </c>
      <c r="J914" s="9">
        <v>78</v>
      </c>
      <c r="K914" s="9">
        <v>0.2</v>
      </c>
      <c r="L914" s="9">
        <v>0.2</v>
      </c>
      <c r="M914" s="1">
        <f t="shared" si="730"/>
        <v>1.3989229744649958</v>
      </c>
      <c r="N914" s="9">
        <v>3</v>
      </c>
      <c r="O914" s="9">
        <v>2.6</v>
      </c>
      <c r="P914" s="9">
        <f t="shared" si="731"/>
        <v>2.8673698705127615</v>
      </c>
      <c r="Q914" s="1">
        <f t="shared" si="732"/>
        <v>1.3370765293830074</v>
      </c>
      <c r="R914" s="4">
        <f t="shared" si="733"/>
        <v>15.007922656809424</v>
      </c>
      <c r="S914" s="4">
        <f t="shared" si="734"/>
        <v>2.9333403800242248E-2</v>
      </c>
      <c r="T914" s="9">
        <f t="shared" si="735"/>
        <v>15.819524127390308</v>
      </c>
      <c r="U914" s="9">
        <f t="shared" si="736"/>
        <v>5.008118917464965</v>
      </c>
      <c r="V914" s="9">
        <f t="shared" si="737"/>
        <v>45.837572095200777</v>
      </c>
      <c r="W914" s="9">
        <f t="shared" si="738"/>
        <v>41.364784716646291</v>
      </c>
      <c r="X914" s="28">
        <f t="shared" si="742"/>
        <v>87.202356811847068</v>
      </c>
      <c r="Y914" s="9">
        <f t="shared" si="739"/>
        <v>0.47435397653181993</v>
      </c>
      <c r="Z914" s="9">
        <f t="shared" si="771"/>
        <v>0.04</v>
      </c>
      <c r="AA914" s="29">
        <f t="shared" si="743"/>
        <v>0.51435397653181991</v>
      </c>
      <c r="AB914" s="30">
        <f t="shared" si="772"/>
        <v>0.98</v>
      </c>
      <c r="AC914" s="9">
        <v>0.5</v>
      </c>
      <c r="AD914" s="9">
        <v>0.5</v>
      </c>
      <c r="AE914" s="9">
        <f t="shared" si="744"/>
        <v>89.354235455308597</v>
      </c>
      <c r="AF914" s="9">
        <f>(AC914+AD914)*D914*E914*N914</f>
        <v>24.757380000000005</v>
      </c>
      <c r="AG914" s="28">
        <f t="shared" si="745"/>
        <v>114.11161545530859</v>
      </c>
      <c r="AH914" s="9">
        <f t="shared" si="746"/>
        <v>0.21695758053391281</v>
      </c>
      <c r="AI914" s="9">
        <f t="shared" si="773"/>
        <v>0.09</v>
      </c>
      <c r="AJ914" s="29">
        <f t="shared" si="747"/>
        <v>0.30695758053391281</v>
      </c>
      <c r="AK914" s="30">
        <f t="shared" si="774"/>
        <v>0.9</v>
      </c>
      <c r="AL914" s="9">
        <v>9.4500980979794633</v>
      </c>
      <c r="AM914" s="9">
        <v>3.3735990121441937</v>
      </c>
      <c r="AN914" s="9">
        <v>6.9761960875337303</v>
      </c>
      <c r="AO914" s="36">
        <f t="shared" si="748"/>
        <v>89.019072578760557</v>
      </c>
      <c r="AP914" s="36">
        <f t="shared" si="749"/>
        <v>4.5894025626679387</v>
      </c>
      <c r="AQ914" s="36">
        <f t="shared" si="750"/>
        <v>1.6383749450240082</v>
      </c>
      <c r="AR914" s="36">
        <f t="shared" si="751"/>
        <v>3.387961888845032</v>
      </c>
      <c r="AS914" s="36">
        <f t="shared" si="752"/>
        <v>122.99040723296159</v>
      </c>
      <c r="AT914" s="37">
        <f t="shared" si="753"/>
        <v>112.85764165909642</v>
      </c>
      <c r="AU914" s="37">
        <f t="shared" si="754"/>
        <v>6.5493188500155552</v>
      </c>
      <c r="AV914" s="37">
        <f t="shared" si="755"/>
        <v>2.3380472216848136</v>
      </c>
      <c r="AW914" s="37">
        <f t="shared" si="756"/>
        <v>4.8347998151742271</v>
      </c>
      <c r="AX914" s="37">
        <f t="shared" si="757"/>
        <v>175.51378016263294</v>
      </c>
      <c r="AY914" s="9">
        <f t="shared" si="758"/>
        <v>0.85</v>
      </c>
      <c r="AZ914" s="9">
        <f t="shared" si="759"/>
        <v>0.6</v>
      </c>
      <c r="BA914" s="9">
        <f t="shared" si="760"/>
        <v>0.65</v>
      </c>
      <c r="BB914" s="9">
        <f t="shared" si="775"/>
        <v>21</v>
      </c>
      <c r="BC914" s="9">
        <f t="shared" si="776"/>
        <v>11.2</v>
      </c>
      <c r="BD914" s="9">
        <f t="shared" si="777"/>
        <v>13.65</v>
      </c>
      <c r="BE914" s="9">
        <f t="shared" si="761"/>
        <v>408.54435981928691</v>
      </c>
      <c r="BF914" s="9">
        <f t="shared" si="762"/>
        <v>145.84661814231501</v>
      </c>
      <c r="BG914" s="9">
        <f t="shared" si="763"/>
        <v>301.59322527717063</v>
      </c>
      <c r="BH914" s="9">
        <f t="shared" si="764"/>
        <v>10948.491987962325</v>
      </c>
      <c r="BI914" s="9">
        <f t="shared" si="765"/>
        <v>739.14067988622094</v>
      </c>
      <c r="BJ914" s="9">
        <f t="shared" si="766"/>
        <v>263.86649552695064</v>
      </c>
      <c r="BK914" s="9">
        <f t="shared" si="767"/>
        <v>545.64410503439854</v>
      </c>
      <c r="BL914" s="9">
        <f t="shared" si="768"/>
        <v>19808.071307827853</v>
      </c>
      <c r="BM914" s="9" t="str">
        <f t="shared" si="769"/>
        <v>M</v>
      </c>
      <c r="BN914" s="9" t="str">
        <f t="shared" si="770"/>
        <v>M</v>
      </c>
      <c r="BO914" s="9">
        <v>1</v>
      </c>
    </row>
    <row r="915" spans="1:67" x14ac:dyDescent="0.3">
      <c r="A915" s="10">
        <v>909</v>
      </c>
      <c r="B915" s="10">
        <f t="shared" si="740"/>
        <v>23</v>
      </c>
      <c r="C915" s="9">
        <f>IF(G915&lt;=$A$3,$A$3,G915)</f>
        <v>2.5</v>
      </c>
      <c r="D915" s="9">
        <f t="shared" si="727"/>
        <v>3</v>
      </c>
      <c r="E915" s="9">
        <f t="shared" si="728"/>
        <v>2.7508200000000005</v>
      </c>
      <c r="F915" s="9">
        <f t="shared" si="729"/>
        <v>2.9000000000000004</v>
      </c>
      <c r="G915" s="9">
        <v>1.1926839166259371</v>
      </c>
      <c r="H915" s="9">
        <f t="shared" si="741"/>
        <v>1.3159810979067605</v>
      </c>
      <c r="I915" s="9">
        <v>65</v>
      </c>
      <c r="J915" s="9">
        <v>78</v>
      </c>
      <c r="K915" s="9">
        <v>0.2</v>
      </c>
      <c r="L915" s="9">
        <v>0.2</v>
      </c>
      <c r="M915" s="1">
        <f t="shared" si="730"/>
        <v>1.3989229744649958</v>
      </c>
      <c r="N915" s="9">
        <v>3</v>
      </c>
      <c r="O915" s="9">
        <v>2.6</v>
      </c>
      <c r="P915" s="9">
        <f t="shared" si="731"/>
        <v>0</v>
      </c>
      <c r="Q915" s="1">
        <f t="shared" si="732"/>
        <v>0</v>
      </c>
      <c r="R915" s="4">
        <f t="shared" si="733"/>
        <v>15.007922656809424</v>
      </c>
      <c r="S915" s="4">
        <f t="shared" si="734"/>
        <v>16.993668417398894</v>
      </c>
      <c r="T915" s="9">
        <f t="shared" si="735"/>
        <v>0</v>
      </c>
      <c r="U915" s="9">
        <f t="shared" si="736"/>
        <v>2.7149040723717563</v>
      </c>
      <c r="V915" s="9">
        <f t="shared" si="737"/>
        <v>32.580244113694874</v>
      </c>
      <c r="W915" s="9">
        <f t="shared" si="738"/>
        <v>33.987336834797787</v>
      </c>
      <c r="X915" s="28">
        <f t="shared" si="742"/>
        <v>66.567580948492662</v>
      </c>
      <c r="Y915" s="9">
        <f t="shared" si="739"/>
        <v>0.51056890381965103</v>
      </c>
      <c r="Z915" s="9">
        <f t="shared" si="771"/>
        <v>0.04</v>
      </c>
      <c r="AA915" s="29">
        <f t="shared" si="743"/>
        <v>0.55056890381965107</v>
      </c>
      <c r="AB915" s="30">
        <f t="shared" si="772"/>
        <v>0.98</v>
      </c>
      <c r="AC915" s="9">
        <v>0.5</v>
      </c>
      <c r="AD915" s="9">
        <v>0.5</v>
      </c>
      <c r="AE915" s="9">
        <f t="shared" si="744"/>
        <v>32.580244113694874</v>
      </c>
      <c r="AF915" s="9">
        <f>(AC915+AD915)*D915*E915*N915</f>
        <v>24.757380000000005</v>
      </c>
      <c r="AG915" s="28">
        <f t="shared" si="745"/>
        <v>57.337624113694879</v>
      </c>
      <c r="AH915" s="9">
        <f t="shared" si="746"/>
        <v>0.43178245319179165</v>
      </c>
      <c r="AI915" s="9">
        <f t="shared" si="773"/>
        <v>0.09</v>
      </c>
      <c r="AJ915" s="29">
        <f t="shared" si="747"/>
        <v>0.52178245319179162</v>
      </c>
      <c r="AK915" s="30">
        <f t="shared" si="774"/>
        <v>0.9</v>
      </c>
      <c r="AL915" s="9">
        <v>10.951745779800969</v>
      </c>
      <c r="AM915" s="9">
        <v>2.6666154939685756</v>
      </c>
      <c r="AN915" s="9">
        <v>3.1900970836750857</v>
      </c>
      <c r="AO915" s="36">
        <f t="shared" si="748"/>
        <v>67.954405551586262</v>
      </c>
      <c r="AP915" s="36">
        <f t="shared" si="749"/>
        <v>4.9220551109044601</v>
      </c>
      <c r="AQ915" s="36">
        <f t="shared" si="750"/>
        <v>1.1984599245457996</v>
      </c>
      <c r="AR915" s="36">
        <f t="shared" si="751"/>
        <v>1.4337288292378281</v>
      </c>
      <c r="AS915" s="36">
        <f t="shared" si="752"/>
        <v>106.67605360809537</v>
      </c>
      <c r="AT915" s="37">
        <f t="shared" si="753"/>
        <v>56.707540332225697</v>
      </c>
      <c r="AU915" s="37">
        <f t="shared" si="754"/>
        <v>5.2373170000835687</v>
      </c>
      <c r="AV915" s="37">
        <f t="shared" si="755"/>
        <v>1.275222319806411</v>
      </c>
      <c r="AW915" s="37">
        <f t="shared" si="756"/>
        <v>1.5255604014351194</v>
      </c>
      <c r="AX915" s="37">
        <f t="shared" si="757"/>
        <v>113.50874715436495</v>
      </c>
      <c r="AY915" s="9">
        <f t="shared" si="758"/>
        <v>0.85</v>
      </c>
      <c r="AZ915" s="9">
        <f t="shared" si="759"/>
        <v>0.6</v>
      </c>
      <c r="BA915" s="9">
        <f t="shared" si="760"/>
        <v>0.55000000000000004</v>
      </c>
      <c r="BB915" s="9">
        <f t="shared" si="775"/>
        <v>21</v>
      </c>
      <c r="BC915" s="9">
        <f t="shared" si="776"/>
        <v>11.2</v>
      </c>
      <c r="BD915" s="9">
        <f t="shared" si="777"/>
        <v>13.65</v>
      </c>
      <c r="BE915" s="9">
        <f t="shared" si="761"/>
        <v>334.47532915365957</v>
      </c>
      <c r="BF915" s="9">
        <f t="shared" si="762"/>
        <v>81.440631749908746</v>
      </c>
      <c r="BG915" s="9">
        <f t="shared" si="763"/>
        <v>97.428190313028338</v>
      </c>
      <c r="BH915" s="9">
        <f t="shared" si="764"/>
        <v>7249.1078095272696</v>
      </c>
      <c r="BI915" s="9">
        <f t="shared" si="765"/>
        <v>296.9953650148903</v>
      </c>
      <c r="BJ915" s="9">
        <f t="shared" si="766"/>
        <v>72.314721132976473</v>
      </c>
      <c r="BK915" s="9">
        <f t="shared" si="767"/>
        <v>86.510777993628466</v>
      </c>
      <c r="BL915" s="9">
        <f t="shared" si="768"/>
        <v>6436.8018573165591</v>
      </c>
      <c r="BM915" s="9" t="str">
        <f t="shared" si="769"/>
        <v>M</v>
      </c>
      <c r="BN915" s="9" t="str">
        <f t="shared" si="770"/>
        <v>M</v>
      </c>
      <c r="BO915" s="9">
        <v>1</v>
      </c>
    </row>
    <row r="916" spans="1:67" x14ac:dyDescent="0.3">
      <c r="A916" s="10">
        <v>910</v>
      </c>
      <c r="B916" s="10">
        <f t="shared" si="740"/>
        <v>23</v>
      </c>
      <c r="C916" s="9">
        <f>IF(G916&lt;=$A$3,$A$3,G916)</f>
        <v>2.5</v>
      </c>
      <c r="D916" s="9">
        <f t="shared" si="727"/>
        <v>3</v>
      </c>
      <c r="E916" s="9">
        <f t="shared" si="728"/>
        <v>2.7508200000000005</v>
      </c>
      <c r="F916" s="9">
        <f t="shared" si="729"/>
        <v>2.9000000000000004</v>
      </c>
      <c r="G916" s="9">
        <v>1.0134176821641416</v>
      </c>
      <c r="H916" s="9">
        <f t="shared" si="741"/>
        <v>1.1181826931860623</v>
      </c>
      <c r="I916" s="9">
        <v>65</v>
      </c>
      <c r="J916" s="9">
        <v>78</v>
      </c>
      <c r="K916" s="9">
        <v>0.2</v>
      </c>
      <c r="L916" s="9">
        <v>0.2</v>
      </c>
      <c r="M916" s="1">
        <f t="shared" si="730"/>
        <v>1.3989229744649958</v>
      </c>
      <c r="N916" s="9">
        <v>3</v>
      </c>
      <c r="O916" s="9">
        <v>2.6</v>
      </c>
      <c r="P916" s="9">
        <f t="shared" si="731"/>
        <v>0</v>
      </c>
      <c r="Q916" s="1">
        <f t="shared" si="732"/>
        <v>0</v>
      </c>
      <c r="R916" s="4">
        <f t="shared" si="733"/>
        <v>15.007922656809424</v>
      </c>
      <c r="S916" s="4">
        <f t="shared" si="734"/>
        <v>19.115688867326678</v>
      </c>
      <c r="T916" s="9">
        <f t="shared" si="735"/>
        <v>0</v>
      </c>
      <c r="U916" s="9">
        <f t="shared" si="736"/>
        <v>2.5171056676510579</v>
      </c>
      <c r="V916" s="9">
        <f t="shared" si="737"/>
        <v>27.683273844630762</v>
      </c>
      <c r="W916" s="9">
        <f t="shared" si="738"/>
        <v>38.231377734653357</v>
      </c>
      <c r="X916" s="28">
        <f t="shared" si="742"/>
        <v>65.914651579284111</v>
      </c>
      <c r="Y916" s="9">
        <f t="shared" si="739"/>
        <v>0.58001334784676084</v>
      </c>
      <c r="Z916" s="9">
        <f t="shared" si="771"/>
        <v>0.04</v>
      </c>
      <c r="AA916" s="29">
        <f t="shared" si="743"/>
        <v>0.62001334784676088</v>
      </c>
      <c r="AB916" s="30">
        <f t="shared" si="772"/>
        <v>0.98</v>
      </c>
      <c r="AC916" s="9">
        <v>0.5</v>
      </c>
      <c r="AD916" s="9">
        <v>0.5</v>
      </c>
      <c r="AE916" s="9">
        <f t="shared" si="744"/>
        <v>27.683273844630762</v>
      </c>
      <c r="AF916" s="9">
        <f>(AC916+AD916)*D916*E916*N916</f>
        <v>24.757380000000005</v>
      </c>
      <c r="AG916" s="28">
        <f t="shared" si="745"/>
        <v>52.440653844630766</v>
      </c>
      <c r="AH916" s="9">
        <f t="shared" si="746"/>
        <v>0.47210280926988929</v>
      </c>
      <c r="AI916" s="9">
        <f t="shared" si="773"/>
        <v>0.09</v>
      </c>
      <c r="AJ916" s="29">
        <f t="shared" si="747"/>
        <v>0.56210280926988931</v>
      </c>
      <c r="AK916" s="30">
        <f t="shared" si="774"/>
        <v>0.9</v>
      </c>
      <c r="AL916" s="9">
        <v>6.3238830620924542</v>
      </c>
      <c r="AM916" s="9">
        <v>2.2794174722784764</v>
      </c>
      <c r="AN916" s="9">
        <v>5.6126704739597946</v>
      </c>
      <c r="AO916" s="36">
        <f t="shared" si="748"/>
        <v>67.287873487185863</v>
      </c>
      <c r="AP916" s="36">
        <f t="shared" si="749"/>
        <v>2.4029911533730859</v>
      </c>
      <c r="AQ916" s="36">
        <f t="shared" si="750"/>
        <v>0.86614821415069698</v>
      </c>
      <c r="AR916" s="36">
        <f t="shared" si="751"/>
        <v>2.1327398630393164</v>
      </c>
      <c r="AS916" s="36">
        <f t="shared" si="752"/>
        <v>67.636642521618597</v>
      </c>
      <c r="AT916" s="37">
        <f t="shared" si="753"/>
        <v>51.864382923261196</v>
      </c>
      <c r="AU916" s="37">
        <f t="shared" si="754"/>
        <v>2.7692106273960158</v>
      </c>
      <c r="AV916" s="37">
        <f t="shared" si="755"/>
        <v>0.99815050761187474</v>
      </c>
      <c r="AW916" s="37">
        <f t="shared" si="756"/>
        <v>2.4577726330408329</v>
      </c>
      <c r="AX916" s="37">
        <f t="shared" si="757"/>
        <v>77.944568796825465</v>
      </c>
      <c r="AY916" s="9">
        <f t="shared" si="758"/>
        <v>0.85</v>
      </c>
      <c r="AZ916" s="9">
        <f t="shared" si="759"/>
        <v>0.6</v>
      </c>
      <c r="BA916" s="9">
        <f t="shared" si="760"/>
        <v>0.65</v>
      </c>
      <c r="BB916" s="9">
        <f t="shared" si="775"/>
        <v>21</v>
      </c>
      <c r="BC916" s="9">
        <f t="shared" si="776"/>
        <v>11.2</v>
      </c>
      <c r="BD916" s="9">
        <f t="shared" si="777"/>
        <v>13.65</v>
      </c>
      <c r="BE916" s="9">
        <f t="shared" si="761"/>
        <v>161.69216471899503</v>
      </c>
      <c r="BF916" s="9">
        <f t="shared" si="762"/>
        <v>58.281271454924067</v>
      </c>
      <c r="BG916" s="9">
        <f t="shared" si="763"/>
        <v>143.50753008526763</v>
      </c>
      <c r="BH916" s="9">
        <f t="shared" si="764"/>
        <v>4551.125845092688</v>
      </c>
      <c r="BI916" s="9">
        <f t="shared" si="765"/>
        <v>143.62340037443136</v>
      </c>
      <c r="BJ916" s="9">
        <f t="shared" si="766"/>
        <v>51.768460141829813</v>
      </c>
      <c r="BK916" s="9">
        <f t="shared" si="767"/>
        <v>127.47086097834168</v>
      </c>
      <c r="BL916" s="9">
        <f t="shared" si="768"/>
        <v>4042.5469628670321</v>
      </c>
      <c r="BM916" s="9" t="str">
        <f t="shared" si="769"/>
        <v>D</v>
      </c>
      <c r="BN916" s="9" t="str">
        <f t="shared" si="770"/>
        <v>M</v>
      </c>
      <c r="BO916" s="9">
        <v>1</v>
      </c>
    </row>
    <row r="917" spans="1:67" x14ac:dyDescent="0.3">
      <c r="A917" s="10">
        <v>911</v>
      </c>
      <c r="B917" s="10">
        <f t="shared" si="740"/>
        <v>23</v>
      </c>
      <c r="C917" s="9">
        <f>IF(G917&lt;=$A$3,$A$3,G917)</f>
        <v>2.5</v>
      </c>
      <c r="D917" s="9">
        <f t="shared" si="727"/>
        <v>3</v>
      </c>
      <c r="E917" s="9">
        <f t="shared" si="728"/>
        <v>2.7508200000000005</v>
      </c>
      <c r="F917" s="9">
        <f t="shared" si="729"/>
        <v>2.9000000000000004</v>
      </c>
      <c r="G917" s="9">
        <v>2.2705470987068734</v>
      </c>
      <c r="H917" s="9">
        <f t="shared" si="741"/>
        <v>2.5052715326775132</v>
      </c>
      <c r="I917" s="9">
        <v>65</v>
      </c>
      <c r="J917" s="9">
        <v>78</v>
      </c>
      <c r="K917" s="9">
        <v>0.2</v>
      </c>
      <c r="L917" s="9">
        <v>0.2</v>
      </c>
      <c r="M917" s="1">
        <f t="shared" si="730"/>
        <v>1.3989229744649958</v>
      </c>
      <c r="N917" s="9">
        <v>3</v>
      </c>
      <c r="O917" s="9">
        <v>2.6</v>
      </c>
      <c r="P917" s="9">
        <f t="shared" si="731"/>
        <v>2.1535020701047949</v>
      </c>
      <c r="Q917" s="1">
        <f t="shared" si="732"/>
        <v>1.0041945071425085</v>
      </c>
      <c r="R917" s="4">
        <f t="shared" si="733"/>
        <v>15.007922656809424</v>
      </c>
      <c r="S917" s="4">
        <f t="shared" si="734"/>
        <v>1.1948953587528828</v>
      </c>
      <c r="T917" s="9">
        <f t="shared" si="735"/>
        <v>8.9231165864053335</v>
      </c>
      <c r="U917" s="9">
        <f t="shared" si="736"/>
        <v>3.9041945071425088</v>
      </c>
      <c r="V917" s="9">
        <f t="shared" si="737"/>
        <v>37.478071769464094</v>
      </c>
      <c r="W917" s="9">
        <f t="shared" si="738"/>
        <v>44.571035853569114</v>
      </c>
      <c r="X917" s="28">
        <f t="shared" si="742"/>
        <v>82.049107623033208</v>
      </c>
      <c r="Y917" s="9">
        <f t="shared" si="739"/>
        <v>0.54322389535723514</v>
      </c>
      <c r="Z917" s="9">
        <f t="shared" si="771"/>
        <v>0.04</v>
      </c>
      <c r="AA917" s="29">
        <f t="shared" si="743"/>
        <v>0.58322389535723518</v>
      </c>
      <c r="AB917" s="30">
        <f t="shared" si="772"/>
        <v>0.98</v>
      </c>
      <c r="AC917" s="9">
        <v>0.5</v>
      </c>
      <c r="AD917" s="9">
        <v>0.5</v>
      </c>
      <c r="AE917" s="9">
        <f t="shared" si="744"/>
        <v>62.023959337679621</v>
      </c>
      <c r="AF917" s="9">
        <f>(AC917+AD917)*D917*E917*N917</f>
        <v>24.757380000000005</v>
      </c>
      <c r="AG917" s="28">
        <f t="shared" si="745"/>
        <v>86.781339337679626</v>
      </c>
      <c r="AH917" s="9">
        <f t="shared" si="746"/>
        <v>0.28528460368265585</v>
      </c>
      <c r="AI917" s="9">
        <f t="shared" si="773"/>
        <v>0.09</v>
      </c>
      <c r="AJ917" s="29">
        <f t="shared" si="747"/>
        <v>0.37528460368265582</v>
      </c>
      <c r="AK917" s="30">
        <f t="shared" si="774"/>
        <v>0.9</v>
      </c>
      <c r="AL917" s="9">
        <v>10.768414204846941</v>
      </c>
      <c r="AM917" s="9">
        <v>2.4261765911269291</v>
      </c>
      <c r="AN917" s="9">
        <v>4.1461731311896228</v>
      </c>
      <c r="AO917" s="36">
        <f t="shared" si="748"/>
        <v>83.758464031846401</v>
      </c>
      <c r="AP917" s="36">
        <f t="shared" si="749"/>
        <v>4.4880177254759239</v>
      </c>
      <c r="AQ917" s="36">
        <f t="shared" si="750"/>
        <v>1.0111724288253434</v>
      </c>
      <c r="AR917" s="36">
        <f t="shared" si="751"/>
        <v>1.7280258867917062</v>
      </c>
      <c r="AS917" s="36">
        <f t="shared" si="752"/>
        <v>102.23810480201097</v>
      </c>
      <c r="AT917" s="37">
        <f t="shared" si="753"/>
        <v>85.827698246056769</v>
      </c>
      <c r="AU917" s="37">
        <f t="shared" si="754"/>
        <v>6.7271941476902759</v>
      </c>
      <c r="AV917" s="37">
        <f t="shared" si="755"/>
        <v>1.5156698706617227</v>
      </c>
      <c r="AW917" s="37">
        <f t="shared" si="756"/>
        <v>2.5901781908514492</v>
      </c>
      <c r="AX917" s="37">
        <f t="shared" si="757"/>
        <v>153.24707306544769</v>
      </c>
      <c r="AY917" s="9">
        <f t="shared" si="758"/>
        <v>0.85</v>
      </c>
      <c r="AZ917" s="9">
        <f t="shared" si="759"/>
        <v>0.6</v>
      </c>
      <c r="BA917" s="9">
        <f t="shared" si="760"/>
        <v>0.65</v>
      </c>
      <c r="BB917" s="9">
        <f t="shared" si="775"/>
        <v>21</v>
      </c>
      <c r="BC917" s="9">
        <f t="shared" si="776"/>
        <v>11.2</v>
      </c>
      <c r="BD917" s="9">
        <f t="shared" si="777"/>
        <v>13.65</v>
      </c>
      <c r="BE917" s="9">
        <f t="shared" si="761"/>
        <v>375.90947123356426</v>
      </c>
      <c r="BF917" s="9">
        <f t="shared" si="762"/>
        <v>84.694249509762287</v>
      </c>
      <c r="BG917" s="9">
        <f t="shared" si="763"/>
        <v>144.7367940849426</v>
      </c>
      <c r="BH917" s="9">
        <f t="shared" si="764"/>
        <v>8563.3066237433777</v>
      </c>
      <c r="BI917" s="9">
        <f t="shared" si="765"/>
        <v>577.3795893506001</v>
      </c>
      <c r="BJ917" s="9">
        <f t="shared" si="766"/>
        <v>130.08645629979424</v>
      </c>
      <c r="BK917" s="9">
        <f t="shared" si="767"/>
        <v>222.30903216791543</v>
      </c>
      <c r="BL917" s="9">
        <f t="shared" si="768"/>
        <v>13152.843544152658</v>
      </c>
      <c r="BM917" s="9" t="str">
        <f t="shared" si="769"/>
        <v>M</v>
      </c>
      <c r="BN917" s="9" t="str">
        <f t="shared" si="770"/>
        <v>M</v>
      </c>
      <c r="BO917" s="9">
        <v>1</v>
      </c>
    </row>
    <row r="918" spans="1:67" x14ac:dyDescent="0.3">
      <c r="A918" s="10">
        <v>912</v>
      </c>
      <c r="B918" s="10">
        <f t="shared" si="740"/>
        <v>23</v>
      </c>
      <c r="C918" s="9">
        <f>IF(G918&lt;=$A$3,$A$3,G918)</f>
        <v>2.5</v>
      </c>
      <c r="D918" s="9">
        <f t="shared" si="727"/>
        <v>3</v>
      </c>
      <c r="E918" s="9">
        <f t="shared" si="728"/>
        <v>2.7508200000000005</v>
      </c>
      <c r="F918" s="9">
        <f t="shared" si="729"/>
        <v>2.9000000000000004</v>
      </c>
      <c r="G918" s="9">
        <v>1.7268260044814177</v>
      </c>
      <c r="H918" s="9">
        <f t="shared" si="741"/>
        <v>1.905341683235021</v>
      </c>
      <c r="I918" s="9">
        <v>65</v>
      </c>
      <c r="J918" s="9">
        <v>78</v>
      </c>
      <c r="K918" s="9">
        <v>0.2</v>
      </c>
      <c r="L918" s="9">
        <v>0.2</v>
      </c>
      <c r="M918" s="1">
        <f t="shared" si="730"/>
        <v>1.3989229744649958</v>
      </c>
      <c r="N918" s="9">
        <v>3</v>
      </c>
      <c r="O918" s="9">
        <v>2.6</v>
      </c>
      <c r="P918" s="9">
        <f t="shared" si="731"/>
        <v>0.86694835615511345</v>
      </c>
      <c r="Q918" s="1">
        <f t="shared" si="732"/>
        <v>0.40426465770001663</v>
      </c>
      <c r="R918" s="4">
        <f t="shared" si="733"/>
        <v>15.007922656809424</v>
      </c>
      <c r="S918" s="4">
        <f t="shared" si="734"/>
        <v>7.5871874555177552</v>
      </c>
      <c r="T918" s="9">
        <f t="shared" si="735"/>
        <v>1.4461469805280831</v>
      </c>
      <c r="U918" s="9">
        <f t="shared" si="736"/>
        <v>3.304264657700017</v>
      </c>
      <c r="V918" s="9">
        <f t="shared" si="737"/>
        <v>43.193178044712795</v>
      </c>
      <c r="W918" s="9">
        <f t="shared" si="738"/>
        <v>62.155080799191857</v>
      </c>
      <c r="X918" s="28">
        <f t="shared" si="742"/>
        <v>105.34825884390466</v>
      </c>
      <c r="Y918" s="9">
        <f t="shared" si="739"/>
        <v>0.58999627977988256</v>
      </c>
      <c r="Z918" s="9">
        <f t="shared" si="771"/>
        <v>0.04</v>
      </c>
      <c r="AA918" s="29">
        <f t="shared" si="743"/>
        <v>0.6299962797798826</v>
      </c>
      <c r="AB918" s="30">
        <f t="shared" si="772"/>
        <v>0.98</v>
      </c>
      <c r="AC918" s="9">
        <v>0.5</v>
      </c>
      <c r="AD918" s="9">
        <v>0.5</v>
      </c>
      <c r="AE918" s="9">
        <f t="shared" si="744"/>
        <v>47.171268081689057</v>
      </c>
      <c r="AF918" s="9">
        <f>(AC918+AD918)*D918*E918*N918</f>
        <v>24.757380000000005</v>
      </c>
      <c r="AG918" s="28">
        <f t="shared" si="745"/>
        <v>71.928648081689062</v>
      </c>
      <c r="AH918" s="9">
        <f t="shared" si="746"/>
        <v>0.34419359546259165</v>
      </c>
      <c r="AI918" s="9">
        <f t="shared" si="773"/>
        <v>0.09</v>
      </c>
      <c r="AJ918" s="29">
        <f t="shared" si="747"/>
        <v>0.43419359546259162</v>
      </c>
      <c r="AK918" s="30">
        <f t="shared" si="774"/>
        <v>0.9</v>
      </c>
      <c r="AL918" s="9">
        <v>6.8491035466390127</v>
      </c>
      <c r="AM918" s="9">
        <v>2.831617726223203</v>
      </c>
      <c r="AN918" s="9">
        <v>5.0972856809779348</v>
      </c>
      <c r="AO918" s="36">
        <f t="shared" si="748"/>
        <v>107.54301423648602</v>
      </c>
      <c r="AP918" s="36">
        <f t="shared" si="749"/>
        <v>2.5341937924292353</v>
      </c>
      <c r="AQ918" s="36">
        <f t="shared" si="750"/>
        <v>1.0477090929438151</v>
      </c>
      <c r="AR918" s="36">
        <f t="shared" si="751"/>
        <v>1.8860146649865703</v>
      </c>
      <c r="AS918" s="36">
        <f t="shared" si="752"/>
        <v>69.009629414537628</v>
      </c>
      <c r="AT918" s="37">
        <f t="shared" si="753"/>
        <v>71.138223377494683</v>
      </c>
      <c r="AU918" s="37">
        <f t="shared" si="754"/>
        <v>3.8752666520282317</v>
      </c>
      <c r="AV918" s="37">
        <f t="shared" si="755"/>
        <v>1.602147444698742</v>
      </c>
      <c r="AW918" s="37">
        <f t="shared" si="756"/>
        <v>2.8840768840541404</v>
      </c>
      <c r="AX918" s="37">
        <f t="shared" si="757"/>
        <v>105.52891272084985</v>
      </c>
      <c r="AY918" s="9">
        <f t="shared" si="758"/>
        <v>0.85</v>
      </c>
      <c r="AZ918" s="9">
        <f t="shared" si="759"/>
        <v>0.6</v>
      </c>
      <c r="BA918" s="9">
        <f t="shared" si="760"/>
        <v>0.65</v>
      </c>
      <c r="BB918" s="9">
        <f t="shared" si="775"/>
        <v>21</v>
      </c>
      <c r="BC918" s="9">
        <f t="shared" si="776"/>
        <v>11.2</v>
      </c>
      <c r="BD918" s="9">
        <f t="shared" si="777"/>
        <v>13.65</v>
      </c>
      <c r="BE918" s="9">
        <f t="shared" si="761"/>
        <v>272.53483909723172</v>
      </c>
      <c r="BF918" s="9">
        <f t="shared" si="762"/>
        <v>112.67379389815255</v>
      </c>
      <c r="BG918" s="9">
        <f t="shared" si="763"/>
        <v>202.82770196687213</v>
      </c>
      <c r="BH918" s="9">
        <f t="shared" si="764"/>
        <v>7421.5035585822443</v>
      </c>
      <c r="BI918" s="9">
        <f t="shared" si="765"/>
        <v>275.67958473934033</v>
      </c>
      <c r="BJ918" s="9">
        <f t="shared" si="766"/>
        <v>113.97392280466143</v>
      </c>
      <c r="BK918" s="9">
        <f t="shared" si="767"/>
        <v>205.16810561571228</v>
      </c>
      <c r="BL918" s="9">
        <f t="shared" si="768"/>
        <v>7507.1393659199566</v>
      </c>
      <c r="BM918" s="9" t="str">
        <f t="shared" si="769"/>
        <v>D</v>
      </c>
      <c r="BN918" s="9" t="str">
        <f t="shared" si="770"/>
        <v>M</v>
      </c>
      <c r="BO918" s="9">
        <v>1</v>
      </c>
    </row>
    <row r="919" spans="1:67" x14ac:dyDescent="0.3">
      <c r="A919" s="10">
        <v>913</v>
      </c>
      <c r="B919" s="10">
        <f t="shared" si="740"/>
        <v>23</v>
      </c>
      <c r="C919" s="9">
        <f>IF(G919&lt;=$A$3,$A$3,G919)</f>
        <v>2.5</v>
      </c>
      <c r="D919" s="9">
        <f t="shared" si="727"/>
        <v>3</v>
      </c>
      <c r="E919" s="9">
        <f t="shared" si="728"/>
        <v>2.7508200000000005</v>
      </c>
      <c r="F919" s="9">
        <f t="shared" si="729"/>
        <v>2.9000000000000004</v>
      </c>
      <c r="G919" s="9">
        <v>1.5578938776918816</v>
      </c>
      <c r="H919" s="9">
        <f t="shared" si="741"/>
        <v>1.7189457047320749</v>
      </c>
      <c r="I919" s="9">
        <v>65</v>
      </c>
      <c r="J919" s="9">
        <v>78</v>
      </c>
      <c r="K919" s="9">
        <v>0.2</v>
      </c>
      <c r="L919" s="9">
        <v>0.2</v>
      </c>
      <c r="M919" s="1">
        <f t="shared" si="730"/>
        <v>1.3989229744649958</v>
      </c>
      <c r="N919" s="9">
        <v>3</v>
      </c>
      <c r="O919" s="9">
        <v>2.6</v>
      </c>
      <c r="P919" s="9">
        <f t="shared" si="731"/>
        <v>0.46722089030039421</v>
      </c>
      <c r="Q919" s="1">
        <f t="shared" si="732"/>
        <v>0.21786867919707031</v>
      </c>
      <c r="R919" s="4">
        <f t="shared" si="733"/>
        <v>15.007922656809424</v>
      </c>
      <c r="S919" s="4">
        <f t="shared" si="734"/>
        <v>10.697263764873385</v>
      </c>
      <c r="T919" s="9">
        <f t="shared" si="735"/>
        <v>0.42002049797684654</v>
      </c>
      <c r="U919" s="9">
        <f t="shared" si="736"/>
        <v>3.1178686791970707</v>
      </c>
      <c r="V919" s="9">
        <f t="shared" si="737"/>
        <v>41.401191225175111</v>
      </c>
      <c r="W919" s="9">
        <f t="shared" si="738"/>
        <v>70.710340912493521</v>
      </c>
      <c r="X919" s="28">
        <f t="shared" si="742"/>
        <v>112.11153213766863</v>
      </c>
      <c r="Y919" s="9">
        <f t="shared" si="739"/>
        <v>0.63071425003508075</v>
      </c>
      <c r="Z919" s="9">
        <f t="shared" si="771"/>
        <v>0.04</v>
      </c>
      <c r="AA919" s="29">
        <f t="shared" si="743"/>
        <v>0.67071425003508078</v>
      </c>
      <c r="AB919" s="30">
        <f t="shared" si="772"/>
        <v>0.98</v>
      </c>
      <c r="AC919" s="9">
        <v>0.5</v>
      </c>
      <c r="AD919" s="9">
        <v>0.5</v>
      </c>
      <c r="AE919" s="9">
        <f t="shared" si="744"/>
        <v>42.556592011419781</v>
      </c>
      <c r="AF919" s="9">
        <f>(AC919+AD919)*D919*E919*N919</f>
        <v>24.757380000000005</v>
      </c>
      <c r="AG919" s="28">
        <f t="shared" si="745"/>
        <v>67.313972011419793</v>
      </c>
      <c r="AH919" s="9">
        <f t="shared" si="746"/>
        <v>0.36778961722537967</v>
      </c>
      <c r="AI919" s="9">
        <f t="shared" si="773"/>
        <v>0.09</v>
      </c>
      <c r="AJ919" s="29">
        <f t="shared" si="747"/>
        <v>0.4577896172253797</v>
      </c>
      <c r="AK919" s="30">
        <f t="shared" si="774"/>
        <v>0.9</v>
      </c>
      <c r="AL919" s="9">
        <v>10.949195246781221</v>
      </c>
      <c r="AM919" s="9">
        <v>2.1140271680634504</v>
      </c>
      <c r="AN919" s="9">
        <v>5.7735955053104195</v>
      </c>
      <c r="AO919" s="36">
        <f t="shared" si="748"/>
        <v>114.44718905720339</v>
      </c>
      <c r="AP919" s="36">
        <f t="shared" si="749"/>
        <v>3.605413968348683</v>
      </c>
      <c r="AQ919" s="36">
        <f t="shared" si="750"/>
        <v>0.69611902148198757</v>
      </c>
      <c r="AR919" s="36">
        <f t="shared" si="751"/>
        <v>1.9011627259602282</v>
      </c>
      <c r="AS919" s="36">
        <f t="shared" si="752"/>
        <v>85.902625445465077</v>
      </c>
      <c r="AT919" s="37">
        <f t="shared" si="753"/>
        <v>66.574258033272315</v>
      </c>
      <c r="AU919" s="37">
        <f t="shared" si="754"/>
        <v>5.9367673458312993</v>
      </c>
      <c r="AV919" s="37">
        <f t="shared" si="755"/>
        <v>1.14624747999163</v>
      </c>
      <c r="AW919" s="37">
        <f t="shared" si="756"/>
        <v>3.1305034289201901</v>
      </c>
      <c r="AX919" s="37">
        <f t="shared" si="757"/>
        <v>141.44947186172683</v>
      </c>
      <c r="AY919" s="9">
        <f t="shared" si="758"/>
        <v>0.85</v>
      </c>
      <c r="AZ919" s="9">
        <f t="shared" si="759"/>
        <v>0.6</v>
      </c>
      <c r="BA919" s="9">
        <f t="shared" si="760"/>
        <v>0.65</v>
      </c>
      <c r="BB919" s="9">
        <f t="shared" si="775"/>
        <v>21</v>
      </c>
      <c r="BC919" s="9">
        <f t="shared" si="776"/>
        <v>11.2</v>
      </c>
      <c r="BD919" s="9">
        <f t="shared" si="777"/>
        <v>13.65</v>
      </c>
      <c r="BE919" s="9">
        <f t="shared" si="761"/>
        <v>412.62949406508363</v>
      </c>
      <c r="BF919" s="9">
        <f t="shared" si="762"/>
        <v>79.668865257864454</v>
      </c>
      <c r="BG919" s="9">
        <f t="shared" si="763"/>
        <v>217.58272992647838</v>
      </c>
      <c r="BH919" s="9">
        <f t="shared" si="764"/>
        <v>9831.3140148672719</v>
      </c>
      <c r="BI919" s="9">
        <f t="shared" si="765"/>
        <v>395.23588116487815</v>
      </c>
      <c r="BJ919" s="9">
        <f t="shared" si="766"/>
        <v>76.310575502950925</v>
      </c>
      <c r="BK919" s="9">
        <f t="shared" si="767"/>
        <v>208.4109430509765</v>
      </c>
      <c r="BL919" s="9">
        <f t="shared" si="768"/>
        <v>9416.8936383926939</v>
      </c>
      <c r="BM919" s="9" t="str">
        <f t="shared" si="769"/>
        <v>M</v>
      </c>
      <c r="BN919" s="9" t="str">
        <f t="shared" si="770"/>
        <v>M</v>
      </c>
      <c r="BO919" s="9">
        <v>1</v>
      </c>
    </row>
    <row r="920" spans="1:67" x14ac:dyDescent="0.3">
      <c r="A920" s="10">
        <v>914</v>
      </c>
      <c r="B920" s="10">
        <f t="shared" si="740"/>
        <v>23</v>
      </c>
      <c r="C920" s="9">
        <f>IF(G920&lt;=$A$3,$A$3,G920)</f>
        <v>2.9411915825142092</v>
      </c>
      <c r="D920" s="9">
        <f t="shared" si="727"/>
        <v>3</v>
      </c>
      <c r="E920" s="9">
        <f t="shared" si="728"/>
        <v>2.7508200000000005</v>
      </c>
      <c r="F920" s="9">
        <f t="shared" si="729"/>
        <v>3.3411915825142096</v>
      </c>
      <c r="G920" s="9">
        <v>2.9411915825142092</v>
      </c>
      <c r="H920" s="9">
        <f t="shared" si="741"/>
        <v>3.2452458475845258</v>
      </c>
      <c r="I920" s="9">
        <v>65</v>
      </c>
      <c r="J920" s="9">
        <v>78</v>
      </c>
      <c r="K920" s="9">
        <v>0.2</v>
      </c>
      <c r="L920" s="9">
        <v>0.2</v>
      </c>
      <c r="M920" s="1">
        <f t="shared" si="730"/>
        <v>1.3989229744649958</v>
      </c>
      <c r="N920" s="9">
        <v>3</v>
      </c>
      <c r="O920" s="9">
        <v>2.6</v>
      </c>
      <c r="P920" s="9">
        <f t="shared" si="731"/>
        <v>2.7942437074499171</v>
      </c>
      <c r="Q920" s="1">
        <f t="shared" si="732"/>
        <v>1.3029772395353119</v>
      </c>
      <c r="R920" s="4">
        <f t="shared" si="733"/>
        <v>15.007922656809424</v>
      </c>
      <c r="S920" s="4">
        <f t="shared" si="734"/>
        <v>7.059668774448051E-2</v>
      </c>
      <c r="T920" s="9">
        <f t="shared" si="735"/>
        <v>15.022926532374889</v>
      </c>
      <c r="U920" s="9">
        <f t="shared" si="736"/>
        <v>4.6441688220495214</v>
      </c>
      <c r="V920" s="9">
        <f t="shared" si="737"/>
        <v>39.018417878284708</v>
      </c>
      <c r="W920" s="9">
        <f t="shared" si="738"/>
        <v>41.478292583385773</v>
      </c>
      <c r="X920" s="28">
        <f t="shared" si="742"/>
        <v>80.496710461670489</v>
      </c>
      <c r="Y920" s="9">
        <f t="shared" si="739"/>
        <v>0.5152793492491371</v>
      </c>
      <c r="Z920" s="9">
        <f t="shared" si="771"/>
        <v>0.04</v>
      </c>
      <c r="AA920" s="29">
        <f t="shared" si="743"/>
        <v>0.55527934924913713</v>
      </c>
      <c r="AB920" s="30">
        <f t="shared" si="772"/>
        <v>0.98</v>
      </c>
      <c r="AC920" s="9">
        <v>0.5</v>
      </c>
      <c r="AD920" s="9">
        <v>0.5</v>
      </c>
      <c r="AE920" s="9">
        <f t="shared" si="744"/>
        <v>80.343784642072194</v>
      </c>
      <c r="AF920" s="9">
        <f>(AC920+AD920)*D920*E920*N920</f>
        <v>24.757380000000005</v>
      </c>
      <c r="AG920" s="28">
        <f t="shared" si="745"/>
        <v>105.10116464207221</v>
      </c>
      <c r="AH920" s="9">
        <f t="shared" si="746"/>
        <v>0.23555761807504821</v>
      </c>
      <c r="AI920" s="9">
        <f t="shared" si="773"/>
        <v>0.09</v>
      </c>
      <c r="AJ920" s="29">
        <f t="shared" si="747"/>
        <v>0.32555761807504824</v>
      </c>
      <c r="AK920" s="30">
        <f t="shared" si="774"/>
        <v>0.9</v>
      </c>
      <c r="AL920" s="9">
        <v>7.0707691807838202</v>
      </c>
      <c r="AM920" s="9">
        <v>2.681909189656551</v>
      </c>
      <c r="AN920" s="9">
        <v>5.8631907510684567</v>
      </c>
      <c r="AO920" s="36">
        <f t="shared" si="748"/>
        <v>82.173725262955301</v>
      </c>
      <c r="AP920" s="36">
        <f t="shared" si="749"/>
        <v>3.1445170713873258</v>
      </c>
      <c r="AQ920" s="36">
        <f t="shared" si="750"/>
        <v>1.1927004000787806</v>
      </c>
      <c r="AR920" s="36">
        <f t="shared" si="751"/>
        <v>2.6074820062916046</v>
      </c>
      <c r="AS920" s="36">
        <f t="shared" si="752"/>
        <v>87.279460513615433</v>
      </c>
      <c r="AT920" s="37">
        <f t="shared" si="753"/>
        <v>103.94620678886261</v>
      </c>
      <c r="AU920" s="37">
        <f t="shared" si="754"/>
        <v>4.7688264083293799</v>
      </c>
      <c r="AV920" s="37">
        <f t="shared" si="755"/>
        <v>1.8087932219783815</v>
      </c>
      <c r="AW920" s="37">
        <f t="shared" si="756"/>
        <v>3.9543843358309569</v>
      </c>
      <c r="AX920" s="37">
        <f t="shared" si="757"/>
        <v>132.36391686003432</v>
      </c>
      <c r="AY920" s="9">
        <f t="shared" si="758"/>
        <v>0.85</v>
      </c>
      <c r="AZ920" s="9">
        <f t="shared" si="759"/>
        <v>0.6</v>
      </c>
      <c r="BA920" s="9">
        <f t="shared" si="760"/>
        <v>0.65</v>
      </c>
      <c r="BB920" s="9">
        <f t="shared" si="775"/>
        <v>21</v>
      </c>
      <c r="BC920" s="9">
        <f t="shared" si="776"/>
        <v>11.2</v>
      </c>
      <c r="BD920" s="9">
        <f t="shared" si="777"/>
        <v>13.65</v>
      </c>
      <c r="BE920" s="9">
        <f t="shared" si="761"/>
        <v>258.39668190885493</v>
      </c>
      <c r="BF920" s="9">
        <f t="shared" si="762"/>
        <v>98.008634997090596</v>
      </c>
      <c r="BG920" s="9">
        <f t="shared" si="763"/>
        <v>214.2665100131058</v>
      </c>
      <c r="BH920" s="9">
        <f t="shared" si="764"/>
        <v>7172.0784093447901</v>
      </c>
      <c r="BI920" s="9">
        <f t="shared" si="765"/>
        <v>495.7014159803947</v>
      </c>
      <c r="BJ920" s="9">
        <f t="shared" si="766"/>
        <v>188.01719429005792</v>
      </c>
      <c r="BK920" s="9">
        <f t="shared" si="767"/>
        <v>411.0432518949238</v>
      </c>
      <c r="BL920" s="9">
        <f t="shared" si="768"/>
        <v>13758.727073316946</v>
      </c>
      <c r="BM920" s="9" t="str">
        <f t="shared" si="769"/>
        <v>M</v>
      </c>
      <c r="BN920" s="9" t="str">
        <f t="shared" si="770"/>
        <v>M</v>
      </c>
      <c r="BO920" s="9">
        <v>1</v>
      </c>
    </row>
    <row r="921" spans="1:67" x14ac:dyDescent="0.3">
      <c r="A921" s="10">
        <v>915</v>
      </c>
      <c r="B921" s="10">
        <f t="shared" si="740"/>
        <v>23</v>
      </c>
      <c r="C921" s="9">
        <f>IF(G921&lt;=$A$3,$A$3,G921)</f>
        <v>2.5</v>
      </c>
      <c r="D921" s="9">
        <f t="shared" si="727"/>
        <v>3</v>
      </c>
      <c r="E921" s="9">
        <f t="shared" si="728"/>
        <v>2.7508200000000005</v>
      </c>
      <c r="F921" s="9">
        <f t="shared" si="729"/>
        <v>2.9000000000000004</v>
      </c>
      <c r="G921" s="9">
        <v>1.6932700926162694</v>
      </c>
      <c r="H921" s="9">
        <f t="shared" si="741"/>
        <v>1.868316831032365</v>
      </c>
      <c r="I921" s="9">
        <v>65</v>
      </c>
      <c r="J921" s="9">
        <v>78</v>
      </c>
      <c r="K921" s="9">
        <v>0.2</v>
      </c>
      <c r="L921" s="9">
        <v>0.2</v>
      </c>
      <c r="M921" s="1">
        <f t="shared" si="730"/>
        <v>1.3989229744649958</v>
      </c>
      <c r="N921" s="9">
        <v>3</v>
      </c>
      <c r="O921" s="9">
        <v>2.6</v>
      </c>
      <c r="P921" s="9">
        <f t="shared" si="731"/>
        <v>0.7875483043756738</v>
      </c>
      <c r="Q921" s="1">
        <f t="shared" si="732"/>
        <v>0.36723980549736046</v>
      </c>
      <c r="R921" s="4">
        <f t="shared" si="733"/>
        <v>15.007922656809424</v>
      </c>
      <c r="S921" s="4">
        <f t="shared" si="734"/>
        <v>8.1625465035152285</v>
      </c>
      <c r="T921" s="9">
        <f t="shared" si="735"/>
        <v>1.1933844697155573</v>
      </c>
      <c r="U921" s="9">
        <f t="shared" si="736"/>
        <v>3.2672398054973608</v>
      </c>
      <c r="V921" s="9">
        <f t="shared" si="737"/>
        <v>42.97184387928111</v>
      </c>
      <c r="W921" s="9">
        <f t="shared" si="738"/>
        <v>63.737789975604265</v>
      </c>
      <c r="X921" s="28">
        <f t="shared" si="742"/>
        <v>106.70963385488537</v>
      </c>
      <c r="Y921" s="9">
        <f t="shared" si="739"/>
        <v>0.59730117772010549</v>
      </c>
      <c r="Z921" s="9">
        <f t="shared" si="771"/>
        <v>0.04</v>
      </c>
      <c r="AA921" s="29">
        <f t="shared" si="743"/>
        <v>0.63730117772010553</v>
      </c>
      <c r="AB921" s="30">
        <f t="shared" si="772"/>
        <v>0.98</v>
      </c>
      <c r="AC921" s="9">
        <v>0.5</v>
      </c>
      <c r="AD921" s="9">
        <v>0.5</v>
      </c>
      <c r="AE921" s="9">
        <f t="shared" si="744"/>
        <v>46.254629746264058</v>
      </c>
      <c r="AF921" s="9">
        <f>(AC921+AD921)*D921*E921*N921</f>
        <v>24.757380000000005</v>
      </c>
      <c r="AG921" s="28">
        <f t="shared" si="745"/>
        <v>71.012009746264056</v>
      </c>
      <c r="AH921" s="9">
        <f t="shared" si="746"/>
        <v>0.34863652061759159</v>
      </c>
      <c r="AI921" s="9">
        <f t="shared" si="773"/>
        <v>0.09</v>
      </c>
      <c r="AJ921" s="29">
        <f t="shared" si="747"/>
        <v>0.43863652061759162</v>
      </c>
      <c r="AK921" s="30">
        <f t="shared" si="774"/>
        <v>0.9</v>
      </c>
      <c r="AL921" s="9">
        <v>10.773142838582515</v>
      </c>
      <c r="AM921" s="9">
        <v>3.2993931648520367</v>
      </c>
      <c r="AN921" s="9">
        <v>3.434696167297659</v>
      </c>
      <c r="AO921" s="36">
        <f t="shared" si="748"/>
        <v>108.93275122686215</v>
      </c>
      <c r="AP921" s="36">
        <f t="shared" si="749"/>
        <v>3.9074062198069575</v>
      </c>
      <c r="AQ921" s="36">
        <f t="shared" si="750"/>
        <v>1.1966860151301675</v>
      </c>
      <c r="AR921" s="36">
        <f t="shared" si="751"/>
        <v>1.2457602547681284</v>
      </c>
      <c r="AS921" s="36">
        <f t="shared" si="752"/>
        <v>87.141476157900627</v>
      </c>
      <c r="AT921" s="37">
        <f t="shared" si="753"/>
        <v>70.231657990810604</v>
      </c>
      <c r="AU921" s="37">
        <f t="shared" si="754"/>
        <v>6.0476489477503561</v>
      </c>
      <c r="AV921" s="37">
        <f t="shared" si="755"/>
        <v>1.8521588268718754</v>
      </c>
      <c r="AW921" s="37">
        <f t="shared" si="756"/>
        <v>1.9281129910956365</v>
      </c>
      <c r="AX921" s="37">
        <f t="shared" si="757"/>
        <v>134.87234931457334</v>
      </c>
      <c r="AY921" s="9">
        <f t="shared" si="758"/>
        <v>0.85</v>
      </c>
      <c r="AZ921" s="9">
        <f t="shared" si="759"/>
        <v>0.6</v>
      </c>
      <c r="BA921" s="9">
        <f t="shared" si="760"/>
        <v>0.55000000000000004</v>
      </c>
      <c r="BB921" s="9">
        <f t="shared" si="775"/>
        <v>21</v>
      </c>
      <c r="BC921" s="9">
        <f t="shared" si="776"/>
        <v>11.2</v>
      </c>
      <c r="BD921" s="9">
        <f t="shared" si="777"/>
        <v>13.65</v>
      </c>
      <c r="BE921" s="9">
        <f t="shared" si="761"/>
        <v>425.64450968452513</v>
      </c>
      <c r="BF921" s="9">
        <f t="shared" si="762"/>
        <v>130.35829998283953</v>
      </c>
      <c r="BG921" s="9">
        <f t="shared" si="763"/>
        <v>135.70409192096895</v>
      </c>
      <c r="BH921" s="9">
        <f t="shared" si="764"/>
        <v>9492.5607438501283</v>
      </c>
      <c r="BI921" s="9">
        <f t="shared" si="765"/>
        <v>424.73641254688863</v>
      </c>
      <c r="BJ921" s="9">
        <f t="shared" si="766"/>
        <v>130.08018527352655</v>
      </c>
      <c r="BK921" s="9">
        <f t="shared" si="767"/>
        <v>135.41457215826759</v>
      </c>
      <c r="BL921" s="9">
        <f t="shared" si="768"/>
        <v>9472.3087094782531</v>
      </c>
      <c r="BM921" s="9" t="str">
        <f t="shared" si="769"/>
        <v>M</v>
      </c>
      <c r="BN921" s="9" t="str">
        <f t="shared" si="770"/>
        <v>M</v>
      </c>
      <c r="BO921" s="9">
        <v>1</v>
      </c>
    </row>
    <row r="922" spans="1:67" x14ac:dyDescent="0.3">
      <c r="A922" s="10">
        <v>916</v>
      </c>
      <c r="B922" s="10">
        <f t="shared" si="740"/>
        <v>23</v>
      </c>
      <c r="C922" s="9">
        <f>IF(G922&lt;=$A$3,$A$3,G922)</f>
        <v>2.9227724484079811</v>
      </c>
      <c r="D922" s="9">
        <f t="shared" si="727"/>
        <v>3</v>
      </c>
      <c r="E922" s="9">
        <f t="shared" si="728"/>
        <v>2.7508200000000005</v>
      </c>
      <c r="F922" s="9">
        <f t="shared" si="729"/>
        <v>3.3227724484079815</v>
      </c>
      <c r="G922" s="9">
        <v>2.9227724484079811</v>
      </c>
      <c r="H922" s="9">
        <f t="shared" si="741"/>
        <v>3.2249225817253047</v>
      </c>
      <c r="I922" s="9">
        <v>65</v>
      </c>
      <c r="J922" s="9">
        <v>78</v>
      </c>
      <c r="K922" s="9">
        <v>0.2</v>
      </c>
      <c r="L922" s="9">
        <v>0.2</v>
      </c>
      <c r="M922" s="1">
        <f t="shared" si="730"/>
        <v>1.3989229744649958</v>
      </c>
      <c r="N922" s="9">
        <v>3</v>
      </c>
      <c r="O922" s="9">
        <v>2.6</v>
      </c>
      <c r="P922" s="9">
        <f t="shared" si="731"/>
        <v>2.7901602837280612</v>
      </c>
      <c r="Q922" s="1">
        <f t="shared" si="732"/>
        <v>1.3010731077823188</v>
      </c>
      <c r="R922" s="4">
        <f t="shared" si="733"/>
        <v>15.007922656809424</v>
      </c>
      <c r="S922" s="4">
        <f t="shared" si="734"/>
        <v>7.3426605988722513E-2</v>
      </c>
      <c r="T922" s="9">
        <f t="shared" si="735"/>
        <v>14.979050509277791</v>
      </c>
      <c r="U922" s="9">
        <f t="shared" si="736"/>
        <v>4.6238455561903002</v>
      </c>
      <c r="V922" s="9">
        <f t="shared" si="737"/>
        <v>38.635962104422887</v>
      </c>
      <c r="W922" s="9">
        <f t="shared" si="738"/>
        <v>41.486077179090401</v>
      </c>
      <c r="X922" s="28">
        <f t="shared" si="742"/>
        <v>80.122039283513288</v>
      </c>
      <c r="Y922" s="9">
        <f t="shared" si="739"/>
        <v>0.5177860867007037</v>
      </c>
      <c r="Z922" s="9">
        <f t="shared" si="771"/>
        <v>0.04</v>
      </c>
      <c r="AA922" s="29">
        <f t="shared" si="743"/>
        <v>0.55778608670070373</v>
      </c>
      <c r="AB922" s="30">
        <f t="shared" si="772"/>
        <v>0.98</v>
      </c>
      <c r="AC922" s="9">
        <v>0.5</v>
      </c>
      <c r="AD922" s="9">
        <v>0.5</v>
      </c>
      <c r="AE922" s="9">
        <f t="shared" si="744"/>
        <v>79.840633826354434</v>
      </c>
      <c r="AF922" s="9">
        <f>(AC922+AD922)*D922*E922*N922</f>
        <v>24.757380000000005</v>
      </c>
      <c r="AG922" s="28">
        <f t="shared" si="745"/>
        <v>104.59801382635445</v>
      </c>
      <c r="AH922" s="9">
        <f t="shared" si="746"/>
        <v>0.23669072761840676</v>
      </c>
      <c r="AI922" s="9">
        <f t="shared" si="773"/>
        <v>0.09</v>
      </c>
      <c r="AJ922" s="29">
        <f t="shared" si="747"/>
        <v>0.32669072761840678</v>
      </c>
      <c r="AK922" s="30">
        <f t="shared" si="774"/>
        <v>0.9</v>
      </c>
      <c r="AL922" s="9">
        <v>4.4545525309565264</v>
      </c>
      <c r="AM922" s="9">
        <v>2.6709382068082679</v>
      </c>
      <c r="AN922" s="9">
        <v>5.0694671526955659</v>
      </c>
      <c r="AO922" s="36">
        <f t="shared" si="748"/>
        <v>81.791248435253152</v>
      </c>
      <c r="AP922" s="36">
        <f t="shared" si="749"/>
        <v>1.96986510671157</v>
      </c>
      <c r="AQ922" s="36">
        <f t="shared" si="750"/>
        <v>1.1811260366132892</v>
      </c>
      <c r="AR922" s="36">
        <f t="shared" si="751"/>
        <v>2.2417889079357471</v>
      </c>
      <c r="AS922" s="36">
        <f t="shared" si="752"/>
        <v>62.989531206502747</v>
      </c>
      <c r="AT922" s="37">
        <f t="shared" si="753"/>
        <v>103.44858510298792</v>
      </c>
      <c r="AU922" s="37">
        <f t="shared" si="754"/>
        <v>2.9992915234039232</v>
      </c>
      <c r="AV922" s="37">
        <f t="shared" si="755"/>
        <v>1.7983674606022721</v>
      </c>
      <c r="AW922" s="37">
        <f t="shared" si="756"/>
        <v>3.4133192399438386</v>
      </c>
      <c r="AX922" s="37">
        <f t="shared" si="757"/>
        <v>95.907057984408993</v>
      </c>
      <c r="AY922" s="9">
        <f t="shared" si="758"/>
        <v>0.85</v>
      </c>
      <c r="AZ922" s="9">
        <f t="shared" si="759"/>
        <v>0.6</v>
      </c>
      <c r="BA922" s="9">
        <f t="shared" si="760"/>
        <v>0.65</v>
      </c>
      <c r="BB922" s="9">
        <f t="shared" si="775"/>
        <v>21</v>
      </c>
      <c r="BC922" s="9">
        <f t="shared" si="776"/>
        <v>11.2</v>
      </c>
      <c r="BD922" s="9">
        <f t="shared" si="777"/>
        <v>13.65</v>
      </c>
      <c r="BE922" s="9">
        <f t="shared" si="761"/>
        <v>161.11772632698248</v>
      </c>
      <c r="BF922" s="9">
        <f t="shared" si="762"/>
        <v>96.605773093983444</v>
      </c>
      <c r="BG922" s="9">
        <f t="shared" si="763"/>
        <v>183.35871350836754</v>
      </c>
      <c r="BH922" s="9">
        <f t="shared" si="764"/>
        <v>5151.9923957311976</v>
      </c>
      <c r="BI922" s="9">
        <f t="shared" si="765"/>
        <v>310.27246440752106</v>
      </c>
      <c r="BJ922" s="9">
        <f t="shared" si="766"/>
        <v>186.03856929455841</v>
      </c>
      <c r="BK922" s="9">
        <f t="shared" si="767"/>
        <v>353.10304587699625</v>
      </c>
      <c r="BL922" s="9">
        <f t="shared" si="768"/>
        <v>9921.4494498773311</v>
      </c>
      <c r="BM922" s="9" t="str">
        <f t="shared" si="769"/>
        <v>D</v>
      </c>
      <c r="BN922" s="9" t="str">
        <f t="shared" si="770"/>
        <v>M</v>
      </c>
      <c r="BO922" s="9">
        <v>1</v>
      </c>
    </row>
    <row r="923" spans="1:67" x14ac:dyDescent="0.3">
      <c r="A923" s="10">
        <v>917</v>
      </c>
      <c r="B923" s="10">
        <f t="shared" si="740"/>
        <v>23</v>
      </c>
      <c r="C923" s="9">
        <f>IF(G923&lt;=$A$3,$A$3,G923)</f>
        <v>3.2599991012714971</v>
      </c>
      <c r="D923" s="9">
        <f t="shared" si="727"/>
        <v>3</v>
      </c>
      <c r="E923" s="9">
        <f t="shared" si="728"/>
        <v>2.7508200000000005</v>
      </c>
      <c r="F923" s="9">
        <f t="shared" si="729"/>
        <v>3.6599991012714974</v>
      </c>
      <c r="G923" s="9">
        <v>3.2599991012714971</v>
      </c>
      <c r="H923" s="9">
        <f t="shared" si="741"/>
        <v>3.5970110241805378</v>
      </c>
      <c r="I923" s="9">
        <v>65</v>
      </c>
      <c r="J923" s="9">
        <v>78</v>
      </c>
      <c r="K923" s="9">
        <v>0.2</v>
      </c>
      <c r="L923" s="9">
        <v>0.2</v>
      </c>
      <c r="M923" s="1">
        <f t="shared" si="730"/>
        <v>1.3989229744649958</v>
      </c>
      <c r="N923" s="9">
        <v>3</v>
      </c>
      <c r="O923" s="9">
        <v>2.6</v>
      </c>
      <c r="P923" s="9">
        <f t="shared" si="731"/>
        <v>2.8649216327688469</v>
      </c>
      <c r="Q923" s="1">
        <f t="shared" si="732"/>
        <v>1.3359348973740359</v>
      </c>
      <c r="R923" s="4">
        <f t="shared" si="733"/>
        <v>15.007922656809424</v>
      </c>
      <c r="S923" s="4">
        <f t="shared" si="734"/>
        <v>3.0426337501469308E-2</v>
      </c>
      <c r="T923" s="9">
        <f t="shared" si="735"/>
        <v>15.792521387271609</v>
      </c>
      <c r="U923" s="9">
        <f t="shared" si="736"/>
        <v>4.9959339986455333</v>
      </c>
      <c r="V923" s="9">
        <f t="shared" si="737"/>
        <v>45.610185107292281</v>
      </c>
      <c r="W923" s="9">
        <f t="shared" si="738"/>
        <v>41.367791180530297</v>
      </c>
      <c r="X923" s="28">
        <f t="shared" si="742"/>
        <v>86.977976287822571</v>
      </c>
      <c r="Y923" s="9">
        <f t="shared" si="739"/>
        <v>0.47561225204456764</v>
      </c>
      <c r="Z923" s="9">
        <f t="shared" si="771"/>
        <v>0.04</v>
      </c>
      <c r="AA923" s="29">
        <f t="shared" si="743"/>
        <v>0.51561225204456762</v>
      </c>
      <c r="AB923" s="30">
        <f t="shared" si="772"/>
        <v>0.98</v>
      </c>
      <c r="AC923" s="9">
        <v>0.5</v>
      </c>
      <c r="AD923" s="9">
        <v>0.5</v>
      </c>
      <c r="AE923" s="9">
        <f t="shared" si="744"/>
        <v>89.052568789826779</v>
      </c>
      <c r="AF923" s="9">
        <f>(AC923+AD923)*D923*E923*N923</f>
        <v>24.757380000000005</v>
      </c>
      <c r="AG923" s="28">
        <f t="shared" si="745"/>
        <v>113.80994878982679</v>
      </c>
      <c r="AH923" s="9">
        <f t="shared" si="746"/>
        <v>0.21753265213851858</v>
      </c>
      <c r="AI923" s="9">
        <f t="shared" si="773"/>
        <v>0.09</v>
      </c>
      <c r="AJ923" s="29">
        <f t="shared" si="747"/>
        <v>0.30753265213851855</v>
      </c>
      <c r="AK923" s="30">
        <f t="shared" si="774"/>
        <v>0.9</v>
      </c>
      <c r="AL923" s="9">
        <v>10.033805062322614</v>
      </c>
      <c r="AM923" s="9">
        <v>2.4802232157729609</v>
      </c>
      <c r="AN923" s="9">
        <v>6.0703376173914361</v>
      </c>
      <c r="AO923" s="36">
        <f t="shared" si="748"/>
        <v>88.790017460485544</v>
      </c>
      <c r="AP923" s="36">
        <f t="shared" si="749"/>
        <v>4.8602522375622677</v>
      </c>
      <c r="AQ923" s="36">
        <f t="shared" si="750"/>
        <v>1.2013897379150449</v>
      </c>
      <c r="AR923" s="36">
        <f t="shared" si="751"/>
        <v>2.940397167817383</v>
      </c>
      <c r="AS923" s="36">
        <f t="shared" si="752"/>
        <v>120.91751535073531</v>
      </c>
      <c r="AT923" s="37">
        <f t="shared" si="753"/>
        <v>112.5592900119166</v>
      </c>
      <c r="AU923" s="37">
        <f t="shared" si="754"/>
        <v>6.9480823804656469</v>
      </c>
      <c r="AV923" s="37">
        <f t="shared" si="755"/>
        <v>1.7174735923307771</v>
      </c>
      <c r="AW923" s="37">
        <f t="shared" si="756"/>
        <v>4.2035105905388317</v>
      </c>
      <c r="AX923" s="37">
        <f t="shared" si="757"/>
        <v>172.86034074633039</v>
      </c>
      <c r="AY923" s="9">
        <f t="shared" si="758"/>
        <v>0.85</v>
      </c>
      <c r="AZ923" s="9">
        <f t="shared" si="759"/>
        <v>0.6</v>
      </c>
      <c r="BA923" s="9">
        <f t="shared" si="760"/>
        <v>0.65</v>
      </c>
      <c r="BB923" s="9">
        <f t="shared" si="775"/>
        <v>21</v>
      </c>
      <c r="BC923" s="9">
        <f t="shared" si="776"/>
        <v>11.2</v>
      </c>
      <c r="BD923" s="9">
        <f t="shared" si="777"/>
        <v>13.65</v>
      </c>
      <c r="BE923" s="9">
        <f t="shared" si="761"/>
        <v>431.54188103551769</v>
      </c>
      <c r="BF923" s="9">
        <f t="shared" si="762"/>
        <v>106.67141580632499</v>
      </c>
      <c r="BG923" s="9">
        <f t="shared" si="763"/>
        <v>261.07791587126769</v>
      </c>
      <c r="BH923" s="9">
        <f t="shared" si="764"/>
        <v>10736.268299270318</v>
      </c>
      <c r="BI923" s="9">
        <f t="shared" si="765"/>
        <v>782.0712196895206</v>
      </c>
      <c r="BJ923" s="9">
        <f t="shared" si="766"/>
        <v>193.31760816696817</v>
      </c>
      <c r="BK923" s="9">
        <f t="shared" si="767"/>
        <v>473.14416762862317</v>
      </c>
      <c r="BL923" s="9">
        <f t="shared" si="768"/>
        <v>19457.037225624928</v>
      </c>
      <c r="BM923" s="9" t="str">
        <f t="shared" si="769"/>
        <v>M</v>
      </c>
      <c r="BN923" s="9" t="str">
        <f t="shared" si="770"/>
        <v>M</v>
      </c>
      <c r="BO923" s="9">
        <v>1</v>
      </c>
    </row>
    <row r="924" spans="1:67" x14ac:dyDescent="0.3">
      <c r="A924" s="10">
        <v>918</v>
      </c>
      <c r="B924" s="10">
        <f t="shared" si="740"/>
        <v>23</v>
      </c>
      <c r="C924" s="9">
        <f>IF(G924&lt;=$A$3,$A$3,G924)</f>
        <v>3.1340211894004519</v>
      </c>
      <c r="D924" s="9">
        <f t="shared" si="727"/>
        <v>3</v>
      </c>
      <c r="E924" s="9">
        <f t="shared" si="728"/>
        <v>2.7508200000000005</v>
      </c>
      <c r="F924" s="9">
        <f t="shared" si="729"/>
        <v>3.5340211894004523</v>
      </c>
      <c r="G924" s="9">
        <v>3.1340211894004519</v>
      </c>
      <c r="H924" s="9">
        <f t="shared" si="741"/>
        <v>3.4580097779450236</v>
      </c>
      <c r="I924" s="9">
        <v>65</v>
      </c>
      <c r="J924" s="9">
        <v>78</v>
      </c>
      <c r="K924" s="9">
        <v>0.2</v>
      </c>
      <c r="L924" s="9">
        <v>0.2</v>
      </c>
      <c r="M924" s="1">
        <f t="shared" si="730"/>
        <v>1.3989229744649958</v>
      </c>
      <c r="N924" s="9">
        <v>3</v>
      </c>
      <c r="O924" s="9">
        <v>2.6</v>
      </c>
      <c r="P924" s="9">
        <f t="shared" si="731"/>
        <v>2.8369930020961331</v>
      </c>
      <c r="Q924" s="1">
        <f t="shared" si="732"/>
        <v>1.3229115630095669</v>
      </c>
      <c r="R924" s="4">
        <f t="shared" si="733"/>
        <v>15.007922656809424</v>
      </c>
      <c r="S924" s="4">
        <f t="shared" si="734"/>
        <v>4.4308859514190439E-2</v>
      </c>
      <c r="T924" s="9">
        <f t="shared" si="735"/>
        <v>15.486116044173453</v>
      </c>
      <c r="U924" s="9">
        <f t="shared" si="736"/>
        <v>4.8569327524100192</v>
      </c>
      <c r="V924" s="9">
        <f t="shared" si="737"/>
        <v>43.011744379667363</v>
      </c>
      <c r="W924" s="9">
        <f t="shared" si="738"/>
        <v>41.405979499733334</v>
      </c>
      <c r="X924" s="28">
        <f t="shared" si="742"/>
        <v>84.417723879400697</v>
      </c>
      <c r="Y924" s="9">
        <f t="shared" si="739"/>
        <v>0.49048917214216753</v>
      </c>
      <c r="Z924" s="9">
        <f t="shared" si="771"/>
        <v>0.04</v>
      </c>
      <c r="AA924" s="29">
        <f t="shared" si="743"/>
        <v>0.53048917214216751</v>
      </c>
      <c r="AB924" s="30">
        <f t="shared" si="772"/>
        <v>0.98</v>
      </c>
      <c r="AC924" s="9">
        <v>0.5</v>
      </c>
      <c r="AD924" s="9">
        <v>0.5</v>
      </c>
      <c r="AE924" s="9">
        <f t="shared" si="744"/>
        <v>85.611262116300594</v>
      </c>
      <c r="AF924" s="9">
        <f>(AC924+AD924)*D924*E924*N924</f>
        <v>24.757380000000005</v>
      </c>
      <c r="AG924" s="28">
        <f t="shared" si="745"/>
        <v>110.36864211630061</v>
      </c>
      <c r="AH924" s="9">
        <f t="shared" si="746"/>
        <v>0.22431534469647632</v>
      </c>
      <c r="AI924" s="9">
        <f t="shared" si="773"/>
        <v>0.09</v>
      </c>
      <c r="AJ924" s="29">
        <f t="shared" si="747"/>
        <v>0.31431534469647632</v>
      </c>
      <c r="AK924" s="30">
        <f t="shared" si="774"/>
        <v>0.9</v>
      </c>
      <c r="AL924" s="9">
        <v>7.5722048933760924</v>
      </c>
      <c r="AM924" s="9">
        <v>2.8225551271368783</v>
      </c>
      <c r="AN924" s="9">
        <v>4.7742896308488234</v>
      </c>
      <c r="AO924" s="36">
        <f t="shared" si="748"/>
        <v>86.176426460221549</v>
      </c>
      <c r="AP924" s="36">
        <f t="shared" si="749"/>
        <v>3.5552321881981395</v>
      </c>
      <c r="AQ924" s="36">
        <f t="shared" si="750"/>
        <v>1.3252201944164053</v>
      </c>
      <c r="AR924" s="36">
        <f t="shared" si="751"/>
        <v>2.2415806770128968</v>
      </c>
      <c r="AS924" s="36">
        <f t="shared" si="752"/>
        <v>92.254798822611974</v>
      </c>
      <c r="AT924" s="37">
        <f t="shared" si="753"/>
        <v>109.15579989524235</v>
      </c>
      <c r="AU924" s="37">
        <f t="shared" si="754"/>
        <v>5.1921447022022411</v>
      </c>
      <c r="AV924" s="37">
        <f t="shared" si="755"/>
        <v>1.9353827394260437</v>
      </c>
      <c r="AW924" s="37">
        <f t="shared" si="756"/>
        <v>3.2736571398477627</v>
      </c>
      <c r="AX924" s="37">
        <f t="shared" si="757"/>
        <v>134.73107791655229</v>
      </c>
      <c r="AY924" s="9">
        <f t="shared" si="758"/>
        <v>0.85</v>
      </c>
      <c r="AZ924" s="9">
        <f t="shared" si="759"/>
        <v>0.6</v>
      </c>
      <c r="BA924" s="9">
        <f t="shared" si="760"/>
        <v>0.65</v>
      </c>
      <c r="BB924" s="9">
        <f t="shared" si="775"/>
        <v>21</v>
      </c>
      <c r="BC924" s="9">
        <f t="shared" si="776"/>
        <v>11.2</v>
      </c>
      <c r="BD924" s="9">
        <f t="shared" si="777"/>
        <v>13.65</v>
      </c>
      <c r="BE924" s="9">
        <f t="shared" si="761"/>
        <v>306.3772052152695</v>
      </c>
      <c r="BF924" s="9">
        <f t="shared" si="762"/>
        <v>114.20274062772585</v>
      </c>
      <c r="BG924" s="9">
        <f t="shared" si="763"/>
        <v>193.17141236725553</v>
      </c>
      <c r="BH924" s="9">
        <f t="shared" si="764"/>
        <v>7950.1888863393542</v>
      </c>
      <c r="BI924" s="9">
        <f t="shared" si="765"/>
        <v>566.75270814073053</v>
      </c>
      <c r="BJ924" s="9">
        <f t="shared" si="766"/>
        <v>211.25825102549518</v>
      </c>
      <c r="BK924" s="9">
        <f t="shared" si="767"/>
        <v>357.33866368285379</v>
      </c>
      <c r="BL924" s="9">
        <f t="shared" si="768"/>
        <v>14706.678580729489</v>
      </c>
      <c r="BM924" s="9" t="str">
        <f t="shared" si="769"/>
        <v>M</v>
      </c>
      <c r="BN924" s="9" t="str">
        <f t="shared" si="770"/>
        <v>M</v>
      </c>
      <c r="BO924" s="9">
        <v>1</v>
      </c>
    </row>
    <row r="925" spans="1:67" x14ac:dyDescent="0.3">
      <c r="A925" s="10">
        <v>919</v>
      </c>
      <c r="B925" s="10">
        <f t="shared" si="740"/>
        <v>23</v>
      </c>
      <c r="C925" s="9">
        <f>IF(G925&lt;=$A$3,$A$3,G925)</f>
        <v>2.5</v>
      </c>
      <c r="D925" s="9">
        <f t="shared" si="727"/>
        <v>3</v>
      </c>
      <c r="E925" s="9">
        <f t="shared" si="728"/>
        <v>2.7508200000000005</v>
      </c>
      <c r="F925" s="9">
        <f t="shared" si="729"/>
        <v>2.9000000000000004</v>
      </c>
      <c r="G925" s="9">
        <v>2.0536836370675111</v>
      </c>
      <c r="H925" s="9">
        <f t="shared" si="741"/>
        <v>2.2659891776748715</v>
      </c>
      <c r="I925" s="9">
        <v>65</v>
      </c>
      <c r="J925" s="9">
        <v>78</v>
      </c>
      <c r="K925" s="9">
        <v>0.2</v>
      </c>
      <c r="L925" s="9">
        <v>0.2</v>
      </c>
      <c r="M925" s="1">
        <f t="shared" si="730"/>
        <v>1.3989229744649958</v>
      </c>
      <c r="N925" s="9">
        <v>3</v>
      </c>
      <c r="O925" s="9">
        <v>2.6</v>
      </c>
      <c r="P925" s="9">
        <f t="shared" si="731"/>
        <v>1.6403594038458047</v>
      </c>
      <c r="Q925" s="1">
        <f t="shared" si="732"/>
        <v>0.76491215213986674</v>
      </c>
      <c r="R925" s="4">
        <f t="shared" si="733"/>
        <v>15.007922656809424</v>
      </c>
      <c r="S925" s="4">
        <f t="shared" si="734"/>
        <v>3.0826649180774961</v>
      </c>
      <c r="T925" s="9">
        <f t="shared" si="735"/>
        <v>5.1773080416845847</v>
      </c>
      <c r="U925" s="9">
        <f t="shared" si="736"/>
        <v>3.6649121521398671</v>
      </c>
      <c r="V925" s="9">
        <f t="shared" si="737"/>
        <v>41.858112640357525</v>
      </c>
      <c r="W925" s="9">
        <f t="shared" si="738"/>
        <v>49.763950112750443</v>
      </c>
      <c r="X925" s="28">
        <f t="shared" si="742"/>
        <v>91.622062753107969</v>
      </c>
      <c r="Y925" s="9">
        <f t="shared" si="739"/>
        <v>0.54314374308345692</v>
      </c>
      <c r="Z925" s="9">
        <f t="shared" si="771"/>
        <v>0.04</v>
      </c>
      <c r="AA925" s="29">
        <f t="shared" si="743"/>
        <v>0.58314374308345696</v>
      </c>
      <c r="AB925" s="30">
        <f t="shared" si="772"/>
        <v>0.98</v>
      </c>
      <c r="AC925" s="9">
        <v>0.5</v>
      </c>
      <c r="AD925" s="9">
        <v>0.5</v>
      </c>
      <c r="AE925" s="9">
        <f t="shared" si="744"/>
        <v>56.099955147584318</v>
      </c>
      <c r="AF925" s="9">
        <f>(AC925+AD925)*D925*E925*N925</f>
        <v>24.757380000000005</v>
      </c>
      <c r="AG925" s="28">
        <f t="shared" si="745"/>
        <v>80.857335147584322</v>
      </c>
      <c r="AH925" s="9">
        <f t="shared" si="746"/>
        <v>0.30618595028900913</v>
      </c>
      <c r="AI925" s="9">
        <f t="shared" si="773"/>
        <v>0.09</v>
      </c>
      <c r="AJ925" s="29">
        <f t="shared" si="747"/>
        <v>0.39618595028900916</v>
      </c>
      <c r="AK925" s="30">
        <f t="shared" si="774"/>
        <v>0.9</v>
      </c>
      <c r="AL925" s="9">
        <v>11.136171386959496</v>
      </c>
      <c r="AM925" s="9">
        <v>3.1485459506089279</v>
      </c>
      <c r="AN925" s="9">
        <v>5.9946845008795879</v>
      </c>
      <c r="AO925" s="36">
        <f t="shared" si="748"/>
        <v>93.530855727131055</v>
      </c>
      <c r="AP925" s="36">
        <f t="shared" si="749"/>
        <v>4.6421827207490436</v>
      </c>
      <c r="AQ925" s="36">
        <f t="shared" si="750"/>
        <v>1.3124910797005764</v>
      </c>
      <c r="AR925" s="36">
        <f t="shared" si="751"/>
        <v>2.4989217424322803</v>
      </c>
      <c r="AS925" s="36">
        <f t="shared" si="752"/>
        <v>113.85458478068871</v>
      </c>
      <c r="AT925" s="37">
        <f t="shared" si="753"/>
        <v>79.968793003105375</v>
      </c>
      <c r="AU925" s="37">
        <f t="shared" si="754"/>
        <v>6.7241767434356756</v>
      </c>
      <c r="AV925" s="37">
        <f t="shared" si="755"/>
        <v>1.9011362811383181</v>
      </c>
      <c r="AW925" s="37">
        <f t="shared" si="756"/>
        <v>3.6196747252158139</v>
      </c>
      <c r="AX925" s="37">
        <f t="shared" si="757"/>
        <v>164.91775467905362</v>
      </c>
      <c r="AY925" s="9">
        <f t="shared" si="758"/>
        <v>0.85</v>
      </c>
      <c r="AZ925" s="9">
        <f t="shared" si="759"/>
        <v>0.6</v>
      </c>
      <c r="BA925" s="9">
        <f t="shared" si="760"/>
        <v>0.65</v>
      </c>
      <c r="BB925" s="9">
        <f t="shared" si="775"/>
        <v>21</v>
      </c>
      <c r="BC925" s="9">
        <f t="shared" si="776"/>
        <v>11.2</v>
      </c>
      <c r="BD925" s="9">
        <f t="shared" si="777"/>
        <v>13.65</v>
      </c>
      <c r="BE925" s="9">
        <f t="shared" si="761"/>
        <v>434.18732231335952</v>
      </c>
      <c r="BF925" s="9">
        <f t="shared" si="762"/>
        <v>122.75841381862108</v>
      </c>
      <c r="BG925" s="9">
        <f t="shared" si="763"/>
        <v>233.72628896482456</v>
      </c>
      <c r="BH925" s="9">
        <f t="shared" si="764"/>
        <v>10648.916742995007</v>
      </c>
      <c r="BI925" s="9">
        <f t="shared" si="765"/>
        <v>537.7242981121027</v>
      </c>
      <c r="BJ925" s="9">
        <f t="shared" si="766"/>
        <v>152.03157373704371</v>
      </c>
      <c r="BK925" s="9">
        <f t="shared" si="767"/>
        <v>289.46101883935575</v>
      </c>
      <c r="BL925" s="9">
        <f t="shared" si="768"/>
        <v>13188.273786466152</v>
      </c>
      <c r="BM925" s="9" t="str">
        <f t="shared" si="769"/>
        <v>M</v>
      </c>
      <c r="BN925" s="9" t="str">
        <f t="shared" si="770"/>
        <v>M</v>
      </c>
      <c r="BO925" s="9">
        <v>1</v>
      </c>
    </row>
    <row r="926" spans="1:67" x14ac:dyDescent="0.3">
      <c r="A926" s="10">
        <v>920</v>
      </c>
      <c r="B926" s="10">
        <f t="shared" si="740"/>
        <v>24</v>
      </c>
      <c r="C926" s="9">
        <f>IF(G926&lt;=$A$3,$A$3,G926)</f>
        <v>2.5</v>
      </c>
      <c r="D926" s="9">
        <f t="shared" si="727"/>
        <v>3</v>
      </c>
      <c r="E926" s="9">
        <f t="shared" si="728"/>
        <v>2.7508200000000005</v>
      </c>
      <c r="F926" s="9">
        <f t="shared" si="729"/>
        <v>2.9000000000000004</v>
      </c>
      <c r="G926" s="9">
        <v>2.3409439076632852</v>
      </c>
      <c r="H926" s="9">
        <f t="shared" si="741"/>
        <v>2.5829458172454389</v>
      </c>
      <c r="I926" s="9">
        <v>65</v>
      </c>
      <c r="J926" s="9">
        <v>78</v>
      </c>
      <c r="K926" s="9">
        <v>0.2</v>
      </c>
      <c r="L926" s="9">
        <v>0.2</v>
      </c>
      <c r="M926" s="1">
        <f t="shared" si="730"/>
        <v>1.3989229744649958</v>
      </c>
      <c r="N926" s="9">
        <v>3</v>
      </c>
      <c r="O926" s="9">
        <v>2.6</v>
      </c>
      <c r="P926" s="9">
        <f t="shared" si="731"/>
        <v>2.3200751109063402</v>
      </c>
      <c r="Q926" s="1">
        <f t="shared" si="732"/>
        <v>1.0818687917104342</v>
      </c>
      <c r="R926" s="4">
        <f t="shared" si="733"/>
        <v>15.007922656809424</v>
      </c>
      <c r="S926" s="4">
        <f t="shared" si="734"/>
        <v>0.77090338326475139</v>
      </c>
      <c r="T926" s="9">
        <f t="shared" si="735"/>
        <v>10.356906855502992</v>
      </c>
      <c r="U926" s="9">
        <f t="shared" si="736"/>
        <v>3.9818687917104345</v>
      </c>
      <c r="V926" s="9">
        <f t="shared" si="737"/>
        <v>35.456984600701148</v>
      </c>
      <c r="W926" s="9">
        <f t="shared" si="738"/>
        <v>43.404710247556849</v>
      </c>
      <c r="X926" s="28">
        <f t="shared" si="742"/>
        <v>78.861694848257997</v>
      </c>
      <c r="Y926" s="9">
        <f t="shared" si="739"/>
        <v>0.5503902792233184</v>
      </c>
      <c r="Z926" s="9">
        <f t="shared" si="771"/>
        <v>0.04</v>
      </c>
      <c r="AA926" s="29">
        <f t="shared" si="743"/>
        <v>0.59039027922331844</v>
      </c>
      <c r="AB926" s="30">
        <f t="shared" si="772"/>
        <v>0.98</v>
      </c>
      <c r="AC926" s="9">
        <v>0.5</v>
      </c>
      <c r="AD926" s="9">
        <v>0.5</v>
      </c>
      <c r="AE926" s="9">
        <f t="shared" si="744"/>
        <v>63.946971116955901</v>
      </c>
      <c r="AF926" s="9">
        <f>(AC926+AD926)*D926*E926*N926</f>
        <v>24.757380000000005</v>
      </c>
      <c r="AG926" s="28">
        <f t="shared" si="745"/>
        <v>88.704351116955905</v>
      </c>
      <c r="AH926" s="9">
        <f t="shared" si="746"/>
        <v>0.27909995043374614</v>
      </c>
      <c r="AI926" s="9">
        <f t="shared" si="773"/>
        <v>0.09</v>
      </c>
      <c r="AJ926" s="29">
        <f t="shared" si="747"/>
        <v>0.3690999504337461</v>
      </c>
      <c r="AK926" s="30">
        <f t="shared" si="774"/>
        <v>0.9</v>
      </c>
      <c r="AL926" s="9">
        <v>8.6848855541738974</v>
      </c>
      <c r="AM926" s="9">
        <v>2.3310969795082253</v>
      </c>
      <c r="AN926" s="9">
        <v>3.6022968031445122</v>
      </c>
      <c r="AO926" s="36">
        <f t="shared" si="748"/>
        <v>80.504646824263375</v>
      </c>
      <c r="AP926" s="36">
        <f t="shared" si="749"/>
        <v>3.5574135468226054</v>
      </c>
      <c r="AQ926" s="36">
        <f t="shared" si="750"/>
        <v>0.95483998287972993</v>
      </c>
      <c r="AR926" s="36">
        <f t="shared" si="751"/>
        <v>1.4755357876907562</v>
      </c>
      <c r="AS926" s="36">
        <f t="shared" si="752"/>
        <v>83.008047772021527</v>
      </c>
      <c r="AT926" s="37">
        <f t="shared" si="753"/>
        <v>87.729578027758578</v>
      </c>
      <c r="AU926" s="37">
        <f t="shared" si="754"/>
        <v>5.4792947266055547</v>
      </c>
      <c r="AV926" s="37">
        <f t="shared" si="755"/>
        <v>1.4706891999154841</v>
      </c>
      <c r="AW926" s="37">
        <f t="shared" si="756"/>
        <v>2.2726892316562308</v>
      </c>
      <c r="AX926" s="37">
        <f t="shared" si="757"/>
        <v>127.85287750121111</v>
      </c>
      <c r="AY926" s="9">
        <f t="shared" si="758"/>
        <v>0.85</v>
      </c>
      <c r="AZ926" s="9">
        <f t="shared" si="759"/>
        <v>0.6</v>
      </c>
      <c r="BA926" s="9">
        <f t="shared" si="760"/>
        <v>0.65</v>
      </c>
      <c r="BB926" s="9">
        <f t="shared" si="775"/>
        <v>21</v>
      </c>
      <c r="BC926" s="9">
        <f t="shared" si="776"/>
        <v>11.2</v>
      </c>
      <c r="BD926" s="9">
        <f t="shared" si="777"/>
        <v>13.65</v>
      </c>
      <c r="BE926" s="9">
        <f t="shared" si="761"/>
        <v>286.38832119480395</v>
      </c>
      <c r="BF926" s="9">
        <f t="shared" si="762"/>
        <v>76.869055595418345</v>
      </c>
      <c r="BG926" s="9">
        <f t="shared" si="763"/>
        <v>118.78748746460559</v>
      </c>
      <c r="BH926" s="9">
        <f t="shared" si="764"/>
        <v>6682.5335694581754</v>
      </c>
      <c r="BI926" s="9">
        <f t="shared" si="765"/>
        <v>480.69621425482813</v>
      </c>
      <c r="BJ926" s="9">
        <f t="shared" si="766"/>
        <v>129.02294291856728</v>
      </c>
      <c r="BK926" s="9">
        <f t="shared" si="767"/>
        <v>199.382067281432</v>
      </c>
      <c r="BL926" s="9">
        <f t="shared" si="768"/>
        <v>11216.478992815959</v>
      </c>
      <c r="BM926" s="9" t="str">
        <f t="shared" si="769"/>
        <v>M</v>
      </c>
      <c r="BN926" s="9" t="str">
        <f t="shared" si="770"/>
        <v>M</v>
      </c>
      <c r="BO926" s="9">
        <v>1</v>
      </c>
    </row>
    <row r="927" spans="1:67" x14ac:dyDescent="0.3">
      <c r="A927" s="10">
        <v>921</v>
      </c>
      <c r="B927" s="10">
        <f t="shared" si="740"/>
        <v>24</v>
      </c>
      <c r="C927" s="9">
        <f>IF(G927&lt;=$A$3,$A$3,G927)</f>
        <v>2.5</v>
      </c>
      <c r="D927" s="9">
        <f t="shared" si="727"/>
        <v>3</v>
      </c>
      <c r="E927" s="9">
        <f t="shared" si="728"/>
        <v>2.7508200000000005</v>
      </c>
      <c r="F927" s="9">
        <f t="shared" si="729"/>
        <v>2.9000000000000004</v>
      </c>
      <c r="G927" s="9">
        <v>1.5798566301657406</v>
      </c>
      <c r="H927" s="9">
        <f t="shared" si="741"/>
        <v>1.7431789208513697</v>
      </c>
      <c r="I927" s="9">
        <v>65</v>
      </c>
      <c r="J927" s="9">
        <v>78</v>
      </c>
      <c r="K927" s="9">
        <v>0.2</v>
      </c>
      <c r="L927" s="9">
        <v>0.2</v>
      </c>
      <c r="M927" s="1">
        <f t="shared" si="730"/>
        <v>1.3989229744649958</v>
      </c>
      <c r="N927" s="9">
        <v>3</v>
      </c>
      <c r="O927" s="9">
        <v>2.6</v>
      </c>
      <c r="P927" s="9">
        <f t="shared" si="731"/>
        <v>0.51918918997442531</v>
      </c>
      <c r="Q927" s="1">
        <f t="shared" si="732"/>
        <v>0.24210189531636495</v>
      </c>
      <c r="R927" s="4">
        <f t="shared" si="733"/>
        <v>15.007922656809424</v>
      </c>
      <c r="S927" s="4">
        <f t="shared" si="734"/>
        <v>10.262788166960267</v>
      </c>
      <c r="T927" s="9">
        <f t="shared" si="735"/>
        <v>0.51865344047229089</v>
      </c>
      <c r="U927" s="9">
        <f t="shared" si="736"/>
        <v>3.1421018953163653</v>
      </c>
      <c r="V927" s="9">
        <f t="shared" si="737"/>
        <v>41.729820694387307</v>
      </c>
      <c r="W927" s="9">
        <f t="shared" si="738"/>
        <v>69.515176748242155</v>
      </c>
      <c r="X927" s="28">
        <f t="shared" si="742"/>
        <v>111.24499744262945</v>
      </c>
      <c r="Y927" s="9">
        <f t="shared" si="739"/>
        <v>0.62488362035418332</v>
      </c>
      <c r="Z927" s="9">
        <f t="shared" si="771"/>
        <v>0.04</v>
      </c>
      <c r="AA927" s="29">
        <f t="shared" si="743"/>
        <v>0.66488362035418336</v>
      </c>
      <c r="AB927" s="30">
        <f t="shared" si="772"/>
        <v>0.98</v>
      </c>
      <c r="AC927" s="9">
        <v>0.5</v>
      </c>
      <c r="AD927" s="9">
        <v>0.5</v>
      </c>
      <c r="AE927" s="9">
        <f t="shared" si="744"/>
        <v>43.156542951507291</v>
      </c>
      <c r="AF927" s="9">
        <f>(AC927+AD927)*D927*E927*N927</f>
        <v>24.757380000000005</v>
      </c>
      <c r="AG927" s="28">
        <f t="shared" si="745"/>
        <v>67.913922951507288</v>
      </c>
      <c r="AH927" s="9">
        <f t="shared" si="746"/>
        <v>0.36454056729542139</v>
      </c>
      <c r="AI927" s="9">
        <f t="shared" si="773"/>
        <v>0.09</v>
      </c>
      <c r="AJ927" s="29">
        <f t="shared" si="747"/>
        <v>0.45454056729542136</v>
      </c>
      <c r="AK927" s="30">
        <f t="shared" si="774"/>
        <v>0.9</v>
      </c>
      <c r="AL927" s="9">
        <v>6.6466385848152436</v>
      </c>
      <c r="AM927" s="9">
        <v>2.7450542691716384</v>
      </c>
      <c r="AN927" s="9">
        <v>6.6966572782440474</v>
      </c>
      <c r="AO927" s="36">
        <f t="shared" si="748"/>
        <v>113.56260155601757</v>
      </c>
      <c r="AP927" s="36">
        <f t="shared" si="749"/>
        <v>2.2273974593574786</v>
      </c>
      <c r="AQ927" s="36">
        <f t="shared" si="750"/>
        <v>0.91991264861609257</v>
      </c>
      <c r="AR927" s="36">
        <f t="shared" si="751"/>
        <v>2.2441595428139536</v>
      </c>
      <c r="AS927" s="36">
        <f t="shared" si="752"/>
        <v>65.852163191847936</v>
      </c>
      <c r="AT927" s="37">
        <f t="shared" si="753"/>
        <v>67.167616105886339</v>
      </c>
      <c r="AU927" s="37">
        <f t="shared" si="754"/>
        <v>3.6254717118656861</v>
      </c>
      <c r="AV927" s="37">
        <f t="shared" si="755"/>
        <v>1.4973157444056435</v>
      </c>
      <c r="AW927" s="37">
        <f t="shared" si="756"/>
        <v>3.6527548800079859</v>
      </c>
      <c r="AX927" s="37">
        <f t="shared" si="757"/>
        <v>107.18569953207927</v>
      </c>
      <c r="AY927" s="9">
        <f t="shared" si="758"/>
        <v>0.85</v>
      </c>
      <c r="AZ927" s="9">
        <f t="shared" si="759"/>
        <v>0.6</v>
      </c>
      <c r="BA927" s="9">
        <f t="shared" si="760"/>
        <v>0.65</v>
      </c>
      <c r="BB927" s="9">
        <f t="shared" si="775"/>
        <v>21</v>
      </c>
      <c r="BC927" s="9">
        <f t="shared" si="776"/>
        <v>11.2</v>
      </c>
      <c r="BD927" s="9">
        <f t="shared" si="777"/>
        <v>13.65</v>
      </c>
      <c r="BE927" s="9">
        <f t="shared" si="761"/>
        <v>252.94905018389917</v>
      </c>
      <c r="BF927" s="9">
        <f t="shared" si="762"/>
        <v>104.46767358113011</v>
      </c>
      <c r="BG927" s="9">
        <f t="shared" si="763"/>
        <v>254.85259598871556</v>
      </c>
      <c r="BH927" s="9">
        <f t="shared" si="764"/>
        <v>7478.3429701576733</v>
      </c>
      <c r="BI927" s="9">
        <f t="shared" si="765"/>
        <v>243.51429214534497</v>
      </c>
      <c r="BJ927" s="9">
        <f t="shared" si="766"/>
        <v>100.57112910953769</v>
      </c>
      <c r="BK927" s="9">
        <f t="shared" si="767"/>
        <v>245.34683750927931</v>
      </c>
      <c r="BL927" s="9">
        <f t="shared" si="768"/>
        <v>7199.4079182115811</v>
      </c>
      <c r="BM927" s="9" t="str">
        <f t="shared" si="769"/>
        <v>D</v>
      </c>
      <c r="BN927" s="9" t="str">
        <f t="shared" si="770"/>
        <v>M</v>
      </c>
      <c r="BO927" s="9">
        <v>1</v>
      </c>
    </row>
    <row r="928" spans="1:67" x14ac:dyDescent="0.3">
      <c r="A928" s="10">
        <v>922</v>
      </c>
      <c r="B928" s="10">
        <f t="shared" si="740"/>
        <v>24</v>
      </c>
      <c r="C928" s="9">
        <f>IF(G928&lt;=$A$3,$A$3,G928)</f>
        <v>2.502044926428618</v>
      </c>
      <c r="D928" s="9">
        <f t="shared" si="727"/>
        <v>3</v>
      </c>
      <c r="E928" s="9">
        <f t="shared" si="728"/>
        <v>2.7508200000000005</v>
      </c>
      <c r="F928" s="9">
        <f t="shared" si="729"/>
        <v>2.9020449264286183</v>
      </c>
      <c r="G928" s="9">
        <v>2.502044926428618</v>
      </c>
      <c r="H928" s="9">
        <f t="shared" si="741"/>
        <v>2.7607011240734693</v>
      </c>
      <c r="I928" s="9">
        <v>65</v>
      </c>
      <c r="J928" s="9">
        <v>78</v>
      </c>
      <c r="K928" s="9">
        <v>0.2</v>
      </c>
      <c r="L928" s="9">
        <v>0.2</v>
      </c>
      <c r="M928" s="1">
        <f t="shared" si="730"/>
        <v>1.3989229744649958</v>
      </c>
      <c r="N928" s="9">
        <v>3</v>
      </c>
      <c r="O928" s="9">
        <v>2.6</v>
      </c>
      <c r="P928" s="9">
        <f t="shared" si="731"/>
        <v>2.6968872376782485</v>
      </c>
      <c r="Q928" s="1">
        <f t="shared" si="732"/>
        <v>1.257579172109847</v>
      </c>
      <c r="R928" s="4">
        <f t="shared" si="733"/>
        <v>15.007922656809424</v>
      </c>
      <c r="S928" s="4">
        <f t="shared" si="734"/>
        <v>0.15320979032457413</v>
      </c>
      <c r="T928" s="9">
        <f t="shared" si="735"/>
        <v>13.994312136526375</v>
      </c>
      <c r="U928" s="9">
        <f t="shared" si="736"/>
        <v>4.1596240985384654</v>
      </c>
      <c r="V928" s="9">
        <f t="shared" si="737"/>
        <v>29.851893083714554</v>
      </c>
      <c r="W928" s="9">
        <f t="shared" si="738"/>
        <v>41.705546358225149</v>
      </c>
      <c r="X928" s="28">
        <f t="shared" si="742"/>
        <v>71.557439441939707</v>
      </c>
      <c r="Y928" s="9">
        <f t="shared" si="739"/>
        <v>0.5828261419564098</v>
      </c>
      <c r="Z928" s="9">
        <f t="shared" si="771"/>
        <v>0.04</v>
      </c>
      <c r="AA928" s="29">
        <f t="shared" si="743"/>
        <v>0.62282614195640984</v>
      </c>
      <c r="AB928" s="30">
        <f t="shared" si="772"/>
        <v>0.98</v>
      </c>
      <c r="AC928" s="9">
        <v>0.5</v>
      </c>
      <c r="AD928" s="9">
        <v>0.5</v>
      </c>
      <c r="AE928" s="9">
        <f t="shared" si="744"/>
        <v>68.347726795114042</v>
      </c>
      <c r="AF928" s="9">
        <f>(AC928+AD928)*D928*E928*N928</f>
        <v>24.757380000000005</v>
      </c>
      <c r="AG928" s="28">
        <f t="shared" si="745"/>
        <v>93.10510679511404</v>
      </c>
      <c r="AH928" s="9">
        <f t="shared" si="746"/>
        <v>0.26590786319037035</v>
      </c>
      <c r="AI928" s="9">
        <f t="shared" si="773"/>
        <v>0.09</v>
      </c>
      <c r="AJ928" s="29">
        <f t="shared" si="747"/>
        <v>0.35590786319037038</v>
      </c>
      <c r="AK928" s="30">
        <f t="shared" si="774"/>
        <v>0.9</v>
      </c>
      <c r="AL928" s="9">
        <v>7.481734737337538</v>
      </c>
      <c r="AM928" s="9">
        <v>3.1154539088587456</v>
      </c>
      <c r="AN928" s="9">
        <v>5.1127008810758579</v>
      </c>
      <c r="AO928" s="36">
        <f t="shared" si="748"/>
        <v>73.048219430313452</v>
      </c>
      <c r="AP928" s="36">
        <f t="shared" si="749"/>
        <v>2.8219147557403459</v>
      </c>
      <c r="AQ928" s="36">
        <f t="shared" si="750"/>
        <v>1.1750677703612367</v>
      </c>
      <c r="AR928" s="36">
        <f t="shared" si="751"/>
        <v>1.9283771163382439</v>
      </c>
      <c r="AS928" s="36">
        <f t="shared" si="752"/>
        <v>75.377159771503742</v>
      </c>
      <c r="AT928" s="37">
        <f t="shared" si="753"/>
        <v>92.081973753409486</v>
      </c>
      <c r="AU928" s="37">
        <f t="shared" si="754"/>
        <v>4.8189265140145681</v>
      </c>
      <c r="AV928" s="37">
        <f t="shared" si="755"/>
        <v>2.0066393652887426</v>
      </c>
      <c r="AW928" s="37">
        <f t="shared" si="756"/>
        <v>3.2930504353606254</v>
      </c>
      <c r="AX928" s="37">
        <f t="shared" si="757"/>
        <v>128.72004479763754</v>
      </c>
      <c r="AY928" s="9">
        <f t="shared" si="758"/>
        <v>0.85</v>
      </c>
      <c r="AZ928" s="9">
        <f t="shared" si="759"/>
        <v>0.6</v>
      </c>
      <c r="BA928" s="9">
        <f t="shared" si="760"/>
        <v>0.65</v>
      </c>
      <c r="BB928" s="9">
        <f t="shared" si="775"/>
        <v>21</v>
      </c>
      <c r="BC928" s="9">
        <f t="shared" si="776"/>
        <v>11.2</v>
      </c>
      <c r="BD928" s="9">
        <f t="shared" si="777"/>
        <v>13.65</v>
      </c>
      <c r="BE928" s="9">
        <f t="shared" si="761"/>
        <v>206.13584829096018</v>
      </c>
      <c r="BF928" s="9">
        <f t="shared" si="762"/>
        <v>85.836608334836797</v>
      </c>
      <c r="BG928" s="9">
        <f t="shared" si="763"/>
        <v>140.86451473867115</v>
      </c>
      <c r="BH928" s="9">
        <f t="shared" si="764"/>
        <v>5506.1673070226007</v>
      </c>
      <c r="BI928" s="9">
        <f t="shared" si="765"/>
        <v>443.73626478309853</v>
      </c>
      <c r="BJ928" s="9">
        <f t="shared" si="766"/>
        <v>184.77531336707628</v>
      </c>
      <c r="BK928" s="9">
        <f t="shared" si="767"/>
        <v>303.23058375753078</v>
      </c>
      <c r="BL928" s="9">
        <f t="shared" si="768"/>
        <v>11852.795786593753</v>
      </c>
      <c r="BM928" s="9" t="str">
        <f t="shared" si="769"/>
        <v>D</v>
      </c>
      <c r="BN928" s="9" t="str">
        <f t="shared" si="770"/>
        <v>M</v>
      </c>
      <c r="BO928" s="9">
        <v>1</v>
      </c>
    </row>
    <row r="929" spans="1:67" x14ac:dyDescent="0.3">
      <c r="A929" s="10">
        <v>923</v>
      </c>
      <c r="B929" s="10">
        <f t="shared" si="740"/>
        <v>24</v>
      </c>
      <c r="C929" s="9">
        <f>IF(G929&lt;=$A$3,$A$3,G929)</f>
        <v>2.9876119959169185</v>
      </c>
      <c r="D929" s="9">
        <f t="shared" si="727"/>
        <v>3</v>
      </c>
      <c r="E929" s="9">
        <f t="shared" si="728"/>
        <v>2.7508200000000005</v>
      </c>
      <c r="F929" s="9">
        <f t="shared" si="729"/>
        <v>3.3876119959169189</v>
      </c>
      <c r="G929" s="9">
        <v>2.9876119959169185</v>
      </c>
      <c r="H929" s="9">
        <f t="shared" si="741"/>
        <v>3.2964651067221857</v>
      </c>
      <c r="I929" s="9">
        <v>65</v>
      </c>
      <c r="J929" s="9">
        <v>78</v>
      </c>
      <c r="K929" s="9">
        <v>0.2</v>
      </c>
      <c r="L929" s="9">
        <v>0.2</v>
      </c>
      <c r="M929" s="1">
        <f t="shared" si="730"/>
        <v>1.3989229744649958</v>
      </c>
      <c r="N929" s="9">
        <v>3</v>
      </c>
      <c r="O929" s="9">
        <v>2.6</v>
      </c>
      <c r="P929" s="9">
        <f t="shared" si="731"/>
        <v>2.8045348653389772</v>
      </c>
      <c r="Q929" s="1">
        <f t="shared" si="732"/>
        <v>1.3077760852702629</v>
      </c>
      <c r="R929" s="4">
        <f t="shared" si="733"/>
        <v>15.007922656809424</v>
      </c>
      <c r="S929" s="4">
        <f t="shared" si="734"/>
        <v>6.3711331216657494E-2</v>
      </c>
      <c r="T929" s="9">
        <f t="shared" si="735"/>
        <v>15.133788737648963</v>
      </c>
      <c r="U929" s="9">
        <f t="shared" si="736"/>
        <v>4.6953880811871818</v>
      </c>
      <c r="V929" s="9">
        <f t="shared" si="737"/>
        <v>39.981510568562186</v>
      </c>
      <c r="W929" s="9">
        <f t="shared" si="738"/>
        <v>41.459352206941908</v>
      </c>
      <c r="X929" s="28">
        <f t="shared" si="742"/>
        <v>81.440862775504087</v>
      </c>
      <c r="Y929" s="9">
        <f t="shared" si="739"/>
        <v>0.50907309664961109</v>
      </c>
      <c r="Z929" s="9">
        <f t="shared" si="771"/>
        <v>0.04</v>
      </c>
      <c r="AA929" s="29">
        <f t="shared" si="743"/>
        <v>0.54907309664961113</v>
      </c>
      <c r="AB929" s="30">
        <f t="shared" si="772"/>
        <v>0.98</v>
      </c>
      <c r="AC929" s="9">
        <v>0.5</v>
      </c>
      <c r="AD929" s="9">
        <v>0.5</v>
      </c>
      <c r="AE929" s="9">
        <f t="shared" si="744"/>
        <v>81.611839303861714</v>
      </c>
      <c r="AF929" s="9">
        <f>(AC929+AD929)*D929*E929*N929</f>
        <v>24.757380000000005</v>
      </c>
      <c r="AG929" s="28">
        <f t="shared" si="745"/>
        <v>106.36921930386171</v>
      </c>
      <c r="AH929" s="9">
        <f t="shared" si="746"/>
        <v>0.23274947547820532</v>
      </c>
      <c r="AI929" s="9">
        <f t="shared" si="773"/>
        <v>0.09</v>
      </c>
      <c r="AJ929" s="29">
        <f t="shared" si="747"/>
        <v>0.32274947547820532</v>
      </c>
      <c r="AK929" s="30">
        <f t="shared" si="774"/>
        <v>0.9</v>
      </c>
      <c r="AL929" s="9">
        <v>10.16940352901743</v>
      </c>
      <c r="AM929" s="9">
        <v>2.5812113956322271</v>
      </c>
      <c r="AN929" s="9">
        <v>6.9876428193139795</v>
      </c>
      <c r="AO929" s="36">
        <f t="shared" si="748"/>
        <v>83.137547416660425</v>
      </c>
      <c r="AP929" s="36">
        <f t="shared" si="749"/>
        <v>4.5856576422603466</v>
      </c>
      <c r="AQ929" s="36">
        <f t="shared" si="750"/>
        <v>1.1639376615251757</v>
      </c>
      <c r="AR929" s="36">
        <f t="shared" si="751"/>
        <v>3.1509161382318336</v>
      </c>
      <c r="AS929" s="36">
        <f t="shared" si="752"/>
        <v>117.63215343625831</v>
      </c>
      <c r="AT929" s="37">
        <f t="shared" si="753"/>
        <v>105.20032678403906</v>
      </c>
      <c r="AU929" s="37">
        <f t="shared" si="754"/>
        <v>6.8872338741008443</v>
      </c>
      <c r="AV929" s="37">
        <f t="shared" si="755"/>
        <v>1.7481267715935596</v>
      </c>
      <c r="AW929" s="37">
        <f t="shared" si="756"/>
        <v>4.7323847645513446</v>
      </c>
      <c r="AX929" s="37">
        <f t="shared" si="757"/>
        <v>176.67262038129059</v>
      </c>
      <c r="AY929" s="9">
        <f t="shared" si="758"/>
        <v>0.85</v>
      </c>
      <c r="AZ929" s="9">
        <f t="shared" si="759"/>
        <v>0.6</v>
      </c>
      <c r="BA929" s="9">
        <f t="shared" si="760"/>
        <v>0.65</v>
      </c>
      <c r="BB929" s="9">
        <f t="shared" si="775"/>
        <v>21</v>
      </c>
      <c r="BC929" s="9">
        <f t="shared" si="776"/>
        <v>11.2</v>
      </c>
      <c r="BD929" s="9">
        <f t="shared" si="777"/>
        <v>13.65</v>
      </c>
      <c r="BE929" s="9">
        <f t="shared" si="761"/>
        <v>381.24032966999079</v>
      </c>
      <c r="BF929" s="9">
        <f t="shared" si="762"/>
        <v>96.766922525086144</v>
      </c>
      <c r="BG929" s="9">
        <f t="shared" si="763"/>
        <v>261.95943984816961</v>
      </c>
      <c r="BH929" s="9">
        <f t="shared" si="764"/>
        <v>9779.6487340307995</v>
      </c>
      <c r="BI929" s="9">
        <f t="shared" si="765"/>
        <v>724.53925419351219</v>
      </c>
      <c r="BJ929" s="9">
        <f t="shared" si="766"/>
        <v>183.90350763156968</v>
      </c>
      <c r="BK929" s="9">
        <f t="shared" si="767"/>
        <v>497.84842369860922</v>
      </c>
      <c r="BL929" s="9">
        <f t="shared" si="768"/>
        <v>18586.017397904248</v>
      </c>
      <c r="BM929" s="9" t="str">
        <f t="shared" si="769"/>
        <v>M</v>
      </c>
      <c r="BN929" s="9" t="str">
        <f t="shared" si="770"/>
        <v>M</v>
      </c>
      <c r="BO929" s="9">
        <v>1</v>
      </c>
    </row>
    <row r="930" spans="1:67" x14ac:dyDescent="0.3">
      <c r="A930" s="10">
        <v>924</v>
      </c>
      <c r="B930" s="10">
        <f t="shared" si="740"/>
        <v>24</v>
      </c>
      <c r="C930" s="9">
        <f>IF(G930&lt;=$A$3,$A$3,G930)</f>
        <v>2.5</v>
      </c>
      <c r="D930" s="9">
        <f t="shared" si="727"/>
        <v>3</v>
      </c>
      <c r="E930" s="9">
        <f t="shared" si="728"/>
        <v>2.7508200000000005</v>
      </c>
      <c r="F930" s="9">
        <f t="shared" si="729"/>
        <v>2.9000000000000004</v>
      </c>
      <c r="G930" s="9">
        <v>1.8831257995848696</v>
      </c>
      <c r="H930" s="9">
        <f t="shared" si="741"/>
        <v>2.0777994258905315</v>
      </c>
      <c r="I930" s="9">
        <v>65</v>
      </c>
      <c r="J930" s="9">
        <v>78</v>
      </c>
      <c r="K930" s="9">
        <v>0.2</v>
      </c>
      <c r="L930" s="9">
        <v>0.2</v>
      </c>
      <c r="M930" s="1">
        <f t="shared" si="730"/>
        <v>1.3989229744649958</v>
      </c>
      <c r="N930" s="9">
        <v>3</v>
      </c>
      <c r="O930" s="9">
        <v>2.6</v>
      </c>
      <c r="P930" s="9">
        <f t="shared" si="731"/>
        <v>1.2367851787753112</v>
      </c>
      <c r="Q930" s="1">
        <f t="shared" si="732"/>
        <v>0.57672240035552669</v>
      </c>
      <c r="R930" s="4">
        <f t="shared" si="733"/>
        <v>15.007922656809424</v>
      </c>
      <c r="S930" s="4">
        <f t="shared" si="734"/>
        <v>5.1842809493941351</v>
      </c>
      <c r="T930" s="9">
        <f t="shared" si="735"/>
        <v>2.9431644192501203</v>
      </c>
      <c r="U930" s="9">
        <f t="shared" si="736"/>
        <v>3.476722400355527</v>
      </c>
      <c r="V930" s="9">
        <f t="shared" si="737"/>
        <v>43.34475440279212</v>
      </c>
      <c r="W930" s="9">
        <f t="shared" si="738"/>
        <v>55.545117524016888</v>
      </c>
      <c r="X930" s="28">
        <f t="shared" si="742"/>
        <v>98.889871926809008</v>
      </c>
      <c r="Y930" s="9">
        <f t="shared" si="739"/>
        <v>0.5616866160482773</v>
      </c>
      <c r="Z930" s="9">
        <f t="shared" si="771"/>
        <v>0.04</v>
      </c>
      <c r="AA930" s="29">
        <f t="shared" si="743"/>
        <v>0.60168661604827733</v>
      </c>
      <c r="AB930" s="30">
        <f t="shared" si="772"/>
        <v>0.98</v>
      </c>
      <c r="AC930" s="9">
        <v>0.5</v>
      </c>
      <c r="AD930" s="9">
        <v>0.5</v>
      </c>
      <c r="AE930" s="9">
        <f t="shared" si="744"/>
        <v>51.440869950553733</v>
      </c>
      <c r="AF930" s="9">
        <f>(AC930+AD930)*D930*E930*N930</f>
        <v>24.757380000000005</v>
      </c>
      <c r="AG930" s="28">
        <f t="shared" si="745"/>
        <v>76.198249950553731</v>
      </c>
      <c r="AH930" s="9">
        <f t="shared" si="746"/>
        <v>0.32490746199637743</v>
      </c>
      <c r="AI930" s="9">
        <f t="shared" si="773"/>
        <v>0.09</v>
      </c>
      <c r="AJ930" s="29">
        <f t="shared" si="747"/>
        <v>0.4149074619963774</v>
      </c>
      <c r="AK930" s="30">
        <f t="shared" si="774"/>
        <v>0.9</v>
      </c>
      <c r="AL930" s="9">
        <v>11.220592178258393</v>
      </c>
      <c r="AM930" s="9">
        <v>2.9804988885249042</v>
      </c>
      <c r="AN930" s="9">
        <v>4.7380485732275943</v>
      </c>
      <c r="AO930" s="36">
        <f t="shared" si="748"/>
        <v>100.95007759195087</v>
      </c>
      <c r="AP930" s="36">
        <f t="shared" si="749"/>
        <v>4.4693120404643318</v>
      </c>
      <c r="AQ930" s="36">
        <f t="shared" si="750"/>
        <v>1.1871725981527028</v>
      </c>
      <c r="AR930" s="36">
        <f t="shared" si="751"/>
        <v>1.8872281605299146</v>
      </c>
      <c r="AS930" s="36">
        <f t="shared" si="752"/>
        <v>104.49945163617615</v>
      </c>
      <c r="AT930" s="37">
        <f t="shared" si="753"/>
        <v>75.360906544503692</v>
      </c>
      <c r="AU930" s="37">
        <f t="shared" si="754"/>
        <v>6.5650847554807994</v>
      </c>
      <c r="AV930" s="37">
        <f t="shared" si="755"/>
        <v>1.7438676592040123</v>
      </c>
      <c r="AW930" s="37">
        <f t="shared" si="756"/>
        <v>2.7721968648941759</v>
      </c>
      <c r="AX930" s="37">
        <f t="shared" si="757"/>
        <v>153.5018702389568</v>
      </c>
      <c r="AY930" s="9">
        <f t="shared" si="758"/>
        <v>0.85</v>
      </c>
      <c r="AZ930" s="9">
        <f t="shared" si="759"/>
        <v>0.6</v>
      </c>
      <c r="BA930" s="9">
        <f t="shared" si="760"/>
        <v>0.65</v>
      </c>
      <c r="BB930" s="9">
        <f t="shared" si="775"/>
        <v>21</v>
      </c>
      <c r="BC930" s="9">
        <f t="shared" si="776"/>
        <v>11.2</v>
      </c>
      <c r="BD930" s="9">
        <f t="shared" si="777"/>
        <v>13.65</v>
      </c>
      <c r="BE930" s="9">
        <f t="shared" si="761"/>
        <v>451.17739726751455</v>
      </c>
      <c r="BF930" s="9">
        <f t="shared" si="762"/>
        <v>119.84516589855326</v>
      </c>
      <c r="BG930" s="9">
        <f t="shared" si="763"/>
        <v>190.51582923920961</v>
      </c>
      <c r="BH930" s="9">
        <f t="shared" si="764"/>
        <v>10549.227750988299</v>
      </c>
      <c r="BI930" s="9">
        <f t="shared" si="765"/>
        <v>494.75073871453441</v>
      </c>
      <c r="BJ930" s="9">
        <f t="shared" si="766"/>
        <v>131.41944769125598</v>
      </c>
      <c r="BK930" s="9">
        <f t="shared" si="767"/>
        <v>208.91526885825613</v>
      </c>
      <c r="BL930" s="9">
        <f t="shared" si="768"/>
        <v>11568.040097484556</v>
      </c>
      <c r="BM930" s="9" t="str">
        <f t="shared" si="769"/>
        <v>M</v>
      </c>
      <c r="BN930" s="9" t="str">
        <f t="shared" si="770"/>
        <v>M</v>
      </c>
      <c r="BO930" s="9">
        <v>1</v>
      </c>
    </row>
    <row r="931" spans="1:67" x14ac:dyDescent="0.3">
      <c r="A931" s="10">
        <v>925</v>
      </c>
      <c r="B931" s="10">
        <f t="shared" si="740"/>
        <v>24</v>
      </c>
      <c r="C931" s="9">
        <f>IF(G931&lt;=$A$3,$A$3,G931)</f>
        <v>2.5</v>
      </c>
      <c r="D931" s="9">
        <f t="shared" si="727"/>
        <v>3</v>
      </c>
      <c r="E931" s="9">
        <f t="shared" si="728"/>
        <v>2.7508200000000005</v>
      </c>
      <c r="F931" s="9">
        <f t="shared" si="729"/>
        <v>2.9000000000000004</v>
      </c>
      <c r="G931" s="9">
        <v>1.0996781231850488</v>
      </c>
      <c r="H931" s="9">
        <f t="shared" si="741"/>
        <v>1.2133605590884977</v>
      </c>
      <c r="I931" s="9">
        <v>65</v>
      </c>
      <c r="J931" s="9">
        <v>78</v>
      </c>
      <c r="K931" s="9">
        <v>0.2</v>
      </c>
      <c r="L931" s="9">
        <v>0.2</v>
      </c>
      <c r="M931" s="1">
        <f t="shared" si="730"/>
        <v>1.3989229744649958</v>
      </c>
      <c r="N931" s="9">
        <v>3</v>
      </c>
      <c r="O931" s="9">
        <v>2.6</v>
      </c>
      <c r="P931" s="9">
        <f t="shared" si="731"/>
        <v>0</v>
      </c>
      <c r="Q931" s="1">
        <f t="shared" si="732"/>
        <v>0</v>
      </c>
      <c r="R931" s="4">
        <f t="shared" si="733"/>
        <v>15.007922656809424</v>
      </c>
      <c r="S931" s="4">
        <f t="shared" si="734"/>
        <v>18.094601876707905</v>
      </c>
      <c r="T931" s="9">
        <f t="shared" si="735"/>
        <v>0</v>
      </c>
      <c r="U931" s="9">
        <f t="shared" si="736"/>
        <v>2.6122835335534935</v>
      </c>
      <c r="V931" s="9">
        <f t="shared" si="737"/>
        <v>30.039628438366396</v>
      </c>
      <c r="W931" s="9">
        <f t="shared" si="738"/>
        <v>36.189203753415811</v>
      </c>
      <c r="X931" s="28">
        <f t="shared" si="742"/>
        <v>66.228832191782203</v>
      </c>
      <c r="Y931" s="9">
        <f t="shared" si="739"/>
        <v>0.54642672316221563</v>
      </c>
      <c r="Z931" s="9">
        <f t="shared" si="771"/>
        <v>0.04</v>
      </c>
      <c r="AA931" s="29">
        <f t="shared" si="743"/>
        <v>0.58642672316221567</v>
      </c>
      <c r="AB931" s="30">
        <f t="shared" si="772"/>
        <v>0.98</v>
      </c>
      <c r="AC931" s="9">
        <v>0.5</v>
      </c>
      <c r="AD931" s="9">
        <v>0.5</v>
      </c>
      <c r="AE931" s="9">
        <f t="shared" si="744"/>
        <v>30.039628438366396</v>
      </c>
      <c r="AF931" s="9">
        <f>(AC931+AD931)*D931*E931*N931</f>
        <v>24.757380000000005</v>
      </c>
      <c r="AG931" s="28">
        <f t="shared" si="745"/>
        <v>54.797008438366404</v>
      </c>
      <c r="AH931" s="9">
        <f t="shared" si="746"/>
        <v>0.45180167139682753</v>
      </c>
      <c r="AI931" s="9">
        <f t="shared" si="773"/>
        <v>0.09</v>
      </c>
      <c r="AJ931" s="29">
        <f t="shared" si="747"/>
        <v>0.54180167139682756</v>
      </c>
      <c r="AK931" s="30">
        <f t="shared" si="774"/>
        <v>0.9</v>
      </c>
      <c r="AL931" s="9">
        <v>10.372226913100974</v>
      </c>
      <c r="AM931" s="9">
        <v>3.0747661222110407</v>
      </c>
      <c r="AN931" s="9">
        <v>6.6926912728069761</v>
      </c>
      <c r="AO931" s="36">
        <f t="shared" si="748"/>
        <v>67.608599529111004</v>
      </c>
      <c r="AP931" s="36">
        <f t="shared" si="749"/>
        <v>4.2896758725562263</v>
      </c>
      <c r="AQ931" s="36">
        <f t="shared" si="750"/>
        <v>1.2716411006726274</v>
      </c>
      <c r="AR931" s="36">
        <f t="shared" si="751"/>
        <v>2.7679182605584227</v>
      </c>
      <c r="AS931" s="36">
        <f t="shared" si="752"/>
        <v>109.6744972884533</v>
      </c>
      <c r="AT931" s="37">
        <f t="shared" si="753"/>
        <v>54.194843510472268</v>
      </c>
      <c r="AU931" s="37">
        <f t="shared" si="754"/>
        <v>4.7525370354757088</v>
      </c>
      <c r="AV931" s="37">
        <f t="shared" si="755"/>
        <v>1.4088526980427567</v>
      </c>
      <c r="AW931" s="37">
        <f t="shared" si="756"/>
        <v>3.0665799550571951</v>
      </c>
      <c r="AX931" s="37">
        <f t="shared" si="757"/>
        <v>121.50850686533369</v>
      </c>
      <c r="AY931" s="9">
        <f t="shared" si="758"/>
        <v>0.85</v>
      </c>
      <c r="AZ931" s="9">
        <f t="shared" si="759"/>
        <v>0.6</v>
      </c>
      <c r="BA931" s="9">
        <f t="shared" si="760"/>
        <v>0.65</v>
      </c>
      <c r="BB931" s="9">
        <f t="shared" si="775"/>
        <v>21</v>
      </c>
      <c r="BC931" s="9">
        <f t="shared" si="776"/>
        <v>11.2</v>
      </c>
      <c r="BD931" s="9">
        <f t="shared" si="777"/>
        <v>13.65</v>
      </c>
      <c r="BE931" s="9">
        <f t="shared" si="761"/>
        <v>290.01897817734374</v>
      </c>
      <c r="BF931" s="9">
        <f t="shared" si="762"/>
        <v>85.973873920133599</v>
      </c>
      <c r="BG931" s="9">
        <f t="shared" si="763"/>
        <v>187.13507720740793</v>
      </c>
      <c r="BH931" s="9">
        <f t="shared" si="764"/>
        <v>7414.9391657316091</v>
      </c>
      <c r="BI931" s="9">
        <f t="shared" si="765"/>
        <v>257.56300091532984</v>
      </c>
      <c r="BJ931" s="9">
        <f t="shared" si="766"/>
        <v>76.352551499733835</v>
      </c>
      <c r="BK931" s="9">
        <f t="shared" si="767"/>
        <v>166.19282077667577</v>
      </c>
      <c r="BL931" s="9">
        <f t="shared" si="768"/>
        <v>6585.1345147579041</v>
      </c>
      <c r="BM931" s="9" t="str">
        <f t="shared" si="769"/>
        <v>M</v>
      </c>
      <c r="BN931" s="9" t="str">
        <f t="shared" si="770"/>
        <v>M</v>
      </c>
      <c r="BO931" s="9">
        <v>1</v>
      </c>
    </row>
    <row r="932" spans="1:67" x14ac:dyDescent="0.3">
      <c r="A932" s="10">
        <v>926</v>
      </c>
      <c r="B932" s="10">
        <f t="shared" si="740"/>
        <v>24</v>
      </c>
      <c r="C932" s="9">
        <f>IF(G932&lt;=$A$3,$A$3,G932)</f>
        <v>2.5</v>
      </c>
      <c r="D932" s="9">
        <f t="shared" si="727"/>
        <v>3</v>
      </c>
      <c r="E932" s="9">
        <f t="shared" si="728"/>
        <v>2.7508200000000005</v>
      </c>
      <c r="F932" s="9">
        <f t="shared" si="729"/>
        <v>2.9000000000000004</v>
      </c>
      <c r="G932" s="9">
        <v>1.2821387535856845</v>
      </c>
      <c r="H932" s="9">
        <f t="shared" si="741"/>
        <v>1.4146835897525356</v>
      </c>
      <c r="I932" s="9">
        <v>65</v>
      </c>
      <c r="J932" s="9">
        <v>78</v>
      </c>
      <c r="K932" s="9">
        <v>0.2</v>
      </c>
      <c r="L932" s="9">
        <v>0.2</v>
      </c>
      <c r="M932" s="1">
        <f t="shared" si="730"/>
        <v>1.3989229744649958</v>
      </c>
      <c r="N932" s="9">
        <v>3</v>
      </c>
      <c r="O932" s="9">
        <v>2.6</v>
      </c>
      <c r="P932" s="9">
        <f t="shared" si="731"/>
        <v>0</v>
      </c>
      <c r="Q932" s="1">
        <f t="shared" si="732"/>
        <v>0</v>
      </c>
      <c r="R932" s="4">
        <f t="shared" si="733"/>
        <v>15.007922656809424</v>
      </c>
      <c r="S932" s="4">
        <f t="shared" si="734"/>
        <v>15.934768541784035</v>
      </c>
      <c r="T932" s="9">
        <f t="shared" si="735"/>
        <v>0</v>
      </c>
      <c r="U932" s="9">
        <f t="shared" si="736"/>
        <v>2.8136065642175314</v>
      </c>
      <c r="V932" s="9">
        <f t="shared" si="737"/>
        <v>35.023859211267634</v>
      </c>
      <c r="W932" s="9">
        <f t="shared" si="738"/>
        <v>31.869537083568069</v>
      </c>
      <c r="X932" s="28">
        <f t="shared" si="742"/>
        <v>66.893396294835696</v>
      </c>
      <c r="Y932" s="9">
        <f t="shared" si="739"/>
        <v>0.47642276889487911</v>
      </c>
      <c r="Z932" s="9">
        <f t="shared" si="771"/>
        <v>0.04</v>
      </c>
      <c r="AA932" s="29">
        <f t="shared" si="743"/>
        <v>0.51642276889487915</v>
      </c>
      <c r="AB932" s="30">
        <f t="shared" si="772"/>
        <v>0.98</v>
      </c>
      <c r="AC932" s="9">
        <v>0.5</v>
      </c>
      <c r="AD932" s="9">
        <v>0.5</v>
      </c>
      <c r="AE932" s="9">
        <f t="shared" si="744"/>
        <v>35.023859211267634</v>
      </c>
      <c r="AF932" s="9">
        <f>(AC932+AD932)*D932*E932*N932</f>
        <v>24.757380000000005</v>
      </c>
      <c r="AG932" s="28">
        <f t="shared" si="745"/>
        <v>59.781239211267639</v>
      </c>
      <c r="AH932" s="9">
        <f t="shared" si="746"/>
        <v>0.41413293412180896</v>
      </c>
      <c r="AI932" s="9">
        <f t="shared" si="773"/>
        <v>0.09</v>
      </c>
      <c r="AJ932" s="29">
        <f t="shared" si="747"/>
        <v>0.50413293412180893</v>
      </c>
      <c r="AK932" s="30">
        <f t="shared" si="774"/>
        <v>0.9</v>
      </c>
      <c r="AL932" s="9">
        <v>7.3533986598189376</v>
      </c>
      <c r="AM932" s="9">
        <v>3.0035061399841068</v>
      </c>
      <c r="AN932" s="9">
        <v>4.7892143536881768</v>
      </c>
      <c r="AO932" s="36">
        <f t="shared" si="748"/>
        <v>68.287008717644767</v>
      </c>
      <c r="AP932" s="36">
        <f t="shared" si="749"/>
        <v>3.5559361631273485</v>
      </c>
      <c r="AQ932" s="36">
        <f t="shared" si="750"/>
        <v>1.4524271827807438</v>
      </c>
      <c r="AR932" s="36">
        <f t="shared" si="751"/>
        <v>2.3159550163254297</v>
      </c>
      <c r="AS932" s="36">
        <f t="shared" si="752"/>
        <v>93.78208206245715</v>
      </c>
      <c r="AT932" s="37">
        <f t="shared" si="753"/>
        <v>59.124302516638323</v>
      </c>
      <c r="AU932" s="37">
        <f t="shared" si="754"/>
        <v>3.6463082176770389</v>
      </c>
      <c r="AV932" s="37">
        <f t="shared" si="755"/>
        <v>1.4893397769810504</v>
      </c>
      <c r="AW932" s="37">
        <f t="shared" si="756"/>
        <v>2.3748136694250737</v>
      </c>
      <c r="AX932" s="37">
        <f t="shared" si="757"/>
        <v>96.165499268821776</v>
      </c>
      <c r="AY932" s="9">
        <f t="shared" si="758"/>
        <v>0.85</v>
      </c>
      <c r="AZ932" s="9">
        <f t="shared" si="759"/>
        <v>0.6</v>
      </c>
      <c r="BA932" s="9">
        <f t="shared" si="760"/>
        <v>0.65</v>
      </c>
      <c r="BB932" s="9">
        <f t="shared" si="775"/>
        <v>21</v>
      </c>
      <c r="BC932" s="9">
        <f t="shared" si="776"/>
        <v>11.2</v>
      </c>
      <c r="BD932" s="9">
        <f t="shared" si="777"/>
        <v>13.65</v>
      </c>
      <c r="BE932" s="9">
        <f t="shared" si="761"/>
        <v>242.82424377086554</v>
      </c>
      <c r="BF932" s="9">
        <f t="shared" si="762"/>
        <v>99.181907692292882</v>
      </c>
      <c r="BG932" s="9">
        <f t="shared" si="763"/>
        <v>158.14964038948776</v>
      </c>
      <c r="BH932" s="9">
        <f t="shared" si="764"/>
        <v>6404.097855357888</v>
      </c>
      <c r="BI932" s="9">
        <f t="shared" si="765"/>
        <v>215.58543013084156</v>
      </c>
      <c r="BJ932" s="9">
        <f t="shared" si="766"/>
        <v>88.056175524290268</v>
      </c>
      <c r="BK932" s="9">
        <f t="shared" si="767"/>
        <v>140.40920181173598</v>
      </c>
      <c r="BL932" s="9">
        <f t="shared" si="768"/>
        <v>5685.7180704333805</v>
      </c>
      <c r="BM932" s="9" t="str">
        <f t="shared" si="769"/>
        <v>M</v>
      </c>
      <c r="BN932" s="9" t="str">
        <f t="shared" si="770"/>
        <v>M</v>
      </c>
      <c r="BO932" s="9">
        <v>1</v>
      </c>
    </row>
    <row r="933" spans="1:67" x14ac:dyDescent="0.3">
      <c r="A933" s="10">
        <v>927</v>
      </c>
      <c r="B933" s="10">
        <f t="shared" si="740"/>
        <v>24</v>
      </c>
      <c r="C933" s="9">
        <f>IF(G933&lt;=$A$3,$A$3,G933)</f>
        <v>2.5</v>
      </c>
      <c r="D933" s="9">
        <f t="shared" si="727"/>
        <v>3</v>
      </c>
      <c r="E933" s="9">
        <f t="shared" si="728"/>
        <v>2.7508200000000005</v>
      </c>
      <c r="F933" s="9">
        <f t="shared" si="729"/>
        <v>2.9000000000000004</v>
      </c>
      <c r="G933" s="9">
        <v>1.207533322479136</v>
      </c>
      <c r="H933" s="9">
        <f t="shared" si="741"/>
        <v>1.3323656044348926</v>
      </c>
      <c r="I933" s="9">
        <v>65</v>
      </c>
      <c r="J933" s="9">
        <v>78</v>
      </c>
      <c r="K933" s="9">
        <v>0.2</v>
      </c>
      <c r="L933" s="9">
        <v>0.2</v>
      </c>
      <c r="M933" s="1">
        <f t="shared" si="730"/>
        <v>1.3989229744649958</v>
      </c>
      <c r="N933" s="9">
        <v>3</v>
      </c>
      <c r="O933" s="9">
        <v>2.6</v>
      </c>
      <c r="P933" s="9">
        <f t="shared" si="731"/>
        <v>0</v>
      </c>
      <c r="Q933" s="1">
        <f t="shared" si="732"/>
        <v>0</v>
      </c>
      <c r="R933" s="4">
        <f t="shared" si="733"/>
        <v>15.007922656809424</v>
      </c>
      <c r="S933" s="4">
        <f t="shared" si="734"/>
        <v>16.8178921872328</v>
      </c>
      <c r="T933" s="9">
        <f t="shared" si="735"/>
        <v>0</v>
      </c>
      <c r="U933" s="9">
        <f t="shared" si="736"/>
        <v>2.7312885788998882</v>
      </c>
      <c r="V933" s="9">
        <f t="shared" si="737"/>
        <v>32.985881567924331</v>
      </c>
      <c r="W933" s="9">
        <f t="shared" si="738"/>
        <v>33.635784374465601</v>
      </c>
      <c r="X933" s="28">
        <f t="shared" si="742"/>
        <v>66.621665942389939</v>
      </c>
      <c r="Y933" s="9">
        <f t="shared" si="739"/>
        <v>0.50487756345738377</v>
      </c>
      <c r="Z933" s="9">
        <f t="shared" si="771"/>
        <v>0.04</v>
      </c>
      <c r="AA933" s="29">
        <f t="shared" si="743"/>
        <v>0.54487756345738381</v>
      </c>
      <c r="AB933" s="30">
        <f t="shared" si="772"/>
        <v>0.98</v>
      </c>
      <c r="AC933" s="9">
        <v>0.5</v>
      </c>
      <c r="AD933" s="9">
        <v>0.5</v>
      </c>
      <c r="AE933" s="9">
        <f t="shared" si="744"/>
        <v>32.985881567924324</v>
      </c>
      <c r="AF933" s="9">
        <f>(AC933+AD933)*D933*E933*N933</f>
        <v>24.757380000000005</v>
      </c>
      <c r="AG933" s="28">
        <f t="shared" si="745"/>
        <v>57.743261567924328</v>
      </c>
      <c r="AH933" s="9">
        <f t="shared" si="746"/>
        <v>0.42874924844481638</v>
      </c>
      <c r="AI933" s="9">
        <f t="shared" si="773"/>
        <v>0.09</v>
      </c>
      <c r="AJ933" s="29">
        <f t="shared" si="747"/>
        <v>0.5187492484448164</v>
      </c>
      <c r="AK933" s="30">
        <f t="shared" si="774"/>
        <v>0.9</v>
      </c>
      <c r="AL933" s="9">
        <v>6.7307662650525524</v>
      </c>
      <c r="AM933" s="9">
        <v>2.5189293366044634</v>
      </c>
      <c r="AN933" s="9">
        <v>4.0672722918588509</v>
      </c>
      <c r="AO933" s="36">
        <f t="shared" si="748"/>
        <v>68.009617316189733</v>
      </c>
      <c r="AP933" s="36">
        <f t="shared" si="749"/>
        <v>3.0633227423495621</v>
      </c>
      <c r="AQ933" s="36">
        <f t="shared" si="750"/>
        <v>1.1464212571540993</v>
      </c>
      <c r="AR933" s="36">
        <f t="shared" si="751"/>
        <v>1.8511068755530711</v>
      </c>
      <c r="AS933" s="36">
        <f t="shared" si="752"/>
        <v>78.808207552359846</v>
      </c>
      <c r="AT933" s="37">
        <f t="shared" si="753"/>
        <v>57.10872023201307</v>
      </c>
      <c r="AU933" s="37">
        <f t="shared" si="754"/>
        <v>3.2391863235988168</v>
      </c>
      <c r="AV933" s="37">
        <f t="shared" si="755"/>
        <v>1.2122366363552981</v>
      </c>
      <c r="AW933" s="37">
        <f t="shared" si="756"/>
        <v>1.9573778472366461</v>
      </c>
      <c r="AX933" s="37">
        <f t="shared" si="757"/>
        <v>83.33254102215362</v>
      </c>
      <c r="AY933" s="9">
        <f t="shared" si="758"/>
        <v>0.85</v>
      </c>
      <c r="AZ933" s="9">
        <f t="shared" si="759"/>
        <v>0.6</v>
      </c>
      <c r="BA933" s="9">
        <f t="shared" si="760"/>
        <v>0.65</v>
      </c>
      <c r="BB933" s="9">
        <f t="shared" si="775"/>
        <v>21</v>
      </c>
      <c r="BC933" s="9">
        <f t="shared" si="776"/>
        <v>11.2</v>
      </c>
      <c r="BD933" s="9">
        <f t="shared" si="777"/>
        <v>13.65</v>
      </c>
      <c r="BE933" s="9">
        <f t="shared" si="761"/>
        <v>208.33540742317459</v>
      </c>
      <c r="BF933" s="9">
        <f t="shared" si="762"/>
        <v>77.967670982195429</v>
      </c>
      <c r="BG933" s="9">
        <f t="shared" si="763"/>
        <v>125.89307021773202</v>
      </c>
      <c r="BH933" s="9">
        <f t="shared" si="764"/>
        <v>5359.7160370108468</v>
      </c>
      <c r="BI933" s="9">
        <f t="shared" si="765"/>
        <v>184.98578553376777</v>
      </c>
      <c r="BJ933" s="9">
        <f t="shared" si="766"/>
        <v>69.229282920611283</v>
      </c>
      <c r="BK933" s="9">
        <f t="shared" si="767"/>
        <v>111.78334386617765</v>
      </c>
      <c r="BL933" s="9">
        <f t="shared" si="768"/>
        <v>4759.0147714569239</v>
      </c>
      <c r="BM933" s="9" t="str">
        <f t="shared" si="769"/>
        <v>M</v>
      </c>
      <c r="BN933" s="9" t="str">
        <f t="shared" si="770"/>
        <v>M</v>
      </c>
      <c r="BO933" s="9">
        <v>1</v>
      </c>
    </row>
    <row r="934" spans="1:67" x14ac:dyDescent="0.3">
      <c r="A934" s="10">
        <v>928</v>
      </c>
      <c r="B934" s="10">
        <f t="shared" si="740"/>
        <v>24</v>
      </c>
      <c r="C934" s="9">
        <f>IF(G934&lt;=$A$3,$A$3,G934)</f>
        <v>2.5</v>
      </c>
      <c r="D934" s="9">
        <f t="shared" si="727"/>
        <v>3</v>
      </c>
      <c r="E934" s="9">
        <f t="shared" si="728"/>
        <v>2.7508200000000005</v>
      </c>
      <c r="F934" s="9">
        <f t="shared" si="729"/>
        <v>2.9000000000000004</v>
      </c>
      <c r="G934" s="9">
        <v>2.4886817808578359</v>
      </c>
      <c r="H934" s="9">
        <f t="shared" si="741"/>
        <v>2.7459565243227866</v>
      </c>
      <c r="I934" s="9">
        <v>65</v>
      </c>
      <c r="J934" s="9">
        <v>78</v>
      </c>
      <c r="K934" s="9">
        <v>0.2</v>
      </c>
      <c r="L934" s="9">
        <v>0.2</v>
      </c>
      <c r="M934" s="1">
        <f t="shared" si="730"/>
        <v>1.3989229744649958</v>
      </c>
      <c r="N934" s="9">
        <v>3</v>
      </c>
      <c r="O934" s="9">
        <v>2.6</v>
      </c>
      <c r="P934" s="9">
        <f t="shared" si="731"/>
        <v>2.6696527003508685</v>
      </c>
      <c r="Q934" s="1">
        <f t="shared" si="732"/>
        <v>1.2448794987877818</v>
      </c>
      <c r="R934" s="4">
        <f t="shared" si="733"/>
        <v>15.007922656809424</v>
      </c>
      <c r="S934" s="4">
        <f t="shared" si="734"/>
        <v>0.18197829667532889</v>
      </c>
      <c r="T934" s="9">
        <f t="shared" si="735"/>
        <v>13.713095928620858</v>
      </c>
      <c r="U934" s="9">
        <f t="shared" si="736"/>
        <v>4.1448794987877822</v>
      </c>
      <c r="V934" s="9">
        <f t="shared" si="737"/>
        <v>30.260430593769655</v>
      </c>
      <c r="W934" s="9">
        <f t="shared" si="738"/>
        <v>41.78468334086493</v>
      </c>
      <c r="X934" s="28">
        <f t="shared" si="742"/>
        <v>72.045113934634585</v>
      </c>
      <c r="Y934" s="9">
        <f t="shared" si="739"/>
        <v>0.57997941926742635</v>
      </c>
      <c r="Z934" s="9">
        <f t="shared" si="771"/>
        <v>0.04</v>
      </c>
      <c r="AA934" s="29">
        <f t="shared" si="743"/>
        <v>0.61997941926742639</v>
      </c>
      <c r="AB934" s="30">
        <f t="shared" si="772"/>
        <v>0.98</v>
      </c>
      <c r="AC934" s="9">
        <v>0.5</v>
      </c>
      <c r="AD934" s="9">
        <v>0.5</v>
      </c>
      <c r="AE934" s="9">
        <f t="shared" si="744"/>
        <v>67.98268913613849</v>
      </c>
      <c r="AF934" s="9">
        <f>(AC934+AD934)*D934*E934*N934</f>
        <v>24.757380000000005</v>
      </c>
      <c r="AG934" s="28">
        <f t="shared" si="745"/>
        <v>92.740069136138487</v>
      </c>
      <c r="AH934" s="9">
        <f t="shared" si="746"/>
        <v>0.26695451308815848</v>
      </c>
      <c r="AI934" s="9">
        <f t="shared" si="773"/>
        <v>0.09</v>
      </c>
      <c r="AJ934" s="29">
        <f t="shared" si="747"/>
        <v>0.35695451308815851</v>
      </c>
      <c r="AK934" s="30">
        <f t="shared" si="774"/>
        <v>0.9</v>
      </c>
      <c r="AL934" s="9">
        <v>9.6937097700212771</v>
      </c>
      <c r="AM934" s="9">
        <v>2.236494351283246</v>
      </c>
      <c r="AN934" s="9">
        <v>5.265469282444398</v>
      </c>
      <c r="AO934" s="36">
        <f t="shared" si="748"/>
        <v>73.546053808272816</v>
      </c>
      <c r="AP934" s="36">
        <f t="shared" si="749"/>
        <v>3.6838092162565084</v>
      </c>
      <c r="AQ934" s="36">
        <f t="shared" si="750"/>
        <v>0.84991388217977959</v>
      </c>
      <c r="AR934" s="36">
        <f t="shared" si="751"/>
        <v>2.0009866945440478</v>
      </c>
      <c r="AS934" s="36">
        <f t="shared" si="752"/>
        <v>89.221170245768846</v>
      </c>
      <c r="AT934" s="37">
        <f t="shared" si="753"/>
        <v>91.720947497279823</v>
      </c>
      <c r="AU934" s="37">
        <f t="shared" si="754"/>
        <v>6.2334963190454067</v>
      </c>
      <c r="AV934" s="37">
        <f t="shared" si="755"/>
        <v>1.4381675990965179</v>
      </c>
      <c r="AW934" s="37">
        <f t="shared" si="756"/>
        <v>3.3859362585488024</v>
      </c>
      <c r="AX934" s="37">
        <f t="shared" si="757"/>
        <v>150.97411501486334</v>
      </c>
      <c r="AY934" s="9">
        <f t="shared" si="758"/>
        <v>0.85</v>
      </c>
      <c r="AZ934" s="9">
        <f t="shared" si="759"/>
        <v>0.6</v>
      </c>
      <c r="BA934" s="9">
        <f t="shared" si="760"/>
        <v>0.65</v>
      </c>
      <c r="BB934" s="9">
        <f t="shared" si="775"/>
        <v>21</v>
      </c>
      <c r="BC934" s="9">
        <f t="shared" si="776"/>
        <v>11.2</v>
      </c>
      <c r="BD934" s="9">
        <f t="shared" si="777"/>
        <v>13.65</v>
      </c>
      <c r="BE934" s="9">
        <f t="shared" si="761"/>
        <v>270.92963083821246</v>
      </c>
      <c r="BF934" s="9">
        <f t="shared" si="762"/>
        <v>62.507812111192109</v>
      </c>
      <c r="BG934" s="9">
        <f t="shared" si="763"/>
        <v>147.16467510657449</v>
      </c>
      <c r="BH934" s="9">
        <f t="shared" si="764"/>
        <v>6561.8649877323851</v>
      </c>
      <c r="BI934" s="9">
        <f t="shared" si="765"/>
        <v>571.74218860365079</v>
      </c>
      <c r="BJ934" s="9">
        <f t="shared" si="766"/>
        <v>131.91009484902071</v>
      </c>
      <c r="BK934" s="9">
        <f t="shared" si="767"/>
        <v>310.56128179949081</v>
      </c>
      <c r="BL934" s="9">
        <f t="shared" si="768"/>
        <v>13847.488876726566</v>
      </c>
      <c r="BM934" s="9" t="str">
        <f t="shared" si="769"/>
        <v>M</v>
      </c>
      <c r="BN934" s="9" t="str">
        <f t="shared" si="770"/>
        <v>M</v>
      </c>
      <c r="BO934" s="9">
        <v>1</v>
      </c>
    </row>
    <row r="935" spans="1:67" x14ac:dyDescent="0.3">
      <c r="A935" s="10">
        <v>929</v>
      </c>
      <c r="B935" s="10">
        <f t="shared" si="740"/>
        <v>24</v>
      </c>
      <c r="C935" s="9">
        <f>IF(G935&lt;=$A$3,$A$3,G935)</f>
        <v>2.5</v>
      </c>
      <c r="D935" s="9">
        <f t="shared" si="727"/>
        <v>3</v>
      </c>
      <c r="E935" s="9">
        <f t="shared" si="728"/>
        <v>2.7508200000000005</v>
      </c>
      <c r="F935" s="9">
        <f t="shared" si="729"/>
        <v>2.9000000000000004</v>
      </c>
      <c r="G935" s="9">
        <v>1.7980891740813412</v>
      </c>
      <c r="H935" s="9">
        <f t="shared" si="741"/>
        <v>1.9839718910068558</v>
      </c>
      <c r="I935" s="9">
        <v>65</v>
      </c>
      <c r="J935" s="9">
        <v>78</v>
      </c>
      <c r="K935" s="9">
        <v>0.2</v>
      </c>
      <c r="L935" s="9">
        <v>0.2</v>
      </c>
      <c r="M935" s="1">
        <f t="shared" si="730"/>
        <v>1.3989229744649958</v>
      </c>
      <c r="N935" s="9">
        <v>3</v>
      </c>
      <c r="O935" s="9">
        <v>2.6</v>
      </c>
      <c r="P935" s="9">
        <f t="shared" si="731"/>
        <v>1.0355713808829177</v>
      </c>
      <c r="Q935" s="1">
        <f t="shared" si="732"/>
        <v>0.48289486547185145</v>
      </c>
      <c r="R935" s="4">
        <f t="shared" si="733"/>
        <v>15.007922656809424</v>
      </c>
      <c r="S935" s="4">
        <f t="shared" si="734"/>
        <v>6.4350300407422765</v>
      </c>
      <c r="T935" s="9">
        <f t="shared" si="735"/>
        <v>2.0634125121503382</v>
      </c>
      <c r="U935" s="9">
        <f t="shared" si="736"/>
        <v>3.3828948654718518</v>
      </c>
      <c r="V935" s="9">
        <f t="shared" si="737"/>
        <v>43.441869608301928</v>
      </c>
      <c r="W935" s="9">
        <f t="shared" si="738"/>
        <v>58.985703139479178</v>
      </c>
      <c r="X935" s="28">
        <f t="shared" si="742"/>
        <v>102.42757274778111</v>
      </c>
      <c r="Y935" s="9">
        <f t="shared" si="739"/>
        <v>0.57587719358269163</v>
      </c>
      <c r="Z935" s="9">
        <f t="shared" si="771"/>
        <v>0.04</v>
      </c>
      <c r="AA935" s="29">
        <f t="shared" si="743"/>
        <v>0.61587719358269166</v>
      </c>
      <c r="AB935" s="30">
        <f t="shared" si="772"/>
        <v>0.98</v>
      </c>
      <c r="AC935" s="9">
        <v>0.5</v>
      </c>
      <c r="AD935" s="9">
        <v>0.5</v>
      </c>
      <c r="AE935" s="9">
        <f t="shared" si="744"/>
        <v>49.117946014975317</v>
      </c>
      <c r="AF935" s="9">
        <f>(AC935+AD935)*D935*E935*N935</f>
        <v>24.757380000000005</v>
      </c>
      <c r="AG935" s="28">
        <f t="shared" si="745"/>
        <v>73.875326014975315</v>
      </c>
      <c r="AH935" s="9">
        <f t="shared" si="746"/>
        <v>0.33512380026561805</v>
      </c>
      <c r="AI935" s="9">
        <f t="shared" si="773"/>
        <v>0.09</v>
      </c>
      <c r="AJ935" s="29">
        <f t="shared" si="747"/>
        <v>0.42512380026561802</v>
      </c>
      <c r="AK935" s="30">
        <f t="shared" si="774"/>
        <v>0.9</v>
      </c>
      <c r="AL935" s="9">
        <v>8.0087252704625733</v>
      </c>
      <c r="AM935" s="9">
        <v>2.9245663065795413</v>
      </c>
      <c r="AN935" s="9">
        <v>3.1928922940888511</v>
      </c>
      <c r="AO935" s="36">
        <f t="shared" si="748"/>
        <v>104.5614805133599</v>
      </c>
      <c r="AP935" s="36">
        <f t="shared" si="749"/>
        <v>3.0763340267153003</v>
      </c>
      <c r="AQ935" s="36">
        <f t="shared" si="750"/>
        <v>1.1233926172368356</v>
      </c>
      <c r="AR935" s="36">
        <f t="shared" si="751"/>
        <v>1.2264627485936073</v>
      </c>
      <c r="AS935" s="36">
        <f t="shared" si="752"/>
        <v>71.669429849766161</v>
      </c>
      <c r="AT935" s="37">
        <f t="shared" si="753"/>
        <v>73.063509245579979</v>
      </c>
      <c r="AU935" s="37">
        <f t="shared" si="754"/>
        <v>4.6040255482002346</v>
      </c>
      <c r="AV935" s="37">
        <f t="shared" si="755"/>
        <v>1.6812635641976641</v>
      </c>
      <c r="AW935" s="37">
        <f t="shared" si="756"/>
        <v>1.8355177881869915</v>
      </c>
      <c r="AX935" s="37">
        <f t="shared" si="757"/>
        <v>107.26009698159632</v>
      </c>
      <c r="AY935" s="9">
        <f t="shared" si="758"/>
        <v>0.85</v>
      </c>
      <c r="AZ935" s="9">
        <f t="shared" si="759"/>
        <v>0.6</v>
      </c>
      <c r="BA935" s="9">
        <f t="shared" si="760"/>
        <v>0.55000000000000004</v>
      </c>
      <c r="BB935" s="9">
        <f t="shared" si="775"/>
        <v>21</v>
      </c>
      <c r="BC935" s="9">
        <f t="shared" si="776"/>
        <v>11.2</v>
      </c>
      <c r="BD935" s="9">
        <f t="shared" si="777"/>
        <v>13.65</v>
      </c>
      <c r="BE935" s="9">
        <f t="shared" si="761"/>
        <v>321.66604038697784</v>
      </c>
      <c r="BF935" s="9">
        <f t="shared" si="762"/>
        <v>117.46359525606175</v>
      </c>
      <c r="BG935" s="9">
        <f t="shared" si="763"/>
        <v>128.24076078743229</v>
      </c>
      <c r="BH935" s="9">
        <f t="shared" si="764"/>
        <v>7493.8616926399382</v>
      </c>
      <c r="BI935" s="9">
        <f t="shared" si="765"/>
        <v>336.3862632078143</v>
      </c>
      <c r="BJ935" s="9">
        <f t="shared" si="766"/>
        <v>122.83901596701278</v>
      </c>
      <c r="BK935" s="9">
        <f t="shared" si="767"/>
        <v>134.10937088762677</v>
      </c>
      <c r="BL935" s="9">
        <f t="shared" si="768"/>
        <v>7836.7990874966681</v>
      </c>
      <c r="BM935" s="9" t="str">
        <f t="shared" si="769"/>
        <v>D</v>
      </c>
      <c r="BN935" s="9" t="str">
        <f t="shared" si="770"/>
        <v>M</v>
      </c>
      <c r="BO935" s="9">
        <v>1</v>
      </c>
    </row>
    <row r="936" spans="1:67" x14ac:dyDescent="0.3">
      <c r="A936" s="10">
        <v>930</v>
      </c>
      <c r="B936" s="10">
        <f t="shared" si="740"/>
        <v>24</v>
      </c>
      <c r="C936" s="9">
        <f>IF(G936&lt;=$A$3,$A$3,G936)</f>
        <v>2.5</v>
      </c>
      <c r="D936" s="9">
        <f t="shared" si="727"/>
        <v>3</v>
      </c>
      <c r="E936" s="9">
        <f t="shared" si="728"/>
        <v>2.7508200000000005</v>
      </c>
      <c r="F936" s="9">
        <f t="shared" si="729"/>
        <v>2.9000000000000004</v>
      </c>
      <c r="G936" s="9">
        <v>2.4831327289450416</v>
      </c>
      <c r="H936" s="9">
        <f t="shared" si="741"/>
        <v>2.7398338229710331</v>
      </c>
      <c r="I936" s="9">
        <v>65</v>
      </c>
      <c r="J936" s="9">
        <v>78</v>
      </c>
      <c r="K936" s="9">
        <v>0.2</v>
      </c>
      <c r="L936" s="9">
        <v>0.2</v>
      </c>
      <c r="M936" s="1">
        <f t="shared" si="730"/>
        <v>1.3989229744649958</v>
      </c>
      <c r="N936" s="9">
        <v>3</v>
      </c>
      <c r="O936" s="9">
        <v>2.6</v>
      </c>
      <c r="P936" s="9">
        <f t="shared" si="731"/>
        <v>2.6565225249298212</v>
      </c>
      <c r="Q936" s="1">
        <f t="shared" si="732"/>
        <v>1.2387567974360287</v>
      </c>
      <c r="R936" s="4">
        <f t="shared" si="733"/>
        <v>15.007922656809424</v>
      </c>
      <c r="S936" s="4">
        <f t="shared" si="734"/>
        <v>0.19673181419061853</v>
      </c>
      <c r="T936" s="9">
        <f t="shared" si="735"/>
        <v>13.578537174069716</v>
      </c>
      <c r="U936" s="9">
        <f t="shared" si="736"/>
        <v>4.1387567974360291</v>
      </c>
      <c r="V936" s="9">
        <f t="shared" si="737"/>
        <v>30.478995462972144</v>
      </c>
      <c r="W936" s="9">
        <f t="shared" si="738"/>
        <v>41.825267611916345</v>
      </c>
      <c r="X936" s="28">
        <f t="shared" si="742"/>
        <v>72.304263074888496</v>
      </c>
      <c r="Y936" s="9">
        <f t="shared" si="739"/>
        <v>0.57846198596334764</v>
      </c>
      <c r="Z936" s="9">
        <f t="shared" si="771"/>
        <v>0.04</v>
      </c>
      <c r="AA936" s="29">
        <f t="shared" si="743"/>
        <v>0.61846198596334767</v>
      </c>
      <c r="AB936" s="30">
        <f t="shared" si="772"/>
        <v>0.98</v>
      </c>
      <c r="AC936" s="9">
        <v>0.5</v>
      </c>
      <c r="AD936" s="9">
        <v>0.5</v>
      </c>
      <c r="AE936" s="9">
        <f t="shared" si="744"/>
        <v>67.83110709214661</v>
      </c>
      <c r="AF936" s="9">
        <f>(AC936+AD936)*D936*E936*N936</f>
        <v>24.757380000000005</v>
      </c>
      <c r="AG936" s="28">
        <f t="shared" si="745"/>
        <v>92.588487092146607</v>
      </c>
      <c r="AH936" s="9">
        <f t="shared" si="746"/>
        <v>0.26739155998262265</v>
      </c>
      <c r="AI936" s="9">
        <f t="shared" si="773"/>
        <v>0.09</v>
      </c>
      <c r="AJ936" s="29">
        <f t="shared" si="747"/>
        <v>0.35739155998262262</v>
      </c>
      <c r="AK936" s="30">
        <f t="shared" si="774"/>
        <v>0.9</v>
      </c>
      <c r="AL936" s="9">
        <v>10.8251765565177</v>
      </c>
      <c r="AM936" s="9">
        <v>3.2574564884008224</v>
      </c>
      <c r="AN936" s="9">
        <v>3.1334506002975751</v>
      </c>
      <c r="AO936" s="36">
        <f t="shared" si="748"/>
        <v>73.810601888948682</v>
      </c>
      <c r="AP936" s="36">
        <f t="shared" si="749"/>
        <v>4.1302163649698898</v>
      </c>
      <c r="AQ936" s="36">
        <f t="shared" si="750"/>
        <v>1.2428434793952572</v>
      </c>
      <c r="AR936" s="36">
        <f t="shared" si="751"/>
        <v>1.1955305191194929</v>
      </c>
      <c r="AS936" s="36">
        <f t="shared" si="752"/>
        <v>91.051715668538264</v>
      </c>
      <c r="AT936" s="37">
        <f t="shared" si="753"/>
        <v>91.5710311900351</v>
      </c>
      <c r="AU936" s="37">
        <f t="shared" si="754"/>
        <v>6.9563498198965243</v>
      </c>
      <c r="AV936" s="37">
        <f t="shared" si="755"/>
        <v>2.0932690324357366</v>
      </c>
      <c r="AW936" s="37">
        <f t="shared" si="756"/>
        <v>2.0135818021287393</v>
      </c>
      <c r="AX936" s="37">
        <f t="shared" si="757"/>
        <v>153.35457756260263</v>
      </c>
      <c r="AY936" s="9">
        <f t="shared" si="758"/>
        <v>0.85</v>
      </c>
      <c r="AZ936" s="9">
        <f t="shared" si="759"/>
        <v>0.6</v>
      </c>
      <c r="BA936" s="9">
        <f t="shared" si="760"/>
        <v>0.55000000000000004</v>
      </c>
      <c r="BB936" s="9">
        <f t="shared" si="775"/>
        <v>21</v>
      </c>
      <c r="BC936" s="9">
        <f t="shared" si="776"/>
        <v>11.2</v>
      </c>
      <c r="BD936" s="9">
        <f t="shared" si="777"/>
        <v>13.65</v>
      </c>
      <c r="BE936" s="9">
        <f t="shared" si="761"/>
        <v>304.85375583001331</v>
      </c>
      <c r="BF936" s="9">
        <f t="shared" si="762"/>
        <v>91.735025267919127</v>
      </c>
      <c r="BG936" s="9">
        <f t="shared" si="763"/>
        <v>88.242827192817046</v>
      </c>
      <c r="BH936" s="9">
        <f t="shared" si="764"/>
        <v>6720.5819365162288</v>
      </c>
      <c r="BI936" s="9">
        <f t="shared" si="765"/>
        <v>637.00012632653966</v>
      </c>
      <c r="BJ936" s="9">
        <f t="shared" si="766"/>
        <v>191.68280385830744</v>
      </c>
      <c r="BK936" s="9">
        <f t="shared" si="767"/>
        <v>184.38576200641788</v>
      </c>
      <c r="BL936" s="9">
        <f t="shared" si="768"/>
        <v>14042.836805119743</v>
      </c>
      <c r="BM936" s="9" t="str">
        <f t="shared" si="769"/>
        <v>M</v>
      </c>
      <c r="BN936" s="9" t="str">
        <f t="shared" si="770"/>
        <v>M</v>
      </c>
      <c r="BO936" s="9">
        <v>1</v>
      </c>
    </row>
    <row r="937" spans="1:67" x14ac:dyDescent="0.3">
      <c r="A937" s="10">
        <v>931</v>
      </c>
      <c r="B937" s="10">
        <f t="shared" si="740"/>
        <v>24</v>
      </c>
      <c r="C937" s="9">
        <f>IF(G937&lt;=$A$3,$A$3,G937)</f>
        <v>2.5</v>
      </c>
      <c r="D937" s="9">
        <f t="shared" si="727"/>
        <v>3</v>
      </c>
      <c r="E937" s="9">
        <f t="shared" si="728"/>
        <v>2.7508200000000005</v>
      </c>
      <c r="F937" s="9">
        <f t="shared" si="729"/>
        <v>2.9000000000000004</v>
      </c>
      <c r="G937" s="9">
        <v>2.0804898455059271</v>
      </c>
      <c r="H937" s="9">
        <f t="shared" si="741"/>
        <v>2.2955665561569258</v>
      </c>
      <c r="I937" s="9">
        <v>65</v>
      </c>
      <c r="J937" s="9">
        <v>78</v>
      </c>
      <c r="K937" s="9">
        <v>0.2</v>
      </c>
      <c r="L937" s="9">
        <v>0.2</v>
      </c>
      <c r="M937" s="1">
        <f t="shared" si="730"/>
        <v>1.3989229744649958</v>
      </c>
      <c r="N937" s="9">
        <v>3</v>
      </c>
      <c r="O937" s="9">
        <v>2.6</v>
      </c>
      <c r="P937" s="9">
        <f t="shared" si="731"/>
        <v>1.7037882966911007</v>
      </c>
      <c r="Q937" s="1">
        <f t="shared" si="732"/>
        <v>0.79448953062192107</v>
      </c>
      <c r="R937" s="4">
        <f t="shared" si="733"/>
        <v>15.007922656809424</v>
      </c>
      <c r="S937" s="4">
        <f t="shared" si="734"/>
        <v>2.8017536739842175</v>
      </c>
      <c r="T937" s="9">
        <f t="shared" si="735"/>
        <v>5.5854380815994586</v>
      </c>
      <c r="U937" s="9">
        <f t="shared" si="736"/>
        <v>3.6944895306219214</v>
      </c>
      <c r="V937" s="9">
        <f t="shared" si="737"/>
        <v>41.467678762442937</v>
      </c>
      <c r="W937" s="9">
        <f t="shared" si="738"/>
        <v>48.99121384427378</v>
      </c>
      <c r="X937" s="28">
        <f t="shared" si="742"/>
        <v>90.458892606716717</v>
      </c>
      <c r="Y937" s="9">
        <f t="shared" si="739"/>
        <v>0.54158538129877687</v>
      </c>
      <c r="Z937" s="9">
        <f t="shared" si="771"/>
        <v>0.04</v>
      </c>
      <c r="AA937" s="29">
        <f t="shared" si="743"/>
        <v>0.5815853812987769</v>
      </c>
      <c r="AB937" s="30">
        <f t="shared" si="772"/>
        <v>0.98</v>
      </c>
      <c r="AC937" s="9">
        <v>0.5</v>
      </c>
      <c r="AD937" s="9">
        <v>0.5</v>
      </c>
      <c r="AE937" s="9">
        <f t="shared" si="744"/>
        <v>56.832213546068367</v>
      </c>
      <c r="AF937" s="9">
        <f>(AC937+AD937)*D937*E937*N937</f>
        <v>24.757380000000005</v>
      </c>
      <c r="AG937" s="28">
        <f t="shared" si="745"/>
        <v>81.589593546068372</v>
      </c>
      <c r="AH937" s="9">
        <f t="shared" si="746"/>
        <v>0.30343796217125546</v>
      </c>
      <c r="AI937" s="9">
        <f t="shared" si="773"/>
        <v>0.09</v>
      </c>
      <c r="AJ937" s="29">
        <f t="shared" si="747"/>
        <v>0.39343796217125548</v>
      </c>
      <c r="AK937" s="30">
        <f t="shared" si="774"/>
        <v>0.9</v>
      </c>
      <c r="AL937" s="9">
        <v>10.707698378772244</v>
      </c>
      <c r="AM937" s="9">
        <v>3.2132141370321277</v>
      </c>
      <c r="AN937" s="9">
        <v>6.885533162711158</v>
      </c>
      <c r="AO937" s="36">
        <f t="shared" si="748"/>
        <v>92.343452869356639</v>
      </c>
      <c r="AP937" s="36">
        <f t="shared" si="749"/>
        <v>4.4802575343216935</v>
      </c>
      <c r="AQ937" s="36">
        <f t="shared" si="750"/>
        <v>1.3444557679516773</v>
      </c>
      <c r="AR937" s="36">
        <f t="shared" si="751"/>
        <v>2.8810077328304158</v>
      </c>
      <c r="AS937" s="36">
        <f t="shared" si="752"/>
        <v>114.56908085781535</v>
      </c>
      <c r="AT937" s="37">
        <f t="shared" si="753"/>
        <v>80.693004606001679</v>
      </c>
      <c r="AU937" s="37">
        <f t="shared" si="754"/>
        <v>6.4948833490836364</v>
      </c>
      <c r="AV937" s="37">
        <f t="shared" si="755"/>
        <v>1.949013714938338</v>
      </c>
      <c r="AW937" s="37">
        <f t="shared" si="756"/>
        <v>4.1765030267114804</v>
      </c>
      <c r="AX937" s="37">
        <f t="shared" si="757"/>
        <v>166.08706305002613</v>
      </c>
      <c r="AY937" s="9">
        <f t="shared" si="758"/>
        <v>0.85</v>
      </c>
      <c r="AZ937" s="9">
        <f t="shared" si="759"/>
        <v>0.6</v>
      </c>
      <c r="BA937" s="9">
        <f t="shared" si="760"/>
        <v>0.65</v>
      </c>
      <c r="BB937" s="9">
        <f t="shared" si="775"/>
        <v>21</v>
      </c>
      <c r="BC937" s="9">
        <f t="shared" si="776"/>
        <v>11.2</v>
      </c>
      <c r="BD937" s="9">
        <f t="shared" si="777"/>
        <v>13.65</v>
      </c>
      <c r="BE937" s="9">
        <f t="shared" si="761"/>
        <v>413.7224504632153</v>
      </c>
      <c r="BF937" s="9">
        <f t="shared" si="762"/>
        <v>124.1516878427804</v>
      </c>
      <c r="BG937" s="9">
        <f t="shared" si="763"/>
        <v>266.04220179287751</v>
      </c>
      <c r="BH937" s="9">
        <f t="shared" si="764"/>
        <v>10579.704518479182</v>
      </c>
      <c r="BI937" s="9">
        <f t="shared" si="765"/>
        <v>524.09165200304949</v>
      </c>
      <c r="BJ937" s="9">
        <f t="shared" si="766"/>
        <v>157.27177267667975</v>
      </c>
      <c r="BK937" s="9">
        <f t="shared" si="767"/>
        <v>337.01457797140944</v>
      </c>
      <c r="BL937" s="9">
        <f t="shared" si="768"/>
        <v>13402.064143693049</v>
      </c>
      <c r="BM937" s="9" t="str">
        <f t="shared" si="769"/>
        <v>M</v>
      </c>
      <c r="BN937" s="9" t="str">
        <f t="shared" si="770"/>
        <v>M</v>
      </c>
      <c r="BO937" s="9">
        <v>1</v>
      </c>
    </row>
    <row r="938" spans="1:67" x14ac:dyDescent="0.3">
      <c r="A938" s="10">
        <v>932</v>
      </c>
      <c r="B938" s="10">
        <f t="shared" si="740"/>
        <v>24</v>
      </c>
      <c r="C938" s="9">
        <f>IF(G938&lt;=$A$3,$A$3,G938)</f>
        <v>3.4942747487355326</v>
      </c>
      <c r="D938" s="9">
        <f t="shared" si="727"/>
        <v>3</v>
      </c>
      <c r="E938" s="9">
        <f t="shared" si="728"/>
        <v>2.7508200000000005</v>
      </c>
      <c r="F938" s="9">
        <f t="shared" si="729"/>
        <v>3.8942747487355329</v>
      </c>
      <c r="G938" s="9">
        <v>3.4942747487355326</v>
      </c>
      <c r="H938" s="9">
        <f t="shared" si="741"/>
        <v>3.8555056005429957</v>
      </c>
      <c r="I938" s="9">
        <v>65</v>
      </c>
      <c r="J938" s="9">
        <v>78</v>
      </c>
      <c r="K938" s="9">
        <v>0.2</v>
      </c>
      <c r="L938" s="9">
        <v>0.2</v>
      </c>
      <c r="M938" s="1">
        <f t="shared" si="730"/>
        <v>1.3989229744649958</v>
      </c>
      <c r="N938" s="9">
        <v>3</v>
      </c>
      <c r="O938" s="9">
        <v>2.6</v>
      </c>
      <c r="P938" s="9">
        <f t="shared" si="731"/>
        <v>2.9168592933988431</v>
      </c>
      <c r="Q938" s="1">
        <f t="shared" si="732"/>
        <v>1.3601538262724584</v>
      </c>
      <c r="R938" s="4">
        <f t="shared" si="733"/>
        <v>15.007922656809424</v>
      </c>
      <c r="S938" s="4">
        <f t="shared" si="734"/>
        <v>1.1526713422616519E-2</v>
      </c>
      <c r="T938" s="9">
        <f t="shared" si="735"/>
        <v>16.370311354650312</v>
      </c>
      <c r="U938" s="9">
        <f t="shared" si="736"/>
        <v>5.2544285750079913</v>
      </c>
      <c r="V938" s="9">
        <f t="shared" si="737"/>
        <v>50.420437364171995</v>
      </c>
      <c r="W938" s="9">
        <f t="shared" si="738"/>
        <v>41.315801716621706</v>
      </c>
      <c r="X938" s="28">
        <f t="shared" si="742"/>
        <v>91.736239080793695</v>
      </c>
      <c r="Y938" s="9">
        <f t="shared" si="739"/>
        <v>0.4503760142187011</v>
      </c>
      <c r="Z938" s="9">
        <f t="shared" si="771"/>
        <v>0.04</v>
      </c>
      <c r="AA938" s="29">
        <f t="shared" si="743"/>
        <v>0.49037601421870108</v>
      </c>
      <c r="AB938" s="30">
        <f t="shared" si="772"/>
        <v>0.98</v>
      </c>
      <c r="AC938" s="9">
        <v>0.5</v>
      </c>
      <c r="AD938" s="9">
        <v>0.5</v>
      </c>
      <c r="AE938" s="9">
        <f t="shared" si="744"/>
        <v>95.452217244771163</v>
      </c>
      <c r="AF938" s="9">
        <f>(AC938+AD938)*D938*E938*N938</f>
        <v>24.757380000000005</v>
      </c>
      <c r="AG938" s="28">
        <f t="shared" si="745"/>
        <v>120.20959724477117</v>
      </c>
      <c r="AH938" s="9">
        <f t="shared" si="746"/>
        <v>0.20595177562727332</v>
      </c>
      <c r="AI938" s="9">
        <f t="shared" si="773"/>
        <v>0.09</v>
      </c>
      <c r="AJ938" s="29">
        <f t="shared" si="747"/>
        <v>0.29595177562727332</v>
      </c>
      <c r="AK938" s="30">
        <f t="shared" si="774"/>
        <v>0.9</v>
      </c>
      <c r="AL938" s="9">
        <v>5.2919333824110062</v>
      </c>
      <c r="AM938" s="9">
        <v>2.4085771858021841</v>
      </c>
      <c r="AN938" s="9">
        <v>4.8775176269350506</v>
      </c>
      <c r="AO938" s="36">
        <f t="shared" si="748"/>
        <v>93.647410728310234</v>
      </c>
      <c r="AP938" s="36">
        <f t="shared" si="749"/>
        <v>2.6968961828334082</v>
      </c>
      <c r="AQ938" s="36">
        <f t="shared" si="750"/>
        <v>1.2274687054904134</v>
      </c>
      <c r="AR938" s="36">
        <f t="shared" si="751"/>
        <v>2.4856999737571832</v>
      </c>
      <c r="AS938" s="36">
        <f t="shared" si="752"/>
        <v>78.442559581632523</v>
      </c>
      <c r="AT938" s="37">
        <f t="shared" si="753"/>
        <v>118.88861265966379</v>
      </c>
      <c r="AU938" s="37">
        <f t="shared" si="754"/>
        <v>3.7257763013852263</v>
      </c>
      <c r="AV938" s="37">
        <f t="shared" si="755"/>
        <v>1.6957544909286866</v>
      </c>
      <c r="AW938" s="37">
        <f t="shared" si="756"/>
        <v>3.4340076245902975</v>
      </c>
      <c r="AX938" s="37">
        <f t="shared" si="757"/>
        <v>108.36880980794449</v>
      </c>
      <c r="AY938" s="9">
        <f t="shared" si="758"/>
        <v>0.85</v>
      </c>
      <c r="AZ938" s="9">
        <f t="shared" si="759"/>
        <v>0.6</v>
      </c>
      <c r="BA938" s="9">
        <f t="shared" si="760"/>
        <v>0.65</v>
      </c>
      <c r="BB938" s="9">
        <f t="shared" si="775"/>
        <v>21</v>
      </c>
      <c r="BC938" s="9">
        <f t="shared" si="776"/>
        <v>11.2</v>
      </c>
      <c r="BD938" s="9">
        <f t="shared" si="777"/>
        <v>13.65</v>
      </c>
      <c r="BE938" s="9">
        <f t="shared" si="761"/>
        <v>252.55734452541222</v>
      </c>
      <c r="BF938" s="9">
        <f t="shared" si="762"/>
        <v>114.94926601920801</v>
      </c>
      <c r="BG938" s="9">
        <f t="shared" si="763"/>
        <v>232.77936638978892</v>
      </c>
      <c r="BH938" s="9">
        <f t="shared" si="764"/>
        <v>7345.9425957210879</v>
      </c>
      <c r="BI938" s="9">
        <f t="shared" si="765"/>
        <v>442.95237555194296</v>
      </c>
      <c r="BJ938" s="9">
        <f t="shared" si="766"/>
        <v>201.60589883790598</v>
      </c>
      <c r="BK938" s="9">
        <f t="shared" si="767"/>
        <v>408.26440235024802</v>
      </c>
      <c r="BL938" s="9">
        <f t="shared" si="768"/>
        <v>12883.817453645486</v>
      </c>
      <c r="BM938" s="9" t="str">
        <f t="shared" si="769"/>
        <v>M</v>
      </c>
      <c r="BN938" s="9" t="str">
        <f t="shared" si="770"/>
        <v>M</v>
      </c>
      <c r="BO938" s="9">
        <v>1</v>
      </c>
    </row>
    <row r="939" spans="1:67" x14ac:dyDescent="0.3">
      <c r="A939" s="10">
        <v>933</v>
      </c>
      <c r="B939" s="10">
        <f t="shared" si="740"/>
        <v>24</v>
      </c>
      <c r="C939" s="9">
        <f>IF(G939&lt;=$A$3,$A$3,G939)</f>
        <v>2.7977930543074061</v>
      </c>
      <c r="D939" s="9">
        <f t="shared" si="727"/>
        <v>3</v>
      </c>
      <c r="E939" s="9">
        <f t="shared" si="728"/>
        <v>2.7508200000000005</v>
      </c>
      <c r="F939" s="9">
        <f t="shared" si="729"/>
        <v>3.1977930543074065</v>
      </c>
      <c r="G939" s="9">
        <v>2.7977930543074061</v>
      </c>
      <c r="H939" s="9">
        <f t="shared" si="741"/>
        <v>3.0870230779494192</v>
      </c>
      <c r="I939" s="9">
        <v>65</v>
      </c>
      <c r="J939" s="9">
        <v>78</v>
      </c>
      <c r="K939" s="9">
        <v>0.2</v>
      </c>
      <c r="L939" s="9">
        <v>0.2</v>
      </c>
      <c r="M939" s="1">
        <f t="shared" si="730"/>
        <v>1.3989229744649958</v>
      </c>
      <c r="N939" s="9">
        <v>3</v>
      </c>
      <c r="O939" s="9">
        <v>2.6</v>
      </c>
      <c r="P939" s="9">
        <f t="shared" si="731"/>
        <v>2.7624530191156165</v>
      </c>
      <c r="Q939" s="1">
        <f t="shared" si="732"/>
        <v>1.2881529981070088</v>
      </c>
      <c r="R939" s="4">
        <f t="shared" si="733"/>
        <v>15.007922656809424</v>
      </c>
      <c r="S939" s="4">
        <f t="shared" si="734"/>
        <v>9.4097287343200636E-2</v>
      </c>
      <c r="T939" s="9">
        <f t="shared" si="735"/>
        <v>14.683033230582707</v>
      </c>
      <c r="U939" s="9">
        <f t="shared" si="736"/>
        <v>4.4859460524144152</v>
      </c>
      <c r="V939" s="9">
        <f t="shared" si="737"/>
        <v>36.036221938211874</v>
      </c>
      <c r="W939" s="9">
        <f t="shared" si="738"/>
        <v>41.542938502773929</v>
      </c>
      <c r="X939" s="28">
        <f t="shared" si="742"/>
        <v>77.579160440985802</v>
      </c>
      <c r="Y939" s="9">
        <f t="shared" si="739"/>
        <v>0.53549095229479182</v>
      </c>
      <c r="Z939" s="9">
        <f t="shared" si="771"/>
        <v>0.04</v>
      </c>
      <c r="AA939" s="29">
        <f t="shared" si="743"/>
        <v>0.57549095229479186</v>
      </c>
      <c r="AB939" s="30">
        <f t="shared" si="772"/>
        <v>0.98</v>
      </c>
      <c r="AC939" s="9">
        <v>0.5</v>
      </c>
      <c r="AD939" s="9">
        <v>0.5</v>
      </c>
      <c r="AE939" s="9">
        <f t="shared" si="744"/>
        <v>76.426603409563398</v>
      </c>
      <c r="AF939" s="9">
        <f>(AC939+AD939)*D939*E939*N939</f>
        <v>24.757380000000005</v>
      </c>
      <c r="AG939" s="28">
        <f t="shared" si="745"/>
        <v>101.18398340956341</v>
      </c>
      <c r="AH939" s="9">
        <f t="shared" si="746"/>
        <v>0.24467686649367532</v>
      </c>
      <c r="AI939" s="9">
        <f t="shared" si="773"/>
        <v>0.09</v>
      </c>
      <c r="AJ939" s="29">
        <f t="shared" si="747"/>
        <v>0.33467686649367534</v>
      </c>
      <c r="AK939" s="30">
        <f t="shared" si="774"/>
        <v>0.9</v>
      </c>
      <c r="AL939" s="9">
        <v>5.6616792845705461</v>
      </c>
      <c r="AM939" s="9">
        <v>3.0766373154829152</v>
      </c>
      <c r="AN939" s="9">
        <v>6.3985028358698841</v>
      </c>
      <c r="AO939" s="36">
        <f t="shared" si="748"/>
        <v>79.195392950173016</v>
      </c>
      <c r="AP939" s="36">
        <f t="shared" si="749"/>
        <v>2.4034340815053468</v>
      </c>
      <c r="AQ939" s="36">
        <f t="shared" si="750"/>
        <v>1.3060603769299604</v>
      </c>
      <c r="AR939" s="36">
        <f t="shared" si="751"/>
        <v>2.7162223455941983</v>
      </c>
      <c r="AS939" s="36">
        <f t="shared" si="752"/>
        <v>75.7777068491243</v>
      </c>
      <c r="AT939" s="37">
        <f t="shared" si="753"/>
        <v>100.07207150396381</v>
      </c>
      <c r="AU939" s="37">
        <f t="shared" si="754"/>
        <v>3.7668462025183223</v>
      </c>
      <c r="AV939" s="37">
        <f t="shared" si="755"/>
        <v>2.04695797939958</v>
      </c>
      <c r="AW939" s="37">
        <f t="shared" si="756"/>
        <v>4.2570719565100559</v>
      </c>
      <c r="AX939" s="37">
        <f t="shared" si="757"/>
        <v>118.76463327065271</v>
      </c>
      <c r="AY939" s="9">
        <f t="shared" si="758"/>
        <v>0.85</v>
      </c>
      <c r="AZ939" s="9">
        <f t="shared" si="759"/>
        <v>0.6</v>
      </c>
      <c r="BA939" s="9">
        <f t="shared" si="760"/>
        <v>0.65</v>
      </c>
      <c r="BB939" s="9">
        <f t="shared" si="775"/>
        <v>21</v>
      </c>
      <c r="BC939" s="9">
        <f t="shared" si="776"/>
        <v>11.2</v>
      </c>
      <c r="BD939" s="9">
        <f t="shared" si="777"/>
        <v>13.65</v>
      </c>
      <c r="BE939" s="9">
        <f t="shared" si="761"/>
        <v>190.34090651465411</v>
      </c>
      <c r="BF939" s="9">
        <f t="shared" si="762"/>
        <v>103.4339647676193</v>
      </c>
      <c r="BG939" s="9">
        <f t="shared" si="763"/>
        <v>215.11229599937317</v>
      </c>
      <c r="BH939" s="9">
        <f t="shared" si="764"/>
        <v>6001.2452707794164</v>
      </c>
      <c r="BI939" s="9">
        <f t="shared" si="765"/>
        <v>376.95610252284808</v>
      </c>
      <c r="BJ939" s="9">
        <f t="shared" si="766"/>
        <v>204.84332528008406</v>
      </c>
      <c r="BK939" s="9">
        <f t="shared" si="767"/>
        <v>426.01400922939342</v>
      </c>
      <c r="BL939" s="9">
        <f t="shared" si="768"/>
        <v>11885.022872802798</v>
      </c>
      <c r="BM939" s="9" t="str">
        <f t="shared" si="769"/>
        <v>D</v>
      </c>
      <c r="BN939" s="9" t="str">
        <f t="shared" si="770"/>
        <v>M</v>
      </c>
      <c r="BO939" s="9">
        <v>1</v>
      </c>
    </row>
    <row r="940" spans="1:67" x14ac:dyDescent="0.3">
      <c r="A940" s="10">
        <v>934</v>
      </c>
      <c r="B940" s="10">
        <f t="shared" si="740"/>
        <v>24</v>
      </c>
      <c r="C940" s="9">
        <f>IF(G940&lt;=$A$3,$A$3,G940)</f>
        <v>2.5</v>
      </c>
      <c r="D940" s="9">
        <f t="shared" si="727"/>
        <v>3</v>
      </c>
      <c r="E940" s="9">
        <f t="shared" si="728"/>
        <v>2.7508200000000005</v>
      </c>
      <c r="F940" s="9">
        <f t="shared" si="729"/>
        <v>2.9000000000000004</v>
      </c>
      <c r="G940" s="9">
        <v>2.4454832167547149</v>
      </c>
      <c r="H940" s="9">
        <f t="shared" si="741"/>
        <v>2.6982921825605173</v>
      </c>
      <c r="I940" s="9">
        <v>65</v>
      </c>
      <c r="J940" s="9">
        <v>78</v>
      </c>
      <c r="K940" s="9">
        <v>0.2</v>
      </c>
      <c r="L940" s="9">
        <v>0.2</v>
      </c>
      <c r="M940" s="1">
        <f t="shared" si="730"/>
        <v>1.3989229744649958</v>
      </c>
      <c r="N940" s="9">
        <v>3</v>
      </c>
      <c r="O940" s="9">
        <v>2.6</v>
      </c>
      <c r="P940" s="9">
        <f t="shared" si="731"/>
        <v>2.5674361895801496</v>
      </c>
      <c r="Q940" s="1">
        <f t="shared" si="732"/>
        <v>1.1972151570255125</v>
      </c>
      <c r="R940" s="4">
        <f t="shared" si="733"/>
        <v>15.007922656809424</v>
      </c>
      <c r="S940" s="4">
        <f t="shared" si="734"/>
        <v>0.31201713011980425</v>
      </c>
      <c r="T940" s="9">
        <f t="shared" si="735"/>
        <v>12.683096514983038</v>
      </c>
      <c r="U940" s="9">
        <f t="shared" si="736"/>
        <v>4.0972151570255129</v>
      </c>
      <c r="V940" s="9">
        <f t="shared" si="737"/>
        <v>31.913729359334457</v>
      </c>
      <c r="W940" s="9">
        <f t="shared" si="738"/>
        <v>42.142396764680662</v>
      </c>
      <c r="X940" s="28">
        <f t="shared" si="742"/>
        <v>74.056126124015123</v>
      </c>
      <c r="Y940" s="9">
        <f t="shared" si="739"/>
        <v>0.5690602380970966</v>
      </c>
      <c r="Z940" s="9">
        <f t="shared" si="771"/>
        <v>0.04</v>
      </c>
      <c r="AA940" s="29">
        <f t="shared" si="743"/>
        <v>0.60906023809709664</v>
      </c>
      <c r="AB940" s="30">
        <f t="shared" si="772"/>
        <v>0.98</v>
      </c>
      <c r="AC940" s="9">
        <v>0.5</v>
      </c>
      <c r="AD940" s="9">
        <v>0.5</v>
      </c>
      <c r="AE940" s="9">
        <f t="shared" si="744"/>
        <v>66.802644914680101</v>
      </c>
      <c r="AF940" s="9">
        <f>(AC940+AD940)*D940*E940*N940</f>
        <v>24.757380000000005</v>
      </c>
      <c r="AG940" s="28">
        <f t="shared" si="745"/>
        <v>91.560024914680099</v>
      </c>
      <c r="AH940" s="9">
        <f t="shared" si="746"/>
        <v>0.27039507714278244</v>
      </c>
      <c r="AI940" s="9">
        <f t="shared" si="773"/>
        <v>0.09</v>
      </c>
      <c r="AJ940" s="29">
        <f t="shared" si="747"/>
        <v>0.36039507714278241</v>
      </c>
      <c r="AK940" s="30">
        <f t="shared" si="774"/>
        <v>0.9</v>
      </c>
      <c r="AL940" s="9">
        <v>11.394660301074943</v>
      </c>
      <c r="AM940" s="9">
        <v>3.3210389552507511</v>
      </c>
      <c r="AN940" s="9">
        <v>3.0841372553444448</v>
      </c>
      <c r="AO940" s="36">
        <f t="shared" si="748"/>
        <v>75.598962084932097</v>
      </c>
      <c r="AP940" s="36">
        <f t="shared" si="749"/>
        <v>4.4546257850667033</v>
      </c>
      <c r="AQ940" s="36">
        <f t="shared" si="750"/>
        <v>1.2983261784359956</v>
      </c>
      <c r="AR940" s="36">
        <f t="shared" si="751"/>
        <v>1.205711884280231</v>
      </c>
      <c r="AS940" s="36">
        <f t="shared" si="752"/>
        <v>97.291704153764371</v>
      </c>
      <c r="AT940" s="37">
        <f t="shared" si="753"/>
        <v>90.553870794738557</v>
      </c>
      <c r="AU940" s="37">
        <f t="shared" si="754"/>
        <v>7.2880808228532388</v>
      </c>
      <c r="AV940" s="37">
        <f t="shared" si="755"/>
        <v>2.1241528647789711</v>
      </c>
      <c r="AW940" s="37">
        <f t="shared" si="756"/>
        <v>1.9726293712856544</v>
      </c>
      <c r="AX940" s="37">
        <f t="shared" si="757"/>
        <v>159.17606494417205</v>
      </c>
      <c r="AY940" s="9">
        <f t="shared" si="758"/>
        <v>0.85</v>
      </c>
      <c r="AZ940" s="9">
        <f t="shared" si="759"/>
        <v>0.6</v>
      </c>
      <c r="BA940" s="9">
        <f t="shared" si="760"/>
        <v>0.55000000000000004</v>
      </c>
      <c r="BB940" s="9">
        <f t="shared" si="775"/>
        <v>21</v>
      </c>
      <c r="BC940" s="9">
        <f t="shared" si="776"/>
        <v>11.2</v>
      </c>
      <c r="BD940" s="9">
        <f t="shared" si="777"/>
        <v>13.65</v>
      </c>
      <c r="BE940" s="9">
        <f t="shared" si="761"/>
        <v>336.76508582781855</v>
      </c>
      <c r="BF940" s="9">
        <f t="shared" si="762"/>
        <v>98.152111537457614</v>
      </c>
      <c r="BG940" s="9">
        <f t="shared" si="763"/>
        <v>91.150567025053221</v>
      </c>
      <c r="BH940" s="9">
        <f t="shared" si="764"/>
        <v>7355.1518534988636</v>
      </c>
      <c r="BI940" s="9">
        <f t="shared" si="765"/>
        <v>659.96392917426408</v>
      </c>
      <c r="BJ940" s="9">
        <f t="shared" si="766"/>
        <v>192.35026406546871</v>
      </c>
      <c r="BK940" s="9">
        <f t="shared" si="767"/>
        <v>178.62922521330751</v>
      </c>
      <c r="BL940" s="9">
        <f t="shared" si="768"/>
        <v>14414.008818569469</v>
      </c>
      <c r="BM940" s="9" t="str">
        <f t="shared" si="769"/>
        <v>M</v>
      </c>
      <c r="BN940" s="9" t="str">
        <f t="shared" si="770"/>
        <v>M</v>
      </c>
      <c r="BO940" s="9">
        <v>1</v>
      </c>
    </row>
    <row r="941" spans="1:67" x14ac:dyDescent="0.3">
      <c r="A941" s="10">
        <v>935</v>
      </c>
      <c r="B941" s="10">
        <f t="shared" si="740"/>
        <v>24</v>
      </c>
      <c r="C941" s="9">
        <f>IF(G941&lt;=$A$3,$A$3,G941)</f>
        <v>2.5</v>
      </c>
      <c r="D941" s="9">
        <f t="shared" si="727"/>
        <v>3</v>
      </c>
      <c r="E941" s="9">
        <f t="shared" si="728"/>
        <v>2.7508200000000005</v>
      </c>
      <c r="F941" s="9">
        <f t="shared" si="729"/>
        <v>2.9000000000000004</v>
      </c>
      <c r="G941" s="9">
        <v>2.0662512470018823</v>
      </c>
      <c r="H941" s="9">
        <f t="shared" si="741"/>
        <v>2.2798560009705904</v>
      </c>
      <c r="I941" s="9">
        <v>65</v>
      </c>
      <c r="J941" s="9">
        <v>78</v>
      </c>
      <c r="K941" s="9">
        <v>0.2</v>
      </c>
      <c r="L941" s="9">
        <v>0.2</v>
      </c>
      <c r="M941" s="1">
        <f t="shared" si="730"/>
        <v>1.3989229744649958</v>
      </c>
      <c r="N941" s="9">
        <v>3</v>
      </c>
      <c r="O941" s="9">
        <v>2.6</v>
      </c>
      <c r="P941" s="9">
        <f t="shared" si="731"/>
        <v>1.6700969023689569</v>
      </c>
      <c r="Q941" s="1">
        <f t="shared" si="732"/>
        <v>0.77877897543558561</v>
      </c>
      <c r="R941" s="4">
        <f t="shared" si="733"/>
        <v>15.007922656809424</v>
      </c>
      <c r="S941" s="4">
        <f t="shared" si="734"/>
        <v>2.9492940090986468</v>
      </c>
      <c r="T941" s="9">
        <f t="shared" si="735"/>
        <v>5.3667247450493383</v>
      </c>
      <c r="U941" s="9">
        <f t="shared" si="736"/>
        <v>3.678778975435586</v>
      </c>
      <c r="V941" s="9">
        <f t="shared" si="737"/>
        <v>41.680367598132655</v>
      </c>
      <c r="W941" s="9">
        <f t="shared" si="738"/>
        <v>49.397070748913251</v>
      </c>
      <c r="X941" s="28">
        <f t="shared" si="742"/>
        <v>91.077438347045899</v>
      </c>
      <c r="Y941" s="9">
        <f t="shared" si="739"/>
        <v>0.54236341782789554</v>
      </c>
      <c r="Z941" s="9">
        <f t="shared" si="771"/>
        <v>0.04</v>
      </c>
      <c r="AA941" s="29">
        <f t="shared" si="743"/>
        <v>0.58236341782789558</v>
      </c>
      <c r="AB941" s="30">
        <f t="shared" si="772"/>
        <v>0.98</v>
      </c>
      <c r="AC941" s="9">
        <v>0.5</v>
      </c>
      <c r="AD941" s="9">
        <v>0.5</v>
      </c>
      <c r="AE941" s="9">
        <f t="shared" si="744"/>
        <v>56.44326136130929</v>
      </c>
      <c r="AF941" s="9">
        <f>(AC941+AD941)*D941*E941*N941</f>
        <v>24.757380000000005</v>
      </c>
      <c r="AG941" s="28">
        <f t="shared" si="745"/>
        <v>81.200641361309295</v>
      </c>
      <c r="AH941" s="9">
        <f t="shared" si="746"/>
        <v>0.30489143416786446</v>
      </c>
      <c r="AI941" s="9">
        <f t="shared" si="773"/>
        <v>0.09</v>
      </c>
      <c r="AJ941" s="29">
        <f t="shared" si="747"/>
        <v>0.39489143416786443</v>
      </c>
      <c r="AK941" s="30">
        <f t="shared" si="774"/>
        <v>0.9</v>
      </c>
      <c r="AL941" s="9">
        <v>11.709834802748709</v>
      </c>
      <c r="AM941" s="9">
        <v>2.1217983409518264</v>
      </c>
      <c r="AN941" s="9">
        <v>3.1583180423332222</v>
      </c>
      <c r="AO941" s="36">
        <f t="shared" si="748"/>
        <v>92.974884979276013</v>
      </c>
      <c r="AP941" s="36">
        <f t="shared" si="749"/>
        <v>4.890455384819929</v>
      </c>
      <c r="AQ941" s="36">
        <f t="shared" si="750"/>
        <v>0.88614060717356224</v>
      </c>
      <c r="AR941" s="36">
        <f t="shared" si="751"/>
        <v>1.3190291526125388</v>
      </c>
      <c r="AS941" s="36">
        <f t="shared" si="752"/>
        <v>103.15210486248071</v>
      </c>
      <c r="AT941" s="37">
        <f t="shared" si="753"/>
        <v>80.308326621075125</v>
      </c>
      <c r="AU941" s="37">
        <f t="shared" si="754"/>
        <v>7.0857213436224997</v>
      </c>
      <c r="AV941" s="37">
        <f t="shared" si="755"/>
        <v>1.2839183510783643</v>
      </c>
      <c r="AW941" s="37">
        <f t="shared" si="756"/>
        <v>1.911125301038014</v>
      </c>
      <c r="AX941" s="37">
        <f t="shared" si="757"/>
        <v>149.45583050045113</v>
      </c>
      <c r="AY941" s="9">
        <f t="shared" si="758"/>
        <v>0.85</v>
      </c>
      <c r="AZ941" s="9">
        <f t="shared" si="759"/>
        <v>0.6</v>
      </c>
      <c r="BA941" s="9">
        <f t="shared" si="760"/>
        <v>0.55000000000000004</v>
      </c>
      <c r="BB941" s="9">
        <f t="shared" si="775"/>
        <v>21</v>
      </c>
      <c r="BC941" s="9">
        <f t="shared" si="776"/>
        <v>11.2</v>
      </c>
      <c r="BD941" s="9">
        <f t="shared" si="777"/>
        <v>13.65</v>
      </c>
      <c r="BE941" s="9">
        <f t="shared" si="761"/>
        <v>454.68952689991391</v>
      </c>
      <c r="BF941" s="9">
        <f t="shared" si="762"/>
        <v>82.388821027427753</v>
      </c>
      <c r="BG941" s="9">
        <f t="shared" si="763"/>
        <v>122.6365837484627</v>
      </c>
      <c r="BH941" s="9">
        <f t="shared" si="764"/>
        <v>9590.5550849593619</v>
      </c>
      <c r="BI941" s="9">
        <f t="shared" si="765"/>
        <v>569.042424009559</v>
      </c>
      <c r="BJ941" s="9">
        <f t="shared" si="766"/>
        <v>103.10933429319348</v>
      </c>
      <c r="BK941" s="9">
        <f t="shared" si="767"/>
        <v>153.47927488956137</v>
      </c>
      <c r="BL941" s="9">
        <f t="shared" si="768"/>
        <v>12002.54765125427</v>
      </c>
      <c r="BM941" s="9" t="str">
        <f t="shared" si="769"/>
        <v>M</v>
      </c>
      <c r="BN941" s="9" t="str">
        <f t="shared" si="770"/>
        <v>M</v>
      </c>
      <c r="BO941" s="9">
        <v>1</v>
      </c>
    </row>
    <row r="942" spans="1:67" x14ac:dyDescent="0.3">
      <c r="A942" s="10">
        <v>936</v>
      </c>
      <c r="B942" s="10">
        <f t="shared" si="740"/>
        <v>24</v>
      </c>
      <c r="C942" s="9">
        <f>IF(G942&lt;=$A$3,$A$3,G942)</f>
        <v>2.6072832644890056</v>
      </c>
      <c r="D942" s="9">
        <f t="shared" si="727"/>
        <v>3</v>
      </c>
      <c r="E942" s="9">
        <f t="shared" si="728"/>
        <v>2.7508200000000005</v>
      </c>
      <c r="F942" s="9">
        <f t="shared" si="729"/>
        <v>3.007283264489006</v>
      </c>
      <c r="G942" s="9">
        <v>2.6072832644890056</v>
      </c>
      <c r="H942" s="9">
        <f t="shared" si="741"/>
        <v>2.8768187825176108</v>
      </c>
      <c r="I942" s="9">
        <v>65</v>
      </c>
      <c r="J942" s="9">
        <v>78</v>
      </c>
      <c r="K942" s="9">
        <v>0.2</v>
      </c>
      <c r="L942" s="9">
        <v>0.2</v>
      </c>
      <c r="M942" s="1">
        <f t="shared" si="730"/>
        <v>1.3989229744649958</v>
      </c>
      <c r="N942" s="9">
        <v>3</v>
      </c>
      <c r="O942" s="9">
        <v>2.6</v>
      </c>
      <c r="P942" s="9">
        <f t="shared" si="731"/>
        <v>2.720218015531648</v>
      </c>
      <c r="Q942" s="1">
        <f t="shared" si="732"/>
        <v>1.2684584924936004</v>
      </c>
      <c r="R942" s="4">
        <f t="shared" si="733"/>
        <v>15.007922656809424</v>
      </c>
      <c r="S942" s="4">
        <f t="shared" si="734"/>
        <v>0.13053217243325682</v>
      </c>
      <c r="T942" s="9">
        <f t="shared" si="735"/>
        <v>14.237489123226412</v>
      </c>
      <c r="U942" s="9">
        <f t="shared" si="736"/>
        <v>4.2757417569826064</v>
      </c>
      <c r="V942" s="9">
        <f t="shared" si="737"/>
        <v>32.057725959972181</v>
      </c>
      <c r="W942" s="9">
        <f t="shared" si="738"/>
        <v>41.643164313377362</v>
      </c>
      <c r="X942" s="28">
        <f t="shared" si="742"/>
        <v>73.700890273349543</v>
      </c>
      <c r="Y942" s="9">
        <f t="shared" si="739"/>
        <v>0.56502932541149575</v>
      </c>
      <c r="Z942" s="9">
        <f t="shared" si="771"/>
        <v>0.04</v>
      </c>
      <c r="AA942" s="29">
        <f t="shared" si="743"/>
        <v>0.60502932541149579</v>
      </c>
      <c r="AB942" s="30">
        <f t="shared" si="772"/>
        <v>0.98</v>
      </c>
      <c r="AC942" s="9">
        <v>0.5</v>
      </c>
      <c r="AD942" s="9">
        <v>0.5</v>
      </c>
      <c r="AE942" s="9">
        <f t="shared" si="744"/>
        <v>71.222495789925873</v>
      </c>
      <c r="AF942" s="9">
        <f>(AC942+AD942)*D942*E942*N942</f>
        <v>24.757380000000005</v>
      </c>
      <c r="AG942" s="28">
        <f t="shared" si="745"/>
        <v>95.97987578992587</v>
      </c>
      <c r="AH942" s="9">
        <f t="shared" si="746"/>
        <v>0.25794344695951943</v>
      </c>
      <c r="AI942" s="9">
        <f t="shared" si="773"/>
        <v>0.09</v>
      </c>
      <c r="AJ942" s="29">
        <f t="shared" si="747"/>
        <v>0.3479434469595194</v>
      </c>
      <c r="AK942" s="30">
        <f t="shared" si="774"/>
        <v>0.9</v>
      </c>
      <c r="AL942" s="9">
        <v>10.467917163684316</v>
      </c>
      <c r="AM942" s="9">
        <v>2.8861562456643215</v>
      </c>
      <c r="AN942" s="9">
        <v>3.3718507762758883</v>
      </c>
      <c r="AO942" s="36">
        <f t="shared" si="748"/>
        <v>75.23632548737767</v>
      </c>
      <c r="AP942" s="36">
        <f t="shared" si="749"/>
        <v>4.1345203036769762</v>
      </c>
      <c r="AQ942" s="36">
        <f t="shared" si="750"/>
        <v>1.1399470793178617</v>
      </c>
      <c r="AR942" s="36">
        <f t="shared" si="751"/>
        <v>1.3317821757174593</v>
      </c>
      <c r="AS942" s="36">
        <f t="shared" si="752"/>
        <v>91.459986477848886</v>
      </c>
      <c r="AT942" s="37">
        <f t="shared" si="753"/>
        <v>94.925151880146458</v>
      </c>
      <c r="AU942" s="37">
        <f t="shared" si="754"/>
        <v>6.8256739832652791</v>
      </c>
      <c r="AV942" s="37">
        <f t="shared" si="755"/>
        <v>1.8819370930841319</v>
      </c>
      <c r="AW942" s="37">
        <f t="shared" si="756"/>
        <v>2.1986373945453246</v>
      </c>
      <c r="AX942" s="37">
        <f t="shared" si="757"/>
        <v>150.99116810635962</v>
      </c>
      <c r="AY942" s="9">
        <f t="shared" si="758"/>
        <v>0.85</v>
      </c>
      <c r="AZ942" s="9">
        <f t="shared" si="759"/>
        <v>0.6</v>
      </c>
      <c r="BA942" s="9">
        <f t="shared" si="760"/>
        <v>0.55000000000000004</v>
      </c>
      <c r="BB942" s="9">
        <f t="shared" si="775"/>
        <v>21</v>
      </c>
      <c r="BC942" s="9">
        <f t="shared" si="776"/>
        <v>11.2</v>
      </c>
      <c r="BD942" s="9">
        <f t="shared" si="777"/>
        <v>13.65</v>
      </c>
      <c r="BE942" s="9">
        <f t="shared" si="761"/>
        <v>311.06611530161257</v>
      </c>
      <c r="BF942" s="9">
        <f t="shared" si="762"/>
        <v>85.765429497944169</v>
      </c>
      <c r="BG942" s="9">
        <f t="shared" si="763"/>
        <v>100.19839725056677</v>
      </c>
      <c r="BH942" s="9">
        <f t="shared" si="764"/>
        <v>6881.1133117185991</v>
      </c>
      <c r="BI942" s="9">
        <f t="shared" si="765"/>
        <v>647.92813954582084</v>
      </c>
      <c r="BJ942" s="9">
        <f t="shared" si="766"/>
        <v>178.64316438989255</v>
      </c>
      <c r="BK942" s="9">
        <f t="shared" si="767"/>
        <v>208.70598860658444</v>
      </c>
      <c r="BL942" s="9">
        <f t="shared" si="768"/>
        <v>14332.859565056913</v>
      </c>
      <c r="BM942" s="9" t="str">
        <f t="shared" si="769"/>
        <v>M</v>
      </c>
      <c r="BN942" s="9" t="str">
        <f t="shared" si="770"/>
        <v>M</v>
      </c>
      <c r="BO942" s="9">
        <v>1</v>
      </c>
    </row>
    <row r="943" spans="1:67" x14ac:dyDescent="0.3">
      <c r="A943" s="10">
        <v>937</v>
      </c>
      <c r="B943" s="10">
        <f t="shared" si="740"/>
        <v>24</v>
      </c>
      <c r="C943" s="9">
        <f>IF(G943&lt;=$A$3,$A$3,G943)</f>
        <v>2.5</v>
      </c>
      <c r="D943" s="9">
        <f t="shared" si="727"/>
        <v>3</v>
      </c>
      <c r="E943" s="9">
        <f t="shared" si="728"/>
        <v>2.7508200000000005</v>
      </c>
      <c r="F943" s="9">
        <f t="shared" si="729"/>
        <v>2.9000000000000004</v>
      </c>
      <c r="G943" s="9">
        <v>1.6822978270251716</v>
      </c>
      <c r="H943" s="9">
        <f t="shared" si="741"/>
        <v>1.8562102754581558</v>
      </c>
      <c r="I943" s="9">
        <v>65</v>
      </c>
      <c r="J943" s="9">
        <v>78</v>
      </c>
      <c r="K943" s="9">
        <v>0.2</v>
      </c>
      <c r="L943" s="9">
        <v>0.2</v>
      </c>
      <c r="M943" s="1">
        <f t="shared" si="730"/>
        <v>1.3989229744649958</v>
      </c>
      <c r="N943" s="9">
        <v>3</v>
      </c>
      <c r="O943" s="9">
        <v>2.6</v>
      </c>
      <c r="P943" s="9">
        <f t="shared" si="731"/>
        <v>0.761585712163248</v>
      </c>
      <c r="Q943" s="1">
        <f t="shared" si="732"/>
        <v>0.35513324992315098</v>
      </c>
      <c r="R943" s="4">
        <f t="shared" si="733"/>
        <v>15.007922656809424</v>
      </c>
      <c r="S943" s="4">
        <f t="shared" si="734"/>
        <v>8.3552415911250435</v>
      </c>
      <c r="T943" s="9">
        <f t="shared" si="735"/>
        <v>1.1159983585773716</v>
      </c>
      <c r="U943" s="9">
        <f t="shared" si="736"/>
        <v>3.2551332499231513</v>
      </c>
      <c r="V943" s="9">
        <f t="shared" si="737"/>
        <v>42.884992544680443</v>
      </c>
      <c r="W943" s="9">
        <f t="shared" si="738"/>
        <v>64.267859476503105</v>
      </c>
      <c r="X943" s="28">
        <f t="shared" si="742"/>
        <v>107.15285202118355</v>
      </c>
      <c r="Y943" s="9">
        <f t="shared" si="739"/>
        <v>0.5997774045603349</v>
      </c>
      <c r="Z943" s="9">
        <f t="shared" si="771"/>
        <v>0.04</v>
      </c>
      <c r="AA943" s="29">
        <f t="shared" si="743"/>
        <v>0.63977740456033494</v>
      </c>
      <c r="AB943" s="30">
        <f t="shared" si="772"/>
        <v>0.98</v>
      </c>
      <c r="AC943" s="9">
        <v>0.5</v>
      </c>
      <c r="AD943" s="9">
        <v>0.5</v>
      </c>
      <c r="AE943" s="9">
        <f t="shared" si="744"/>
        <v>45.954903149422243</v>
      </c>
      <c r="AF943" s="9">
        <f>(AC943+AD943)*D943*E943*N943</f>
        <v>24.757380000000005</v>
      </c>
      <c r="AG943" s="28">
        <f t="shared" si="745"/>
        <v>70.712283149422248</v>
      </c>
      <c r="AH943" s="9">
        <f t="shared" si="746"/>
        <v>0.35011427855730726</v>
      </c>
      <c r="AI943" s="9">
        <f t="shared" si="773"/>
        <v>0.09</v>
      </c>
      <c r="AJ943" s="29">
        <f t="shared" si="747"/>
        <v>0.44011427855730723</v>
      </c>
      <c r="AK943" s="30">
        <f t="shared" si="774"/>
        <v>0.9</v>
      </c>
      <c r="AL943" s="9">
        <v>9.6111338852463231</v>
      </c>
      <c r="AM943" s="9">
        <v>2.8624308273217762</v>
      </c>
      <c r="AN943" s="9">
        <v>4.2350971295027549</v>
      </c>
      <c r="AO943" s="36">
        <f t="shared" si="748"/>
        <v>109.38520310495821</v>
      </c>
      <c r="AP943" s="36">
        <f t="shared" si="749"/>
        <v>3.4621475932615424</v>
      </c>
      <c r="AQ943" s="36">
        <f t="shared" si="750"/>
        <v>1.031112261884358</v>
      </c>
      <c r="AR943" s="36">
        <f t="shared" si="751"/>
        <v>1.5255776799285576</v>
      </c>
      <c r="AS943" s="36">
        <f t="shared" si="752"/>
        <v>82.264096904747547</v>
      </c>
      <c r="AT943" s="37">
        <f t="shared" si="753"/>
        <v>69.935225092835196</v>
      </c>
      <c r="AU943" s="37">
        <f t="shared" si="754"/>
        <v>5.3811366292234482</v>
      </c>
      <c r="AV943" s="37">
        <f t="shared" si="755"/>
        <v>1.6026341488348566</v>
      </c>
      <c r="AW943" s="37">
        <f t="shared" si="756"/>
        <v>2.3711704117315273</v>
      </c>
      <c r="AX943" s="37">
        <f t="shared" si="757"/>
        <v>127.86119978989676</v>
      </c>
      <c r="AY943" s="9">
        <f t="shared" si="758"/>
        <v>0.85</v>
      </c>
      <c r="AZ943" s="9">
        <f t="shared" si="759"/>
        <v>0.6</v>
      </c>
      <c r="BA943" s="9">
        <f t="shared" si="760"/>
        <v>0.65</v>
      </c>
      <c r="BB943" s="9">
        <f t="shared" si="775"/>
        <v>21</v>
      </c>
      <c r="BC943" s="9">
        <f t="shared" si="776"/>
        <v>11.2</v>
      </c>
      <c r="BD943" s="9">
        <f t="shared" si="777"/>
        <v>13.65</v>
      </c>
      <c r="BE943" s="9">
        <f t="shared" si="761"/>
        <v>378.70771766825607</v>
      </c>
      <c r="BF943" s="9">
        <f t="shared" si="762"/>
        <v>112.78842419023336</v>
      </c>
      <c r="BG943" s="9">
        <f t="shared" si="763"/>
        <v>166.8756243713762</v>
      </c>
      <c r="BH943" s="9">
        <f t="shared" si="764"/>
        <v>8998.4749481717736</v>
      </c>
      <c r="BI943" s="9">
        <f t="shared" si="765"/>
        <v>376.3310014200423</v>
      </c>
      <c r="BJ943" s="9">
        <f t="shared" si="766"/>
        <v>112.08057994023004</v>
      </c>
      <c r="BK943" s="9">
        <f t="shared" si="767"/>
        <v>165.82833647791509</v>
      </c>
      <c r="BL943" s="9">
        <f t="shared" si="768"/>
        <v>8942.0017879464012</v>
      </c>
      <c r="BM943" s="9" t="str">
        <f t="shared" si="769"/>
        <v>M</v>
      </c>
      <c r="BN943" s="9" t="str">
        <f t="shared" si="770"/>
        <v>M</v>
      </c>
      <c r="BO943" s="9">
        <v>1</v>
      </c>
    </row>
    <row r="944" spans="1:67" x14ac:dyDescent="0.3">
      <c r="A944" s="10">
        <v>938</v>
      </c>
      <c r="B944" s="10">
        <f t="shared" si="740"/>
        <v>24</v>
      </c>
      <c r="C944" s="9">
        <f>IF(G944&lt;=$A$3,$A$3,G944)</f>
        <v>2.5</v>
      </c>
      <c r="D944" s="9">
        <f t="shared" si="727"/>
        <v>3</v>
      </c>
      <c r="E944" s="9">
        <f t="shared" si="728"/>
        <v>2.7508200000000005</v>
      </c>
      <c r="F944" s="9">
        <f t="shared" si="729"/>
        <v>2.9000000000000004</v>
      </c>
      <c r="G944" s="9">
        <v>1.3246091086408367</v>
      </c>
      <c r="H944" s="9">
        <f t="shared" si="741"/>
        <v>1.4615444417308876</v>
      </c>
      <c r="I944" s="9">
        <v>65</v>
      </c>
      <c r="J944" s="9">
        <v>78</v>
      </c>
      <c r="K944" s="9">
        <v>0.2</v>
      </c>
      <c r="L944" s="9">
        <v>0.2</v>
      </c>
      <c r="M944" s="1">
        <f t="shared" si="730"/>
        <v>1.3989229744649958</v>
      </c>
      <c r="N944" s="9">
        <v>3</v>
      </c>
      <c r="O944" s="9">
        <v>2.6</v>
      </c>
      <c r="P944" s="9">
        <f t="shared" si="731"/>
        <v>0</v>
      </c>
      <c r="Q944" s="1">
        <f t="shared" si="732"/>
        <v>0</v>
      </c>
      <c r="R944" s="4">
        <f t="shared" si="733"/>
        <v>15.007922656809424</v>
      </c>
      <c r="S944" s="4">
        <f t="shared" si="734"/>
        <v>15.432036043311582</v>
      </c>
      <c r="T944" s="9">
        <f t="shared" si="735"/>
        <v>0</v>
      </c>
      <c r="U944" s="9">
        <f t="shared" si="736"/>
        <v>2.8604674161958834</v>
      </c>
      <c r="V944" s="9">
        <f t="shared" si="737"/>
        <v>36.184011130819449</v>
      </c>
      <c r="W944" s="9">
        <f t="shared" si="738"/>
        <v>30.864072086623164</v>
      </c>
      <c r="X944" s="28">
        <f t="shared" si="742"/>
        <v>67.04808321744261</v>
      </c>
      <c r="Y944" s="9">
        <f t="shared" si="739"/>
        <v>0.46032743376911112</v>
      </c>
      <c r="Z944" s="9">
        <f t="shared" si="771"/>
        <v>0.04</v>
      </c>
      <c r="AA944" s="29">
        <f t="shared" si="743"/>
        <v>0.50032743376911115</v>
      </c>
      <c r="AB944" s="30">
        <f t="shared" si="772"/>
        <v>0.98</v>
      </c>
      <c r="AC944" s="9">
        <v>0.5</v>
      </c>
      <c r="AD944" s="9">
        <v>0.5</v>
      </c>
      <c r="AE944" s="9">
        <f t="shared" si="744"/>
        <v>36.184011130819449</v>
      </c>
      <c r="AF944" s="9">
        <f>(AC944+AD944)*D944*E944*N944</f>
        <v>24.757380000000005</v>
      </c>
      <c r="AG944" s="28">
        <f t="shared" si="745"/>
        <v>60.941391130819454</v>
      </c>
      <c r="AH944" s="9">
        <f t="shared" si="746"/>
        <v>0.40624901303704619</v>
      </c>
      <c r="AI944" s="9">
        <f t="shared" si="773"/>
        <v>0.09</v>
      </c>
      <c r="AJ944" s="29">
        <f t="shared" si="747"/>
        <v>0.49624901303704616</v>
      </c>
      <c r="AK944" s="30">
        <f t="shared" si="774"/>
        <v>0.9</v>
      </c>
      <c r="AL944" s="9">
        <v>9.1943969160956165</v>
      </c>
      <c r="AM944" s="9">
        <v>3.3670824770490917</v>
      </c>
      <c r="AN944" s="9">
        <v>5.2880367584495511</v>
      </c>
      <c r="AO944" s="36">
        <f t="shared" si="748"/>
        <v>68.444918284472664</v>
      </c>
      <c r="AP944" s="36">
        <f t="shared" si="749"/>
        <v>4.5941879020108667</v>
      </c>
      <c r="AQ944" s="36">
        <f t="shared" si="750"/>
        <v>1.6824387420181774</v>
      </c>
      <c r="AR944" s="36">
        <f t="shared" si="751"/>
        <v>2.6422868974177582</v>
      </c>
      <c r="AS944" s="36">
        <f t="shared" si="752"/>
        <v>116.75593289459519</v>
      </c>
      <c r="AT944" s="37">
        <f t="shared" si="753"/>
        <v>60.271705513997262</v>
      </c>
      <c r="AU944" s="37">
        <f t="shared" si="754"/>
        <v>4.6316865210123055</v>
      </c>
      <c r="AV944" s="37">
        <f t="shared" si="755"/>
        <v>1.6961711209991472</v>
      </c>
      <c r="AW944" s="37">
        <f t="shared" si="756"/>
        <v>2.6638537361653407</v>
      </c>
      <c r="AX944" s="37">
        <f t="shared" si="757"/>
        <v>117.7089166073109</v>
      </c>
      <c r="AY944" s="9">
        <f t="shared" si="758"/>
        <v>0.85</v>
      </c>
      <c r="AZ944" s="9">
        <f t="shared" si="759"/>
        <v>0.6</v>
      </c>
      <c r="BA944" s="9">
        <f t="shared" si="760"/>
        <v>0.65</v>
      </c>
      <c r="BB944" s="9">
        <f t="shared" si="775"/>
        <v>21</v>
      </c>
      <c r="BC944" s="9">
        <f t="shared" si="776"/>
        <v>11.2</v>
      </c>
      <c r="BD944" s="9">
        <f t="shared" si="777"/>
        <v>13.65</v>
      </c>
      <c r="BE944" s="9">
        <f t="shared" si="761"/>
        <v>314.44881553664669</v>
      </c>
      <c r="BF944" s="9">
        <f t="shared" si="762"/>
        <v>115.15438221606514</v>
      </c>
      <c r="BG944" s="9">
        <f t="shared" si="763"/>
        <v>180.85111077789128</v>
      </c>
      <c r="BH944" s="9">
        <f t="shared" si="764"/>
        <v>7991.3502861979414</v>
      </c>
      <c r="BI944" s="9">
        <f t="shared" si="765"/>
        <v>279.15964602760414</v>
      </c>
      <c r="BJ944" s="9">
        <f t="shared" si="766"/>
        <v>102.23112630620722</v>
      </c>
      <c r="BK944" s="9">
        <f t="shared" si="767"/>
        <v>160.55500791851878</v>
      </c>
      <c r="BL944" s="9">
        <f t="shared" si="768"/>
        <v>7094.5171581275044</v>
      </c>
      <c r="BM944" s="9" t="str">
        <f t="shared" si="769"/>
        <v>M</v>
      </c>
      <c r="BN944" s="9" t="str">
        <f t="shared" si="770"/>
        <v>M</v>
      </c>
      <c r="BO944" s="9">
        <v>1</v>
      </c>
    </row>
    <row r="945" spans="1:67" x14ac:dyDescent="0.3">
      <c r="A945" s="10">
        <v>939</v>
      </c>
      <c r="B945" s="10">
        <f t="shared" si="740"/>
        <v>24</v>
      </c>
      <c r="C945" s="9">
        <f>IF(G945&lt;=$A$3,$A$3,G945)</f>
        <v>2.5</v>
      </c>
      <c r="D945" s="9">
        <f t="shared" si="727"/>
        <v>3</v>
      </c>
      <c r="E945" s="9">
        <f t="shared" si="728"/>
        <v>2.7508200000000005</v>
      </c>
      <c r="F945" s="9">
        <f t="shared" si="729"/>
        <v>2.9000000000000004</v>
      </c>
      <c r="G945" s="9">
        <v>1.3970702424570853</v>
      </c>
      <c r="H945" s="9">
        <f t="shared" si="741"/>
        <v>1.5414964567667226</v>
      </c>
      <c r="I945" s="9">
        <v>65</v>
      </c>
      <c r="J945" s="9">
        <v>78</v>
      </c>
      <c r="K945" s="9">
        <v>0.2</v>
      </c>
      <c r="L945" s="9">
        <v>0.2</v>
      </c>
      <c r="M945" s="1">
        <f t="shared" si="730"/>
        <v>1.3989229744649958</v>
      </c>
      <c r="N945" s="9">
        <v>3</v>
      </c>
      <c r="O945" s="9">
        <v>2.6</v>
      </c>
      <c r="P945" s="9">
        <f t="shared" si="731"/>
        <v>8.6679749999479166E-2</v>
      </c>
      <c r="Q945" s="1">
        <f t="shared" si="732"/>
        <v>4.0419431231717873E-2</v>
      </c>
      <c r="R945" s="4">
        <f t="shared" si="733"/>
        <v>15.007922656809424</v>
      </c>
      <c r="S945" s="4">
        <f t="shared" si="734"/>
        <v>14.15319624663173</v>
      </c>
      <c r="T945" s="9">
        <f t="shared" si="735"/>
        <v>1.4456437413250563E-2</v>
      </c>
      <c r="U945" s="9">
        <f t="shared" si="736"/>
        <v>2.9404194312317182</v>
      </c>
      <c r="V945" s="9">
        <f t="shared" si="737"/>
        <v>38.123646491662207</v>
      </c>
      <c r="W945" s="9">
        <f t="shared" si="738"/>
        <v>80.216989101964003</v>
      </c>
      <c r="X945" s="28">
        <f t="shared" si="742"/>
        <v>118.34063559362622</v>
      </c>
      <c r="Y945" s="9">
        <f t="shared" si="739"/>
        <v>0.67784821924925054</v>
      </c>
      <c r="Z945" s="9">
        <f t="shared" si="771"/>
        <v>0.04</v>
      </c>
      <c r="AA945" s="29">
        <f t="shared" si="743"/>
        <v>0.71784821924925057</v>
      </c>
      <c r="AB945" s="30">
        <f t="shared" si="772"/>
        <v>0.98</v>
      </c>
      <c r="AC945" s="9">
        <v>0.5</v>
      </c>
      <c r="AD945" s="9">
        <v>0.5</v>
      </c>
      <c r="AE945" s="9">
        <f t="shared" si="744"/>
        <v>38.163413548827336</v>
      </c>
      <c r="AF945" s="9">
        <f>(AC945+AD945)*D945*E945*N945</f>
        <v>24.757380000000005</v>
      </c>
      <c r="AG945" s="28">
        <f t="shared" si="745"/>
        <v>62.920793548827341</v>
      </c>
      <c r="AH945" s="9">
        <f t="shared" si="746"/>
        <v>0.39346897271389247</v>
      </c>
      <c r="AI945" s="9">
        <f t="shared" si="773"/>
        <v>0.09</v>
      </c>
      <c r="AJ945" s="29">
        <f t="shared" si="747"/>
        <v>0.48346897271389244</v>
      </c>
      <c r="AK945" s="30">
        <f t="shared" si="774"/>
        <v>0.9</v>
      </c>
      <c r="AL945" s="9">
        <v>5.4335898373825167</v>
      </c>
      <c r="AM945" s="9">
        <v>3.0475311891111723</v>
      </c>
      <c r="AN945" s="9">
        <v>5.8936462102970602</v>
      </c>
      <c r="AO945" s="36">
        <f t="shared" si="748"/>
        <v>120.80606550182677</v>
      </c>
      <c r="AP945" s="36">
        <f t="shared" si="749"/>
        <v>1.533097048486652</v>
      </c>
      <c r="AQ945" s="36">
        <f t="shared" si="750"/>
        <v>0.85986635190116611</v>
      </c>
      <c r="AR945" s="36">
        <f t="shared" si="751"/>
        <v>1.6629027733502213</v>
      </c>
      <c r="AS945" s="36">
        <f t="shared" si="752"/>
        <v>47.898189056812413</v>
      </c>
      <c r="AT945" s="37">
        <f t="shared" si="753"/>
        <v>62.229356257081982</v>
      </c>
      <c r="AU945" s="37">
        <f t="shared" si="754"/>
        <v>2.8066177405545454</v>
      </c>
      <c r="AV945" s="37">
        <f t="shared" si="755"/>
        <v>1.5741444157980466</v>
      </c>
      <c r="AW945" s="37">
        <f t="shared" si="756"/>
        <v>3.0442511314656153</v>
      </c>
      <c r="AX945" s="37">
        <f t="shared" si="757"/>
        <v>87.686495306990167</v>
      </c>
      <c r="AY945" s="9">
        <f t="shared" si="758"/>
        <v>0.85</v>
      </c>
      <c r="AZ945" s="9">
        <f t="shared" si="759"/>
        <v>0.6</v>
      </c>
      <c r="BA945" s="9">
        <f t="shared" si="760"/>
        <v>0.65</v>
      </c>
      <c r="BB945" s="9">
        <f t="shared" si="775"/>
        <v>21</v>
      </c>
      <c r="BC945" s="9">
        <f t="shared" si="776"/>
        <v>11.2</v>
      </c>
      <c r="BD945" s="9">
        <f t="shared" si="777"/>
        <v>13.65</v>
      </c>
      <c r="BE945" s="9">
        <f t="shared" si="761"/>
        <v>185.20742246013577</v>
      </c>
      <c r="BF945" s="9">
        <f t="shared" si="762"/>
        <v>103.87707083058909</v>
      </c>
      <c r="BG945" s="9">
        <f t="shared" si="763"/>
        <v>200.88874136051624</v>
      </c>
      <c r="BH945" s="9">
        <f t="shared" si="764"/>
        <v>5786.3917646161626</v>
      </c>
      <c r="BI945" s="9">
        <f t="shared" si="765"/>
        <v>174.6540152544153</v>
      </c>
      <c r="BJ945" s="9">
        <f t="shared" si="766"/>
        <v>97.957993650792829</v>
      </c>
      <c r="BK945" s="9">
        <f t="shared" si="767"/>
        <v>189.4417881959987</v>
      </c>
      <c r="BL945" s="9">
        <f t="shared" si="768"/>
        <v>5456.6741553936381</v>
      </c>
      <c r="BM945" s="9" t="str">
        <f t="shared" si="769"/>
        <v>D</v>
      </c>
      <c r="BN945" s="9" t="str">
        <f t="shared" si="770"/>
        <v>M</v>
      </c>
      <c r="BO945" s="9">
        <v>1</v>
      </c>
    </row>
    <row r="946" spans="1:67" x14ac:dyDescent="0.3">
      <c r="A946" s="10">
        <v>940</v>
      </c>
      <c r="B946" s="10">
        <f t="shared" si="740"/>
        <v>24</v>
      </c>
      <c r="C946" s="9">
        <f>IF(G946&lt;=$A$3,$A$3,G946)</f>
        <v>3.293728000692592</v>
      </c>
      <c r="D946" s="9">
        <f t="shared" si="727"/>
        <v>3</v>
      </c>
      <c r="E946" s="9">
        <f t="shared" si="728"/>
        <v>2.7508200000000005</v>
      </c>
      <c r="F946" s="9">
        <f t="shared" si="729"/>
        <v>3.6937280006925923</v>
      </c>
      <c r="G946" s="9">
        <v>3.293728000692592</v>
      </c>
      <c r="H946" s="9">
        <f t="shared" si="741"/>
        <v>3.6342267470326806</v>
      </c>
      <c r="I946" s="9">
        <v>65</v>
      </c>
      <c r="J946" s="9">
        <v>78</v>
      </c>
      <c r="K946" s="9">
        <v>0.2</v>
      </c>
      <c r="L946" s="9">
        <v>0.2</v>
      </c>
      <c r="M946" s="1">
        <f t="shared" si="730"/>
        <v>1.3989229744649958</v>
      </c>
      <c r="N946" s="9">
        <v>3</v>
      </c>
      <c r="O946" s="9">
        <v>2.6</v>
      </c>
      <c r="P946" s="9">
        <f t="shared" si="731"/>
        <v>2.8723991497473249</v>
      </c>
      <c r="Q946" s="1">
        <f t="shared" si="732"/>
        <v>1.3394217208050843</v>
      </c>
      <c r="R946" s="4">
        <f t="shared" si="733"/>
        <v>15.007922656809424</v>
      </c>
      <c r="S946" s="4">
        <f t="shared" si="734"/>
        <v>2.715096125487974E-2</v>
      </c>
      <c r="T946" s="9">
        <f t="shared" si="735"/>
        <v>15.875066719662451</v>
      </c>
      <c r="U946" s="9">
        <f t="shared" si="736"/>
        <v>5.0331497214976766</v>
      </c>
      <c r="V946" s="9">
        <f t="shared" si="737"/>
        <v>46.304481548670097</v>
      </c>
      <c r="W946" s="9">
        <f t="shared" si="738"/>
        <v>41.358781210043652</v>
      </c>
      <c r="X946" s="28">
        <f t="shared" si="742"/>
        <v>87.663262758713756</v>
      </c>
      <c r="Y946" s="9">
        <f t="shared" si="739"/>
        <v>0.47179148834421608</v>
      </c>
      <c r="Z946" s="9">
        <f t="shared" si="771"/>
        <v>0.04</v>
      </c>
      <c r="AA946" s="29">
        <f t="shared" si="743"/>
        <v>0.51179148834421606</v>
      </c>
      <c r="AB946" s="30">
        <f t="shared" si="772"/>
        <v>0.98</v>
      </c>
      <c r="AC946" s="9">
        <v>0.5</v>
      </c>
      <c r="AD946" s="9">
        <v>0.5</v>
      </c>
      <c r="AE946" s="9">
        <f t="shared" si="744"/>
        <v>89.973932582451951</v>
      </c>
      <c r="AF946" s="9">
        <f>(AC946+AD946)*D946*E946*N946</f>
        <v>24.757380000000005</v>
      </c>
      <c r="AG946" s="28">
        <f t="shared" si="745"/>
        <v>114.73131258245195</v>
      </c>
      <c r="AH946" s="9">
        <f t="shared" si="746"/>
        <v>0.21578572965604356</v>
      </c>
      <c r="AI946" s="9">
        <f t="shared" si="773"/>
        <v>0.09</v>
      </c>
      <c r="AJ946" s="29">
        <f t="shared" si="747"/>
        <v>0.30578572965604356</v>
      </c>
      <c r="AK946" s="30">
        <f t="shared" si="774"/>
        <v>0.9</v>
      </c>
      <c r="AL946" s="9">
        <v>5.6990426235870615</v>
      </c>
      <c r="AM946" s="9">
        <v>2.8815441288747898</v>
      </c>
      <c r="AN946" s="9">
        <v>4.4771973059883896</v>
      </c>
      <c r="AO946" s="36">
        <f t="shared" si="748"/>
        <v>89.489580732853625</v>
      </c>
      <c r="AP946" s="36">
        <f t="shared" si="749"/>
        <v>2.7823211171243134</v>
      </c>
      <c r="AQ946" s="36">
        <f t="shared" si="750"/>
        <v>1.4067943704284236</v>
      </c>
      <c r="AR946" s="36">
        <f t="shared" si="751"/>
        <v>2.185805833145877</v>
      </c>
      <c r="AS946" s="36">
        <f t="shared" si="752"/>
        <v>78.511652364534797</v>
      </c>
      <c r="AT946" s="37">
        <f t="shared" si="753"/>
        <v>113.47052892769973</v>
      </c>
      <c r="AU946" s="37">
        <f t="shared" si="754"/>
        <v>3.956356716592599</v>
      </c>
      <c r="AV946" s="37">
        <f t="shared" si="755"/>
        <v>2.0004090548907238</v>
      </c>
      <c r="AW946" s="37">
        <f t="shared" si="756"/>
        <v>3.1081342609626574</v>
      </c>
      <c r="AX946" s="37">
        <f t="shared" si="757"/>
        <v>111.64063747043474</v>
      </c>
      <c r="AY946" s="9">
        <f t="shared" si="758"/>
        <v>0.85</v>
      </c>
      <c r="AZ946" s="9">
        <f t="shared" si="759"/>
        <v>0.6</v>
      </c>
      <c r="BA946" s="9">
        <f t="shared" si="760"/>
        <v>0.65</v>
      </c>
      <c r="BB946" s="9">
        <f t="shared" si="775"/>
        <v>21</v>
      </c>
      <c r="BC946" s="9">
        <f t="shared" si="776"/>
        <v>11.2</v>
      </c>
      <c r="BD946" s="9">
        <f t="shared" si="777"/>
        <v>13.65</v>
      </c>
      <c r="BE946" s="9">
        <f t="shared" si="761"/>
        <v>248.98875023561973</v>
      </c>
      <c r="BF946" s="9">
        <f t="shared" si="762"/>
        <v>125.8934383869784</v>
      </c>
      <c r="BG946" s="9">
        <f t="shared" si="763"/>
        <v>195.60684757165035</v>
      </c>
      <c r="BH946" s="9">
        <f t="shared" si="764"/>
        <v>7025.974852745775</v>
      </c>
      <c r="BI946" s="9">
        <f t="shared" si="765"/>
        <v>448.92988925841962</v>
      </c>
      <c r="BJ946" s="9">
        <f t="shared" si="766"/>
        <v>226.98747353021037</v>
      </c>
      <c r="BK946" s="9">
        <f t="shared" si="767"/>
        <v>352.68163856973786</v>
      </c>
      <c r="BL946" s="9">
        <f t="shared" si="768"/>
        <v>12667.922183595803</v>
      </c>
      <c r="BM946" s="9" t="str">
        <f t="shared" si="769"/>
        <v>M</v>
      </c>
      <c r="BN946" s="9" t="str">
        <f t="shared" si="770"/>
        <v>M</v>
      </c>
      <c r="BO946" s="9">
        <v>1</v>
      </c>
    </row>
    <row r="947" spans="1:67" x14ac:dyDescent="0.3">
      <c r="A947" s="10">
        <v>941</v>
      </c>
      <c r="B947" s="10">
        <f t="shared" si="740"/>
        <v>24</v>
      </c>
      <c r="C947" s="9">
        <f>IF(G947&lt;=$A$3,$A$3,G947)</f>
        <v>2.5</v>
      </c>
      <c r="D947" s="9">
        <f t="shared" si="727"/>
        <v>3</v>
      </c>
      <c r="E947" s="9">
        <f t="shared" si="728"/>
        <v>2.7508200000000005</v>
      </c>
      <c r="F947" s="9">
        <f t="shared" si="729"/>
        <v>2.9000000000000004</v>
      </c>
      <c r="G947" s="9">
        <v>1.3264130766294984</v>
      </c>
      <c r="H947" s="9">
        <f t="shared" si="741"/>
        <v>1.463534900176092</v>
      </c>
      <c r="I947" s="9">
        <v>65</v>
      </c>
      <c r="J947" s="9">
        <v>78</v>
      </c>
      <c r="K947" s="9">
        <v>0.2</v>
      </c>
      <c r="L947" s="9">
        <v>0.2</v>
      </c>
      <c r="M947" s="1">
        <f t="shared" si="730"/>
        <v>1.3989229744649958</v>
      </c>
      <c r="N947" s="9">
        <v>3</v>
      </c>
      <c r="O947" s="9">
        <v>2.6</v>
      </c>
      <c r="P947" s="9">
        <f t="shared" si="731"/>
        <v>0</v>
      </c>
      <c r="Q947" s="1">
        <f t="shared" si="732"/>
        <v>0</v>
      </c>
      <c r="R947" s="4">
        <f t="shared" si="733"/>
        <v>15.007922656809424</v>
      </c>
      <c r="S947" s="4">
        <f t="shared" si="734"/>
        <v>15.410682011000656</v>
      </c>
      <c r="T947" s="9">
        <f t="shared" si="735"/>
        <v>0</v>
      </c>
      <c r="U947" s="9">
        <f t="shared" si="736"/>
        <v>2.8624578746410876</v>
      </c>
      <c r="V947" s="9">
        <f t="shared" si="737"/>
        <v>36.233289666921586</v>
      </c>
      <c r="W947" s="9">
        <f t="shared" si="738"/>
        <v>30.821364022001312</v>
      </c>
      <c r="X947" s="28">
        <f t="shared" si="742"/>
        <v>67.054653688922897</v>
      </c>
      <c r="Y947" s="9">
        <f t="shared" si="739"/>
        <v>0.45964541350085075</v>
      </c>
      <c r="Z947" s="9">
        <f t="shared" si="771"/>
        <v>0.04</v>
      </c>
      <c r="AA947" s="29">
        <f t="shared" si="743"/>
        <v>0.49964541350085073</v>
      </c>
      <c r="AB947" s="30">
        <f t="shared" si="772"/>
        <v>0.98</v>
      </c>
      <c r="AC947" s="9">
        <v>0.5</v>
      </c>
      <c r="AD947" s="9">
        <v>0.5</v>
      </c>
      <c r="AE947" s="9">
        <f t="shared" si="744"/>
        <v>36.233289666921578</v>
      </c>
      <c r="AF947" s="9">
        <f>(AC947+AD947)*D947*E947*N947</f>
        <v>24.757380000000005</v>
      </c>
      <c r="AG947" s="28">
        <f t="shared" si="745"/>
        <v>60.990669666921583</v>
      </c>
      <c r="AH947" s="9">
        <f t="shared" si="746"/>
        <v>0.4059207766565518</v>
      </c>
      <c r="AI947" s="9">
        <f t="shared" si="773"/>
        <v>0.09</v>
      </c>
      <c r="AJ947" s="29">
        <f t="shared" si="747"/>
        <v>0.49592077665655176</v>
      </c>
      <c r="AK947" s="30">
        <f t="shared" si="774"/>
        <v>0.9</v>
      </c>
      <c r="AL947" s="9">
        <v>9.3240973786893484</v>
      </c>
      <c r="AM947" s="9">
        <v>3.3419111749101713</v>
      </c>
      <c r="AN947" s="9">
        <v>5.7927181565820955</v>
      </c>
      <c r="AO947" s="36">
        <f t="shared" si="748"/>
        <v>68.451625640775461</v>
      </c>
      <c r="AP947" s="36">
        <f t="shared" si="749"/>
        <v>4.66535488839191</v>
      </c>
      <c r="AQ947" s="36">
        <f t="shared" si="750"/>
        <v>1.6721405840390646</v>
      </c>
      <c r="AR947" s="36">
        <f t="shared" si="751"/>
        <v>2.8984130979427483</v>
      </c>
      <c r="AS947" s="36">
        <f t="shared" si="752"/>
        <v>120.22953969403514</v>
      </c>
      <c r="AT947" s="37">
        <f t="shared" si="753"/>
        <v>60.320442527724637</v>
      </c>
      <c r="AU947" s="37">
        <f t="shared" si="754"/>
        <v>4.700083765028408</v>
      </c>
      <c r="AV947" s="37">
        <f t="shared" si="755"/>
        <v>1.6845879895315097</v>
      </c>
      <c r="AW947" s="37">
        <f t="shared" si="756"/>
        <v>2.9199888694173941</v>
      </c>
      <c r="AX947" s="37">
        <f t="shared" si="757"/>
        <v>121.12452773931464</v>
      </c>
      <c r="AY947" s="9">
        <f t="shared" si="758"/>
        <v>0.85</v>
      </c>
      <c r="AZ947" s="9">
        <f t="shared" si="759"/>
        <v>0.6</v>
      </c>
      <c r="BA947" s="9">
        <f t="shared" si="760"/>
        <v>0.65</v>
      </c>
      <c r="BB947" s="9">
        <f t="shared" si="775"/>
        <v>21</v>
      </c>
      <c r="BC947" s="9">
        <f t="shared" si="776"/>
        <v>11.2</v>
      </c>
      <c r="BD947" s="9">
        <f t="shared" si="777"/>
        <v>13.65</v>
      </c>
      <c r="BE947" s="9">
        <f t="shared" si="761"/>
        <v>319.35112630156482</v>
      </c>
      <c r="BF947" s="9">
        <f t="shared" si="762"/>
        <v>114.46074127738969</v>
      </c>
      <c r="BG947" s="9">
        <f t="shared" si="763"/>
        <v>198.40108833269727</v>
      </c>
      <c r="BH947" s="9">
        <f t="shared" si="764"/>
        <v>8229.9074420988472</v>
      </c>
      <c r="BI947" s="9">
        <f t="shared" si="765"/>
        <v>283.5111326238877</v>
      </c>
      <c r="BJ947" s="9">
        <f t="shared" si="766"/>
        <v>101.61509300543062</v>
      </c>
      <c r="BK947" s="9">
        <f t="shared" si="767"/>
        <v>176.13502077928757</v>
      </c>
      <c r="BL947" s="9">
        <f t="shared" si="768"/>
        <v>7306.2851141971178</v>
      </c>
      <c r="BM947" s="9" t="str">
        <f t="shared" si="769"/>
        <v>M</v>
      </c>
      <c r="BN947" s="9" t="str">
        <f t="shared" si="770"/>
        <v>M</v>
      </c>
      <c r="BO947" s="9">
        <v>1</v>
      </c>
    </row>
    <row r="948" spans="1:67" x14ac:dyDescent="0.3">
      <c r="A948" s="10">
        <v>942</v>
      </c>
      <c r="B948" s="10">
        <f t="shared" si="740"/>
        <v>24</v>
      </c>
      <c r="C948" s="9">
        <f>IF(G948&lt;=$A$3,$A$3,G948)</f>
        <v>2.5</v>
      </c>
      <c r="D948" s="9">
        <f t="shared" ref="D948:D958" si="778">D947</f>
        <v>3</v>
      </c>
      <c r="E948" s="9">
        <f t="shared" ref="E948:E958" si="779">E947</f>
        <v>2.7508200000000005</v>
      </c>
      <c r="F948" s="9">
        <f t="shared" ref="F948:F958" si="780">C948+K948+L948</f>
        <v>2.9000000000000004</v>
      </c>
      <c r="G948" s="9">
        <v>1.2934839404358589</v>
      </c>
      <c r="H948" s="9">
        <f t="shared" si="741"/>
        <v>1.4272016184095215</v>
      </c>
      <c r="I948" s="9">
        <v>65</v>
      </c>
      <c r="J948" s="9">
        <v>78</v>
      </c>
      <c r="K948" s="9">
        <v>0.2</v>
      </c>
      <c r="L948" s="9">
        <v>0.2</v>
      </c>
      <c r="M948" s="1">
        <f t="shared" ref="M948:M958" si="781">D948*_xlfn.COT(I948*PI()/180)</f>
        <v>1.3989229744649958</v>
      </c>
      <c r="N948" s="9">
        <v>3</v>
      </c>
      <c r="O948" s="9">
        <v>2.6</v>
      </c>
      <c r="P948" s="9">
        <f t="shared" ref="P948:P958" si="782">Q948*TAN(I948*PI()/180)</f>
        <v>0</v>
      </c>
      <c r="Q948" s="1">
        <f t="shared" ref="Q948:Q958" si="783">IF(U948&lt;=F948,0,U948-F948)</f>
        <v>0</v>
      </c>
      <c r="R948" s="4">
        <f t="shared" ref="R948:R958" si="784">0.5*D948*D948*_xlfn.COT(I948*PI()/180)*O948*E948</f>
        <v>15.007922656809424</v>
      </c>
      <c r="S948" s="4">
        <f t="shared" ref="S948:S958" si="785">0.5*(F948-H948)*(D948-P948)*O948*E948</f>
        <v>15.800472651782213</v>
      </c>
      <c r="T948" s="9">
        <f t="shared" ref="T948:T958" si="786">P948*Q948*0.5*N948*E948</f>
        <v>0</v>
      </c>
      <c r="U948" s="9">
        <f t="shared" ref="U948:U958" si="787">M948+H948</f>
        <v>2.8261245928745176</v>
      </c>
      <c r="V948" s="9">
        <f t="shared" ref="V948:V958" si="788">IF(U948&lt;=F948,H948*D948*N948,H948*D948*N948-T948)*E948</f>
        <v>35.333772803579528</v>
      </c>
      <c r="W948" s="9">
        <f t="shared" ref="W948:W958" si="789">IF(U948&lt;=F948,D948*(F948-H948)*O948,R948+S948)*E948</f>
        <v>31.600945303564426</v>
      </c>
      <c r="X948" s="28">
        <f t="shared" si="742"/>
        <v>66.934718107143951</v>
      </c>
      <c r="Y948" s="9">
        <f t="shared" ref="Y948:Y958" si="790">W948/(W948+V948)</f>
        <v>0.47211590931002445</v>
      </c>
      <c r="Z948" s="9">
        <f t="shared" si="771"/>
        <v>0.04</v>
      </c>
      <c r="AA948" s="29">
        <f t="shared" si="743"/>
        <v>0.51211590931002449</v>
      </c>
      <c r="AB948" s="30">
        <f t="shared" si="772"/>
        <v>0.98</v>
      </c>
      <c r="AC948" s="9">
        <v>0.5</v>
      </c>
      <c r="AD948" s="9">
        <v>0.5</v>
      </c>
      <c r="AE948" s="9">
        <f t="shared" si="744"/>
        <v>35.333772803579528</v>
      </c>
      <c r="AF948" s="9">
        <f>(AC948+AD948)*D948*E948*N948</f>
        <v>24.757380000000005</v>
      </c>
      <c r="AG948" s="28">
        <f t="shared" si="745"/>
        <v>60.091152803579533</v>
      </c>
      <c r="AH948" s="9">
        <f t="shared" si="746"/>
        <v>0.41199708850526906</v>
      </c>
      <c r="AI948" s="9">
        <f t="shared" si="773"/>
        <v>0.09</v>
      </c>
      <c r="AJ948" s="29">
        <f t="shared" si="747"/>
        <v>0.50199708850526903</v>
      </c>
      <c r="AK948" s="30">
        <f t="shared" si="774"/>
        <v>0.9</v>
      </c>
      <c r="AL948" s="9">
        <v>5.4630746198794808</v>
      </c>
      <c r="AM948" s="9">
        <v>2.4928661418544431</v>
      </c>
      <c r="AN948" s="9">
        <v>4.5470261024961953</v>
      </c>
      <c r="AO948" s="36">
        <f t="shared" si="748"/>
        <v>68.329191401042792</v>
      </c>
      <c r="AP948" s="36">
        <f t="shared" si="749"/>
        <v>2.6653471932913839</v>
      </c>
      <c r="AQ948" s="36">
        <f t="shared" si="750"/>
        <v>1.2162297308304826</v>
      </c>
      <c r="AR948" s="36">
        <f t="shared" si="751"/>
        <v>2.2184216953599396</v>
      </c>
      <c r="AS948" s="36">
        <f t="shared" si="752"/>
        <v>75.432457683513107</v>
      </c>
      <c r="AT948" s="37">
        <f t="shared" si="753"/>
        <v>59.430810465078665</v>
      </c>
      <c r="AU948" s="37">
        <f t="shared" si="754"/>
        <v>2.7206270664129519</v>
      </c>
      <c r="AV948" s="37">
        <f t="shared" si="755"/>
        <v>1.2414545966101498</v>
      </c>
      <c r="AW948" s="37">
        <f t="shared" si="756"/>
        <v>2.2644322376856443</v>
      </c>
      <c r="AX948" s="37">
        <f t="shared" si="757"/>
        <v>76.996943053557274</v>
      </c>
      <c r="AY948" s="9">
        <f t="shared" si="758"/>
        <v>0.85</v>
      </c>
      <c r="AZ948" s="9">
        <f t="shared" si="759"/>
        <v>0.6</v>
      </c>
      <c r="BA948" s="9">
        <f t="shared" si="760"/>
        <v>0.65</v>
      </c>
      <c r="BB948" s="9">
        <f t="shared" si="775"/>
        <v>21</v>
      </c>
      <c r="BC948" s="9">
        <f t="shared" si="776"/>
        <v>11.2</v>
      </c>
      <c r="BD948" s="9">
        <f t="shared" si="777"/>
        <v>13.65</v>
      </c>
      <c r="BE948" s="9">
        <f t="shared" si="761"/>
        <v>182.12101852063918</v>
      </c>
      <c r="BF948" s="9">
        <f t="shared" si="762"/>
        <v>83.103994065554801</v>
      </c>
      <c r="BG948" s="9">
        <f t="shared" si="763"/>
        <v>151.58296063047516</v>
      </c>
      <c r="BH948" s="9">
        <f t="shared" si="764"/>
        <v>5154.2388389078278</v>
      </c>
      <c r="BI948" s="9">
        <f t="shared" si="765"/>
        <v>161.68907153015112</v>
      </c>
      <c r="BJ948" s="9">
        <f t="shared" si="766"/>
        <v>73.7806528321385</v>
      </c>
      <c r="BK948" s="9">
        <f t="shared" si="767"/>
        <v>134.57704312890948</v>
      </c>
      <c r="BL948" s="9">
        <f t="shared" si="768"/>
        <v>4575.9907290064175</v>
      </c>
      <c r="BM948" s="9" t="str">
        <f t="shared" si="769"/>
        <v>D</v>
      </c>
      <c r="BN948" s="9" t="str">
        <f t="shared" si="770"/>
        <v>M</v>
      </c>
      <c r="BO948" s="9">
        <v>1</v>
      </c>
    </row>
    <row r="949" spans="1:67" x14ac:dyDescent="0.3">
      <c r="A949" s="10">
        <v>943</v>
      </c>
      <c r="B949" s="10">
        <f t="shared" si="740"/>
        <v>24</v>
      </c>
      <c r="C949" s="9">
        <f>IF(G949&lt;=$A$3,$A$3,G949)</f>
        <v>2.8595023293982251</v>
      </c>
      <c r="D949" s="9">
        <f t="shared" si="778"/>
        <v>3</v>
      </c>
      <c r="E949" s="9">
        <f t="shared" si="779"/>
        <v>2.7508200000000005</v>
      </c>
      <c r="F949" s="9">
        <f t="shared" si="780"/>
        <v>3.2595023293982255</v>
      </c>
      <c r="G949" s="9">
        <v>2.8595023293982251</v>
      </c>
      <c r="H949" s="9">
        <f t="shared" si="741"/>
        <v>3.155111729479811</v>
      </c>
      <c r="I949" s="9">
        <v>65</v>
      </c>
      <c r="J949" s="9">
        <v>78</v>
      </c>
      <c r="K949" s="9">
        <v>0.2</v>
      </c>
      <c r="L949" s="9">
        <v>0.2</v>
      </c>
      <c r="M949" s="1">
        <f t="shared" si="781"/>
        <v>1.3989229744649958</v>
      </c>
      <c r="N949" s="9">
        <v>3</v>
      </c>
      <c r="O949" s="9">
        <v>2.6</v>
      </c>
      <c r="P949" s="9">
        <f t="shared" si="782"/>
        <v>2.776133636038816</v>
      </c>
      <c r="Q949" s="1">
        <f t="shared" si="783"/>
        <v>1.2945323745465815</v>
      </c>
      <c r="R949" s="4">
        <f t="shared" si="784"/>
        <v>15.007922656809424</v>
      </c>
      <c r="S949" s="4">
        <f t="shared" si="785"/>
        <v>8.3571031860718903E-2</v>
      </c>
      <c r="T949" s="9">
        <f t="shared" si="786"/>
        <v>14.828824197857394</v>
      </c>
      <c r="U949" s="9">
        <f t="shared" si="787"/>
        <v>4.554034703944807</v>
      </c>
      <c r="V949" s="9">
        <f t="shared" si="788"/>
        <v>37.320873849238808</v>
      </c>
      <c r="W949" s="9">
        <f t="shared" si="789"/>
        <v>41.513982668667609</v>
      </c>
      <c r="X949" s="28">
        <f t="shared" si="742"/>
        <v>78.834856517906417</v>
      </c>
      <c r="Y949" s="9">
        <f t="shared" si="790"/>
        <v>0.52659425668185489</v>
      </c>
      <c r="Z949" s="9">
        <f t="shared" si="771"/>
        <v>0.04</v>
      </c>
      <c r="AA949" s="29">
        <f t="shared" si="743"/>
        <v>0.56659425668185492</v>
      </c>
      <c r="AB949" s="30">
        <f t="shared" si="772"/>
        <v>0.98</v>
      </c>
      <c r="AC949" s="9">
        <v>0.5</v>
      </c>
      <c r="AD949" s="9">
        <v>0.5</v>
      </c>
      <c r="AE949" s="9">
        <f t="shared" si="744"/>
        <v>78.112300029188901</v>
      </c>
      <c r="AF949" s="9">
        <f>(AC949+AD949)*D949*E949*N949</f>
        <v>24.757380000000005</v>
      </c>
      <c r="AG949" s="28">
        <f t="shared" si="745"/>
        <v>102.86968002918891</v>
      </c>
      <c r="AH949" s="9">
        <f t="shared" si="746"/>
        <v>0.24066741524786686</v>
      </c>
      <c r="AI949" s="9">
        <f t="shared" si="773"/>
        <v>0.09</v>
      </c>
      <c r="AJ949" s="29">
        <f t="shared" si="747"/>
        <v>0.33066741524786686</v>
      </c>
      <c r="AK949" s="30">
        <f t="shared" si="774"/>
        <v>0.9</v>
      </c>
      <c r="AL949" s="9">
        <v>7.7789835467713599</v>
      </c>
      <c r="AM949" s="9">
        <v>3.2878535567936615</v>
      </c>
      <c r="AN949" s="9">
        <v>4.8632278151864821</v>
      </c>
      <c r="AO949" s="36">
        <f t="shared" si="748"/>
        <v>80.477249362029468</v>
      </c>
      <c r="AP949" s="36">
        <f t="shared" si="749"/>
        <v>3.3714561463480619</v>
      </c>
      <c r="AQ949" s="36">
        <f t="shared" si="750"/>
        <v>1.424974614703364</v>
      </c>
      <c r="AR949" s="36">
        <f t="shared" si="751"/>
        <v>2.1077508661663757</v>
      </c>
      <c r="AS949" s="36">
        <f t="shared" si="752"/>
        <v>88.457341183180674</v>
      </c>
      <c r="AT949" s="37">
        <f t="shared" si="753"/>
        <v>101.73924398491211</v>
      </c>
      <c r="AU949" s="37">
        <f t="shared" si="754"/>
        <v>5.206727164104791</v>
      </c>
      <c r="AV949" s="37">
        <f t="shared" si="755"/>
        <v>2.2006675194551959</v>
      </c>
      <c r="AW949" s="37">
        <f t="shared" si="756"/>
        <v>3.2551168437772375</v>
      </c>
      <c r="AX949" s="37">
        <f t="shared" si="757"/>
        <v>136.60958980642297</v>
      </c>
      <c r="AY949" s="9">
        <f t="shared" si="758"/>
        <v>0.85</v>
      </c>
      <c r="AZ949" s="9">
        <f t="shared" si="759"/>
        <v>0.6</v>
      </c>
      <c r="BA949" s="9">
        <f t="shared" si="760"/>
        <v>0.65</v>
      </c>
      <c r="BB949" s="9">
        <f t="shared" si="775"/>
        <v>21</v>
      </c>
      <c r="BC949" s="9">
        <f t="shared" si="776"/>
        <v>11.2</v>
      </c>
      <c r="BD949" s="9">
        <f t="shared" si="777"/>
        <v>13.65</v>
      </c>
      <c r="BE949" s="9">
        <f t="shared" si="761"/>
        <v>271.32551700279987</v>
      </c>
      <c r="BF949" s="9">
        <f t="shared" si="762"/>
        <v>114.67803740204448</v>
      </c>
      <c r="BG949" s="9">
        <f t="shared" si="763"/>
        <v>169.62599204950502</v>
      </c>
      <c r="BH949" s="9">
        <f t="shared" si="764"/>
        <v>7118.8035043009495</v>
      </c>
      <c r="BI949" s="9">
        <f t="shared" si="765"/>
        <v>529.72848531172679</v>
      </c>
      <c r="BJ949" s="9">
        <f t="shared" si="766"/>
        <v>223.8942496915235</v>
      </c>
      <c r="BK949" s="9">
        <f t="shared" si="767"/>
        <v>331.17312676844938</v>
      </c>
      <c r="BL949" s="9">
        <f t="shared" si="768"/>
        <v>13898.556387994429</v>
      </c>
      <c r="BM949" s="9" t="str">
        <f t="shared" si="769"/>
        <v>M</v>
      </c>
      <c r="BN949" s="9" t="str">
        <f t="shared" si="770"/>
        <v>M</v>
      </c>
      <c r="BO949" s="9">
        <v>1</v>
      </c>
    </row>
    <row r="950" spans="1:67" x14ac:dyDescent="0.3">
      <c r="A950" s="10">
        <v>944</v>
      </c>
      <c r="B950" s="10">
        <f t="shared" si="740"/>
        <v>24</v>
      </c>
      <c r="C950" s="9">
        <f>IF(G950&lt;=$A$3,$A$3,G950)</f>
        <v>2.9062381918988227</v>
      </c>
      <c r="D950" s="9">
        <f t="shared" si="778"/>
        <v>3</v>
      </c>
      <c r="E950" s="9">
        <f t="shared" si="779"/>
        <v>2.7508200000000005</v>
      </c>
      <c r="F950" s="9">
        <f t="shared" si="780"/>
        <v>3.3062381918988231</v>
      </c>
      <c r="G950" s="9">
        <v>2.9062381918988227</v>
      </c>
      <c r="H950" s="9">
        <f t="shared" si="741"/>
        <v>3.2066790481866376</v>
      </c>
      <c r="I950" s="9">
        <v>65</v>
      </c>
      <c r="J950" s="9">
        <v>78</v>
      </c>
      <c r="K950" s="9">
        <v>0.2</v>
      </c>
      <c r="L950" s="9">
        <v>0.2</v>
      </c>
      <c r="M950" s="1">
        <f t="shared" si="781"/>
        <v>1.3989229744649958</v>
      </c>
      <c r="N950" s="9">
        <v>3</v>
      </c>
      <c r="O950" s="9">
        <v>2.6</v>
      </c>
      <c r="P950" s="9">
        <f t="shared" si="782"/>
        <v>2.7864947273092131</v>
      </c>
      <c r="Q950" s="1">
        <f t="shared" si="783"/>
        <v>1.2993638307528106</v>
      </c>
      <c r="R950" s="4">
        <f t="shared" si="784"/>
        <v>15.007922656809424</v>
      </c>
      <c r="S950" s="4">
        <f t="shared" si="785"/>
        <v>7.601429692916227E-2</v>
      </c>
      <c r="T950" s="9">
        <f t="shared" si="786"/>
        <v>14.939719085571955</v>
      </c>
      <c r="U950" s="9">
        <f t="shared" si="787"/>
        <v>4.6056020226516337</v>
      </c>
      <c r="V950" s="9">
        <f t="shared" si="788"/>
        <v>38.29249367902186</v>
      </c>
      <c r="W950" s="9">
        <f t="shared" si="789"/>
        <v>41.493195451083189</v>
      </c>
      <c r="X950" s="28">
        <f t="shared" si="742"/>
        <v>79.785689130105055</v>
      </c>
      <c r="Y950" s="9">
        <f t="shared" si="790"/>
        <v>0.52005811948833325</v>
      </c>
      <c r="Z950" s="9">
        <f t="shared" si="771"/>
        <v>0.04</v>
      </c>
      <c r="AA950" s="29">
        <f t="shared" si="743"/>
        <v>0.56005811948833328</v>
      </c>
      <c r="AB950" s="30">
        <f t="shared" si="772"/>
        <v>0.98</v>
      </c>
      <c r="AC950" s="9">
        <v>0.5</v>
      </c>
      <c r="AD950" s="9">
        <v>0.5</v>
      </c>
      <c r="AE950" s="9">
        <f t="shared" si="744"/>
        <v>79.388971733994907</v>
      </c>
      <c r="AF950" s="9">
        <f>(AC950+AD950)*D950*E950*N950</f>
        <v>24.757380000000005</v>
      </c>
      <c r="AG950" s="28">
        <f t="shared" si="745"/>
        <v>104.14635173399492</v>
      </c>
      <c r="AH950" s="9">
        <f t="shared" si="746"/>
        <v>0.23771720840720365</v>
      </c>
      <c r="AI950" s="9">
        <f t="shared" si="773"/>
        <v>0.09</v>
      </c>
      <c r="AJ950" s="29">
        <f t="shared" si="747"/>
        <v>0.32771720840720364</v>
      </c>
      <c r="AK950" s="30">
        <f t="shared" si="774"/>
        <v>0.9</v>
      </c>
      <c r="AL950" s="9">
        <v>6.9503859234078158</v>
      </c>
      <c r="AM950" s="9">
        <v>3.4335890693848516</v>
      </c>
      <c r="AN950" s="9">
        <v>5.3096241195709695</v>
      </c>
      <c r="AO950" s="36">
        <f t="shared" si="748"/>
        <v>81.447890986982244</v>
      </c>
      <c r="AP950" s="36">
        <f t="shared" si="749"/>
        <v>3.0577658534258516</v>
      </c>
      <c r="AQ950" s="36">
        <f t="shared" si="750"/>
        <v>1.5105796320894753</v>
      </c>
      <c r="AR950" s="36">
        <f t="shared" si="751"/>
        <v>2.3359260199741549</v>
      </c>
      <c r="AS950" s="36">
        <f t="shared" si="752"/>
        <v>85.457719223513422</v>
      </c>
      <c r="AT950" s="37">
        <f t="shared" si="753"/>
        <v>103.00188633032465</v>
      </c>
      <c r="AU950" s="37">
        <f t="shared" si="754"/>
        <v>4.6726248512358817</v>
      </c>
      <c r="AV950" s="37">
        <f t="shared" si="755"/>
        <v>2.3083428447485597</v>
      </c>
      <c r="AW950" s="37">
        <f t="shared" si="756"/>
        <v>3.5695689254136149</v>
      </c>
      <c r="AX950" s="37">
        <f t="shared" si="757"/>
        <v>130.58941780200311</v>
      </c>
      <c r="AY950" s="9">
        <f t="shared" si="758"/>
        <v>0.85</v>
      </c>
      <c r="AZ950" s="9">
        <f t="shared" si="759"/>
        <v>0.6</v>
      </c>
      <c r="BA950" s="9">
        <f t="shared" si="760"/>
        <v>0.65</v>
      </c>
      <c r="BB950" s="9">
        <f t="shared" si="775"/>
        <v>21</v>
      </c>
      <c r="BC950" s="9">
        <f t="shared" si="776"/>
        <v>11.2</v>
      </c>
      <c r="BD950" s="9">
        <f t="shared" si="777"/>
        <v>13.65</v>
      </c>
      <c r="BE950" s="9">
        <f t="shared" si="761"/>
        <v>249.04857989354548</v>
      </c>
      <c r="BF950" s="9">
        <f t="shared" si="762"/>
        <v>123.03352520157934</v>
      </c>
      <c r="BG950" s="9">
        <f t="shared" si="763"/>
        <v>190.25624782851028</v>
      </c>
      <c r="BH950" s="9">
        <f t="shared" si="764"/>
        <v>6960.3509993128582</v>
      </c>
      <c r="BI950" s="9">
        <f t="shared" si="765"/>
        <v>481.2891737912484</v>
      </c>
      <c r="BJ950" s="9">
        <f t="shared" si="766"/>
        <v>237.76366730620938</v>
      </c>
      <c r="BK950" s="9">
        <f t="shared" si="767"/>
        <v>367.6723327037123</v>
      </c>
      <c r="BL950" s="9">
        <f t="shared" si="768"/>
        <v>13450.956368385199</v>
      </c>
      <c r="BM950" s="9" t="str">
        <f t="shared" si="769"/>
        <v>M</v>
      </c>
      <c r="BN950" s="9" t="str">
        <f t="shared" si="770"/>
        <v>M</v>
      </c>
      <c r="BO950" s="9">
        <v>1</v>
      </c>
    </row>
    <row r="951" spans="1:67" x14ac:dyDescent="0.3">
      <c r="A951" s="10">
        <v>945</v>
      </c>
      <c r="B951" s="10">
        <f t="shared" si="740"/>
        <v>24</v>
      </c>
      <c r="C951" s="9">
        <f>IF(G951&lt;=$A$3,$A$3,G951)</f>
        <v>2.5</v>
      </c>
      <c r="D951" s="9">
        <f t="shared" si="778"/>
        <v>3</v>
      </c>
      <c r="E951" s="9">
        <f t="shared" si="779"/>
        <v>2.7508200000000005</v>
      </c>
      <c r="F951" s="9">
        <f t="shared" si="780"/>
        <v>2.9000000000000004</v>
      </c>
      <c r="G951" s="9">
        <v>1.0582681987572522</v>
      </c>
      <c r="H951" s="9">
        <f t="shared" si="741"/>
        <v>1.1676697628489614</v>
      </c>
      <c r="I951" s="9">
        <v>65</v>
      </c>
      <c r="J951" s="9">
        <v>78</v>
      </c>
      <c r="K951" s="9">
        <v>0.2</v>
      </c>
      <c r="L951" s="9">
        <v>0.2</v>
      </c>
      <c r="M951" s="1">
        <f t="shared" si="781"/>
        <v>1.3989229744649958</v>
      </c>
      <c r="N951" s="9">
        <v>3</v>
      </c>
      <c r="O951" s="9">
        <v>2.6</v>
      </c>
      <c r="P951" s="9">
        <f t="shared" si="782"/>
        <v>0</v>
      </c>
      <c r="Q951" s="1">
        <f t="shared" si="783"/>
        <v>0</v>
      </c>
      <c r="R951" s="4">
        <f t="shared" si="784"/>
        <v>15.007922656809424</v>
      </c>
      <c r="S951" s="4">
        <f t="shared" si="785"/>
        <v>18.584781785543303</v>
      </c>
      <c r="T951" s="9">
        <f t="shared" si="786"/>
        <v>0</v>
      </c>
      <c r="U951" s="9">
        <f t="shared" si="787"/>
        <v>2.5665927373139574</v>
      </c>
      <c r="V951" s="9">
        <f t="shared" si="788"/>
        <v>28.908444033361622</v>
      </c>
      <c r="W951" s="9">
        <f t="shared" si="789"/>
        <v>37.169563571086606</v>
      </c>
      <c r="X951" s="28">
        <f t="shared" si="742"/>
        <v>66.078007604448231</v>
      </c>
      <c r="Y951" s="9">
        <f t="shared" si="790"/>
        <v>0.56251035584469455</v>
      </c>
      <c r="Z951" s="9">
        <f t="shared" si="771"/>
        <v>0.04</v>
      </c>
      <c r="AA951" s="29">
        <f t="shared" si="743"/>
        <v>0.60251035584469459</v>
      </c>
      <c r="AB951" s="30">
        <f t="shared" si="772"/>
        <v>0.98</v>
      </c>
      <c r="AC951" s="9">
        <v>0.5</v>
      </c>
      <c r="AD951" s="9">
        <v>0.5</v>
      </c>
      <c r="AE951" s="9">
        <f t="shared" si="744"/>
        <v>28.908444033361626</v>
      </c>
      <c r="AF951" s="9">
        <f>(AC951+AD951)*D951*E951*N951</f>
        <v>24.757380000000005</v>
      </c>
      <c r="AG951" s="28">
        <f t="shared" si="745"/>
        <v>53.665824033361631</v>
      </c>
      <c r="AH951" s="9">
        <f t="shared" si="746"/>
        <v>0.4613248831250491</v>
      </c>
      <c r="AI951" s="9">
        <f t="shared" si="773"/>
        <v>0.09</v>
      </c>
      <c r="AJ951" s="29">
        <f t="shared" si="747"/>
        <v>0.55132488312504913</v>
      </c>
      <c r="AK951" s="30">
        <f t="shared" si="774"/>
        <v>0.9</v>
      </c>
      <c r="AL951" s="9">
        <v>8.9556510928185382</v>
      </c>
      <c r="AM951" s="9">
        <v>2.6940445439619154</v>
      </c>
      <c r="AN951" s="9">
        <v>5.8566636039691709</v>
      </c>
      <c r="AO951" s="36">
        <f t="shared" si="748"/>
        <v>67.45463276287424</v>
      </c>
      <c r="AP951" s="36">
        <f t="shared" si="749"/>
        <v>3.5597785660635126</v>
      </c>
      <c r="AQ951" s="36">
        <f t="shared" si="750"/>
        <v>1.0708548071179638</v>
      </c>
      <c r="AR951" s="36">
        <f t="shared" si="751"/>
        <v>2.3279631318790344</v>
      </c>
      <c r="AS951" s="36">
        <f t="shared" si="752"/>
        <v>91.393044595663142</v>
      </c>
      <c r="AT951" s="37">
        <f t="shared" si="753"/>
        <v>53.076089703324691</v>
      </c>
      <c r="AU951" s="37">
        <f t="shared" si="754"/>
        <v>4.0181778007616389</v>
      </c>
      <c r="AV951" s="37">
        <f t="shared" si="755"/>
        <v>1.2087507506284361</v>
      </c>
      <c r="AW951" s="37">
        <f t="shared" si="756"/>
        <v>2.6277392270081386</v>
      </c>
      <c r="AX951" s="37">
        <f t="shared" si="757"/>
        <v>103.16189507944804</v>
      </c>
      <c r="AY951" s="9">
        <f t="shared" si="758"/>
        <v>0.85</v>
      </c>
      <c r="AZ951" s="9">
        <f t="shared" si="759"/>
        <v>0.6</v>
      </c>
      <c r="BA951" s="9">
        <f t="shared" si="760"/>
        <v>0.65</v>
      </c>
      <c r="BB951" s="9">
        <f t="shared" si="775"/>
        <v>21</v>
      </c>
      <c r="BC951" s="9">
        <f t="shared" si="776"/>
        <v>11.2</v>
      </c>
      <c r="BD951" s="9">
        <f t="shared" si="777"/>
        <v>13.65</v>
      </c>
      <c r="BE951" s="9">
        <f t="shared" si="761"/>
        <v>240.12355589096529</v>
      </c>
      <c r="BF951" s="9">
        <f t="shared" si="762"/>
        <v>72.23411775650078</v>
      </c>
      <c r="BG951" s="9">
        <f t="shared" si="763"/>
        <v>157.03189814641084</v>
      </c>
      <c r="BH951" s="9">
        <f t="shared" si="764"/>
        <v>6164.8842602814457</v>
      </c>
      <c r="BI951" s="9">
        <f t="shared" si="765"/>
        <v>213.26916539713267</v>
      </c>
      <c r="BJ951" s="9">
        <f t="shared" si="766"/>
        <v>64.155763269315926</v>
      </c>
      <c r="BK951" s="9">
        <f t="shared" si="767"/>
        <v>139.47012292962904</v>
      </c>
      <c r="BL951" s="9">
        <f t="shared" si="768"/>
        <v>5475.4299972017543</v>
      </c>
      <c r="BM951" s="9" t="str">
        <f t="shared" si="769"/>
        <v>M</v>
      </c>
      <c r="BN951" s="9" t="str">
        <f t="shared" si="770"/>
        <v>M</v>
      </c>
      <c r="BO951" s="9">
        <v>1</v>
      </c>
    </row>
    <row r="952" spans="1:67" x14ac:dyDescent="0.3">
      <c r="A952" s="10">
        <v>946</v>
      </c>
      <c r="B952" s="10">
        <f t="shared" si="740"/>
        <v>24</v>
      </c>
      <c r="C952" s="9">
        <f>IF(G952&lt;=$A$3,$A$3,G952)</f>
        <v>2.558552062449936</v>
      </c>
      <c r="D952" s="9">
        <f t="shared" si="778"/>
        <v>3</v>
      </c>
      <c r="E952" s="9">
        <f t="shared" si="779"/>
        <v>2.7508200000000005</v>
      </c>
      <c r="F952" s="9">
        <f t="shared" si="780"/>
        <v>2.9585520624499364</v>
      </c>
      <c r="G952" s="9">
        <v>2.558552062449936</v>
      </c>
      <c r="H952" s="9">
        <f t="shared" si="741"/>
        <v>2.8230498502232018</v>
      </c>
      <c r="I952" s="9">
        <v>65</v>
      </c>
      <c r="J952" s="9">
        <v>78</v>
      </c>
      <c r="K952" s="9">
        <v>0.2</v>
      </c>
      <c r="L952" s="9">
        <v>0.2</v>
      </c>
      <c r="M952" s="1">
        <f t="shared" si="781"/>
        <v>1.3989229744649958</v>
      </c>
      <c r="N952" s="9">
        <v>3</v>
      </c>
      <c r="O952" s="9">
        <v>2.6</v>
      </c>
      <c r="P952" s="9">
        <f t="shared" si="782"/>
        <v>2.7094145681354131</v>
      </c>
      <c r="Q952" s="1">
        <f t="shared" si="783"/>
        <v>1.2634207622382614</v>
      </c>
      <c r="R952" s="4">
        <f t="shared" si="784"/>
        <v>15.007922656809424</v>
      </c>
      <c r="S952" s="4">
        <f t="shared" si="785"/>
        <v>0.1408074873859857</v>
      </c>
      <c r="T952" s="9">
        <f t="shared" si="786"/>
        <v>14.124624253595252</v>
      </c>
      <c r="U952" s="9">
        <f t="shared" si="787"/>
        <v>4.2219728246881978</v>
      </c>
      <c r="V952" s="9">
        <f t="shared" si="788"/>
        <v>31.037019011644009</v>
      </c>
      <c r="W952" s="9">
        <f t="shared" si="789"/>
        <v>41.671429855255624</v>
      </c>
      <c r="X952" s="28">
        <f t="shared" si="742"/>
        <v>72.70844886689963</v>
      </c>
      <c r="Y952" s="9">
        <f t="shared" si="790"/>
        <v>0.57313050277746269</v>
      </c>
      <c r="Z952" s="9">
        <f t="shared" si="771"/>
        <v>0.04</v>
      </c>
      <c r="AA952" s="29">
        <f t="shared" si="743"/>
        <v>0.61313050277746273</v>
      </c>
      <c r="AB952" s="30">
        <f t="shared" si="772"/>
        <v>0.98</v>
      </c>
      <c r="AC952" s="9">
        <v>0.5</v>
      </c>
      <c r="AD952" s="9">
        <v>0.5</v>
      </c>
      <c r="AE952" s="9">
        <f t="shared" si="744"/>
        <v>69.891317900918907</v>
      </c>
      <c r="AF952" s="9">
        <f>(AC952+AD952)*D952*E952*N952</f>
        <v>24.757380000000005</v>
      </c>
      <c r="AG952" s="28">
        <f t="shared" si="745"/>
        <v>94.648697900918904</v>
      </c>
      <c r="AH952" s="9">
        <f t="shared" si="746"/>
        <v>0.26157126879776804</v>
      </c>
      <c r="AI952" s="9">
        <f t="shared" si="773"/>
        <v>0.09</v>
      </c>
      <c r="AJ952" s="29">
        <f t="shared" si="747"/>
        <v>0.35157126879776801</v>
      </c>
      <c r="AK952" s="30">
        <f t="shared" si="774"/>
        <v>0.9</v>
      </c>
      <c r="AL952" s="9">
        <v>6.4374096697219816</v>
      </c>
      <c r="AM952" s="9">
        <v>3.0989074424878704</v>
      </c>
      <c r="AN952" s="9">
        <v>6.5350382509533151</v>
      </c>
      <c r="AO952" s="36">
        <f t="shared" si="748"/>
        <v>74.223208218293365</v>
      </c>
      <c r="AP952" s="36">
        <f t="shared" si="749"/>
        <v>2.4904374423408426</v>
      </c>
      <c r="AQ952" s="36">
        <f t="shared" si="750"/>
        <v>1.1988727642144612</v>
      </c>
      <c r="AR952" s="36">
        <f t="shared" si="751"/>
        <v>2.5282069624763586</v>
      </c>
      <c r="AS952" s="36">
        <f t="shared" si="752"/>
        <v>74.942249595876717</v>
      </c>
      <c r="AT952" s="37">
        <f t="shared" si="753"/>
        <v>93.608602319590119</v>
      </c>
      <c r="AU952" s="37">
        <f t="shared" si="754"/>
        <v>4.1742013843668042</v>
      </c>
      <c r="AV952" s="37">
        <f t="shared" si="755"/>
        <v>2.0094206210455634</v>
      </c>
      <c r="AW952" s="37">
        <f t="shared" si="756"/>
        <v>4.2375065614237117</v>
      </c>
      <c r="AX952" s="37">
        <f t="shared" si="757"/>
        <v>125.61007825060553</v>
      </c>
      <c r="AY952" s="9">
        <f t="shared" si="758"/>
        <v>0.85</v>
      </c>
      <c r="AZ952" s="9">
        <f t="shared" si="759"/>
        <v>0.6</v>
      </c>
      <c r="BA952" s="9">
        <f t="shared" si="760"/>
        <v>0.65</v>
      </c>
      <c r="BB952" s="9">
        <f t="shared" si="775"/>
        <v>21</v>
      </c>
      <c r="BC952" s="9">
        <f t="shared" si="776"/>
        <v>11.2</v>
      </c>
      <c r="BD952" s="9">
        <f t="shared" si="777"/>
        <v>13.65</v>
      </c>
      <c r="BE952" s="9">
        <f t="shared" si="761"/>
        <v>184.84825683749833</v>
      </c>
      <c r="BF952" s="9">
        <f t="shared" si="762"/>
        <v>88.984182805530878</v>
      </c>
      <c r="BG952" s="9">
        <f t="shared" si="763"/>
        <v>187.65163179482175</v>
      </c>
      <c r="BH952" s="9">
        <f t="shared" si="764"/>
        <v>5562.4541961020695</v>
      </c>
      <c r="BI952" s="9">
        <f t="shared" si="765"/>
        <v>390.74115739107469</v>
      </c>
      <c r="BJ952" s="9">
        <f t="shared" si="766"/>
        <v>188.09905580823795</v>
      </c>
      <c r="BK952" s="9">
        <f t="shared" si="767"/>
        <v>396.66706653496601</v>
      </c>
      <c r="BL952" s="9">
        <f t="shared" si="768"/>
        <v>11758.183862293528</v>
      </c>
      <c r="BM952" s="9" t="str">
        <f t="shared" si="769"/>
        <v>D</v>
      </c>
      <c r="BN952" s="9" t="str">
        <f t="shared" si="770"/>
        <v>M</v>
      </c>
      <c r="BO952" s="9">
        <v>1</v>
      </c>
    </row>
    <row r="953" spans="1:67" x14ac:dyDescent="0.3">
      <c r="A953" s="10">
        <v>947</v>
      </c>
      <c r="B953" s="10">
        <f t="shared" si="740"/>
        <v>24</v>
      </c>
      <c r="C953" s="9">
        <f>IF(G953&lt;=$A$3,$A$3,G953)</f>
        <v>2.5</v>
      </c>
      <c r="D953" s="9">
        <f t="shared" si="778"/>
        <v>3</v>
      </c>
      <c r="E953" s="9">
        <f t="shared" si="779"/>
        <v>2.7508200000000005</v>
      </c>
      <c r="F953" s="9">
        <f t="shared" si="780"/>
        <v>2.9000000000000004</v>
      </c>
      <c r="G953" s="9">
        <v>1.3368643362771531</v>
      </c>
      <c r="H953" s="9">
        <f t="shared" si="741"/>
        <v>1.4750665892966579</v>
      </c>
      <c r="I953" s="9">
        <v>65</v>
      </c>
      <c r="J953" s="9">
        <v>78</v>
      </c>
      <c r="K953" s="9">
        <v>0.2</v>
      </c>
      <c r="L953" s="9">
        <v>0.2</v>
      </c>
      <c r="M953" s="1">
        <f t="shared" si="781"/>
        <v>1.3989229744649958</v>
      </c>
      <c r="N953" s="9">
        <v>3</v>
      </c>
      <c r="O953" s="9">
        <v>2.6</v>
      </c>
      <c r="P953" s="9">
        <f t="shared" si="782"/>
        <v>0</v>
      </c>
      <c r="Q953" s="1">
        <f t="shared" si="783"/>
        <v>0</v>
      </c>
      <c r="R953" s="4">
        <f t="shared" si="784"/>
        <v>15.007922656809424</v>
      </c>
      <c r="S953" s="4">
        <f t="shared" si="785"/>
        <v>15.286967766840778</v>
      </c>
      <c r="T953" s="9">
        <f t="shared" si="786"/>
        <v>0</v>
      </c>
      <c r="U953" s="9">
        <f t="shared" si="787"/>
        <v>2.8739895637616537</v>
      </c>
      <c r="V953" s="9">
        <f t="shared" si="788"/>
        <v>36.5187840765213</v>
      </c>
      <c r="W953" s="9">
        <f t="shared" si="789"/>
        <v>30.573935533681556</v>
      </c>
      <c r="X953" s="28">
        <f t="shared" si="742"/>
        <v>67.092719610202863</v>
      </c>
      <c r="Y953" s="9">
        <f t="shared" si="790"/>
        <v>0.45569676875987219</v>
      </c>
      <c r="Z953" s="9">
        <f t="shared" si="771"/>
        <v>0.04</v>
      </c>
      <c r="AA953" s="29">
        <f t="shared" si="743"/>
        <v>0.49569676875987218</v>
      </c>
      <c r="AB953" s="30">
        <f t="shared" si="772"/>
        <v>0.98</v>
      </c>
      <c r="AC953" s="9">
        <v>0.5</v>
      </c>
      <c r="AD953" s="9">
        <v>0.5</v>
      </c>
      <c r="AE953" s="9">
        <f t="shared" si="744"/>
        <v>36.5187840765213</v>
      </c>
      <c r="AF953" s="9">
        <f>(AC953+AD953)*D953*E953*N953</f>
        <v>24.757380000000005</v>
      </c>
      <c r="AG953" s="28">
        <f t="shared" si="745"/>
        <v>61.276164076521304</v>
      </c>
      <c r="AH953" s="9">
        <f t="shared" si="746"/>
        <v>0.40402953372021033</v>
      </c>
      <c r="AI953" s="9">
        <f t="shared" si="773"/>
        <v>0.09</v>
      </c>
      <c r="AJ953" s="29">
        <f t="shared" si="747"/>
        <v>0.4940295337202103</v>
      </c>
      <c r="AK953" s="30">
        <f t="shared" si="774"/>
        <v>0.9</v>
      </c>
      <c r="AL953" s="9">
        <v>9.0924930133519339</v>
      </c>
      <c r="AM953" s="9">
        <v>3.035079006411225</v>
      </c>
      <c r="AN953" s="9">
        <v>5.1007387134847413</v>
      </c>
      <c r="AO953" s="36">
        <f t="shared" si="748"/>
        <v>68.490484602082091</v>
      </c>
      <c r="AP953" s="36">
        <f t="shared" si="749"/>
        <v>4.5853736066616673</v>
      </c>
      <c r="AQ953" s="36">
        <f t="shared" si="750"/>
        <v>1.5306001500022575</v>
      </c>
      <c r="AR953" s="36">
        <f t="shared" si="751"/>
        <v>2.5723190149219679</v>
      </c>
      <c r="AS953" s="36">
        <f t="shared" si="752"/>
        <v>114.95745234682109</v>
      </c>
      <c r="AT953" s="37">
        <f t="shared" si="753"/>
        <v>60.602799636119975</v>
      </c>
      <c r="AU953" s="37">
        <f t="shared" si="754"/>
        <v>4.6005329296114077</v>
      </c>
      <c r="AV953" s="37">
        <f t="shared" si="755"/>
        <v>1.5356603400698883</v>
      </c>
      <c r="AW953" s="37">
        <f t="shared" si="756"/>
        <v>2.5808231452332491</v>
      </c>
      <c r="AX953" s="37">
        <f t="shared" si="757"/>
        <v>115.33750363491527</v>
      </c>
      <c r="AY953" s="9">
        <f t="shared" si="758"/>
        <v>0.85</v>
      </c>
      <c r="AZ953" s="9">
        <f t="shared" si="759"/>
        <v>0.6</v>
      </c>
      <c r="BA953" s="9">
        <f t="shared" si="760"/>
        <v>0.65</v>
      </c>
      <c r="BB953" s="9">
        <f t="shared" si="775"/>
        <v>21</v>
      </c>
      <c r="BC953" s="9">
        <f t="shared" si="776"/>
        <v>11.2</v>
      </c>
      <c r="BD953" s="9">
        <f t="shared" si="777"/>
        <v>13.65</v>
      </c>
      <c r="BE953" s="9">
        <f t="shared" si="761"/>
        <v>314.05446040185456</v>
      </c>
      <c r="BF953" s="9">
        <f t="shared" si="762"/>
        <v>104.83154600567416</v>
      </c>
      <c r="BG953" s="9">
        <f t="shared" si="763"/>
        <v>176.17937588315601</v>
      </c>
      <c r="BH953" s="9">
        <f t="shared" si="764"/>
        <v>7873.4916198545352</v>
      </c>
      <c r="BI953" s="9">
        <f t="shared" si="765"/>
        <v>278.8051753526122</v>
      </c>
      <c r="BJ953" s="9">
        <f t="shared" si="766"/>
        <v>93.065315898391304</v>
      </c>
      <c r="BK953" s="9">
        <f t="shared" si="767"/>
        <v>156.40510796683157</v>
      </c>
      <c r="BL953" s="9">
        <f t="shared" si="768"/>
        <v>6989.7756233170294</v>
      </c>
      <c r="BM953" s="9" t="str">
        <f t="shared" si="769"/>
        <v>M</v>
      </c>
      <c r="BN953" s="9" t="str">
        <f t="shared" si="770"/>
        <v>M</v>
      </c>
      <c r="BO953" s="9">
        <v>1</v>
      </c>
    </row>
    <row r="954" spans="1:67" x14ac:dyDescent="0.3">
      <c r="A954" s="10">
        <v>948</v>
      </c>
      <c r="B954" s="10">
        <f t="shared" si="740"/>
        <v>24</v>
      </c>
      <c r="C954" s="9">
        <f>IF(G954&lt;=$A$3,$A$3,G954)</f>
        <v>2.6246545138735544</v>
      </c>
      <c r="D954" s="9">
        <f t="shared" si="778"/>
        <v>3</v>
      </c>
      <c r="E954" s="9">
        <f t="shared" si="779"/>
        <v>2.7508200000000005</v>
      </c>
      <c r="F954" s="9">
        <f t="shared" si="780"/>
        <v>3.0246545138735548</v>
      </c>
      <c r="G954" s="9">
        <v>2.6246545138735544</v>
      </c>
      <c r="H954" s="9">
        <f t="shared" si="741"/>
        <v>2.8959858355133128</v>
      </c>
      <c r="I954" s="9">
        <v>65</v>
      </c>
      <c r="J954" s="9">
        <v>78</v>
      </c>
      <c r="K954" s="9">
        <v>0.2</v>
      </c>
      <c r="L954" s="9">
        <v>0.2</v>
      </c>
      <c r="M954" s="1">
        <f t="shared" si="781"/>
        <v>1.3989229744649958</v>
      </c>
      <c r="N954" s="9">
        <v>3</v>
      </c>
      <c r="O954" s="9">
        <v>2.6</v>
      </c>
      <c r="P954" s="9">
        <f t="shared" si="782"/>
        <v>2.7240691288036429</v>
      </c>
      <c r="Q954" s="1">
        <f t="shared" si="783"/>
        <v>1.270254296104754</v>
      </c>
      <c r="R954" s="4">
        <f t="shared" si="784"/>
        <v>15.007922656809424</v>
      </c>
      <c r="S954" s="4">
        <f t="shared" si="785"/>
        <v>0.12696343324547057</v>
      </c>
      <c r="T954" s="9">
        <f t="shared" si="786"/>
        <v>14.277830739647207</v>
      </c>
      <c r="U954" s="9">
        <f t="shared" si="787"/>
        <v>4.2949088099783088</v>
      </c>
      <c r="V954" s="9">
        <f t="shared" si="788"/>
        <v>32.421279449184254</v>
      </c>
      <c r="W954" s="9">
        <f t="shared" si="789"/>
        <v>41.633347354244812</v>
      </c>
      <c r="X954" s="28">
        <f t="shared" si="742"/>
        <v>74.054626803429073</v>
      </c>
      <c r="Y954" s="9">
        <f t="shared" si="790"/>
        <v>0.56219778765149342</v>
      </c>
      <c r="Z954" s="9">
        <f t="shared" si="771"/>
        <v>0.04</v>
      </c>
      <c r="AA954" s="29">
        <f t="shared" si="743"/>
        <v>0.60219778765149345</v>
      </c>
      <c r="AB954" s="30">
        <f t="shared" si="772"/>
        <v>0.98</v>
      </c>
      <c r="AC954" s="9">
        <v>0.5</v>
      </c>
      <c r="AD954" s="9">
        <v>0.5</v>
      </c>
      <c r="AE954" s="9">
        <f t="shared" si="744"/>
        <v>71.697021804420586</v>
      </c>
      <c r="AF954" s="9">
        <f>(AC954+AD954)*D954*E954*N954</f>
        <v>24.757380000000005</v>
      </c>
      <c r="AG954" s="28">
        <f t="shared" si="745"/>
        <v>96.454401804420598</v>
      </c>
      <c r="AH954" s="9">
        <f t="shared" si="746"/>
        <v>0.25667444447170218</v>
      </c>
      <c r="AI954" s="9">
        <f t="shared" si="773"/>
        <v>0.09</v>
      </c>
      <c r="AJ954" s="29">
        <f t="shared" si="747"/>
        <v>0.34667444447170215</v>
      </c>
      <c r="AK954" s="30">
        <f t="shared" si="774"/>
        <v>0.9</v>
      </c>
      <c r="AL954" s="9">
        <v>10.097046857455544</v>
      </c>
      <c r="AM954" s="9">
        <v>2.7327119745152562</v>
      </c>
      <c r="AN954" s="9">
        <v>5.1449301248349721</v>
      </c>
      <c r="AO954" s="36">
        <f t="shared" si="748"/>
        <v>75.597431528500522</v>
      </c>
      <c r="AP954" s="36">
        <f t="shared" si="749"/>
        <v>4.0166275780823506</v>
      </c>
      <c r="AQ954" s="36">
        <f t="shared" si="750"/>
        <v>1.0870788691734246</v>
      </c>
      <c r="AR954" s="36">
        <f t="shared" si="751"/>
        <v>2.0466645860378301</v>
      </c>
      <c r="AS954" s="36">
        <f t="shared" si="752"/>
        <v>97.161003809236007</v>
      </c>
      <c r="AT954" s="37">
        <f t="shared" si="753"/>
        <v>95.394463323053344</v>
      </c>
      <c r="AU954" s="37">
        <f t="shared" si="754"/>
        <v>6.5966587473423974</v>
      </c>
      <c r="AV954" s="37">
        <f t="shared" si="755"/>
        <v>1.7853505688490114</v>
      </c>
      <c r="AW954" s="37">
        <f t="shared" si="756"/>
        <v>3.3613143319620828</v>
      </c>
      <c r="AX954" s="37">
        <f t="shared" si="757"/>
        <v>159.57117587306072</v>
      </c>
      <c r="AY954" s="9">
        <f t="shared" si="758"/>
        <v>0.85</v>
      </c>
      <c r="AZ954" s="9">
        <f t="shared" si="759"/>
        <v>0.6</v>
      </c>
      <c r="BA954" s="9">
        <f t="shared" si="760"/>
        <v>0.65</v>
      </c>
      <c r="BB954" s="9">
        <f t="shared" si="775"/>
        <v>21</v>
      </c>
      <c r="BC954" s="9">
        <f t="shared" si="776"/>
        <v>11.2</v>
      </c>
      <c r="BD954" s="9">
        <f t="shared" si="777"/>
        <v>13.65</v>
      </c>
      <c r="BE954" s="9">
        <f t="shared" si="761"/>
        <v>303.64672830956738</v>
      </c>
      <c r="BF954" s="9">
        <f t="shared" si="762"/>
        <v>82.180370378417734</v>
      </c>
      <c r="BG954" s="9">
        <f t="shared" si="763"/>
        <v>154.72258590480172</v>
      </c>
      <c r="BH954" s="9">
        <f t="shared" si="764"/>
        <v>7345.1223327090975</v>
      </c>
      <c r="BI954" s="9">
        <f t="shared" si="765"/>
        <v>629.28472092805339</v>
      </c>
      <c r="BJ954" s="9">
        <f t="shared" si="766"/>
        <v>170.31255935885946</v>
      </c>
      <c r="BK954" s="9">
        <f t="shared" si="767"/>
        <v>320.65077675761046</v>
      </c>
      <c r="BL954" s="9">
        <f t="shared" si="768"/>
        <v>15222.206684239185</v>
      </c>
      <c r="BM954" s="9" t="str">
        <f t="shared" si="769"/>
        <v>M</v>
      </c>
      <c r="BN954" s="9" t="str">
        <f t="shared" si="770"/>
        <v>M</v>
      </c>
      <c r="BO954" s="9">
        <v>1</v>
      </c>
    </row>
    <row r="955" spans="1:67" x14ac:dyDescent="0.3">
      <c r="A955" s="10">
        <v>949</v>
      </c>
      <c r="B955" s="10">
        <f t="shared" si="740"/>
        <v>24</v>
      </c>
      <c r="C955" s="9">
        <f>IF(G955&lt;=$A$3,$A$3,G955)</f>
        <v>2.5</v>
      </c>
      <c r="D955" s="9">
        <f t="shared" si="778"/>
        <v>3</v>
      </c>
      <c r="E955" s="9">
        <f t="shared" si="779"/>
        <v>2.7508200000000005</v>
      </c>
      <c r="F955" s="9">
        <f t="shared" si="780"/>
        <v>2.9000000000000004</v>
      </c>
      <c r="G955" s="9">
        <v>1.7117379018955234</v>
      </c>
      <c r="H955" s="9">
        <f t="shared" si="741"/>
        <v>1.8886938040027044</v>
      </c>
      <c r="I955" s="9">
        <v>65</v>
      </c>
      <c r="J955" s="9">
        <v>78</v>
      </c>
      <c r="K955" s="9">
        <v>0.2</v>
      </c>
      <c r="L955" s="9">
        <v>0.2</v>
      </c>
      <c r="M955" s="1">
        <f t="shared" si="781"/>
        <v>1.3989229744649958</v>
      </c>
      <c r="N955" s="9">
        <v>3</v>
      </c>
      <c r="O955" s="9">
        <v>2.6</v>
      </c>
      <c r="P955" s="9">
        <f t="shared" si="782"/>
        <v>0.83124686392960223</v>
      </c>
      <c r="Q955" s="1">
        <f t="shared" si="783"/>
        <v>0.3876167784676996</v>
      </c>
      <c r="R955" s="4">
        <f t="shared" si="784"/>
        <v>15.007922656809424</v>
      </c>
      <c r="S955" s="4">
        <f t="shared" si="785"/>
        <v>7.8432907351792513</v>
      </c>
      <c r="T955" s="9">
        <f t="shared" si="786"/>
        <v>1.3294928924043088</v>
      </c>
      <c r="U955" s="9">
        <f t="shared" si="787"/>
        <v>3.2876167784677</v>
      </c>
      <c r="V955" s="9">
        <f t="shared" si="788"/>
        <v>43.101914571056867</v>
      </c>
      <c r="W955" s="9">
        <f t="shared" si="789"/>
        <v>62.8595748229503</v>
      </c>
      <c r="X955" s="28">
        <f t="shared" si="742"/>
        <v>105.96148939400717</v>
      </c>
      <c r="Y955" s="9">
        <f t="shared" si="790"/>
        <v>0.59323038192878996</v>
      </c>
      <c r="Z955" s="9">
        <f t="shared" si="771"/>
        <v>0.04</v>
      </c>
      <c r="AA955" s="29">
        <f t="shared" si="743"/>
        <v>0.63323038192879</v>
      </c>
      <c r="AB955" s="30">
        <f t="shared" si="772"/>
        <v>0.98</v>
      </c>
      <c r="AC955" s="9">
        <v>0.5</v>
      </c>
      <c r="AD955" s="9">
        <v>0.5</v>
      </c>
      <c r="AE955" s="9">
        <f t="shared" si="744"/>
        <v>46.759110209340484</v>
      </c>
      <c r="AF955" s="9">
        <f>(AC955+AD955)*D955*E955*N955</f>
        <v>24.757380000000005</v>
      </c>
      <c r="AG955" s="28">
        <f t="shared" si="745"/>
        <v>71.516490209340489</v>
      </c>
      <c r="AH955" s="9">
        <f t="shared" si="746"/>
        <v>0.34617722328837858</v>
      </c>
      <c r="AI955" s="9">
        <f t="shared" si="773"/>
        <v>0.09</v>
      </c>
      <c r="AJ955" s="29">
        <f t="shared" si="747"/>
        <v>0.4361772232883786</v>
      </c>
      <c r="AK955" s="30">
        <f t="shared" si="774"/>
        <v>0.9</v>
      </c>
      <c r="AL955" s="9">
        <v>10.974529733343006</v>
      </c>
      <c r="AM955" s="9">
        <v>3.094856608102575</v>
      </c>
      <c r="AN955" s="9">
        <v>6.1166476996984116</v>
      </c>
      <c r="AO955" s="36">
        <f t="shared" si="748"/>
        <v>108.16902042304899</v>
      </c>
      <c r="AP955" s="36">
        <f t="shared" si="749"/>
        <v>4.0251240788093527</v>
      </c>
      <c r="AQ955" s="36">
        <f t="shared" si="750"/>
        <v>1.1350993761389419</v>
      </c>
      <c r="AR955" s="36">
        <f t="shared" si="751"/>
        <v>2.2434005406945317</v>
      </c>
      <c r="AS955" s="36">
        <f t="shared" si="752"/>
        <v>99.380903911712863</v>
      </c>
      <c r="AT955" s="37">
        <f t="shared" si="753"/>
        <v>70.730594712534554</v>
      </c>
      <c r="AU955" s="37">
        <f t="shared" si="754"/>
        <v>6.1876898273577039</v>
      </c>
      <c r="AV955" s="37">
        <f t="shared" si="755"/>
        <v>1.7449506463047042</v>
      </c>
      <c r="AW955" s="37">
        <f t="shared" si="756"/>
        <v>3.44870529021071</v>
      </c>
      <c r="AX955" s="37">
        <f t="shared" si="757"/>
        <v>152.77496944889714</v>
      </c>
      <c r="AY955" s="9">
        <f t="shared" si="758"/>
        <v>0.85</v>
      </c>
      <c r="AZ955" s="9">
        <f t="shared" si="759"/>
        <v>0.6</v>
      </c>
      <c r="BA955" s="9">
        <f t="shared" si="760"/>
        <v>0.65</v>
      </c>
      <c r="BB955" s="9">
        <f t="shared" si="775"/>
        <v>21</v>
      </c>
      <c r="BC955" s="9">
        <f t="shared" si="776"/>
        <v>11.2</v>
      </c>
      <c r="BD955" s="9">
        <f t="shared" si="777"/>
        <v>13.65</v>
      </c>
      <c r="BE955" s="9">
        <f t="shared" si="761"/>
        <v>435.39372868603516</v>
      </c>
      <c r="BF955" s="9">
        <f t="shared" si="762"/>
        <v>122.78258759976337</v>
      </c>
      <c r="BG955" s="9">
        <f t="shared" si="763"/>
        <v>242.66643890346595</v>
      </c>
      <c r="BH955" s="9">
        <f t="shared" si="764"/>
        <v>10749.935024887138</v>
      </c>
      <c r="BI955" s="9">
        <f t="shared" si="765"/>
        <v>437.65898138571066</v>
      </c>
      <c r="BJ955" s="9">
        <f t="shared" si="766"/>
        <v>123.42139695715326</v>
      </c>
      <c r="BK955" s="9">
        <f t="shared" si="767"/>
        <v>243.92897616486761</v>
      </c>
      <c r="BL955" s="9">
        <f t="shared" si="768"/>
        <v>10805.864446309792</v>
      </c>
      <c r="BM955" s="9" t="str">
        <f t="shared" si="769"/>
        <v>M</v>
      </c>
      <c r="BN955" s="9" t="str">
        <f t="shared" si="770"/>
        <v>M</v>
      </c>
      <c r="BO955" s="9">
        <v>1</v>
      </c>
    </row>
    <row r="956" spans="1:67" x14ac:dyDescent="0.3">
      <c r="A956" s="10">
        <v>950</v>
      </c>
      <c r="B956" s="10">
        <f t="shared" si="740"/>
        <v>24</v>
      </c>
      <c r="C956" s="9">
        <f>IF(G956&lt;=$A$3,$A$3,G956)</f>
        <v>2.5</v>
      </c>
      <c r="D956" s="9">
        <f t="shared" si="778"/>
        <v>3</v>
      </c>
      <c r="E956" s="9">
        <f t="shared" si="779"/>
        <v>2.7508200000000005</v>
      </c>
      <c r="F956" s="9">
        <f t="shared" si="780"/>
        <v>2.9000000000000004</v>
      </c>
      <c r="G956" s="9">
        <v>2.0679936883168679</v>
      </c>
      <c r="H956" s="9">
        <f t="shared" si="741"/>
        <v>2.2817785722426334</v>
      </c>
      <c r="I956" s="9">
        <v>65</v>
      </c>
      <c r="J956" s="9">
        <v>78</v>
      </c>
      <c r="K956" s="9">
        <v>0.2</v>
      </c>
      <c r="L956" s="9">
        <v>0.2</v>
      </c>
      <c r="M956" s="1">
        <f t="shared" si="781"/>
        <v>1.3989229744649958</v>
      </c>
      <c r="N956" s="9">
        <v>3</v>
      </c>
      <c r="O956" s="9">
        <v>2.6</v>
      </c>
      <c r="P956" s="9">
        <f t="shared" si="782"/>
        <v>1.674219869767027</v>
      </c>
      <c r="Q956" s="1">
        <f t="shared" si="783"/>
        <v>0.78070154670762903</v>
      </c>
      <c r="R956" s="4">
        <f t="shared" si="784"/>
        <v>15.007922656809424</v>
      </c>
      <c r="S956" s="4">
        <f t="shared" si="785"/>
        <v>2.9310355448730072</v>
      </c>
      <c r="T956" s="9">
        <f t="shared" si="786"/>
        <v>5.3932551138865064</v>
      </c>
      <c r="U956" s="9">
        <f t="shared" si="787"/>
        <v>3.6807015467076294</v>
      </c>
      <c r="V956" s="9">
        <f t="shared" si="788"/>
        <v>41.654985156487051</v>
      </c>
      <c r="W956" s="9">
        <f t="shared" si="789"/>
        <v>49.346845000352076</v>
      </c>
      <c r="X956" s="28">
        <f t="shared" si="742"/>
        <v>91.001830156839134</v>
      </c>
      <c r="Y956" s="9">
        <f t="shared" si="790"/>
        <v>0.54226211621573051</v>
      </c>
      <c r="Z956" s="9">
        <f t="shared" si="771"/>
        <v>0.04</v>
      </c>
      <c r="AA956" s="29">
        <f t="shared" si="743"/>
        <v>0.58226211621573054</v>
      </c>
      <c r="AB956" s="30">
        <f t="shared" si="772"/>
        <v>0.98</v>
      </c>
      <c r="AC956" s="9">
        <v>0.5</v>
      </c>
      <c r="AD956" s="9">
        <v>0.5</v>
      </c>
      <c r="AE956" s="9">
        <f t="shared" si="744"/>
        <v>56.490859188868342</v>
      </c>
      <c r="AF956" s="9">
        <f>(AC956+AD956)*D956*E956*N956</f>
        <v>24.757380000000005</v>
      </c>
      <c r="AG956" s="28">
        <f t="shared" si="745"/>
        <v>81.248239188868354</v>
      </c>
      <c r="AH956" s="9">
        <f t="shared" si="746"/>
        <v>0.30471281897505981</v>
      </c>
      <c r="AI956" s="9">
        <f t="shared" si="773"/>
        <v>0.09</v>
      </c>
      <c r="AJ956" s="29">
        <f t="shared" si="747"/>
        <v>0.39471281897505983</v>
      </c>
      <c r="AK956" s="30">
        <f t="shared" si="774"/>
        <v>0.9</v>
      </c>
      <c r="AL956" s="9">
        <v>5.3095109089254064</v>
      </c>
      <c r="AM956" s="9">
        <v>3.1036253015668605</v>
      </c>
      <c r="AN956" s="9">
        <v>4.4492616984008162</v>
      </c>
      <c r="AO956" s="36">
        <f t="shared" si="748"/>
        <v>92.897701618439953</v>
      </c>
      <c r="AP956" s="36">
        <f t="shared" si="749"/>
        <v>2.2179838510239924</v>
      </c>
      <c r="AQ956" s="36">
        <f t="shared" si="750"/>
        <v>1.2965018655358553</v>
      </c>
      <c r="AR956" s="36">
        <f t="shared" si="751"/>
        <v>1.8586251662923614</v>
      </c>
      <c r="AS956" s="36">
        <f t="shared" si="752"/>
        <v>64.794156065108183</v>
      </c>
      <c r="AT956" s="37">
        <f t="shared" si="753"/>
        <v>80.355401395584082</v>
      </c>
      <c r="AU956" s="37">
        <f t="shared" si="754"/>
        <v>3.213778890684627</v>
      </c>
      <c r="AV956" s="37">
        <f t="shared" si="755"/>
        <v>1.8785846097430847</v>
      </c>
      <c r="AW956" s="37">
        <f t="shared" si="756"/>
        <v>2.6930810710672675</v>
      </c>
      <c r="AX956" s="37">
        <f t="shared" si="757"/>
        <v>93.884403579238452</v>
      </c>
      <c r="AY956" s="9">
        <f t="shared" si="758"/>
        <v>0.85</v>
      </c>
      <c r="AZ956" s="9">
        <f t="shared" si="759"/>
        <v>0.6</v>
      </c>
      <c r="BA956" s="9">
        <f t="shared" si="760"/>
        <v>0.65</v>
      </c>
      <c r="BB956" s="9">
        <f t="shared" si="775"/>
        <v>21</v>
      </c>
      <c r="BC956" s="9">
        <f t="shared" si="776"/>
        <v>11.2</v>
      </c>
      <c r="BD956" s="9">
        <f t="shared" si="777"/>
        <v>13.65</v>
      </c>
      <c r="BE956" s="9">
        <f t="shared" si="761"/>
        <v>206.04560198694523</v>
      </c>
      <c r="BF956" s="9">
        <f t="shared" si="762"/>
        <v>120.44204345230065</v>
      </c>
      <c r="BG956" s="9">
        <f t="shared" si="763"/>
        <v>172.66200611875112</v>
      </c>
      <c r="BH956" s="9">
        <f t="shared" si="764"/>
        <v>6019.2281767550512</v>
      </c>
      <c r="BI956" s="9">
        <f t="shared" si="765"/>
        <v>258.24449275761816</v>
      </c>
      <c r="BJ956" s="9">
        <f t="shared" si="766"/>
        <v>150.95442037147225</v>
      </c>
      <c r="BK956" s="9">
        <f t="shared" si="767"/>
        <v>216.40361045645977</v>
      </c>
      <c r="BL956" s="9">
        <f t="shared" si="768"/>
        <v>7544.1189343947162</v>
      </c>
      <c r="BM956" s="9" t="str">
        <f t="shared" si="769"/>
        <v>D</v>
      </c>
      <c r="BN956" s="9" t="str">
        <f t="shared" si="770"/>
        <v>M</v>
      </c>
      <c r="BO956" s="9">
        <v>1</v>
      </c>
    </row>
    <row r="957" spans="1:67" x14ac:dyDescent="0.3">
      <c r="A957" s="10">
        <v>951</v>
      </c>
      <c r="B957" s="10">
        <f t="shared" si="740"/>
        <v>24</v>
      </c>
      <c r="C957" s="9">
        <f>IF(G957&lt;=$A$3,$A$3,G957)</f>
        <v>2.5551505988555592</v>
      </c>
      <c r="D957" s="9">
        <f t="shared" si="778"/>
        <v>3</v>
      </c>
      <c r="E957" s="9">
        <f t="shared" si="779"/>
        <v>2.7508200000000005</v>
      </c>
      <c r="F957" s="9">
        <f t="shared" si="780"/>
        <v>2.9551505988555595</v>
      </c>
      <c r="G957" s="9">
        <v>2.5551505988555592</v>
      </c>
      <c r="H957" s="9">
        <f t="shared" si="741"/>
        <v>2.8192967504010111</v>
      </c>
      <c r="I957" s="9">
        <v>65</v>
      </c>
      <c r="J957" s="9">
        <v>78</v>
      </c>
      <c r="K957" s="9">
        <v>0.2</v>
      </c>
      <c r="L957" s="9">
        <v>0.2</v>
      </c>
      <c r="M957" s="1">
        <f t="shared" si="781"/>
        <v>1.3989229744649958</v>
      </c>
      <c r="N957" s="9">
        <v>3</v>
      </c>
      <c r="O957" s="9">
        <v>2.6</v>
      </c>
      <c r="P957" s="9">
        <f t="shared" si="782"/>
        <v>2.7086604818113638</v>
      </c>
      <c r="Q957" s="1">
        <f t="shared" si="783"/>
        <v>1.2630691260104472</v>
      </c>
      <c r="R957" s="4">
        <f t="shared" si="784"/>
        <v>15.007922656809424</v>
      </c>
      <c r="S957" s="4">
        <f t="shared" si="785"/>
        <v>0.14153924308933852</v>
      </c>
      <c r="T957" s="9">
        <f t="shared" si="786"/>
        <v>14.116762995385358</v>
      </c>
      <c r="U957" s="9">
        <f t="shared" si="787"/>
        <v>4.2182197248660067</v>
      </c>
      <c r="V957" s="9">
        <f t="shared" si="788"/>
        <v>30.965726999477035</v>
      </c>
      <c r="W957" s="9">
        <f t="shared" si="789"/>
        <v>41.673442783479523</v>
      </c>
      <c r="X957" s="28">
        <f t="shared" si="742"/>
        <v>72.639169782956557</v>
      </c>
      <c r="Y957" s="9">
        <f t="shared" si="790"/>
        <v>0.57370483319121623</v>
      </c>
      <c r="Z957" s="9">
        <f t="shared" si="771"/>
        <v>0.04</v>
      </c>
      <c r="AA957" s="29">
        <f t="shared" si="743"/>
        <v>0.61370483319121627</v>
      </c>
      <c r="AB957" s="30">
        <f t="shared" si="772"/>
        <v>0.98</v>
      </c>
      <c r="AC957" s="9">
        <v>0.5</v>
      </c>
      <c r="AD957" s="9">
        <v>0.5</v>
      </c>
      <c r="AE957" s="9">
        <f t="shared" si="744"/>
        <v>69.798400982442985</v>
      </c>
      <c r="AF957" s="9">
        <f>(AC957+AD957)*D957*E957*N957</f>
        <v>24.757380000000005</v>
      </c>
      <c r="AG957" s="28">
        <f t="shared" si="745"/>
        <v>94.555780982442997</v>
      </c>
      <c r="AH957" s="9">
        <f t="shared" si="746"/>
        <v>0.26182830645327676</v>
      </c>
      <c r="AI957" s="9">
        <f t="shared" si="773"/>
        <v>0.09</v>
      </c>
      <c r="AJ957" s="29">
        <f t="shared" si="747"/>
        <v>0.35182830645327678</v>
      </c>
      <c r="AK957" s="30">
        <f t="shared" si="774"/>
        <v>0.9</v>
      </c>
      <c r="AL957" s="9">
        <v>4.387912686451517</v>
      </c>
      <c r="AM957" s="9">
        <v>2.7140046439766468</v>
      </c>
      <c r="AN957" s="9">
        <v>6.4889406218946899</v>
      </c>
      <c r="AO957" s="36">
        <f t="shared" si="748"/>
        <v>74.152485820101489</v>
      </c>
      <c r="AP957" s="36">
        <f t="shared" si="749"/>
        <v>1.695029463155167</v>
      </c>
      <c r="AQ957" s="36">
        <f t="shared" si="750"/>
        <v>1.0484068766647725</v>
      </c>
      <c r="AR957" s="36">
        <f t="shared" si="751"/>
        <v>2.506646399947102</v>
      </c>
      <c r="AS957" s="36">
        <f t="shared" si="752"/>
        <v>59.541790312037662</v>
      </c>
      <c r="AT957" s="37">
        <f t="shared" si="753"/>
        <v>93.516706466152414</v>
      </c>
      <c r="AU957" s="37">
        <f t="shared" si="754"/>
        <v>2.8441207971124318</v>
      </c>
      <c r="AV957" s="37">
        <f t="shared" si="755"/>
        <v>1.7591409863800147</v>
      </c>
      <c r="AW957" s="37">
        <f t="shared" si="756"/>
        <v>4.2059476322176081</v>
      </c>
      <c r="AX957" s="37">
        <f t="shared" si="757"/>
        <v>99.906254023781344</v>
      </c>
      <c r="AY957" s="9">
        <f t="shared" si="758"/>
        <v>0.85</v>
      </c>
      <c r="AZ957" s="9">
        <f t="shared" si="759"/>
        <v>0.6</v>
      </c>
      <c r="BA957" s="9">
        <f t="shared" si="760"/>
        <v>0.65</v>
      </c>
      <c r="BB957" s="9">
        <f t="shared" si="775"/>
        <v>21</v>
      </c>
      <c r="BC957" s="9">
        <f t="shared" si="776"/>
        <v>11.2</v>
      </c>
      <c r="BD957" s="9">
        <f t="shared" si="777"/>
        <v>13.65</v>
      </c>
      <c r="BE957" s="9">
        <f t="shared" si="761"/>
        <v>125.69064823126776</v>
      </c>
      <c r="BF957" s="9">
        <f t="shared" si="762"/>
        <v>77.741976055581432</v>
      </c>
      <c r="BG957" s="9">
        <f t="shared" si="763"/>
        <v>185.87406162808594</v>
      </c>
      <c r="BH957" s="9">
        <f t="shared" si="764"/>
        <v>4415.1717618168286</v>
      </c>
      <c r="BI957" s="9">
        <f t="shared" si="765"/>
        <v>265.97280973784274</v>
      </c>
      <c r="BJ957" s="9">
        <f t="shared" si="766"/>
        <v>164.50907125587764</v>
      </c>
      <c r="BK957" s="9">
        <f t="shared" si="767"/>
        <v>393.32637013410283</v>
      </c>
      <c r="BL957" s="9">
        <f t="shared" si="768"/>
        <v>9342.9038316748192</v>
      </c>
      <c r="BM957" s="9" t="str">
        <f t="shared" si="769"/>
        <v>D</v>
      </c>
      <c r="BN957" s="9" t="str">
        <f t="shared" si="770"/>
        <v>M</v>
      </c>
      <c r="BO957" s="9">
        <v>1</v>
      </c>
    </row>
    <row r="958" spans="1:67" x14ac:dyDescent="0.3">
      <c r="A958" s="10">
        <v>952</v>
      </c>
      <c r="B958" s="10">
        <f t="shared" si="740"/>
        <v>24</v>
      </c>
      <c r="C958" s="9">
        <f>IF(G958&lt;=$A$3,$A$3,G958)</f>
        <v>3.2726424945371573</v>
      </c>
      <c r="D958" s="9">
        <f t="shared" si="778"/>
        <v>3</v>
      </c>
      <c r="E958" s="9">
        <f t="shared" si="779"/>
        <v>2.7508200000000005</v>
      </c>
      <c r="F958" s="9">
        <f t="shared" si="780"/>
        <v>3.6726424945371576</v>
      </c>
      <c r="G958" s="9">
        <v>3.2726424945371573</v>
      </c>
      <c r="H958" s="9">
        <f t="shared" si="741"/>
        <v>3.6109614651306261</v>
      </c>
      <c r="I958" s="9">
        <v>65</v>
      </c>
      <c r="J958" s="9">
        <v>78</v>
      </c>
      <c r="K958" s="9">
        <v>0.2</v>
      </c>
      <c r="L958" s="9">
        <v>0.2</v>
      </c>
      <c r="M958" s="1">
        <f t="shared" si="781"/>
        <v>1.3989229744649958</v>
      </c>
      <c r="N958" s="9">
        <v>3</v>
      </c>
      <c r="O958" s="9">
        <v>2.6</v>
      </c>
      <c r="P958" s="9">
        <f t="shared" si="782"/>
        <v>2.8677246055735393</v>
      </c>
      <c r="Q958" s="1">
        <f t="shared" si="783"/>
        <v>1.3372419450584641</v>
      </c>
      <c r="R958" s="4">
        <f t="shared" si="784"/>
        <v>15.007922656809424</v>
      </c>
      <c r="S958" s="4">
        <f t="shared" si="785"/>
        <v>2.9176702282568162E-2</v>
      </c>
      <c r="T958" s="9">
        <f t="shared" si="786"/>
        <v>15.823438576682078</v>
      </c>
      <c r="U958" s="9">
        <f t="shared" si="787"/>
        <v>5.0098844395956217</v>
      </c>
      <c r="V958" s="9">
        <f t="shared" si="788"/>
        <v>45.870513852087079</v>
      </c>
      <c r="W958" s="9">
        <f t="shared" si="789"/>
        <v>41.364353658977436</v>
      </c>
      <c r="X958" s="28">
        <f t="shared" si="742"/>
        <v>87.234867511064522</v>
      </c>
      <c r="Y958" s="9">
        <f t="shared" si="790"/>
        <v>0.47417225289797049</v>
      </c>
      <c r="Z958" s="9">
        <f t="shared" si="771"/>
        <v>0.04</v>
      </c>
      <c r="AA958" s="29">
        <f t="shared" si="743"/>
        <v>0.51417225289797053</v>
      </c>
      <c r="AB958" s="30">
        <f t="shared" si="772"/>
        <v>0.98</v>
      </c>
      <c r="AC958" s="9">
        <v>0.5</v>
      </c>
      <c r="AD958" s="9">
        <v>0.5</v>
      </c>
      <c r="AE958" s="9">
        <f t="shared" si="744"/>
        <v>89.397945157595686</v>
      </c>
      <c r="AF958" s="9">
        <f>(AC958+AD958)*D958*E958*N958</f>
        <v>24.757380000000005</v>
      </c>
      <c r="AG958" s="28">
        <f t="shared" si="745"/>
        <v>114.15532515759568</v>
      </c>
      <c r="AH958" s="9">
        <f t="shared" si="746"/>
        <v>0.21687450818278969</v>
      </c>
      <c r="AI958" s="9">
        <f t="shared" si="773"/>
        <v>0.09</v>
      </c>
      <c r="AJ958" s="29">
        <f t="shared" si="747"/>
        <v>0.30687450818278972</v>
      </c>
      <c r="AK958" s="30">
        <f t="shared" si="774"/>
        <v>0.9</v>
      </c>
      <c r="AL958" s="9">
        <v>8.0197460861885794</v>
      </c>
      <c r="AM958" s="9">
        <v>2.7602939753894922</v>
      </c>
      <c r="AN958" s="9">
        <v>6.4140252385650669</v>
      </c>
      <c r="AO958" s="36">
        <f t="shared" si="748"/>
        <v>89.052260584211709</v>
      </c>
      <c r="AP958" s="36">
        <f t="shared" si="749"/>
        <v>3.8962151733833159</v>
      </c>
      <c r="AQ958" s="36">
        <f t="shared" si="750"/>
        <v>1.3410274034027818</v>
      </c>
      <c r="AR958" s="36">
        <f t="shared" si="751"/>
        <v>3.1161114315076235</v>
      </c>
      <c r="AS958" s="36">
        <f t="shared" si="752"/>
        <v>106.20684367181028</v>
      </c>
      <c r="AT958" s="37">
        <f t="shared" si="753"/>
        <v>112.90087103498473</v>
      </c>
      <c r="AU958" s="37">
        <f t="shared" si="754"/>
        <v>5.5586904502386068</v>
      </c>
      <c r="AV958" s="37">
        <f t="shared" si="755"/>
        <v>1.9132301192519243</v>
      </c>
      <c r="AW958" s="37">
        <f t="shared" si="756"/>
        <v>4.4457243980084113</v>
      </c>
      <c r="AX958" s="37">
        <f t="shared" si="757"/>
        <v>151.52422065946169</v>
      </c>
      <c r="AY958" s="9">
        <f t="shared" si="758"/>
        <v>0.85</v>
      </c>
      <c r="AZ958" s="9">
        <f t="shared" si="759"/>
        <v>0.6</v>
      </c>
      <c r="BA958" s="9">
        <f t="shared" si="760"/>
        <v>0.65</v>
      </c>
      <c r="BB958" s="9">
        <f t="shared" si="775"/>
        <v>21</v>
      </c>
      <c r="BC958" s="9">
        <f t="shared" si="776"/>
        <v>11.2</v>
      </c>
      <c r="BD958" s="9">
        <f t="shared" si="777"/>
        <v>13.65</v>
      </c>
      <c r="BE958" s="9">
        <f t="shared" si="761"/>
        <v>346.96676891229066</v>
      </c>
      <c r="BF958" s="9">
        <f t="shared" si="762"/>
        <v>119.42152177839333</v>
      </c>
      <c r="BG958" s="9">
        <f t="shared" si="763"/>
        <v>277.49676720805786</v>
      </c>
      <c r="BH958" s="9">
        <f t="shared" si="764"/>
        <v>9457.9595184886857</v>
      </c>
      <c r="BI958" s="9">
        <f t="shared" si="765"/>
        <v>627.58099364579016</v>
      </c>
      <c r="BJ958" s="9">
        <f t="shared" si="766"/>
        <v>216.00534695390996</v>
      </c>
      <c r="BK958" s="9">
        <f t="shared" si="767"/>
        <v>501.92615691663281</v>
      </c>
      <c r="BL958" s="9">
        <f t="shared" si="768"/>
        <v>17107.216495350454</v>
      </c>
      <c r="BM958" s="9" t="str">
        <f t="shared" si="769"/>
        <v>M</v>
      </c>
      <c r="BN958" s="9" t="str">
        <f t="shared" si="770"/>
        <v>M</v>
      </c>
      <c r="BO958" s="9">
        <v>1</v>
      </c>
    </row>
    <row r="959" spans="1:67" x14ac:dyDescent="0.3">
      <c r="A959" s="10">
        <v>953</v>
      </c>
      <c r="B959" s="10">
        <f t="shared" si="740"/>
        <v>24</v>
      </c>
      <c r="C959" s="9">
        <f>IF(G959&lt;=$A$3,$A$3,G959)</f>
        <v>2.5</v>
      </c>
      <c r="D959" s="9">
        <f t="shared" ref="D959:D1000" si="791">D958</f>
        <v>3</v>
      </c>
      <c r="E959" s="9">
        <f t="shared" ref="E959:E1000" si="792">E958</f>
        <v>2.7508200000000005</v>
      </c>
      <c r="F959" s="9">
        <f t="shared" ref="F959:F1000" si="793">C959+K959+L959</f>
        <v>2.9000000000000004</v>
      </c>
      <c r="G959" s="9">
        <v>1.8238883440039975</v>
      </c>
      <c r="H959" s="9">
        <f t="shared" si="741"/>
        <v>2.0124381254270758</v>
      </c>
      <c r="I959" s="9">
        <v>65</v>
      </c>
      <c r="J959" s="9">
        <v>78</v>
      </c>
      <c r="K959" s="9">
        <v>0.2</v>
      </c>
      <c r="L959" s="9">
        <v>0.2</v>
      </c>
      <c r="M959" s="1">
        <f t="shared" ref="M959:M1000" si="794">D959*_xlfn.COT(I959*PI()/180)</f>
        <v>1.3989229744649958</v>
      </c>
      <c r="N959" s="9">
        <v>3</v>
      </c>
      <c r="O959" s="9">
        <v>2.6</v>
      </c>
      <c r="P959" s="9">
        <f t="shared" ref="P959:P1000" si="795">Q959*TAN(I959*PI()/180)</f>
        <v>1.0966174175979269</v>
      </c>
      <c r="Q959" s="1">
        <f t="shared" ref="Q959:Q1000" si="796">IF(U959&lt;=F959,0,U959-F959)</f>
        <v>0.51136109989207146</v>
      </c>
      <c r="R959" s="4">
        <f t="shared" ref="R959:R1000" si="797">0.5*D959*D959*_xlfn.COT(I959*PI()/180)*O959*E959</f>
        <v>15.007922656809424</v>
      </c>
      <c r="S959" s="4">
        <f t="shared" ref="S959:S1000" si="798">0.5*(F959-H959)*(D959-P959)*O959*E959</f>
        <v>6.0412979492173173</v>
      </c>
      <c r="T959" s="9">
        <f t="shared" ref="T959:T1000" si="799">P959*Q959*0.5*N959*E959</f>
        <v>2.3138556354089288</v>
      </c>
      <c r="U959" s="9">
        <f t="shared" ref="U959:U1000" si="800">M959+H959</f>
        <v>3.4113610998920718</v>
      </c>
      <c r="V959" s="9">
        <f t="shared" ref="V959:V1000" si="801">IF(U959&lt;=F959,H959*D959*N959,H959*D959*N959-T959)*E959</f>
        <v>43.45769503869019</v>
      </c>
      <c r="W959" s="9">
        <f t="shared" ref="W959:W1000" si="802">IF(U959&lt;=F959,D959*(F959-H959)*O959,R959+S959)*E959</f>
        <v>57.902617027470484</v>
      </c>
      <c r="X959" s="28">
        <f t="shared" si="742"/>
        <v>101.36031206616067</v>
      </c>
      <c r="Y959" s="9">
        <f t="shared" ref="Y959:Y1000" si="803">W959/(W959+V959)</f>
        <v>0.57125531529220086</v>
      </c>
      <c r="Z959" s="9">
        <f t="shared" si="771"/>
        <v>0.04</v>
      </c>
      <c r="AA959" s="29">
        <f t="shared" si="743"/>
        <v>0.6112553152922009</v>
      </c>
      <c r="AB959" s="30">
        <f t="shared" si="772"/>
        <v>0.98</v>
      </c>
      <c r="AC959" s="9">
        <v>0.5</v>
      </c>
      <c r="AD959" s="9">
        <v>0.5</v>
      </c>
      <c r="AE959" s="9">
        <f t="shared" si="744"/>
        <v>49.822695397685777</v>
      </c>
      <c r="AF959" s="9">
        <f>(AC959+AD959)*D959*E959*N959</f>
        <v>24.757380000000005</v>
      </c>
      <c r="AG959" s="28">
        <f t="shared" si="745"/>
        <v>74.580075397685789</v>
      </c>
      <c r="AH959" s="9">
        <f t="shared" si="746"/>
        <v>0.33195702562628709</v>
      </c>
      <c r="AI959" s="9">
        <f t="shared" si="773"/>
        <v>0.09</v>
      </c>
      <c r="AJ959" s="29">
        <f t="shared" si="747"/>
        <v>0.42195702562628712</v>
      </c>
      <c r="AK959" s="30">
        <f t="shared" si="774"/>
        <v>0.9</v>
      </c>
      <c r="AL959" s="9">
        <v>10.921379152595133</v>
      </c>
      <c r="AM959" s="9">
        <v>2.0425970306708656</v>
      </c>
      <c r="AN959" s="9">
        <v>6.2063432921912458</v>
      </c>
      <c r="AO959" s="36">
        <f t="shared" si="748"/>
        <v>103.47198523420569</v>
      </c>
      <c r="AP959" s="36">
        <f t="shared" si="749"/>
        <v>4.2456280952499252</v>
      </c>
      <c r="AQ959" s="36">
        <f t="shared" si="750"/>
        <v>0.79404873867323233</v>
      </c>
      <c r="AR959" s="36">
        <f t="shared" si="751"/>
        <v>2.4126829663112499</v>
      </c>
      <c r="AS959" s="36">
        <f t="shared" si="752"/>
        <v>102.52699864269185</v>
      </c>
      <c r="AT959" s="37">
        <f t="shared" si="753"/>
        <v>73.760514129579349</v>
      </c>
      <c r="AU959" s="37">
        <f t="shared" si="754"/>
        <v>6.3130264896291504</v>
      </c>
      <c r="AV959" s="37">
        <f t="shared" si="755"/>
        <v>1.1807088630559013</v>
      </c>
      <c r="AW959" s="37">
        <f t="shared" si="756"/>
        <v>3.5875331366025693</v>
      </c>
      <c r="AX959" s="37">
        <f t="shared" si="757"/>
        <v>152.45227415412228</v>
      </c>
      <c r="AY959" s="9">
        <f t="shared" si="758"/>
        <v>0.85</v>
      </c>
      <c r="AZ959" s="9">
        <f t="shared" si="759"/>
        <v>0.6</v>
      </c>
      <c r="BA959" s="9">
        <f t="shared" si="760"/>
        <v>0.65</v>
      </c>
      <c r="BB959" s="9">
        <f t="shared" si="775"/>
        <v>21</v>
      </c>
      <c r="BC959" s="9">
        <f t="shared" si="776"/>
        <v>11.2</v>
      </c>
      <c r="BD959" s="9">
        <f t="shared" si="777"/>
        <v>13.65</v>
      </c>
      <c r="BE959" s="9">
        <f t="shared" si="761"/>
        <v>439.30356758162907</v>
      </c>
      <c r="BF959" s="9">
        <f t="shared" si="762"/>
        <v>82.161799363236355</v>
      </c>
      <c r="BG959" s="9">
        <f t="shared" si="763"/>
        <v>249.64509626497724</v>
      </c>
      <c r="BH959" s="9">
        <f t="shared" si="764"/>
        <v>10608.672089664038</v>
      </c>
      <c r="BI959" s="9">
        <f t="shared" si="765"/>
        <v>465.65207958869968</v>
      </c>
      <c r="BJ959" s="9">
        <f t="shared" si="766"/>
        <v>87.089692776354369</v>
      </c>
      <c r="BK959" s="9">
        <f t="shared" si="767"/>
        <v>264.61828861270794</v>
      </c>
      <c r="BL959" s="9">
        <f t="shared" si="768"/>
        <v>11244.958121831642</v>
      </c>
      <c r="BM959" s="9" t="str">
        <f t="shared" si="769"/>
        <v>M</v>
      </c>
      <c r="BN959" s="9" t="str">
        <f t="shared" si="770"/>
        <v>M</v>
      </c>
      <c r="BO959" s="9">
        <v>1</v>
      </c>
    </row>
    <row r="960" spans="1:67" x14ac:dyDescent="0.3">
      <c r="A960" s="10">
        <v>954</v>
      </c>
      <c r="B960" s="10">
        <f t="shared" si="740"/>
        <v>24</v>
      </c>
      <c r="C960" s="9">
        <f>IF(G960&lt;=$A$3,$A$3,G960)</f>
        <v>3.2430041529150095</v>
      </c>
      <c r="D960" s="9">
        <f t="shared" si="791"/>
        <v>3</v>
      </c>
      <c r="E960" s="9">
        <f t="shared" si="792"/>
        <v>2.7508200000000005</v>
      </c>
      <c r="F960" s="9">
        <f t="shared" si="793"/>
        <v>3.6430041529150099</v>
      </c>
      <c r="G960" s="9">
        <v>3.2430041529150095</v>
      </c>
      <c r="H960" s="9">
        <f t="shared" si="741"/>
        <v>3.5782591734300815</v>
      </c>
      <c r="I960" s="9">
        <v>65</v>
      </c>
      <c r="J960" s="9">
        <v>78</v>
      </c>
      <c r="K960" s="9">
        <v>0.2</v>
      </c>
      <c r="L960" s="9">
        <v>0.2</v>
      </c>
      <c r="M960" s="1">
        <f t="shared" si="794"/>
        <v>1.3989229744649958</v>
      </c>
      <c r="N960" s="9">
        <v>3</v>
      </c>
      <c r="O960" s="9">
        <v>2.6</v>
      </c>
      <c r="P960" s="9">
        <f t="shared" si="795"/>
        <v>2.8611539434263222</v>
      </c>
      <c r="Q960" s="1">
        <f t="shared" si="796"/>
        <v>1.3341779949800676</v>
      </c>
      <c r="R960" s="4">
        <f t="shared" si="797"/>
        <v>15.007922656809424</v>
      </c>
      <c r="S960" s="4">
        <f t="shared" si="798"/>
        <v>3.2147349574522872E-2</v>
      </c>
      <c r="T960" s="9">
        <f t="shared" si="799"/>
        <v>15.751010870242441</v>
      </c>
      <c r="U960" s="9">
        <f t="shared" si="800"/>
        <v>4.9771821478950775</v>
      </c>
      <c r="V960" s="9">
        <f t="shared" si="801"/>
        <v>45.260126373014131</v>
      </c>
      <c r="W960" s="9">
        <f t="shared" si="802"/>
        <v>41.372525374961093</v>
      </c>
      <c r="X960" s="28">
        <f t="shared" si="742"/>
        <v>86.632651747975217</v>
      </c>
      <c r="Y960" s="9">
        <f t="shared" si="803"/>
        <v>0.47756272652623788</v>
      </c>
      <c r="Z960" s="9">
        <f t="shared" si="771"/>
        <v>0.04</v>
      </c>
      <c r="AA960" s="29">
        <f t="shared" si="743"/>
        <v>0.51756272652623792</v>
      </c>
      <c r="AB960" s="30">
        <f t="shared" si="772"/>
        <v>0.98</v>
      </c>
      <c r="AC960" s="9">
        <v>0.5</v>
      </c>
      <c r="AD960" s="9">
        <v>0.5</v>
      </c>
      <c r="AE960" s="9">
        <f t="shared" si="744"/>
        <v>88.588322095094441</v>
      </c>
      <c r="AF960" s="9">
        <f>(AC960+AD960)*D960*E960*N960</f>
        <v>24.757380000000005</v>
      </c>
      <c r="AG960" s="28">
        <f t="shared" si="745"/>
        <v>113.34570209509445</v>
      </c>
      <c r="AH960" s="9">
        <f t="shared" si="746"/>
        <v>0.2184236326775684</v>
      </c>
      <c r="AI960" s="9">
        <f t="shared" si="773"/>
        <v>0.09</v>
      </c>
      <c r="AJ960" s="29">
        <f t="shared" si="747"/>
        <v>0.30842363267756839</v>
      </c>
      <c r="AK960" s="30">
        <f t="shared" si="774"/>
        <v>0.9</v>
      </c>
      <c r="AL960" s="9">
        <v>11.577338992997269</v>
      </c>
      <c r="AM960" s="9">
        <v>2.9389101209552511</v>
      </c>
      <c r="AN960" s="9">
        <v>3.4527658850976644</v>
      </c>
      <c r="AO960" s="36">
        <f t="shared" si="748"/>
        <v>88.437498659391366</v>
      </c>
      <c r="AP960" s="36">
        <f t="shared" si="749"/>
        <v>5.5853398578630733</v>
      </c>
      <c r="AQ960" s="36">
        <f t="shared" si="750"/>
        <v>1.4178397857380958</v>
      </c>
      <c r="AR960" s="36">
        <f t="shared" si="751"/>
        <v>1.6657429595497382</v>
      </c>
      <c r="AS960" s="36">
        <f t="shared" si="752"/>
        <v>121.73176509183554</v>
      </c>
      <c r="AT960" s="37">
        <f t="shared" si="753"/>
        <v>112.1001449292143</v>
      </c>
      <c r="AU960" s="37">
        <f t="shared" si="754"/>
        <v>8.0066140440373896</v>
      </c>
      <c r="AV960" s="37">
        <f t="shared" si="755"/>
        <v>2.0324807853373605</v>
      </c>
      <c r="AW960" s="37">
        <f t="shared" si="756"/>
        <v>2.3878512880306628</v>
      </c>
      <c r="AX960" s="37">
        <f t="shared" si="757"/>
        <v>174.50312510842468</v>
      </c>
      <c r="AY960" s="9">
        <f t="shared" si="758"/>
        <v>0.85</v>
      </c>
      <c r="AZ960" s="9">
        <f t="shared" si="759"/>
        <v>0.6</v>
      </c>
      <c r="BA960" s="9">
        <f t="shared" si="760"/>
        <v>0.55000000000000004</v>
      </c>
      <c r="BB960" s="9">
        <f t="shared" si="775"/>
        <v>21</v>
      </c>
      <c r="BC960" s="9">
        <f t="shared" si="776"/>
        <v>11.2</v>
      </c>
      <c r="BD960" s="9">
        <f t="shared" si="777"/>
        <v>13.65</v>
      </c>
      <c r="BE960" s="9">
        <f t="shared" si="761"/>
        <v>493.9534861920107</v>
      </c>
      <c r="BF960" s="9">
        <f t="shared" si="762"/>
        <v>125.39020415044459</v>
      </c>
      <c r="BG960" s="9">
        <f t="shared" si="763"/>
        <v>147.31414075207059</v>
      </c>
      <c r="BH960" s="9">
        <f t="shared" si="764"/>
        <v>10765.652812114551</v>
      </c>
      <c r="BI960" s="9">
        <f t="shared" si="765"/>
        <v>897.54259472887395</v>
      </c>
      <c r="BJ960" s="9">
        <f t="shared" si="766"/>
        <v>227.8413906021614</v>
      </c>
      <c r="BK960" s="9">
        <f t="shared" si="767"/>
        <v>267.67847545764835</v>
      </c>
      <c r="BL960" s="9">
        <f t="shared" si="768"/>
        <v>19561.82561525522</v>
      </c>
      <c r="BM960" s="9" t="str">
        <f t="shared" si="769"/>
        <v>M</v>
      </c>
      <c r="BN960" s="9" t="str">
        <f t="shared" si="770"/>
        <v>M</v>
      </c>
      <c r="BO960" s="9">
        <v>1</v>
      </c>
    </row>
    <row r="961" spans="1:67" x14ac:dyDescent="0.3">
      <c r="A961" s="10">
        <v>955</v>
      </c>
      <c r="B961" s="10">
        <f t="shared" si="740"/>
        <v>24</v>
      </c>
      <c r="C961" s="9">
        <f>IF(G961&lt;=$A$3,$A$3,G961)</f>
        <v>2.5</v>
      </c>
      <c r="D961" s="9">
        <f t="shared" si="791"/>
        <v>3</v>
      </c>
      <c r="E961" s="9">
        <f t="shared" si="792"/>
        <v>2.7508200000000005</v>
      </c>
      <c r="F961" s="9">
        <f t="shared" si="793"/>
        <v>2.9000000000000004</v>
      </c>
      <c r="G961" s="9">
        <v>1.8851278948207693</v>
      </c>
      <c r="H961" s="9">
        <f t="shared" si="741"/>
        <v>2.0800084935654835</v>
      </c>
      <c r="I961" s="9">
        <v>65</v>
      </c>
      <c r="J961" s="9">
        <v>78</v>
      </c>
      <c r="K961" s="9">
        <v>0.2</v>
      </c>
      <c r="L961" s="9">
        <v>0.2</v>
      </c>
      <c r="M961" s="1">
        <f t="shared" si="794"/>
        <v>1.3989229744649958</v>
      </c>
      <c r="N961" s="9">
        <v>3</v>
      </c>
      <c r="O961" s="9">
        <v>2.6</v>
      </c>
      <c r="P961" s="9">
        <f t="shared" si="795"/>
        <v>1.2415225396921208</v>
      </c>
      <c r="Q961" s="1">
        <f t="shared" si="796"/>
        <v>0.57893146803047912</v>
      </c>
      <c r="R961" s="4">
        <f t="shared" si="797"/>
        <v>15.007922656809424</v>
      </c>
      <c r="S961" s="4">
        <f t="shared" si="798"/>
        <v>5.1564603840057828</v>
      </c>
      <c r="T961" s="9">
        <f t="shared" si="799"/>
        <v>2.965754494753456</v>
      </c>
      <c r="U961" s="9">
        <f t="shared" si="800"/>
        <v>3.4789314680304795</v>
      </c>
      <c r="V961" s="9">
        <f t="shared" si="801"/>
        <v>43.337303899170529</v>
      </c>
      <c r="W961" s="9">
        <f t="shared" si="802"/>
        <v>55.468588156335294</v>
      </c>
      <c r="X961" s="28">
        <f t="shared" si="742"/>
        <v>98.805892055505822</v>
      </c>
      <c r="Y961" s="9">
        <f t="shared" si="803"/>
        <v>0.56138947791873495</v>
      </c>
      <c r="Z961" s="9">
        <f t="shared" si="771"/>
        <v>0.04</v>
      </c>
      <c r="AA961" s="29">
        <f t="shared" si="743"/>
        <v>0.60138947791873498</v>
      </c>
      <c r="AB961" s="30">
        <f t="shared" si="772"/>
        <v>0.98</v>
      </c>
      <c r="AC961" s="9">
        <v>0.5</v>
      </c>
      <c r="AD961" s="9">
        <v>0.5</v>
      </c>
      <c r="AE961" s="9">
        <f t="shared" si="744"/>
        <v>51.495560678428234</v>
      </c>
      <c r="AF961" s="9">
        <f>(AC961+AD961)*D961*E961*N961</f>
        <v>24.757380000000005</v>
      </c>
      <c r="AG961" s="28">
        <f t="shared" si="745"/>
        <v>76.252940678428246</v>
      </c>
      <c r="AH961" s="9">
        <f t="shared" si="746"/>
        <v>0.32467442933651741</v>
      </c>
      <c r="AI961" s="9">
        <f t="shared" si="773"/>
        <v>0.09</v>
      </c>
      <c r="AJ961" s="29">
        <f t="shared" si="747"/>
        <v>0.41467442933651744</v>
      </c>
      <c r="AK961" s="30">
        <f t="shared" si="774"/>
        <v>0.9</v>
      </c>
      <c r="AL961" s="9">
        <v>4.0367094367845429</v>
      </c>
      <c r="AM961" s="9">
        <v>2.0454969641731569</v>
      </c>
      <c r="AN961" s="9">
        <v>5.9912170685177912</v>
      </c>
      <c r="AO961" s="36">
        <f t="shared" si="748"/>
        <v>100.86434813999553</v>
      </c>
      <c r="AP961" s="36">
        <f t="shared" si="749"/>
        <v>1.6090748560870558</v>
      </c>
      <c r="AQ961" s="36">
        <f t="shared" si="750"/>
        <v>0.81535661280470473</v>
      </c>
      <c r="AR961" s="36">
        <f t="shared" si="751"/>
        <v>2.3881621635840631</v>
      </c>
      <c r="AS961" s="36">
        <f t="shared" si="752"/>
        <v>55.390151415601167</v>
      </c>
      <c r="AT961" s="37">
        <f t="shared" si="753"/>
        <v>75.414996275368594</v>
      </c>
      <c r="AU961" s="37">
        <f t="shared" si="754"/>
        <v>2.362789254688578</v>
      </c>
      <c r="AV961" s="37">
        <f t="shared" si="755"/>
        <v>1.1972816778450741</v>
      </c>
      <c r="AW961" s="37">
        <f t="shared" si="756"/>
        <v>3.5068125495989735</v>
      </c>
      <c r="AX961" s="37">
        <f t="shared" si="757"/>
        <v>81.335715417626901</v>
      </c>
      <c r="AY961" s="9">
        <f t="shared" si="758"/>
        <v>0.85</v>
      </c>
      <c r="AZ961" s="9">
        <f t="shared" si="759"/>
        <v>0.6</v>
      </c>
      <c r="BA961" s="9">
        <f t="shared" si="760"/>
        <v>0.65</v>
      </c>
      <c r="BB961" s="9">
        <f t="shared" si="775"/>
        <v>21</v>
      </c>
      <c r="BC961" s="9">
        <f t="shared" si="776"/>
        <v>11.2</v>
      </c>
      <c r="BD961" s="9">
        <f t="shared" si="777"/>
        <v>13.65</v>
      </c>
      <c r="BE961" s="9">
        <f t="shared" si="761"/>
        <v>162.298286467678</v>
      </c>
      <c r="BF961" s="9">
        <f t="shared" si="762"/>
        <v>82.24041325218127</v>
      </c>
      <c r="BG961" s="9">
        <f t="shared" si="763"/>
        <v>240.88041988250788</v>
      </c>
      <c r="BH961" s="9">
        <f t="shared" si="764"/>
        <v>5586.8915159102626</v>
      </c>
      <c r="BI961" s="9">
        <f t="shared" si="765"/>
        <v>178.18974284182005</v>
      </c>
      <c r="BJ961" s="9">
        <f t="shared" si="766"/>
        <v>90.292993275253323</v>
      </c>
      <c r="BK961" s="9">
        <f t="shared" si="767"/>
        <v>264.46625536642244</v>
      </c>
      <c r="BL961" s="9">
        <f t="shared" si="768"/>
        <v>6133.9326752747729</v>
      </c>
      <c r="BM961" s="9" t="str">
        <f t="shared" si="769"/>
        <v>D</v>
      </c>
      <c r="BN961" s="9" t="str">
        <f t="shared" si="770"/>
        <v>M</v>
      </c>
      <c r="BO961" s="9">
        <v>1</v>
      </c>
    </row>
    <row r="962" spans="1:67" x14ac:dyDescent="0.3">
      <c r="A962" s="10">
        <v>956</v>
      </c>
      <c r="B962" s="10">
        <f t="shared" si="740"/>
        <v>24</v>
      </c>
      <c r="C962" s="9">
        <f>IF(G962&lt;=$A$3,$A$3,G962)</f>
        <v>2.5</v>
      </c>
      <c r="D962" s="9">
        <f t="shared" si="791"/>
        <v>3</v>
      </c>
      <c r="E962" s="9">
        <f t="shared" si="792"/>
        <v>2.7508200000000005</v>
      </c>
      <c r="F962" s="9">
        <f t="shared" si="793"/>
        <v>2.9000000000000004</v>
      </c>
      <c r="G962" s="9">
        <v>1.3427801852528414</v>
      </c>
      <c r="H962" s="9">
        <f t="shared" si="741"/>
        <v>1.4815940064283493</v>
      </c>
      <c r="I962" s="9">
        <v>65</v>
      </c>
      <c r="J962" s="9">
        <v>78</v>
      </c>
      <c r="K962" s="9">
        <v>0.2</v>
      </c>
      <c r="L962" s="9">
        <v>0.2</v>
      </c>
      <c r="M962" s="1">
        <f t="shared" si="794"/>
        <v>1.3989229744649958</v>
      </c>
      <c r="N962" s="9">
        <v>3</v>
      </c>
      <c r="O962" s="9">
        <v>2.6</v>
      </c>
      <c r="P962" s="9">
        <f t="shared" si="795"/>
        <v>0</v>
      </c>
      <c r="Q962" s="1">
        <f t="shared" si="796"/>
        <v>0</v>
      </c>
      <c r="R962" s="4">
        <f t="shared" si="797"/>
        <v>15.007922656809424</v>
      </c>
      <c r="S962" s="4">
        <f t="shared" si="798"/>
        <v>15.216940343423401</v>
      </c>
      <c r="T962" s="9">
        <f t="shared" si="799"/>
        <v>0</v>
      </c>
      <c r="U962" s="9">
        <f t="shared" si="800"/>
        <v>2.8805169808933453</v>
      </c>
      <c r="V962" s="9">
        <f t="shared" si="801"/>
        <v>36.680385822869098</v>
      </c>
      <c r="W962" s="9">
        <f t="shared" si="802"/>
        <v>30.433880686846802</v>
      </c>
      <c r="X962" s="28">
        <f t="shared" si="742"/>
        <v>67.114266509715904</v>
      </c>
      <c r="Y962" s="9">
        <f t="shared" si="803"/>
        <v>0.45346365638132979</v>
      </c>
      <c r="Z962" s="9">
        <f t="shared" si="771"/>
        <v>0.04</v>
      </c>
      <c r="AA962" s="29">
        <f t="shared" si="743"/>
        <v>0.49346365638132977</v>
      </c>
      <c r="AB962" s="30">
        <f t="shared" si="772"/>
        <v>0.98</v>
      </c>
      <c r="AC962" s="9">
        <v>0.5</v>
      </c>
      <c r="AD962" s="9">
        <v>0.5</v>
      </c>
      <c r="AE962" s="9">
        <f t="shared" si="744"/>
        <v>36.680385822869091</v>
      </c>
      <c r="AF962" s="9">
        <f>(AC962+AD962)*D962*E962*N962</f>
        <v>24.757380000000005</v>
      </c>
      <c r="AG962" s="28">
        <f t="shared" si="745"/>
        <v>61.437765822869096</v>
      </c>
      <c r="AH962" s="9">
        <f t="shared" si="746"/>
        <v>0.40296680174500288</v>
      </c>
      <c r="AI962" s="9">
        <f t="shared" si="773"/>
        <v>0.09</v>
      </c>
      <c r="AJ962" s="29">
        <f t="shared" si="747"/>
        <v>0.49296680174500285</v>
      </c>
      <c r="AK962" s="30">
        <f t="shared" si="774"/>
        <v>0.9</v>
      </c>
      <c r="AL962" s="9">
        <v>4.908151270726627</v>
      </c>
      <c r="AM962" s="9">
        <v>3.2616341594781404</v>
      </c>
      <c r="AN962" s="9">
        <v>4.9813778859832709</v>
      </c>
      <c r="AO962" s="36">
        <f t="shared" si="748"/>
        <v>68.51248039533499</v>
      </c>
      <c r="AP962" s="36">
        <f t="shared" si="749"/>
        <v>2.4861569986011958</v>
      </c>
      <c r="AQ962" s="36">
        <f t="shared" si="750"/>
        <v>1.6521362413638121</v>
      </c>
      <c r="AR962" s="36">
        <f t="shared" si="751"/>
        <v>2.5232489405488674</v>
      </c>
      <c r="AS962" s="36">
        <f t="shared" si="752"/>
        <v>77.867784192015989</v>
      </c>
      <c r="AT962" s="37">
        <f t="shared" si="753"/>
        <v>60.7626255391013</v>
      </c>
      <c r="AU962" s="37">
        <f t="shared" si="754"/>
        <v>2.4885956363158499</v>
      </c>
      <c r="AV962" s="37">
        <f t="shared" si="755"/>
        <v>1.653756799417951</v>
      </c>
      <c r="AW962" s="37">
        <f t="shared" si="756"/>
        <v>2.5257239612468143</v>
      </c>
      <c r="AX962" s="37">
        <f t="shared" si="757"/>
        <v>77.944163646488903</v>
      </c>
      <c r="AY962" s="9">
        <f t="shared" si="758"/>
        <v>0.85</v>
      </c>
      <c r="AZ962" s="9">
        <f t="shared" si="759"/>
        <v>0.6</v>
      </c>
      <c r="BA962" s="9">
        <f t="shared" si="760"/>
        <v>0.65</v>
      </c>
      <c r="BB962" s="9">
        <f t="shared" si="775"/>
        <v>21</v>
      </c>
      <c r="BC962" s="9">
        <f t="shared" si="776"/>
        <v>11.2</v>
      </c>
      <c r="BD962" s="9">
        <f t="shared" si="777"/>
        <v>13.65</v>
      </c>
      <c r="BE962" s="9">
        <f t="shared" si="761"/>
        <v>170.3327826263893</v>
      </c>
      <c r="BF962" s="9">
        <f t="shared" si="762"/>
        <v>113.19195184686062</v>
      </c>
      <c r="BG962" s="9">
        <f t="shared" si="763"/>
        <v>172.87404357190405</v>
      </c>
      <c r="BH962" s="9">
        <f t="shared" si="764"/>
        <v>5334.9150378836712</v>
      </c>
      <c r="BI962" s="9">
        <f t="shared" si="765"/>
        <v>151.21360476770153</v>
      </c>
      <c r="BJ962" s="9">
        <f t="shared" si="766"/>
        <v>100.48660513577562</v>
      </c>
      <c r="BK962" s="9">
        <f t="shared" si="767"/>
        <v>153.46961927237578</v>
      </c>
      <c r="BL962" s="9">
        <f t="shared" si="768"/>
        <v>4736.0920286100381</v>
      </c>
      <c r="BM962" s="9" t="str">
        <f t="shared" si="769"/>
        <v>D</v>
      </c>
      <c r="BN962" s="9" t="str">
        <f t="shared" si="770"/>
        <v>M</v>
      </c>
      <c r="BO962" s="9">
        <v>1</v>
      </c>
    </row>
    <row r="963" spans="1:67" x14ac:dyDescent="0.3">
      <c r="A963" s="10">
        <v>957</v>
      </c>
      <c r="B963" s="10">
        <f t="shared" si="740"/>
        <v>24</v>
      </c>
      <c r="C963" s="9">
        <f>IF(G963&lt;=$A$3,$A$3,G963)</f>
        <v>2.5</v>
      </c>
      <c r="D963" s="9">
        <f t="shared" si="791"/>
        <v>3</v>
      </c>
      <c r="E963" s="9">
        <f t="shared" si="792"/>
        <v>2.7508200000000005</v>
      </c>
      <c r="F963" s="9">
        <f t="shared" si="793"/>
        <v>2.9000000000000004</v>
      </c>
      <c r="G963" s="9">
        <v>1.4396505036646678</v>
      </c>
      <c r="H963" s="9">
        <f t="shared" si="741"/>
        <v>1.5884785767668244</v>
      </c>
      <c r="I963" s="9">
        <v>65</v>
      </c>
      <c r="J963" s="9">
        <v>78</v>
      </c>
      <c r="K963" s="9">
        <v>0.2</v>
      </c>
      <c r="L963" s="9">
        <v>0.2</v>
      </c>
      <c r="M963" s="1">
        <f t="shared" si="794"/>
        <v>1.3989229744649958</v>
      </c>
      <c r="N963" s="9">
        <v>3</v>
      </c>
      <c r="O963" s="9">
        <v>2.6</v>
      </c>
      <c r="P963" s="9">
        <f t="shared" si="795"/>
        <v>0.18743323147990879</v>
      </c>
      <c r="Q963" s="1">
        <f t="shared" si="796"/>
        <v>8.7401551231820029E-2</v>
      </c>
      <c r="R963" s="4">
        <f t="shared" si="797"/>
        <v>15.007922656809424</v>
      </c>
      <c r="S963" s="4">
        <f t="shared" si="798"/>
        <v>13.191183315511291</v>
      </c>
      <c r="T963" s="9">
        <f t="shared" si="799"/>
        <v>6.759571493779043E-2</v>
      </c>
      <c r="U963" s="9">
        <f t="shared" si="800"/>
        <v>2.9874015512318204</v>
      </c>
      <c r="V963" s="9">
        <f t="shared" si="801"/>
        <v>39.140624102310277</v>
      </c>
      <c r="W963" s="9">
        <f t="shared" si="802"/>
        <v>77.570664690779282</v>
      </c>
      <c r="X963" s="28">
        <f t="shared" si="742"/>
        <v>116.71128879308955</v>
      </c>
      <c r="Y963" s="9">
        <f t="shared" si="803"/>
        <v>0.66463720427506945</v>
      </c>
      <c r="Z963" s="9">
        <f t="shared" si="771"/>
        <v>0.04</v>
      </c>
      <c r="AA963" s="29">
        <f t="shared" si="743"/>
        <v>0.70463720427506948</v>
      </c>
      <c r="AB963" s="30">
        <f t="shared" si="772"/>
        <v>0.98</v>
      </c>
      <c r="AC963" s="9">
        <v>0.5</v>
      </c>
      <c r="AD963" s="9">
        <v>0.5</v>
      </c>
      <c r="AE963" s="9">
        <f t="shared" si="744"/>
        <v>39.326567746875448</v>
      </c>
      <c r="AF963" s="9">
        <f>(AC963+AD963)*D963*E963*N963</f>
        <v>24.757380000000005</v>
      </c>
      <c r="AG963" s="28">
        <f t="shared" si="745"/>
        <v>64.083947746875452</v>
      </c>
      <c r="AH963" s="9">
        <f t="shared" si="746"/>
        <v>0.38632732330706177</v>
      </c>
      <c r="AI963" s="9">
        <f t="shared" si="773"/>
        <v>0.09</v>
      </c>
      <c r="AJ963" s="29">
        <f t="shared" si="747"/>
        <v>0.47632732330706173</v>
      </c>
      <c r="AK963" s="30">
        <f t="shared" si="774"/>
        <v>0.9</v>
      </c>
      <c r="AL963" s="9">
        <v>11.66530261992423</v>
      </c>
      <c r="AM963" s="9">
        <v>3.0702308912910947</v>
      </c>
      <c r="AN963" s="9">
        <v>5.5802614232514349</v>
      </c>
      <c r="AO963" s="36">
        <f t="shared" si="748"/>
        <v>119.14277397627892</v>
      </c>
      <c r="AP963" s="36">
        <f t="shared" si="749"/>
        <v>3.4454963947981772</v>
      </c>
      <c r="AQ963" s="36">
        <f t="shared" si="750"/>
        <v>0.90683197957278294</v>
      </c>
      <c r="AR963" s="36">
        <f t="shared" si="751"/>
        <v>1.6482016148475236</v>
      </c>
      <c r="AS963" s="36">
        <f t="shared" si="752"/>
        <v>82.219690377611201</v>
      </c>
      <c r="AT963" s="37">
        <f t="shared" si="753"/>
        <v>63.379728540865834</v>
      </c>
      <c r="AU963" s="37">
        <f t="shared" si="754"/>
        <v>6.1088002474088672</v>
      </c>
      <c r="AV963" s="37">
        <f t="shared" si="755"/>
        <v>1.6077960289077531</v>
      </c>
      <c r="AW963" s="37">
        <f t="shared" si="756"/>
        <v>2.9222304361604241</v>
      </c>
      <c r="AX963" s="37">
        <f t="shared" si="757"/>
        <v>145.77396327534177</v>
      </c>
      <c r="AY963" s="9">
        <f t="shared" si="758"/>
        <v>0.85</v>
      </c>
      <c r="AZ963" s="9">
        <f t="shared" si="759"/>
        <v>0.6</v>
      </c>
      <c r="BA963" s="9">
        <f t="shared" si="760"/>
        <v>0.65</v>
      </c>
      <c r="BB963" s="9">
        <f t="shared" si="775"/>
        <v>21</v>
      </c>
      <c r="BC963" s="9">
        <f t="shared" si="776"/>
        <v>11.2</v>
      </c>
      <c r="BD963" s="9">
        <f t="shared" si="777"/>
        <v>13.65</v>
      </c>
      <c r="BE963" s="9">
        <f t="shared" si="761"/>
        <v>410.50599820152308</v>
      </c>
      <c r="BF963" s="9">
        <f t="shared" si="762"/>
        <v>108.04247757670166</v>
      </c>
      <c r="BG963" s="9">
        <f t="shared" si="763"/>
        <v>196.37131246511643</v>
      </c>
      <c r="BH963" s="9">
        <f t="shared" si="764"/>
        <v>9795.8819870593652</v>
      </c>
      <c r="BI963" s="9">
        <f t="shared" si="765"/>
        <v>387.17410139114804</v>
      </c>
      <c r="BJ963" s="9">
        <f t="shared" si="766"/>
        <v>101.90167586125547</v>
      </c>
      <c r="BK963" s="9">
        <f t="shared" si="767"/>
        <v>185.21017177770364</v>
      </c>
      <c r="BL963" s="9">
        <f t="shared" si="768"/>
        <v>9239.114220717307</v>
      </c>
      <c r="BM963" s="9" t="str">
        <f t="shared" si="769"/>
        <v>M</v>
      </c>
      <c r="BN963" s="9" t="str">
        <f t="shared" si="770"/>
        <v>M</v>
      </c>
      <c r="BO963" s="9">
        <v>1</v>
      </c>
    </row>
    <row r="964" spans="1:67" x14ac:dyDescent="0.3">
      <c r="A964" s="10">
        <v>958</v>
      </c>
      <c r="B964" s="10">
        <f t="shared" si="740"/>
        <v>24</v>
      </c>
      <c r="C964" s="9">
        <f>IF(G964&lt;=$A$3,$A$3,G964)</f>
        <v>2.7416392713423958</v>
      </c>
      <c r="D964" s="9">
        <f t="shared" si="791"/>
        <v>3</v>
      </c>
      <c r="E964" s="9">
        <f t="shared" si="792"/>
        <v>2.7508200000000005</v>
      </c>
      <c r="F964" s="9">
        <f t="shared" si="793"/>
        <v>3.1416392713423962</v>
      </c>
      <c r="G964" s="9">
        <v>2.7416392713423958</v>
      </c>
      <c r="H964" s="9">
        <f t="shared" si="741"/>
        <v>3.0250642337596148</v>
      </c>
      <c r="I964" s="9">
        <v>65</v>
      </c>
      <c r="J964" s="9">
        <v>78</v>
      </c>
      <c r="K964" s="9">
        <v>0.2</v>
      </c>
      <c r="L964" s="9">
        <v>0.2</v>
      </c>
      <c r="M964" s="1">
        <f t="shared" si="794"/>
        <v>1.3989229744649958</v>
      </c>
      <c r="N964" s="9">
        <v>3</v>
      </c>
      <c r="O964" s="9">
        <v>2.6</v>
      </c>
      <c r="P964" s="9">
        <f t="shared" si="795"/>
        <v>2.750004025145063</v>
      </c>
      <c r="Q964" s="1">
        <f t="shared" si="796"/>
        <v>1.2823479368822142</v>
      </c>
      <c r="R964" s="4">
        <f t="shared" si="797"/>
        <v>15.007922656809424</v>
      </c>
      <c r="S964" s="4">
        <f t="shared" si="798"/>
        <v>0.10421832908453875</v>
      </c>
      <c r="T964" s="9">
        <f t="shared" si="799"/>
        <v>14.550993249003364</v>
      </c>
      <c r="U964" s="9">
        <f t="shared" si="800"/>
        <v>4.4239872082246103</v>
      </c>
      <c r="V964" s="9">
        <f t="shared" si="801"/>
        <v>34.865501510372184</v>
      </c>
      <c r="W964" s="9">
        <f t="shared" si="802"/>
        <v>41.570779666816833</v>
      </c>
      <c r="X964" s="28">
        <f t="shared" si="742"/>
        <v>76.436281177189016</v>
      </c>
      <c r="Y964" s="9">
        <f t="shared" si="803"/>
        <v>0.54386188111965417</v>
      </c>
      <c r="Z964" s="9">
        <f t="shared" si="771"/>
        <v>0.04</v>
      </c>
      <c r="AA964" s="29">
        <f t="shared" si="743"/>
        <v>0.5838618811196542</v>
      </c>
      <c r="AB964" s="30">
        <f t="shared" si="772"/>
        <v>0.98</v>
      </c>
      <c r="AC964" s="9">
        <v>0.5</v>
      </c>
      <c r="AD964" s="9">
        <v>0.5</v>
      </c>
      <c r="AE964" s="9">
        <f t="shared" si="744"/>
        <v>74.892664759595618</v>
      </c>
      <c r="AF964" s="9">
        <f>(AC964+AD964)*D964*E964*N964</f>
        <v>24.757380000000005</v>
      </c>
      <c r="AG964" s="28">
        <f t="shared" si="745"/>
        <v>99.65004475959563</v>
      </c>
      <c r="AH964" s="9">
        <f t="shared" si="746"/>
        <v>0.24844324013829441</v>
      </c>
      <c r="AI964" s="9">
        <f t="shared" si="773"/>
        <v>0.09</v>
      </c>
      <c r="AJ964" s="29">
        <f t="shared" si="747"/>
        <v>0.33844324013829441</v>
      </c>
      <c r="AK964" s="30">
        <f t="shared" si="774"/>
        <v>0.9</v>
      </c>
      <c r="AL964" s="9">
        <v>9.4430620607477902</v>
      </c>
      <c r="AM964" s="9">
        <v>2.3396305672812336</v>
      </c>
      <c r="AN964" s="9">
        <v>4.3446484554093079</v>
      </c>
      <c r="AO964" s="36">
        <f t="shared" si="748"/>
        <v>78.028703701713781</v>
      </c>
      <c r="AP964" s="36">
        <f t="shared" si="749"/>
        <v>3.9296180824299469</v>
      </c>
      <c r="AQ964" s="36">
        <f t="shared" si="750"/>
        <v>0.97360946314336894</v>
      </c>
      <c r="AR964" s="36">
        <f t="shared" si="751"/>
        <v>1.8079738354304293</v>
      </c>
      <c r="AS964" s="36">
        <f t="shared" si="752"/>
        <v>92.727586218554464</v>
      </c>
      <c r="AT964" s="37">
        <f t="shared" si="753"/>
        <v>98.554989322676988</v>
      </c>
      <c r="AU964" s="37">
        <f t="shared" si="754"/>
        <v>6.2471215400813085</v>
      </c>
      <c r="AV964" s="37">
        <f t="shared" si="755"/>
        <v>1.5477984173639772</v>
      </c>
      <c r="AW964" s="37">
        <f t="shared" si="756"/>
        <v>2.8742315548987456</v>
      </c>
      <c r="AX964" s="37">
        <f t="shared" si="757"/>
        <v>147.41394432597642</v>
      </c>
      <c r="AY964" s="9">
        <f t="shared" si="758"/>
        <v>0.85</v>
      </c>
      <c r="AZ964" s="9">
        <f t="shared" si="759"/>
        <v>0.6</v>
      </c>
      <c r="BA964" s="9">
        <f t="shared" si="760"/>
        <v>0.65</v>
      </c>
      <c r="BB964" s="9">
        <f t="shared" si="775"/>
        <v>21</v>
      </c>
      <c r="BC964" s="9">
        <f t="shared" si="776"/>
        <v>11.2</v>
      </c>
      <c r="BD964" s="9">
        <f t="shared" si="777"/>
        <v>13.65</v>
      </c>
      <c r="BE964" s="9">
        <f t="shared" si="761"/>
        <v>306.62300501482298</v>
      </c>
      <c r="BF964" s="9">
        <f t="shared" si="762"/>
        <v>75.969484320798557</v>
      </c>
      <c r="BG964" s="9">
        <f t="shared" si="763"/>
        <v>141.07385470525199</v>
      </c>
      <c r="BH964" s="9">
        <f t="shared" si="764"/>
        <v>7235.4133500227044</v>
      </c>
      <c r="BI964" s="9">
        <f t="shared" si="765"/>
        <v>615.68499668017876</v>
      </c>
      <c r="BJ964" s="9">
        <f t="shared" si="766"/>
        <v>152.5432564969631</v>
      </c>
      <c r="BK964" s="9">
        <f t="shared" si="767"/>
        <v>283.26986020394713</v>
      </c>
      <c r="BL964" s="9">
        <f t="shared" si="768"/>
        <v>14528.379709060306</v>
      </c>
      <c r="BM964" s="9" t="str">
        <f t="shared" si="769"/>
        <v>M</v>
      </c>
      <c r="BN964" s="9" t="str">
        <f t="shared" si="770"/>
        <v>M</v>
      </c>
      <c r="BO964" s="9">
        <v>1</v>
      </c>
    </row>
    <row r="965" spans="1:67" x14ac:dyDescent="0.3">
      <c r="A965" s="10">
        <v>959</v>
      </c>
      <c r="B965" s="10">
        <f t="shared" si="740"/>
        <v>24</v>
      </c>
      <c r="C965" s="9">
        <f>IF(G965&lt;=$A$3,$A$3,G965)</f>
        <v>2.5</v>
      </c>
      <c r="D965" s="9">
        <f t="shared" si="791"/>
        <v>3</v>
      </c>
      <c r="E965" s="9">
        <f t="shared" si="792"/>
        <v>2.7508200000000005</v>
      </c>
      <c r="F965" s="9">
        <f t="shared" si="793"/>
        <v>2.9000000000000004</v>
      </c>
      <c r="G965" s="9">
        <v>1.7020345043743164</v>
      </c>
      <c r="H965" s="9">
        <f t="shared" si="741"/>
        <v>1.8779872894388892</v>
      </c>
      <c r="I965" s="9">
        <v>65</v>
      </c>
      <c r="J965" s="9">
        <v>78</v>
      </c>
      <c r="K965" s="9">
        <v>0.2</v>
      </c>
      <c r="L965" s="9">
        <v>0.2</v>
      </c>
      <c r="M965" s="1">
        <f t="shared" si="794"/>
        <v>1.3989229744649958</v>
      </c>
      <c r="N965" s="9">
        <v>3</v>
      </c>
      <c r="O965" s="9">
        <v>2.6</v>
      </c>
      <c r="P965" s="9">
        <f t="shared" si="795"/>
        <v>0.80828666935296456</v>
      </c>
      <c r="Q965" s="1">
        <f t="shared" si="796"/>
        <v>0.3769102639038846</v>
      </c>
      <c r="R965" s="4">
        <f t="shared" si="797"/>
        <v>15.007922656809424</v>
      </c>
      <c r="S965" s="4">
        <f t="shared" si="798"/>
        <v>8.010240798701334</v>
      </c>
      <c r="T965" s="9">
        <f t="shared" si="799"/>
        <v>1.2570623315517313</v>
      </c>
      <c r="U965" s="9">
        <f t="shared" si="800"/>
        <v>3.276910263903885</v>
      </c>
      <c r="V965" s="9">
        <f t="shared" si="801"/>
        <v>43.036092756929442</v>
      </c>
      <c r="W965" s="9">
        <f t="shared" si="802"/>
        <v>63.318824396688115</v>
      </c>
      <c r="X965" s="28">
        <f t="shared" si="742"/>
        <v>106.35491715361755</v>
      </c>
      <c r="Y965" s="9">
        <f t="shared" si="803"/>
        <v>0.59535399106400777</v>
      </c>
      <c r="Z965" s="9">
        <f t="shared" si="771"/>
        <v>0.04</v>
      </c>
      <c r="AA965" s="29">
        <f t="shared" si="743"/>
        <v>0.63535399106400781</v>
      </c>
      <c r="AB965" s="30">
        <f t="shared" si="772"/>
        <v>0.98</v>
      </c>
      <c r="AC965" s="9">
        <v>0.5</v>
      </c>
      <c r="AD965" s="9">
        <v>0.5</v>
      </c>
      <c r="AE965" s="9">
        <f t="shared" si="744"/>
        <v>46.494044959808576</v>
      </c>
      <c r="AF965" s="9">
        <f>(AC965+AD965)*D965*E965*N965</f>
        <v>24.757380000000005</v>
      </c>
      <c r="AG965" s="28">
        <f t="shared" si="745"/>
        <v>71.251424959808588</v>
      </c>
      <c r="AH965" s="9">
        <f t="shared" si="746"/>
        <v>0.34746505089498375</v>
      </c>
      <c r="AI965" s="9">
        <f t="shared" si="773"/>
        <v>0.09</v>
      </c>
      <c r="AJ965" s="29">
        <f t="shared" si="747"/>
        <v>0.43746505089498378</v>
      </c>
      <c r="AK965" s="30">
        <f t="shared" si="774"/>
        <v>0.9</v>
      </c>
      <c r="AL965" s="9">
        <v>8.7740396436119568</v>
      </c>
      <c r="AM965" s="9">
        <v>2.3945416603746406</v>
      </c>
      <c r="AN965" s="9">
        <v>4.7332720909265689</v>
      </c>
      <c r="AO965" s="36">
        <f t="shared" si="748"/>
        <v>108.57064459431793</v>
      </c>
      <c r="AP965" s="36">
        <f t="shared" si="749"/>
        <v>3.1994185382892755</v>
      </c>
      <c r="AQ965" s="36">
        <f t="shared" si="750"/>
        <v>0.87316005968657673</v>
      </c>
      <c r="AR965" s="36">
        <f t="shared" si="751"/>
        <v>1.725968777164492</v>
      </c>
      <c r="AS965" s="36">
        <f t="shared" si="752"/>
        <v>78.290914484949326</v>
      </c>
      <c r="AT965" s="37">
        <f t="shared" si="753"/>
        <v>70.46844226794255</v>
      </c>
      <c r="AU965" s="37">
        <f t="shared" si="754"/>
        <v>4.9357039443646471</v>
      </c>
      <c r="AV965" s="37">
        <f t="shared" si="755"/>
        <v>1.3470133710486896</v>
      </c>
      <c r="AW965" s="37">
        <f t="shared" si="756"/>
        <v>2.6626309747695713</v>
      </c>
      <c r="AX965" s="37">
        <f t="shared" si="757"/>
        <v>120.77843858399918</v>
      </c>
      <c r="AY965" s="9">
        <f t="shared" si="758"/>
        <v>0.85</v>
      </c>
      <c r="AZ965" s="9">
        <f t="shared" si="759"/>
        <v>0.6</v>
      </c>
      <c r="BA965" s="9">
        <f t="shared" si="760"/>
        <v>0.65</v>
      </c>
      <c r="BB965" s="9">
        <f t="shared" si="775"/>
        <v>21</v>
      </c>
      <c r="BC965" s="9">
        <f t="shared" si="776"/>
        <v>11.2</v>
      </c>
      <c r="BD965" s="9">
        <f t="shared" si="777"/>
        <v>13.65</v>
      </c>
      <c r="BE965" s="9">
        <f t="shared" si="761"/>
        <v>347.36293302907711</v>
      </c>
      <c r="BF965" s="9">
        <f t="shared" si="762"/>
        <v>94.799550514184745</v>
      </c>
      <c r="BG965" s="9">
        <f t="shared" si="763"/>
        <v>187.38954268641558</v>
      </c>
      <c r="BH965" s="9">
        <f t="shared" si="764"/>
        <v>8500.0950515095701</v>
      </c>
      <c r="BI965" s="9">
        <f t="shared" si="765"/>
        <v>347.81136845511645</v>
      </c>
      <c r="BJ965" s="9">
        <f t="shared" si="766"/>
        <v>94.921933971891264</v>
      </c>
      <c r="BK965" s="9">
        <f t="shared" si="767"/>
        <v>187.63145712638513</v>
      </c>
      <c r="BL965" s="9">
        <f t="shared" si="768"/>
        <v>8511.0684265687905</v>
      </c>
      <c r="BM965" s="9" t="str">
        <f t="shared" si="769"/>
        <v>M</v>
      </c>
      <c r="BN965" s="9" t="str">
        <f t="shared" si="770"/>
        <v>M</v>
      </c>
      <c r="BO965" s="9">
        <v>1</v>
      </c>
    </row>
    <row r="966" spans="1:67" x14ac:dyDescent="0.3">
      <c r="A966" s="10">
        <v>960</v>
      </c>
      <c r="B966" s="10">
        <f t="shared" si="740"/>
        <v>25</v>
      </c>
      <c r="C966" s="9">
        <f>IF(G966&lt;=$A$3,$A$3,G966)</f>
        <v>2.9802578171062972</v>
      </c>
      <c r="D966" s="9">
        <f t="shared" si="791"/>
        <v>3</v>
      </c>
      <c r="E966" s="9">
        <f t="shared" si="792"/>
        <v>2.7508200000000005</v>
      </c>
      <c r="F966" s="9">
        <f t="shared" si="793"/>
        <v>3.3802578171062976</v>
      </c>
      <c r="G966" s="9">
        <v>2.9802578171062972</v>
      </c>
      <c r="H966" s="9">
        <f t="shared" si="741"/>
        <v>3.2883506682104446</v>
      </c>
      <c r="I966" s="9">
        <v>65</v>
      </c>
      <c r="J966" s="9">
        <v>78</v>
      </c>
      <c r="K966" s="9">
        <v>0.2</v>
      </c>
      <c r="L966" s="9">
        <v>0.2</v>
      </c>
      <c r="M966" s="1">
        <f t="shared" si="794"/>
        <v>1.3989229744649958</v>
      </c>
      <c r="N966" s="9">
        <v>3</v>
      </c>
      <c r="O966" s="9">
        <v>2.6</v>
      </c>
      <c r="P966" s="9">
        <f t="shared" si="795"/>
        <v>2.8029044831485406</v>
      </c>
      <c r="Q966" s="1">
        <f t="shared" si="796"/>
        <v>1.3070158255691426</v>
      </c>
      <c r="R966" s="4">
        <f t="shared" si="797"/>
        <v>15.007922656809424</v>
      </c>
      <c r="S966" s="4">
        <f t="shared" si="798"/>
        <v>6.4778601118107418E-2</v>
      </c>
      <c r="T966" s="9">
        <f t="shared" si="799"/>
        <v>15.116198164600547</v>
      </c>
      <c r="U966" s="9">
        <f t="shared" si="800"/>
        <v>4.6872736426754402</v>
      </c>
      <c r="V966" s="9">
        <f t="shared" si="801"/>
        <v>39.829006830993428</v>
      </c>
      <c r="W966" s="9">
        <f t="shared" si="802"/>
        <v>41.462288074332214</v>
      </c>
      <c r="X966" s="28">
        <f t="shared" si="742"/>
        <v>81.291294905325643</v>
      </c>
      <c r="Y966" s="9">
        <f t="shared" si="803"/>
        <v>0.5100458557416323</v>
      </c>
      <c r="Z966" s="9">
        <f t="shared" si="771"/>
        <v>0.04</v>
      </c>
      <c r="AA966" s="29">
        <f t="shared" si="743"/>
        <v>0.55004585574163234</v>
      </c>
      <c r="AB966" s="30">
        <f t="shared" si="772"/>
        <v>0.98</v>
      </c>
      <c r="AC966" s="9">
        <v>0.5</v>
      </c>
      <c r="AD966" s="9">
        <v>0.5</v>
      </c>
      <c r="AE966" s="9">
        <f t="shared" si="744"/>
        <v>81.410947066139911</v>
      </c>
      <c r="AF966" s="9">
        <f>(AC966+AD966)*D966*E966*N966</f>
        <v>24.757380000000005</v>
      </c>
      <c r="AG966" s="28">
        <f t="shared" si="745"/>
        <v>106.16832706613991</v>
      </c>
      <c r="AH966" s="9">
        <f t="shared" si="746"/>
        <v>0.23318988519595724</v>
      </c>
      <c r="AI966" s="9">
        <f t="shared" si="773"/>
        <v>0.09</v>
      </c>
      <c r="AJ966" s="29">
        <f t="shared" si="747"/>
        <v>0.32318988519595726</v>
      </c>
      <c r="AK966" s="30">
        <f t="shared" si="774"/>
        <v>0.9</v>
      </c>
      <c r="AL966" s="9">
        <v>11.44740422720154</v>
      </c>
      <c r="AM966" s="9">
        <v>3.0716047819607466</v>
      </c>
      <c r="AN966" s="9">
        <v>3.5566565181826264</v>
      </c>
      <c r="AO966" s="36">
        <f t="shared" si="748"/>
        <v>82.984863549186585</v>
      </c>
      <c r="AP966" s="36">
        <f t="shared" si="749"/>
        <v>5.1508069730300896</v>
      </c>
      <c r="AQ966" s="36">
        <f t="shared" si="750"/>
        <v>1.3820813011670576</v>
      </c>
      <c r="AR966" s="36">
        <f t="shared" si="751"/>
        <v>1.6003323400598091</v>
      </c>
      <c r="AS966" s="36">
        <f t="shared" si="752"/>
        <v>115.42843949961036</v>
      </c>
      <c r="AT966" s="37">
        <f t="shared" si="753"/>
        <v>105.00164215332519</v>
      </c>
      <c r="AU966" s="37">
        <f t="shared" si="754"/>
        <v>7.7477189692205588</v>
      </c>
      <c r="AV966" s="37">
        <f t="shared" si="755"/>
        <v>2.0788931851114998</v>
      </c>
      <c r="AW966" s="37">
        <f t="shared" si="756"/>
        <v>2.4071811063897304</v>
      </c>
      <c r="AX966" s="37">
        <f t="shared" si="757"/>
        <v>173.62466017097913</v>
      </c>
      <c r="AY966" s="9">
        <f t="shared" si="758"/>
        <v>0.85</v>
      </c>
      <c r="AZ966" s="9">
        <f t="shared" si="759"/>
        <v>0.6</v>
      </c>
      <c r="BA966" s="9">
        <f t="shared" si="760"/>
        <v>0.65</v>
      </c>
      <c r="BB966" s="9">
        <f t="shared" si="775"/>
        <v>21</v>
      </c>
      <c r="BC966" s="9">
        <f t="shared" si="776"/>
        <v>11.2</v>
      </c>
      <c r="BD966" s="9">
        <f t="shared" si="777"/>
        <v>13.65</v>
      </c>
      <c r="BE966" s="9">
        <f t="shared" si="761"/>
        <v>427.43901382510074</v>
      </c>
      <c r="BF966" s="9">
        <f t="shared" si="762"/>
        <v>114.69182819123053</v>
      </c>
      <c r="BG966" s="9">
        <f t="shared" si="763"/>
        <v>132.80336087321373</v>
      </c>
      <c r="BH966" s="9">
        <f t="shared" si="764"/>
        <v>9578.8133015707044</v>
      </c>
      <c r="BI966" s="9">
        <f t="shared" si="765"/>
        <v>813.52321471062669</v>
      </c>
      <c r="BJ966" s="9">
        <f t="shared" si="766"/>
        <v>218.28719829806414</v>
      </c>
      <c r="BK966" s="9">
        <f t="shared" si="767"/>
        <v>252.75796913137989</v>
      </c>
      <c r="BL966" s="9">
        <f t="shared" si="768"/>
        <v>18230.874436265844</v>
      </c>
      <c r="BM966" s="9" t="str">
        <f t="shared" si="769"/>
        <v>M</v>
      </c>
      <c r="BN966" s="9" t="str">
        <f t="shared" si="770"/>
        <v>M</v>
      </c>
      <c r="BO966" s="9">
        <v>1</v>
      </c>
    </row>
    <row r="967" spans="1:67" x14ac:dyDescent="0.3">
      <c r="A967" s="10">
        <v>961</v>
      </c>
      <c r="B967" s="10">
        <f t="shared" si="740"/>
        <v>25</v>
      </c>
      <c r="C967" s="9">
        <f>IF(G967&lt;=$A$3,$A$3,G967)</f>
        <v>2.5</v>
      </c>
      <c r="D967" s="9">
        <f t="shared" si="791"/>
        <v>3</v>
      </c>
      <c r="E967" s="9">
        <f t="shared" si="792"/>
        <v>2.7508200000000005</v>
      </c>
      <c r="F967" s="9">
        <f t="shared" si="793"/>
        <v>2.9000000000000004</v>
      </c>
      <c r="G967" s="9">
        <v>1.0800741528682911</v>
      </c>
      <c r="H967" s="9">
        <f t="shared" si="741"/>
        <v>1.1917299711169913</v>
      </c>
      <c r="I967" s="9">
        <v>65</v>
      </c>
      <c r="J967" s="9">
        <v>78</v>
      </c>
      <c r="K967" s="9">
        <v>0.2</v>
      </c>
      <c r="L967" s="9">
        <v>0.2</v>
      </c>
      <c r="M967" s="1">
        <f t="shared" si="794"/>
        <v>1.3989229744649958</v>
      </c>
      <c r="N967" s="9">
        <v>3</v>
      </c>
      <c r="O967" s="9">
        <v>2.6</v>
      </c>
      <c r="P967" s="9">
        <f t="shared" si="795"/>
        <v>0</v>
      </c>
      <c r="Q967" s="1">
        <f t="shared" si="796"/>
        <v>0</v>
      </c>
      <c r="R967" s="4">
        <f t="shared" si="797"/>
        <v>15.007922656809424</v>
      </c>
      <c r="S967" s="4">
        <f t="shared" si="798"/>
        <v>18.326659107322644</v>
      </c>
      <c r="T967" s="9">
        <f t="shared" si="799"/>
        <v>0</v>
      </c>
      <c r="U967" s="9">
        <f t="shared" si="800"/>
        <v>2.5906529455819873</v>
      </c>
      <c r="V967" s="9">
        <f t="shared" si="801"/>
        <v>29.504111752332385</v>
      </c>
      <c r="W967" s="9">
        <f t="shared" si="802"/>
        <v>36.653318214645289</v>
      </c>
      <c r="X967" s="28">
        <f t="shared" si="742"/>
        <v>66.157429966977674</v>
      </c>
      <c r="Y967" s="9">
        <f t="shared" si="803"/>
        <v>0.55403177289294203</v>
      </c>
      <c r="Z967" s="9">
        <f t="shared" si="771"/>
        <v>0.04</v>
      </c>
      <c r="AA967" s="29">
        <f t="shared" si="743"/>
        <v>0.59403177289294207</v>
      </c>
      <c r="AB967" s="30">
        <f t="shared" si="772"/>
        <v>0.98</v>
      </c>
      <c r="AC967" s="9">
        <v>0.5</v>
      </c>
      <c r="AD967" s="9">
        <v>0.5</v>
      </c>
      <c r="AE967" s="9">
        <f t="shared" si="744"/>
        <v>29.504111752332381</v>
      </c>
      <c r="AF967" s="9">
        <f>(AC967+AD967)*D967*E967*N967</f>
        <v>24.757380000000005</v>
      </c>
      <c r="AG967" s="28">
        <f t="shared" si="745"/>
        <v>54.26149175233239</v>
      </c>
      <c r="AH967" s="9">
        <f t="shared" si="746"/>
        <v>0.45626058555487148</v>
      </c>
      <c r="AI967" s="9">
        <f t="shared" si="773"/>
        <v>0.09</v>
      </c>
      <c r="AJ967" s="29">
        <f t="shared" si="747"/>
        <v>0.54626058555487145</v>
      </c>
      <c r="AK967" s="30">
        <f t="shared" si="774"/>
        <v>0.9</v>
      </c>
      <c r="AL967" s="9">
        <v>11.448170641410163</v>
      </c>
      <c r="AM967" s="9">
        <v>3.3947944256278451</v>
      </c>
      <c r="AN967" s="9">
        <v>3.8179600035908141</v>
      </c>
      <c r="AO967" s="36">
        <f t="shared" si="748"/>
        <v>67.535709757956369</v>
      </c>
      <c r="AP967" s="36">
        <f t="shared" si="749"/>
        <v>4.6475935389123544</v>
      </c>
      <c r="AQ967" s="36">
        <f t="shared" si="750"/>
        <v>1.3781786743650593</v>
      </c>
      <c r="AR967" s="36">
        <f t="shared" si="751"/>
        <v>1.5499704538234194</v>
      </c>
      <c r="AS967" s="36">
        <f t="shared" si="752"/>
        <v>105.97301821286702</v>
      </c>
      <c r="AT967" s="37">
        <f t="shared" si="753"/>
        <v>53.665211623185876</v>
      </c>
      <c r="AU967" s="37">
        <f t="shared" si="754"/>
        <v>5.194486243301359</v>
      </c>
      <c r="AV967" s="37">
        <f t="shared" si="755"/>
        <v>1.5403520348459649</v>
      </c>
      <c r="AW967" s="37">
        <f t="shared" si="756"/>
        <v>1.7323589364042169</v>
      </c>
      <c r="AX967" s="37">
        <f t="shared" si="757"/>
        <v>118.44309978034056</v>
      </c>
      <c r="AY967" s="9">
        <f t="shared" si="758"/>
        <v>0.85</v>
      </c>
      <c r="AZ967" s="9">
        <f t="shared" si="759"/>
        <v>0.6</v>
      </c>
      <c r="BA967" s="9">
        <f t="shared" si="760"/>
        <v>0.65</v>
      </c>
      <c r="BB967" s="9">
        <f t="shared" si="775"/>
        <v>21</v>
      </c>
      <c r="BC967" s="9">
        <f t="shared" si="776"/>
        <v>11.2</v>
      </c>
      <c r="BD967" s="9">
        <f t="shared" si="777"/>
        <v>13.65</v>
      </c>
      <c r="BE967" s="9">
        <f t="shared" si="761"/>
        <v>313.87852831693806</v>
      </c>
      <c r="BF967" s="9">
        <f t="shared" si="762"/>
        <v>93.076274946523711</v>
      </c>
      <c r="BG967" s="9">
        <f t="shared" si="763"/>
        <v>104.67835470282637</v>
      </c>
      <c r="BH967" s="9">
        <f t="shared" si="764"/>
        <v>7156.9630001988107</v>
      </c>
      <c r="BI967" s="9">
        <f t="shared" si="765"/>
        <v>278.76320352049521</v>
      </c>
      <c r="BJ967" s="9">
        <f t="shared" si="766"/>
        <v>82.663317924213686</v>
      </c>
      <c r="BK967" s="9">
        <f t="shared" si="767"/>
        <v>92.967408929449505</v>
      </c>
      <c r="BL967" s="9">
        <f t="shared" si="768"/>
        <v>6356.2740150180971</v>
      </c>
      <c r="BM967" s="9" t="str">
        <f t="shared" si="769"/>
        <v>M</v>
      </c>
      <c r="BN967" s="9" t="str">
        <f t="shared" si="770"/>
        <v>M</v>
      </c>
      <c r="BO967" s="9">
        <v>1</v>
      </c>
    </row>
    <row r="968" spans="1:67" x14ac:dyDescent="0.3">
      <c r="A968" s="10">
        <v>962</v>
      </c>
      <c r="B968" s="10">
        <f t="shared" ref="B968:B1006" si="804">IF(A968&lt;40,1,IF(A968&lt;80,2,IF(A968&lt;120,3,IF(A968&lt;160,4,IF(A968&lt;200,5,IF(A968&lt;240,6,IF(A968&lt;280,7,IF(A968&lt;320,8,IF(A968&lt;360,9,IF(A968&lt;400,10,IF(A968&lt;440,11,IF(A968&lt;480,12,IF(A968&lt;520,13,IF(A968&lt;560,14,IF(A968&lt;600,15,IF(A968&lt;640,16,IF(A968&lt;680,17,IF(A968&lt;720,18,IF(A968&lt;760,19,IF(A968&lt;800,20,IF(A968&lt;840,21,IF(A968&lt;880,22,IF(A968&lt;920,23,IF(A968&lt;960,24,25))))))))))))))))))))))))</f>
        <v>25</v>
      </c>
      <c r="C968" s="9">
        <f>IF(G968&lt;=$A$3,$A$3,G968)</f>
        <v>2.5</v>
      </c>
      <c r="D968" s="9">
        <f t="shared" si="791"/>
        <v>3</v>
      </c>
      <c r="E968" s="9">
        <f t="shared" si="792"/>
        <v>2.7508200000000005</v>
      </c>
      <c r="F968" s="9">
        <f t="shared" si="793"/>
        <v>2.9000000000000004</v>
      </c>
      <c r="G968" s="9">
        <v>2.163995481699728</v>
      </c>
      <c r="H968" s="9">
        <f t="shared" ref="H968:H1006" si="805">G968*_xlfn.CSC(I968*PI()/180)</f>
        <v>2.3877048312420808</v>
      </c>
      <c r="I968" s="9">
        <v>65</v>
      </c>
      <c r="J968" s="9">
        <v>78</v>
      </c>
      <c r="K968" s="9">
        <v>0.2</v>
      </c>
      <c r="L968" s="9">
        <v>0.2</v>
      </c>
      <c r="M968" s="1">
        <f t="shared" si="794"/>
        <v>1.3989229744649958</v>
      </c>
      <c r="N968" s="9">
        <v>3</v>
      </c>
      <c r="O968" s="9">
        <v>2.6</v>
      </c>
      <c r="P968" s="9">
        <f t="shared" si="795"/>
        <v>1.9013794652550289</v>
      </c>
      <c r="Q968" s="1">
        <f t="shared" si="796"/>
        <v>0.886627805707076</v>
      </c>
      <c r="R968" s="4">
        <f t="shared" si="797"/>
        <v>15.007922656809424</v>
      </c>
      <c r="S968" s="4">
        <f t="shared" si="798"/>
        <v>2.0126742862666616</v>
      </c>
      <c r="T968" s="9">
        <f t="shared" si="799"/>
        <v>6.9560641538299928</v>
      </c>
      <c r="U968" s="9">
        <f t="shared" si="800"/>
        <v>3.7866278057070764</v>
      </c>
      <c r="V968" s="9">
        <f t="shared" si="801"/>
        <v>39.97843543925746</v>
      </c>
      <c r="W968" s="9">
        <f t="shared" si="802"/>
        <v>46.820598482952569</v>
      </c>
      <c r="X968" s="28">
        <f t="shared" ref="X968:X1006" si="806">V968+W968</f>
        <v>86.799033922210029</v>
      </c>
      <c r="Y968" s="9">
        <f t="shared" si="803"/>
        <v>0.53941382026110518</v>
      </c>
      <c r="Z968" s="9">
        <f t="shared" si="771"/>
        <v>0.04</v>
      </c>
      <c r="AA968" s="29">
        <f t="shared" ref="AA968:AA1006" si="807">Y968+Z968</f>
        <v>0.57941382026110522</v>
      </c>
      <c r="AB968" s="30">
        <f t="shared" si="772"/>
        <v>0.98</v>
      </c>
      <c r="AC968" s="9">
        <v>0.5</v>
      </c>
      <c r="AD968" s="9">
        <v>0.5</v>
      </c>
      <c r="AE968" s="9">
        <f t="shared" ref="AE968:AE1006" si="808">H968*D968*E968*N968</f>
        <v>59.113315834896071</v>
      </c>
      <c r="AF968" s="9">
        <f>(AC968+AD968)*D968*E968*N968</f>
        <v>24.757380000000005</v>
      </c>
      <c r="AG968" s="28">
        <f t="shared" ref="AG968:AG1006" si="809">AE968+AF968</f>
        <v>83.870695834896082</v>
      </c>
      <c r="AH968" s="9">
        <f t="shared" ref="AH968:AH1006" si="810">AF968/(AF968+AE968)</f>
        <v>0.295185103134666</v>
      </c>
      <c r="AI968" s="9">
        <f t="shared" si="773"/>
        <v>0.09</v>
      </c>
      <c r="AJ968" s="29">
        <f t="shared" ref="AJ968:AJ1006" si="811">AH968+AI968</f>
        <v>0.38518510313466603</v>
      </c>
      <c r="AK968" s="30">
        <f t="shared" si="774"/>
        <v>0.9</v>
      </c>
      <c r="AL968" s="9">
        <v>7.4349478556439443</v>
      </c>
      <c r="AM968" s="9">
        <v>2.7199671500086327</v>
      </c>
      <c r="AN968" s="9">
        <v>5.1132653728679198</v>
      </c>
      <c r="AO968" s="36">
        <f t="shared" ref="AO968:AO1006" si="812">X968/(1-Z968)*AB968</f>
        <v>88.60734712892274</v>
      </c>
      <c r="AP968" s="36">
        <f t="shared" ref="AP968:AP1006" si="813">AL968*(1-AA968)</f>
        <v>3.1270363151631742</v>
      </c>
      <c r="AQ968" s="36">
        <f t="shared" ref="AQ968:AQ1006" si="814">AM968*(1-AA968)</f>
        <v>1.1439805926374202</v>
      </c>
      <c r="AR968" s="36">
        <f t="shared" ref="AR968:AR1006" si="815">AN968*(1-AA968)</f>
        <v>2.1505687491656937</v>
      </c>
      <c r="AS968" s="36">
        <f t="shared" ref="AS968:AS1006" si="816">AP968*AY968*BB968+AQ968*AZ968*BC968+AR968*BA968*BD968</f>
        <v>82.586069035158744</v>
      </c>
      <c r="AT968" s="37">
        <f t="shared" ref="AT968:AT1006" si="817">AG968/(1-AI968)*AK968</f>
        <v>82.949039836710412</v>
      </c>
      <c r="AU968" s="37">
        <f t="shared" ref="AU968:AU1006" si="818">AL968*(1-AJ968)</f>
        <v>4.5711166990668675</v>
      </c>
      <c r="AV968" s="37">
        <f t="shared" ref="AV968:AV1006" si="819">AM968*(1-AJ968)</f>
        <v>1.6722763228096538</v>
      </c>
      <c r="AW968" s="37">
        <f t="shared" ref="AW968:AW1006" si="820">AN968*(1-AJ968)</f>
        <v>3.1437117228648734</v>
      </c>
      <c r="AX968" s="37">
        <f t="shared" ref="AX968:AX1006" si="821">AU968*AY968*BB968+AV968*AZ968*BC968+AW968*BA968*BD968</f>
        <v>120.72471222874304</v>
      </c>
      <c r="AY968" s="9">
        <f t="shared" ref="AY968:AY1006" si="822">IF(AL968&lt;3,0.7,0.85)</f>
        <v>0.85</v>
      </c>
      <c r="AZ968" s="9">
        <f t="shared" ref="AZ968:AZ1006" si="823">IF(AM968&lt;1.5,0.4,0.6)</f>
        <v>0.6</v>
      </c>
      <c r="BA968" s="9">
        <f t="shared" ref="BA968:BA1006" si="824">IF(AN968&lt;2.5,0.45,IF(AN968&lt;3.5,0.55,0.65))</f>
        <v>0.65</v>
      </c>
      <c r="BB968" s="9">
        <f t="shared" si="775"/>
        <v>21</v>
      </c>
      <c r="BC968" s="9">
        <f t="shared" si="776"/>
        <v>11.2</v>
      </c>
      <c r="BD968" s="9">
        <f t="shared" si="777"/>
        <v>13.65</v>
      </c>
      <c r="BE968" s="9">
        <f t="shared" ref="BE968:BE1006" si="825">AO968*AP968</f>
        <v>277.07839226241083</v>
      </c>
      <c r="BF968" s="9">
        <f t="shared" ref="BF968:BF1006" si="826">AO968*AQ968</f>
        <v>101.36508548057465</v>
      </c>
      <c r="BG968" s="9">
        <f t="shared" ref="BG968:BG1006" si="827">AO968*AR968</f>
        <v>190.5561916819378</v>
      </c>
      <c r="BH968" s="9">
        <f t="shared" ref="BH968:BH1006" si="828">AO968*AS968</f>
        <v>7317.732487011488</v>
      </c>
      <c r="BI968" s="9">
        <f t="shared" ref="BI968:BI1006" si="829">AT968*AU968</f>
        <v>379.1697411691498</v>
      </c>
      <c r="BJ968" s="9">
        <f t="shared" ref="BJ968:BJ1006" si="830">AT968*AV968</f>
        <v>138.71371531872558</v>
      </c>
      <c r="BK968" s="9">
        <f t="shared" ref="BK968:BK1006" si="831">AT968*AW968</f>
        <v>260.76786893505192</v>
      </c>
      <c r="BL968" s="9">
        <f t="shared" ref="BL968:BL1006" si="832">AT968*AX968</f>
        <v>10013.998963937407</v>
      </c>
      <c r="BM968" s="9" t="str">
        <f t="shared" ref="BM968:BM1006" si="833">IF(AS968&gt;=78,"M","D")</f>
        <v>M</v>
      </c>
      <c r="BN968" s="9" t="str">
        <f t="shared" ref="BN968:BN1006" si="834">IF(AX968&gt;=70,"M","D")</f>
        <v>M</v>
      </c>
      <c r="BO968" s="9">
        <v>1</v>
      </c>
    </row>
    <row r="969" spans="1:67" x14ac:dyDescent="0.3">
      <c r="A969" s="10">
        <v>963</v>
      </c>
      <c r="B969" s="10">
        <f t="shared" si="804"/>
        <v>25</v>
      </c>
      <c r="C969" s="9">
        <f>IF(G969&lt;=$A$3,$A$3,G969)</f>
        <v>2.5</v>
      </c>
      <c r="D969" s="9">
        <f t="shared" si="791"/>
        <v>3</v>
      </c>
      <c r="E969" s="9">
        <f t="shared" si="792"/>
        <v>2.7508200000000005</v>
      </c>
      <c r="F969" s="9">
        <f t="shared" si="793"/>
        <v>2.9000000000000004</v>
      </c>
      <c r="G969" s="9">
        <v>1.1256568499674235</v>
      </c>
      <c r="H969" s="9">
        <f t="shared" si="805"/>
        <v>1.2420249125829295</v>
      </c>
      <c r="I969" s="9">
        <v>65</v>
      </c>
      <c r="J969" s="9">
        <v>78</v>
      </c>
      <c r="K969" s="9">
        <v>0.2</v>
      </c>
      <c r="L969" s="9">
        <v>0.2</v>
      </c>
      <c r="M969" s="1">
        <f t="shared" si="794"/>
        <v>1.3989229744649958</v>
      </c>
      <c r="N969" s="9">
        <v>3</v>
      </c>
      <c r="O969" s="9">
        <v>2.6</v>
      </c>
      <c r="P969" s="9">
        <f t="shared" si="795"/>
        <v>0</v>
      </c>
      <c r="Q969" s="1">
        <f t="shared" si="796"/>
        <v>0</v>
      </c>
      <c r="R969" s="4">
        <f t="shared" si="797"/>
        <v>15.007922656809424</v>
      </c>
      <c r="S969" s="4">
        <f t="shared" si="798"/>
        <v>17.787085016877647</v>
      </c>
      <c r="T969" s="9">
        <f t="shared" si="799"/>
        <v>0</v>
      </c>
      <c r="U969" s="9">
        <f t="shared" si="800"/>
        <v>2.6409478870479255</v>
      </c>
      <c r="V969" s="9">
        <f t="shared" si="801"/>
        <v>30.749282730282371</v>
      </c>
      <c r="W969" s="9">
        <f t="shared" si="802"/>
        <v>35.574170033755294</v>
      </c>
      <c r="X969" s="28">
        <f t="shared" si="806"/>
        <v>66.323452764037668</v>
      </c>
      <c r="Y969" s="9">
        <f t="shared" si="803"/>
        <v>0.53637391527729017</v>
      </c>
      <c r="Z969" s="9">
        <f t="shared" ref="Z969:Z1006" si="835">Z968</f>
        <v>0.04</v>
      </c>
      <c r="AA969" s="29">
        <f t="shared" si="807"/>
        <v>0.57637391527729021</v>
      </c>
      <c r="AB969" s="30">
        <f t="shared" ref="AB969:AB1006" si="836">AB968</f>
        <v>0.98</v>
      </c>
      <c r="AC969" s="9">
        <v>0.5</v>
      </c>
      <c r="AD969" s="9">
        <v>0.5</v>
      </c>
      <c r="AE969" s="9">
        <f t="shared" si="808"/>
        <v>30.749282730282374</v>
      </c>
      <c r="AF969" s="9">
        <f>(AC969+AD969)*D969*E969*N969</f>
        <v>24.757380000000005</v>
      </c>
      <c r="AG969" s="28">
        <f t="shared" si="809"/>
        <v>55.506662730282379</v>
      </c>
      <c r="AH969" s="9">
        <f t="shared" si="810"/>
        <v>0.4460253739321513</v>
      </c>
      <c r="AI969" s="9">
        <f t="shared" ref="AI969:AI1006" si="837">AI968</f>
        <v>0.09</v>
      </c>
      <c r="AJ969" s="29">
        <f t="shared" si="811"/>
        <v>0.53602537393215133</v>
      </c>
      <c r="AK969" s="30">
        <f t="shared" ref="AK969:AK1006" si="838">AK968</f>
        <v>0.9</v>
      </c>
      <c r="AL969" s="9">
        <v>5.4421244561654216</v>
      </c>
      <c r="AM969" s="9">
        <v>3.3678007833548875</v>
      </c>
      <c r="AN969" s="9">
        <v>4.0977157746197683</v>
      </c>
      <c r="AO969" s="36">
        <f t="shared" si="812"/>
        <v>67.705191363288463</v>
      </c>
      <c r="AP969" s="36">
        <f t="shared" si="813"/>
        <v>2.305425875939064</v>
      </c>
      <c r="AQ969" s="36">
        <f t="shared" si="814"/>
        <v>1.4266882599787061</v>
      </c>
      <c r="AR969" s="36">
        <f t="shared" si="815"/>
        <v>1.7358992899086583</v>
      </c>
      <c r="AS969" s="36">
        <f t="shared" si="816"/>
        <v>66.140963442283763</v>
      </c>
      <c r="AT969" s="37">
        <f t="shared" si="817"/>
        <v>54.89669940357598</v>
      </c>
      <c r="AU969" s="37">
        <f t="shared" si="818"/>
        <v>2.5250076595640456</v>
      </c>
      <c r="AV969" s="37">
        <f t="shared" si="819"/>
        <v>1.5625741091280918</v>
      </c>
      <c r="AW969" s="37">
        <f t="shared" si="820"/>
        <v>1.901236144261532</v>
      </c>
      <c r="AX969" s="37">
        <f t="shared" si="821"/>
        <v>72.440602426519433</v>
      </c>
      <c r="AY969" s="9">
        <f t="shared" si="822"/>
        <v>0.85</v>
      </c>
      <c r="AZ969" s="9">
        <f t="shared" si="823"/>
        <v>0.6</v>
      </c>
      <c r="BA969" s="9">
        <f t="shared" si="824"/>
        <v>0.65</v>
      </c>
      <c r="BB969" s="9">
        <f t="shared" ref="BB969:BB1006" si="839">BB968</f>
        <v>21</v>
      </c>
      <c r="BC969" s="9">
        <f t="shared" ref="BC969:BC1006" si="840">BC968</f>
        <v>11.2</v>
      </c>
      <c r="BD969" s="9">
        <f t="shared" ref="BD969:BD1006" si="841">BD968</f>
        <v>13.65</v>
      </c>
      <c r="BE969" s="9">
        <f t="shared" si="825"/>
        <v>156.08930010433124</v>
      </c>
      <c r="BF969" s="9">
        <f t="shared" si="826"/>
        <v>96.594201657615343</v>
      </c>
      <c r="BG969" s="9">
        <f t="shared" si="827"/>
        <v>117.52939361066227</v>
      </c>
      <c r="BH969" s="9">
        <f t="shared" si="828"/>
        <v>4478.0865868120882</v>
      </c>
      <c r="BI969" s="9">
        <f t="shared" si="829"/>
        <v>138.61458647881432</v>
      </c>
      <c r="BJ969" s="9">
        <f t="shared" si="830"/>
        <v>85.780161164615379</v>
      </c>
      <c r="BK969" s="9">
        <f t="shared" si="831"/>
        <v>104.37158910673914</v>
      </c>
      <c r="BL969" s="9">
        <f t="shared" si="832"/>
        <v>3976.7499760225942</v>
      </c>
      <c r="BM969" s="9" t="str">
        <f t="shared" si="833"/>
        <v>D</v>
      </c>
      <c r="BN969" s="9" t="str">
        <f t="shared" si="834"/>
        <v>M</v>
      </c>
      <c r="BO969" s="9">
        <v>1</v>
      </c>
    </row>
    <row r="970" spans="1:67" x14ac:dyDescent="0.3">
      <c r="A970" s="10">
        <v>964</v>
      </c>
      <c r="B970" s="10">
        <f t="shared" si="804"/>
        <v>25</v>
      </c>
      <c r="C970" s="9">
        <f>IF(G970&lt;=$A$3,$A$3,G970)</f>
        <v>2.5</v>
      </c>
      <c r="D970" s="9">
        <f t="shared" si="791"/>
        <v>3</v>
      </c>
      <c r="E970" s="9">
        <f t="shared" si="792"/>
        <v>2.7508200000000005</v>
      </c>
      <c r="F970" s="9">
        <f t="shared" si="793"/>
        <v>2.9000000000000004</v>
      </c>
      <c r="G970" s="9">
        <v>2.4864175555231576</v>
      </c>
      <c r="H970" s="9">
        <f t="shared" si="805"/>
        <v>2.7434582280849473</v>
      </c>
      <c r="I970" s="9">
        <v>65</v>
      </c>
      <c r="J970" s="9">
        <v>78</v>
      </c>
      <c r="K970" s="9">
        <v>0.2</v>
      </c>
      <c r="L970" s="9">
        <v>0.2</v>
      </c>
      <c r="M970" s="1">
        <f t="shared" si="794"/>
        <v>1.3989229744649958</v>
      </c>
      <c r="N970" s="9">
        <v>3</v>
      </c>
      <c r="O970" s="9">
        <v>2.6</v>
      </c>
      <c r="P970" s="9">
        <f t="shared" si="795"/>
        <v>2.6642950867793402</v>
      </c>
      <c r="Q970" s="1">
        <f t="shared" si="796"/>
        <v>1.242381202549943</v>
      </c>
      <c r="R970" s="4">
        <f t="shared" si="797"/>
        <v>15.007922656809424</v>
      </c>
      <c r="S970" s="4">
        <f t="shared" si="798"/>
        <v>0.18792885525676578</v>
      </c>
      <c r="T970" s="9">
        <f t="shared" si="799"/>
        <v>13.658110688440539</v>
      </c>
      <c r="U970" s="9">
        <f t="shared" si="800"/>
        <v>4.1423812025499434</v>
      </c>
      <c r="V970" s="9">
        <f t="shared" si="801"/>
        <v>30.349833822849725</v>
      </c>
      <c r="W970" s="9">
        <f t="shared" si="802"/>
        <v>41.801052256421926</v>
      </c>
      <c r="X970" s="28">
        <f t="shared" si="806"/>
        <v>72.150886079271658</v>
      </c>
      <c r="Y970" s="9">
        <f t="shared" si="803"/>
        <v>0.57935604852441325</v>
      </c>
      <c r="Z970" s="9">
        <f t="shared" si="835"/>
        <v>0.04</v>
      </c>
      <c r="AA970" s="29">
        <f t="shared" si="807"/>
        <v>0.61935604852441328</v>
      </c>
      <c r="AB970" s="30">
        <f t="shared" si="836"/>
        <v>0.98</v>
      </c>
      <c r="AC970" s="9">
        <v>0.5</v>
      </c>
      <c r="AD970" s="9">
        <v>0.5</v>
      </c>
      <c r="AE970" s="9">
        <f t="shared" si="808"/>
        <v>67.920837866825721</v>
      </c>
      <c r="AF970" s="9">
        <f>(AC970+AD970)*D970*E970*N970</f>
        <v>24.757380000000005</v>
      </c>
      <c r="AG970" s="28">
        <f t="shared" si="809"/>
        <v>92.678217866825719</v>
      </c>
      <c r="AH970" s="9">
        <f t="shared" si="810"/>
        <v>0.26713267227014664</v>
      </c>
      <c r="AI970" s="9">
        <f t="shared" si="837"/>
        <v>0.09</v>
      </c>
      <c r="AJ970" s="29">
        <f t="shared" si="811"/>
        <v>0.35713267227014667</v>
      </c>
      <c r="AK970" s="30">
        <f t="shared" si="838"/>
        <v>0.9</v>
      </c>
      <c r="AL970" s="9">
        <v>8.3916422114058253</v>
      </c>
      <c r="AM970" s="9">
        <v>2.8555414199527358</v>
      </c>
      <c r="AN970" s="9">
        <v>5.4846019584347374</v>
      </c>
      <c r="AO970" s="36">
        <f t="shared" si="812"/>
        <v>73.654029539256484</v>
      </c>
      <c r="AP970" s="36">
        <f t="shared" si="813"/>
        <v>3.1942278507188444</v>
      </c>
      <c r="AQ970" s="36">
        <f t="shared" si="814"/>
        <v>1.0869445696930171</v>
      </c>
      <c r="AR970" s="36">
        <f t="shared" si="815"/>
        <v>2.0876805617293401</v>
      </c>
      <c r="AS970" s="36">
        <f t="shared" si="816"/>
        <v>82.844180427612017</v>
      </c>
      <c r="AT970" s="37">
        <f t="shared" si="817"/>
        <v>91.659775912245209</v>
      </c>
      <c r="AU970" s="37">
        <f t="shared" si="818"/>
        <v>5.3947126037114996</v>
      </c>
      <c r="AV970" s="37">
        <f t="shared" si="819"/>
        <v>1.8357342818669262</v>
      </c>
      <c r="AW970" s="37">
        <f t="shared" si="820"/>
        <v>3.5258714046808599</v>
      </c>
      <c r="AX970" s="37">
        <f t="shared" si="821"/>
        <v>139.91504838842695</v>
      </c>
      <c r="AY970" s="9">
        <f t="shared" si="822"/>
        <v>0.85</v>
      </c>
      <c r="AZ970" s="9">
        <f t="shared" si="823"/>
        <v>0.6</v>
      </c>
      <c r="BA970" s="9">
        <f t="shared" si="824"/>
        <v>0.65</v>
      </c>
      <c r="BB970" s="9">
        <f t="shared" si="839"/>
        <v>21</v>
      </c>
      <c r="BC970" s="9">
        <f t="shared" si="840"/>
        <v>11.2</v>
      </c>
      <c r="BD970" s="9">
        <f t="shared" si="841"/>
        <v>13.65</v>
      </c>
      <c r="BE970" s="9">
        <f t="shared" si="825"/>
        <v>235.26775247196153</v>
      </c>
      <c r="BF970" s="9">
        <f t="shared" si="826"/>
        <v>80.057847443703906</v>
      </c>
      <c r="BG970" s="9">
        <f t="shared" si="827"/>
        <v>153.7660857621444</v>
      </c>
      <c r="BH970" s="9">
        <f t="shared" si="828"/>
        <v>6101.807712370829</v>
      </c>
      <c r="BI970" s="9">
        <f t="shared" si="829"/>
        <v>494.47814836716094</v>
      </c>
      <c r="BJ970" s="9">
        <f t="shared" si="830"/>
        <v>168.26299291034883</v>
      </c>
      <c r="BK970" s="9">
        <f t="shared" si="831"/>
        <v>323.18058284844085</v>
      </c>
      <c r="BL970" s="9">
        <f t="shared" si="832"/>
        <v>12824.58198203416</v>
      </c>
      <c r="BM970" s="9" t="str">
        <f t="shared" si="833"/>
        <v>M</v>
      </c>
      <c r="BN970" s="9" t="str">
        <f t="shared" si="834"/>
        <v>M</v>
      </c>
      <c r="BO970" s="9">
        <v>1</v>
      </c>
    </row>
    <row r="971" spans="1:67" x14ac:dyDescent="0.3">
      <c r="A971" s="10">
        <v>965</v>
      </c>
      <c r="B971" s="10">
        <f t="shared" si="804"/>
        <v>25</v>
      </c>
      <c r="C971" s="9">
        <f>IF(G971&lt;=$A$3,$A$3,G971)</f>
        <v>2.5</v>
      </c>
      <c r="D971" s="9">
        <f t="shared" si="791"/>
        <v>3</v>
      </c>
      <c r="E971" s="9">
        <f t="shared" si="792"/>
        <v>2.7508200000000005</v>
      </c>
      <c r="F971" s="9">
        <f t="shared" si="793"/>
        <v>2.9000000000000004</v>
      </c>
      <c r="G971" s="9">
        <v>1.3767380754238263</v>
      </c>
      <c r="H971" s="9">
        <f t="shared" si="805"/>
        <v>1.5190623926175675</v>
      </c>
      <c r="I971" s="9">
        <v>65</v>
      </c>
      <c r="J971" s="9">
        <v>78</v>
      </c>
      <c r="K971" s="9">
        <v>0.2</v>
      </c>
      <c r="L971" s="9">
        <v>0.2</v>
      </c>
      <c r="M971" s="1">
        <f t="shared" si="794"/>
        <v>1.3989229744649958</v>
      </c>
      <c r="N971" s="9">
        <v>3</v>
      </c>
      <c r="O971" s="9">
        <v>2.6</v>
      </c>
      <c r="P971" s="9">
        <f t="shared" si="795"/>
        <v>3.8569744176461015E-2</v>
      </c>
      <c r="Q971" s="1">
        <f t="shared" si="796"/>
        <v>1.7985367082562931E-2</v>
      </c>
      <c r="R971" s="4">
        <f t="shared" si="797"/>
        <v>15.007922656809424</v>
      </c>
      <c r="S971" s="4">
        <f t="shared" si="798"/>
        <v>14.62450218330628</v>
      </c>
      <c r="T971" s="9">
        <f t="shared" si="799"/>
        <v>2.8623286450275278E-3</v>
      </c>
      <c r="U971" s="9">
        <f t="shared" si="800"/>
        <v>2.9179853670825633</v>
      </c>
      <c r="V971" s="9">
        <f t="shared" si="801"/>
        <v>37.600131146858999</v>
      </c>
      <c r="W971" s="9">
        <f t="shared" si="802"/>
        <v>81.513466898687099</v>
      </c>
      <c r="X971" s="28">
        <f t="shared" si="806"/>
        <v>119.1135980455461</v>
      </c>
      <c r="Y971" s="9">
        <f t="shared" si="803"/>
        <v>0.68433384799205177</v>
      </c>
      <c r="Z971" s="9">
        <f t="shared" si="835"/>
        <v>0.04</v>
      </c>
      <c r="AA971" s="29">
        <f t="shared" si="807"/>
        <v>0.7243338479920518</v>
      </c>
      <c r="AB971" s="30">
        <f t="shared" si="836"/>
        <v>0.98</v>
      </c>
      <c r="AC971" s="9">
        <v>0.5</v>
      </c>
      <c r="AD971" s="9">
        <v>0.5</v>
      </c>
      <c r="AE971" s="9">
        <f t="shared" si="808"/>
        <v>37.608004897742319</v>
      </c>
      <c r="AF971" s="9">
        <f>(AC971+AD971)*D971*E971*N971</f>
        <v>24.757380000000005</v>
      </c>
      <c r="AG971" s="28">
        <f t="shared" si="809"/>
        <v>62.365384897742324</v>
      </c>
      <c r="AH971" s="9">
        <f t="shared" si="810"/>
        <v>0.39697309718513807</v>
      </c>
      <c r="AI971" s="9">
        <f t="shared" si="837"/>
        <v>0.09</v>
      </c>
      <c r="AJ971" s="29">
        <f t="shared" si="811"/>
        <v>0.48697309718513804</v>
      </c>
      <c r="AK971" s="30">
        <f t="shared" si="838"/>
        <v>0.9</v>
      </c>
      <c r="AL971" s="9">
        <v>7.6077503473687864</v>
      </c>
      <c r="AM971" s="9">
        <v>3.2062125054105137</v>
      </c>
      <c r="AN971" s="9">
        <v>3.3181092882026522</v>
      </c>
      <c r="AO971" s="36">
        <f t="shared" si="812"/>
        <v>121.59513133816164</v>
      </c>
      <c r="AP971" s="36">
        <f t="shared" si="813"/>
        <v>2.0971992636962846</v>
      </c>
      <c r="AQ971" s="36">
        <f t="shared" si="814"/>
        <v>0.88384426388627912</v>
      </c>
      <c r="AR971" s="36">
        <f t="shared" si="815"/>
        <v>0.9146904194206571</v>
      </c>
      <c r="AS971" s="36">
        <f t="shared" si="816"/>
        <v>50.24147863409506</v>
      </c>
      <c r="AT971" s="37">
        <f t="shared" si="817"/>
        <v>61.680050997767133</v>
      </c>
      <c r="AU971" s="37">
        <f t="shared" si="818"/>
        <v>3.9029805980992989</v>
      </c>
      <c r="AV971" s="37">
        <f t="shared" si="819"/>
        <v>1.6448732714170347</v>
      </c>
      <c r="AW971" s="37">
        <f t="shared" si="820"/>
        <v>1.7022793313278328</v>
      </c>
      <c r="AX971" s="37">
        <f t="shared" si="821"/>
        <v>93.501614139938667</v>
      </c>
      <c r="AY971" s="9">
        <f t="shared" si="822"/>
        <v>0.85</v>
      </c>
      <c r="AZ971" s="9">
        <f t="shared" si="823"/>
        <v>0.6</v>
      </c>
      <c r="BA971" s="9">
        <f t="shared" si="824"/>
        <v>0.55000000000000004</v>
      </c>
      <c r="BB971" s="9">
        <f t="shared" si="839"/>
        <v>21</v>
      </c>
      <c r="BC971" s="9">
        <f t="shared" si="840"/>
        <v>11.2</v>
      </c>
      <c r="BD971" s="9">
        <f t="shared" si="841"/>
        <v>13.65</v>
      </c>
      <c r="BE971" s="9">
        <f t="shared" si="825"/>
        <v>255.0092199114456</v>
      </c>
      <c r="BF971" s="9">
        <f t="shared" si="826"/>
        <v>107.4711593497329</v>
      </c>
      <c r="BG971" s="9">
        <f t="shared" si="827"/>
        <v>111.22190168321295</v>
      </c>
      <c r="BH971" s="9">
        <f t="shared" si="828"/>
        <v>6109.11919313623</v>
      </c>
      <c r="BI971" s="9">
        <f t="shared" si="829"/>
        <v>240.73604233406041</v>
      </c>
      <c r="BJ971" s="9">
        <f t="shared" si="830"/>
        <v>101.45586726586676</v>
      </c>
      <c r="BK971" s="9">
        <f t="shared" si="831"/>
        <v>104.99667596874566</v>
      </c>
      <c r="BL971" s="9">
        <f t="shared" si="832"/>
        <v>5767.1843285249615</v>
      </c>
      <c r="BM971" s="9" t="str">
        <f t="shared" si="833"/>
        <v>D</v>
      </c>
      <c r="BN971" s="9" t="str">
        <f t="shared" si="834"/>
        <v>M</v>
      </c>
      <c r="BO971" s="9">
        <v>1</v>
      </c>
    </row>
    <row r="972" spans="1:67" x14ac:dyDescent="0.3">
      <c r="A972" s="10">
        <v>966</v>
      </c>
      <c r="B972" s="10">
        <f t="shared" si="804"/>
        <v>25</v>
      </c>
      <c r="C972" s="9">
        <f>IF(G972&lt;=$A$3,$A$3,G972)</f>
        <v>2.5</v>
      </c>
      <c r="D972" s="9">
        <f t="shared" si="791"/>
        <v>3</v>
      </c>
      <c r="E972" s="9">
        <f t="shared" si="792"/>
        <v>2.7508200000000005</v>
      </c>
      <c r="F972" s="9">
        <f t="shared" si="793"/>
        <v>2.9000000000000004</v>
      </c>
      <c r="G972" s="9">
        <v>1.7378094550150471</v>
      </c>
      <c r="H972" s="9">
        <f t="shared" si="805"/>
        <v>1.9174605800278446</v>
      </c>
      <c r="I972" s="9">
        <v>65</v>
      </c>
      <c r="J972" s="9">
        <v>78</v>
      </c>
      <c r="K972" s="9">
        <v>0.2</v>
      </c>
      <c r="L972" s="9">
        <v>0.2</v>
      </c>
      <c r="M972" s="1">
        <f t="shared" si="794"/>
        <v>1.3989229744649958</v>
      </c>
      <c r="N972" s="9">
        <v>3</v>
      </c>
      <c r="O972" s="9">
        <v>2.6</v>
      </c>
      <c r="P972" s="9">
        <f t="shared" si="795"/>
        <v>0.89293741419626393</v>
      </c>
      <c r="Q972" s="1">
        <f t="shared" si="796"/>
        <v>0.41638355449283981</v>
      </c>
      <c r="R972" s="4">
        <f t="shared" si="797"/>
        <v>15.007922656809424</v>
      </c>
      <c r="S972" s="4">
        <f t="shared" si="798"/>
        <v>7.4034294919760262</v>
      </c>
      <c r="T972" s="9">
        <f t="shared" si="799"/>
        <v>1.5341506941375673</v>
      </c>
      <c r="U972" s="9">
        <f t="shared" si="800"/>
        <v>3.3163835544928402</v>
      </c>
      <c r="V972" s="9">
        <f t="shared" si="801"/>
        <v>43.251127802322259</v>
      </c>
      <c r="W972" s="9">
        <f t="shared" si="802"/>
        <v>61.649595717922004</v>
      </c>
      <c r="X972" s="28">
        <f t="shared" si="806"/>
        <v>104.90072352024427</v>
      </c>
      <c r="Y972" s="9">
        <f t="shared" si="803"/>
        <v>0.58769466643406476</v>
      </c>
      <c r="Z972" s="9">
        <f t="shared" si="835"/>
        <v>0.04</v>
      </c>
      <c r="AA972" s="29">
        <f t="shared" si="807"/>
        <v>0.6276946664340648</v>
      </c>
      <c r="AB972" s="30">
        <f t="shared" si="836"/>
        <v>0.98</v>
      </c>
      <c r="AC972" s="9">
        <v>0.5</v>
      </c>
      <c r="AD972" s="9">
        <v>0.5</v>
      </c>
      <c r="AE972" s="9">
        <f t="shared" si="808"/>
        <v>47.471300214769769</v>
      </c>
      <c r="AF972" s="9">
        <f>(AC972+AD972)*D972*E972*N972</f>
        <v>24.757380000000005</v>
      </c>
      <c r="AG972" s="28">
        <f t="shared" si="809"/>
        <v>72.228680214769781</v>
      </c>
      <c r="AH972" s="9">
        <f t="shared" si="810"/>
        <v>0.3427638429275558</v>
      </c>
      <c r="AI972" s="9">
        <f t="shared" si="837"/>
        <v>0.09</v>
      </c>
      <c r="AJ972" s="29">
        <f t="shared" si="811"/>
        <v>0.43276384292755576</v>
      </c>
      <c r="AK972" s="30">
        <f t="shared" si="838"/>
        <v>0.9</v>
      </c>
      <c r="AL972" s="9">
        <v>11.420454995714682</v>
      </c>
      <c r="AM972" s="9">
        <v>2.4829088463030962</v>
      </c>
      <c r="AN972" s="9">
        <v>3.4805039390285888</v>
      </c>
      <c r="AO972" s="36">
        <f t="shared" si="812"/>
        <v>107.08615526024937</v>
      </c>
      <c r="AP972" s="36">
        <f t="shared" si="813"/>
        <v>4.2518963066543058</v>
      </c>
      <c r="AQ972" s="36">
        <f t="shared" si="814"/>
        <v>0.92440020623668551</v>
      </c>
      <c r="AR972" s="36">
        <f t="shared" si="815"/>
        <v>1.2958101799975901</v>
      </c>
      <c r="AS972" s="36">
        <f t="shared" si="816"/>
        <v>91.836613386021796</v>
      </c>
      <c r="AT972" s="37">
        <f t="shared" si="817"/>
        <v>71.434958454167926</v>
      </c>
      <c r="AU972" s="37">
        <f t="shared" si="818"/>
        <v>6.4780950037879936</v>
      </c>
      <c r="AV972" s="37">
        <f t="shared" si="819"/>
        <v>1.4083956723381443</v>
      </c>
      <c r="AW972" s="37">
        <f t="shared" si="820"/>
        <v>1.9742676790500815</v>
      </c>
      <c r="AX972" s="37">
        <f t="shared" si="821"/>
        <v>139.92022933619648</v>
      </c>
      <c r="AY972" s="9">
        <f t="shared" si="822"/>
        <v>0.85</v>
      </c>
      <c r="AZ972" s="9">
        <f t="shared" si="823"/>
        <v>0.6</v>
      </c>
      <c r="BA972" s="9">
        <f t="shared" si="824"/>
        <v>0.55000000000000004</v>
      </c>
      <c r="BB972" s="9">
        <f t="shared" si="839"/>
        <v>21</v>
      </c>
      <c r="BC972" s="9">
        <f t="shared" si="840"/>
        <v>11.2</v>
      </c>
      <c r="BD972" s="9">
        <f t="shared" si="841"/>
        <v>13.65</v>
      </c>
      <c r="BE972" s="9">
        <f t="shared" si="825"/>
        <v>455.31922804486385</v>
      </c>
      <c r="BF972" s="9">
        <f t="shared" si="826"/>
        <v>98.990464007668237</v>
      </c>
      <c r="BG972" s="9">
        <f t="shared" si="827"/>
        <v>138.76333012303363</v>
      </c>
      <c r="BH972" s="9">
        <f t="shared" si="828"/>
        <v>9834.429839631026</v>
      </c>
      <c r="BI972" s="9">
        <f t="shared" si="829"/>
        <v>462.76244745774812</v>
      </c>
      <c r="BJ972" s="9">
        <f t="shared" si="830"/>
        <v>100.60868634050524</v>
      </c>
      <c r="BK972" s="9">
        <f t="shared" si="831"/>
        <v>141.0317296303491</v>
      </c>
      <c r="BL972" s="9">
        <f t="shared" si="832"/>
        <v>9995.1957695288438</v>
      </c>
      <c r="BM972" s="9" t="str">
        <f t="shared" si="833"/>
        <v>M</v>
      </c>
      <c r="BN972" s="9" t="str">
        <f t="shared" si="834"/>
        <v>M</v>
      </c>
      <c r="BO972" s="9">
        <v>1</v>
      </c>
    </row>
    <row r="973" spans="1:67" x14ac:dyDescent="0.3">
      <c r="A973" s="10">
        <v>967</v>
      </c>
      <c r="B973" s="10">
        <f t="shared" si="804"/>
        <v>25</v>
      </c>
      <c r="C973" s="9">
        <f>IF(G973&lt;=$A$3,$A$3,G973)</f>
        <v>3.3220911988724553</v>
      </c>
      <c r="D973" s="9">
        <f t="shared" si="791"/>
        <v>3</v>
      </c>
      <c r="E973" s="9">
        <f t="shared" si="792"/>
        <v>2.7508200000000005</v>
      </c>
      <c r="F973" s="9">
        <f t="shared" si="793"/>
        <v>3.7220911988724557</v>
      </c>
      <c r="G973" s="9">
        <v>3.3220911988724553</v>
      </c>
      <c r="H973" s="9">
        <f t="shared" si="805"/>
        <v>3.6655220736154988</v>
      </c>
      <c r="I973" s="9">
        <v>65</v>
      </c>
      <c r="J973" s="9">
        <v>78</v>
      </c>
      <c r="K973" s="9">
        <v>0.2</v>
      </c>
      <c r="L973" s="9">
        <v>0.2</v>
      </c>
      <c r="M973" s="1">
        <f t="shared" si="794"/>
        <v>1.3989229744649958</v>
      </c>
      <c r="N973" s="9">
        <v>3</v>
      </c>
      <c r="O973" s="9">
        <v>2.6</v>
      </c>
      <c r="P973" s="9">
        <f t="shared" si="795"/>
        <v>2.8786871193992836</v>
      </c>
      <c r="Q973" s="1">
        <f t="shared" si="796"/>
        <v>1.3423538492080387</v>
      </c>
      <c r="R973" s="4">
        <f t="shared" si="797"/>
        <v>15.007922656809424</v>
      </c>
      <c r="S973" s="4">
        <f t="shared" si="798"/>
        <v>2.4540980141024956E-2</v>
      </c>
      <c r="T973" s="9">
        <f t="shared" si="799"/>
        <v>15.944647020073354</v>
      </c>
      <c r="U973" s="9">
        <f t="shared" si="800"/>
        <v>5.0644450480804943</v>
      </c>
      <c r="V973" s="9">
        <f t="shared" si="801"/>
        <v>46.887868959128703</v>
      </c>
      <c r="W973" s="9">
        <f t="shared" si="802"/>
        <v>41.351601621796036</v>
      </c>
      <c r="X973" s="28">
        <f t="shared" si="806"/>
        <v>88.239470580924745</v>
      </c>
      <c r="Y973" s="9">
        <f t="shared" si="803"/>
        <v>0.46862930329882624</v>
      </c>
      <c r="Z973" s="9">
        <f t="shared" si="835"/>
        <v>0.04</v>
      </c>
      <c r="AA973" s="29">
        <f t="shared" si="807"/>
        <v>0.50862930329882627</v>
      </c>
      <c r="AB973" s="30">
        <f t="shared" si="836"/>
        <v>0.98</v>
      </c>
      <c r="AC973" s="9">
        <v>0.5</v>
      </c>
      <c r="AD973" s="9">
        <v>0.5</v>
      </c>
      <c r="AE973" s="9">
        <f t="shared" si="808"/>
        <v>90.748722874886894</v>
      </c>
      <c r="AF973" s="9">
        <f>(AC973+AD973)*D973*E973*N973</f>
        <v>24.757380000000005</v>
      </c>
      <c r="AG973" s="28">
        <f t="shared" si="809"/>
        <v>115.50610287488689</v>
      </c>
      <c r="AH973" s="9">
        <f t="shared" si="810"/>
        <v>0.21433828502392235</v>
      </c>
      <c r="AI973" s="9">
        <f t="shared" si="837"/>
        <v>0.09</v>
      </c>
      <c r="AJ973" s="29">
        <f t="shared" si="811"/>
        <v>0.30433828502392235</v>
      </c>
      <c r="AK973" s="30">
        <f t="shared" si="838"/>
        <v>0.9</v>
      </c>
      <c r="AL973" s="9">
        <v>5.0094491234122023</v>
      </c>
      <c r="AM973" s="9">
        <v>2.7361108739086744</v>
      </c>
      <c r="AN973" s="9">
        <v>3.0570761128323358</v>
      </c>
      <c r="AO973" s="36">
        <f t="shared" si="812"/>
        <v>90.07779288469402</v>
      </c>
      <c r="AP973" s="36">
        <f t="shared" si="813"/>
        <v>2.4614965058601377</v>
      </c>
      <c r="AQ973" s="36">
        <f t="shared" si="814"/>
        <v>1.3444447063641627</v>
      </c>
      <c r="AR973" s="36">
        <f t="shared" si="815"/>
        <v>1.5021576194309407</v>
      </c>
      <c r="AS973" s="36">
        <f t="shared" si="816"/>
        <v>64.249829384248429</v>
      </c>
      <c r="AT973" s="37">
        <f t="shared" si="817"/>
        <v>114.23680504109691</v>
      </c>
      <c r="AU973" s="37">
        <f t="shared" si="818"/>
        <v>3.4848819682783416</v>
      </c>
      <c r="AV973" s="37">
        <f t="shared" si="819"/>
        <v>1.903407582908003</v>
      </c>
      <c r="AW973" s="37">
        <f t="shared" si="820"/>
        <v>2.1266908114653438</v>
      </c>
      <c r="AX973" s="37">
        <f t="shared" si="821"/>
        <v>90.962173357986245</v>
      </c>
      <c r="AY973" s="9">
        <f t="shared" si="822"/>
        <v>0.85</v>
      </c>
      <c r="AZ973" s="9">
        <f t="shared" si="823"/>
        <v>0.6</v>
      </c>
      <c r="BA973" s="9">
        <f t="shared" si="824"/>
        <v>0.55000000000000004</v>
      </c>
      <c r="BB973" s="9">
        <f t="shared" si="839"/>
        <v>21</v>
      </c>
      <c r="BC973" s="9">
        <f t="shared" si="840"/>
        <v>11.2</v>
      </c>
      <c r="BD973" s="9">
        <f t="shared" si="841"/>
        <v>13.65</v>
      </c>
      <c r="BE973" s="9">
        <f t="shared" si="825"/>
        <v>221.72617244126749</v>
      </c>
      <c r="BF973" s="9">
        <f t="shared" si="826"/>
        <v>121.10461180479432</v>
      </c>
      <c r="BG973" s="9">
        <f t="shared" si="827"/>
        <v>135.31104292326529</v>
      </c>
      <c r="BH973" s="9">
        <f t="shared" si="828"/>
        <v>5787.4828241512578</v>
      </c>
      <c r="BI973" s="9">
        <f t="shared" si="829"/>
        <v>398.10178200144702</v>
      </c>
      <c r="BJ973" s="9">
        <f t="shared" si="830"/>
        <v>217.43920096240706</v>
      </c>
      <c r="BK973" s="9">
        <f t="shared" si="831"/>
        <v>242.94636361205866</v>
      </c>
      <c r="BL973" s="9">
        <f t="shared" si="832"/>
        <v>10391.228064010735</v>
      </c>
      <c r="BM973" s="9" t="str">
        <f t="shared" si="833"/>
        <v>D</v>
      </c>
      <c r="BN973" s="9" t="str">
        <f t="shared" si="834"/>
        <v>M</v>
      </c>
      <c r="BO973" s="9">
        <v>1</v>
      </c>
    </row>
    <row r="974" spans="1:67" x14ac:dyDescent="0.3">
      <c r="A974" s="10">
        <v>968</v>
      </c>
      <c r="B974" s="10">
        <f t="shared" si="804"/>
        <v>25</v>
      </c>
      <c r="C974" s="9">
        <f>IF(G974&lt;=$A$3,$A$3,G974)</f>
        <v>2.5</v>
      </c>
      <c r="D974" s="9">
        <f t="shared" si="791"/>
        <v>3</v>
      </c>
      <c r="E974" s="9">
        <f t="shared" si="792"/>
        <v>2.7508200000000005</v>
      </c>
      <c r="F974" s="9">
        <f t="shared" si="793"/>
        <v>2.9000000000000004</v>
      </c>
      <c r="G974" s="9">
        <v>2.3181916026666629</v>
      </c>
      <c r="H974" s="9">
        <f t="shared" si="805"/>
        <v>2.5578414263066658</v>
      </c>
      <c r="I974" s="9">
        <v>65</v>
      </c>
      <c r="J974" s="9">
        <v>78</v>
      </c>
      <c r="K974" s="9">
        <v>0.2</v>
      </c>
      <c r="L974" s="9">
        <v>0.2</v>
      </c>
      <c r="M974" s="1">
        <f t="shared" si="794"/>
        <v>1.3989229744649958</v>
      </c>
      <c r="N974" s="9">
        <v>3</v>
      </c>
      <c r="O974" s="9">
        <v>2.6</v>
      </c>
      <c r="P974" s="9">
        <f t="shared" si="795"/>
        <v>2.2662385708029649</v>
      </c>
      <c r="Q974" s="1">
        <f t="shared" si="796"/>
        <v>1.0567644007716614</v>
      </c>
      <c r="R974" s="4">
        <f t="shared" si="797"/>
        <v>15.007922656809424</v>
      </c>
      <c r="S974" s="4">
        <f t="shared" si="798"/>
        <v>0.89781701436820627</v>
      </c>
      <c r="T974" s="9">
        <f t="shared" si="799"/>
        <v>9.8818267144826102</v>
      </c>
      <c r="U974" s="9">
        <f t="shared" si="800"/>
        <v>3.9567644007716618</v>
      </c>
      <c r="V974" s="9">
        <f t="shared" si="801"/>
        <v>36.142325608083063</v>
      </c>
      <c r="W974" s="9">
        <f t="shared" si="802"/>
        <v>43.753826802268854</v>
      </c>
      <c r="X974" s="28">
        <f t="shared" si="806"/>
        <v>79.896152410351917</v>
      </c>
      <c r="Y974" s="9">
        <f t="shared" si="803"/>
        <v>0.54763371554547846</v>
      </c>
      <c r="Z974" s="9">
        <f t="shared" si="835"/>
        <v>0.04</v>
      </c>
      <c r="AA974" s="29">
        <f t="shared" si="807"/>
        <v>0.5876337155454785</v>
      </c>
      <c r="AB974" s="30">
        <f t="shared" si="836"/>
        <v>0.98</v>
      </c>
      <c r="AC974" s="9">
        <v>0.5</v>
      </c>
      <c r="AD974" s="9">
        <v>0.5</v>
      </c>
      <c r="AE974" s="9">
        <f t="shared" si="808"/>
        <v>63.325452170816135</v>
      </c>
      <c r="AF974" s="9">
        <f>(AC974+AD974)*D974*E974*N974</f>
        <v>24.757380000000005</v>
      </c>
      <c r="AG974" s="28">
        <f t="shared" si="809"/>
        <v>88.082832170816147</v>
      </c>
      <c r="AH974" s="9">
        <f t="shared" si="810"/>
        <v>0.28106930022400767</v>
      </c>
      <c r="AI974" s="9">
        <f t="shared" si="837"/>
        <v>0.09</v>
      </c>
      <c r="AJ974" s="29">
        <f t="shared" si="811"/>
        <v>0.37106930022400764</v>
      </c>
      <c r="AK974" s="30">
        <f t="shared" si="838"/>
        <v>0.9</v>
      </c>
      <c r="AL974" s="9">
        <v>11.516145429029891</v>
      </c>
      <c r="AM974" s="9">
        <v>3.0250504141067278</v>
      </c>
      <c r="AN974" s="9">
        <v>5.964956573159192</v>
      </c>
      <c r="AO974" s="36">
        <f t="shared" si="812"/>
        <v>81.560655585567574</v>
      </c>
      <c r="AP974" s="36">
        <f t="shared" si="813"/>
        <v>4.7488701018069772</v>
      </c>
      <c r="AQ974" s="36">
        <f t="shared" si="814"/>
        <v>1.2474287995528031</v>
      </c>
      <c r="AR974" s="36">
        <f t="shared" si="815"/>
        <v>2.4597469790062312</v>
      </c>
      <c r="AS974" s="36">
        <f t="shared" si="816"/>
        <v>114.97415792148215</v>
      </c>
      <c r="AT974" s="37">
        <f t="shared" si="817"/>
        <v>87.114888960147837</v>
      </c>
      <c r="AU974" s="37">
        <f t="shared" si="818"/>
        <v>7.2428574034018647</v>
      </c>
      <c r="AV974" s="37">
        <f t="shared" si="819"/>
        <v>1.9025470738017998</v>
      </c>
      <c r="AW974" s="37">
        <f t="shared" si="820"/>
        <v>3.7515443116904161</v>
      </c>
      <c r="AX974" s="37">
        <f t="shared" si="821"/>
        <v>175.35569789214458</v>
      </c>
      <c r="AY974" s="9">
        <f t="shared" si="822"/>
        <v>0.85</v>
      </c>
      <c r="AZ974" s="9">
        <f t="shared" si="823"/>
        <v>0.6</v>
      </c>
      <c r="BA974" s="9">
        <f t="shared" si="824"/>
        <v>0.65</v>
      </c>
      <c r="BB974" s="9">
        <f t="shared" si="839"/>
        <v>21</v>
      </c>
      <c r="BC974" s="9">
        <f t="shared" si="840"/>
        <v>11.2</v>
      </c>
      <c r="BD974" s="9">
        <f t="shared" si="841"/>
        <v>13.65</v>
      </c>
      <c r="BE974" s="9">
        <f t="shared" si="825"/>
        <v>387.32095879407808</v>
      </c>
      <c r="BF974" s="9">
        <f t="shared" si="826"/>
        <v>101.74111068784418</v>
      </c>
      <c r="BG974" s="9">
        <f t="shared" si="827"/>
        <v>200.61857618236755</v>
      </c>
      <c r="BH974" s="9">
        <f t="shared" si="828"/>
        <v>9377.3676954746606</v>
      </c>
      <c r="BI974" s="9">
        <f t="shared" si="829"/>
        <v>630.96071845153813</v>
      </c>
      <c r="BJ974" s="9">
        <f t="shared" si="830"/>
        <v>165.74017707569797</v>
      </c>
      <c r="BK974" s="9">
        <f t="shared" si="831"/>
        <v>326.81536614198484</v>
      </c>
      <c r="BL974" s="9">
        <f t="shared" si="832"/>
        <v>15276.092150403405</v>
      </c>
      <c r="BM974" s="9" t="str">
        <f t="shared" si="833"/>
        <v>M</v>
      </c>
      <c r="BN974" s="9" t="str">
        <f t="shared" si="834"/>
        <v>M</v>
      </c>
      <c r="BO974" s="9">
        <v>1</v>
      </c>
    </row>
    <row r="975" spans="1:67" x14ac:dyDescent="0.3">
      <c r="A975" s="10">
        <v>969</v>
      </c>
      <c r="B975" s="10">
        <f t="shared" si="804"/>
        <v>25</v>
      </c>
      <c r="C975" s="9">
        <f>IF(G975&lt;=$A$3,$A$3,G975)</f>
        <v>2.5</v>
      </c>
      <c r="D975" s="9">
        <f t="shared" si="791"/>
        <v>3</v>
      </c>
      <c r="E975" s="9">
        <f t="shared" si="792"/>
        <v>2.7508200000000005</v>
      </c>
      <c r="F975" s="9">
        <f t="shared" si="793"/>
        <v>2.9000000000000004</v>
      </c>
      <c r="G975" s="9">
        <v>1.7087722757504697</v>
      </c>
      <c r="H975" s="9">
        <f t="shared" si="805"/>
        <v>1.8854215975983544</v>
      </c>
      <c r="I975" s="9">
        <v>65</v>
      </c>
      <c r="J975" s="9">
        <v>78</v>
      </c>
      <c r="K975" s="9">
        <v>0.2</v>
      </c>
      <c r="L975" s="9">
        <v>0.2</v>
      </c>
      <c r="M975" s="1">
        <f t="shared" si="794"/>
        <v>1.3989229744649958</v>
      </c>
      <c r="N975" s="9">
        <v>3</v>
      </c>
      <c r="O975" s="9">
        <v>2.6</v>
      </c>
      <c r="P975" s="9">
        <f t="shared" si="795"/>
        <v>0.8242295946501389</v>
      </c>
      <c r="Q975" s="1">
        <f t="shared" si="796"/>
        <v>0.38434457206335004</v>
      </c>
      <c r="R975" s="4">
        <f t="shared" si="797"/>
        <v>15.007922656809424</v>
      </c>
      <c r="S975" s="4">
        <f t="shared" si="798"/>
        <v>7.894128725102739</v>
      </c>
      <c r="T975" s="9">
        <f t="shared" si="799"/>
        <v>1.3071408541558747</v>
      </c>
      <c r="U975" s="9">
        <f t="shared" si="800"/>
        <v>3.2843445720633504</v>
      </c>
      <c r="V975" s="9">
        <f t="shared" si="801"/>
        <v>43.082389747520494</v>
      </c>
      <c r="W975" s="9">
        <f t="shared" si="802"/>
        <v>62.999420982391626</v>
      </c>
      <c r="X975" s="28">
        <f t="shared" si="806"/>
        <v>106.08181072991212</v>
      </c>
      <c r="Y975" s="9">
        <f t="shared" si="803"/>
        <v>0.59387580725587619</v>
      </c>
      <c r="Z975" s="9">
        <f t="shared" si="835"/>
        <v>0.04</v>
      </c>
      <c r="AA975" s="29">
        <f t="shared" si="807"/>
        <v>0.63387580725587622</v>
      </c>
      <c r="AB975" s="30">
        <f t="shared" si="836"/>
        <v>0.98</v>
      </c>
      <c r="AC975" s="9">
        <v>0.5</v>
      </c>
      <c r="AD975" s="9">
        <v>0.5</v>
      </c>
      <c r="AE975" s="9">
        <f t="shared" si="808"/>
        <v>46.678098951949558</v>
      </c>
      <c r="AF975" s="9">
        <f>(AC975+AD975)*D975*E975*N975</f>
        <v>24.757380000000005</v>
      </c>
      <c r="AG975" s="28">
        <f t="shared" si="809"/>
        <v>71.435478951949563</v>
      </c>
      <c r="AH975" s="9">
        <f t="shared" si="810"/>
        <v>0.34656980485359151</v>
      </c>
      <c r="AI975" s="9">
        <f t="shared" si="837"/>
        <v>0.09</v>
      </c>
      <c r="AJ975" s="29">
        <f t="shared" si="811"/>
        <v>0.43656980485359154</v>
      </c>
      <c r="AK975" s="30">
        <f t="shared" si="838"/>
        <v>0.9</v>
      </c>
      <c r="AL975" s="9">
        <v>4.8242455602831358</v>
      </c>
      <c r="AM975" s="9">
        <v>2.2187688344190435</v>
      </c>
      <c r="AN975" s="9">
        <v>4.2559197582026904</v>
      </c>
      <c r="AO975" s="36">
        <f t="shared" si="812"/>
        <v>108.29184845345196</v>
      </c>
      <c r="AP975" s="36">
        <f t="shared" si="813"/>
        <v>1.7662730113580862</v>
      </c>
      <c r="AQ975" s="36">
        <f t="shared" si="814"/>
        <v>0.81234494838749272</v>
      </c>
      <c r="AR975" s="36">
        <f t="shared" si="815"/>
        <v>1.5581951858557266</v>
      </c>
      <c r="AS975" s="36">
        <f t="shared" si="816"/>
        <v>50.812018092410725</v>
      </c>
      <c r="AT975" s="37">
        <f t="shared" si="817"/>
        <v>70.650473688741329</v>
      </c>
      <c r="AU975" s="37">
        <f t="shared" si="818"/>
        <v>2.7181256174645219</v>
      </c>
      <c r="AV975" s="37">
        <f t="shared" si="819"/>
        <v>1.2501213573614909</v>
      </c>
      <c r="AW975" s="37">
        <f t="shared" si="820"/>
        <v>2.3979136998915975</v>
      </c>
      <c r="AX975" s="37">
        <f t="shared" si="821"/>
        <v>78.194847095499128</v>
      </c>
      <c r="AY975" s="9">
        <f t="shared" si="822"/>
        <v>0.85</v>
      </c>
      <c r="AZ975" s="9">
        <f t="shared" si="823"/>
        <v>0.6</v>
      </c>
      <c r="BA975" s="9">
        <f t="shared" si="824"/>
        <v>0.65</v>
      </c>
      <c r="BB975" s="9">
        <f t="shared" si="839"/>
        <v>21</v>
      </c>
      <c r="BC975" s="9">
        <f t="shared" si="840"/>
        <v>11.2</v>
      </c>
      <c r="BD975" s="9">
        <f t="shared" si="841"/>
        <v>13.65</v>
      </c>
      <c r="BE975" s="9">
        <f t="shared" si="825"/>
        <v>191.27296927341212</v>
      </c>
      <c r="BF975" s="9">
        <f t="shared" si="826"/>
        <v>87.970336042705611</v>
      </c>
      <c r="BG975" s="9">
        <f t="shared" si="827"/>
        <v>168.73983692758677</v>
      </c>
      <c r="BH975" s="9">
        <f t="shared" si="828"/>
        <v>5502.5273628774012</v>
      </c>
      <c r="BI975" s="9">
        <f t="shared" si="829"/>
        <v>192.03686241937098</v>
      </c>
      <c r="BJ975" s="9">
        <f t="shared" si="830"/>
        <v>88.321666066001612</v>
      </c>
      <c r="BK975" s="9">
        <f t="shared" si="831"/>
        <v>169.41373876206367</v>
      </c>
      <c r="BL975" s="9">
        <f t="shared" si="832"/>
        <v>5524.5029873157127</v>
      </c>
      <c r="BM975" s="9" t="str">
        <f t="shared" si="833"/>
        <v>D</v>
      </c>
      <c r="BN975" s="9" t="str">
        <f t="shared" si="834"/>
        <v>M</v>
      </c>
      <c r="BO975" s="9">
        <v>1</v>
      </c>
    </row>
    <row r="976" spans="1:67" x14ac:dyDescent="0.3">
      <c r="A976" s="10">
        <v>970</v>
      </c>
      <c r="B976" s="10">
        <f t="shared" si="804"/>
        <v>25</v>
      </c>
      <c r="C976" s="9">
        <f>IF(G976&lt;=$A$3,$A$3,G976)</f>
        <v>2.5</v>
      </c>
      <c r="D976" s="9">
        <f t="shared" si="791"/>
        <v>3</v>
      </c>
      <c r="E976" s="9">
        <f t="shared" si="792"/>
        <v>2.7508200000000005</v>
      </c>
      <c r="F976" s="9">
        <f t="shared" si="793"/>
        <v>2.9000000000000004</v>
      </c>
      <c r="G976" s="9">
        <v>1.811849644527967</v>
      </c>
      <c r="H976" s="9">
        <f t="shared" si="805"/>
        <v>1.9991548902521987</v>
      </c>
      <c r="I976" s="9">
        <v>65</v>
      </c>
      <c r="J976" s="9">
        <v>78</v>
      </c>
      <c r="K976" s="9">
        <v>0.2</v>
      </c>
      <c r="L976" s="9">
        <v>0.2</v>
      </c>
      <c r="M976" s="1">
        <f t="shared" si="794"/>
        <v>1.3989229744649958</v>
      </c>
      <c r="N976" s="9">
        <v>3</v>
      </c>
      <c r="O976" s="9">
        <v>2.6</v>
      </c>
      <c r="P976" s="9">
        <f t="shared" si="795"/>
        <v>1.0681314278386467</v>
      </c>
      <c r="Q976" s="1">
        <f t="shared" si="796"/>
        <v>0.49807786471719417</v>
      </c>
      <c r="R976" s="4">
        <f t="shared" si="797"/>
        <v>15.007922656809424</v>
      </c>
      <c r="S976" s="4">
        <f t="shared" si="798"/>
        <v>6.2234789974710054</v>
      </c>
      <c r="T976" s="9">
        <f t="shared" si="799"/>
        <v>2.1952064363863069</v>
      </c>
      <c r="U976" s="9">
        <f t="shared" si="800"/>
        <v>3.3980778647171945</v>
      </c>
      <c r="V976" s="9">
        <f t="shared" si="801"/>
        <v>43.455219527491806</v>
      </c>
      <c r="W976" s="9">
        <f t="shared" si="802"/>
        <v>58.403764298627699</v>
      </c>
      <c r="X976" s="28">
        <f t="shared" si="806"/>
        <v>101.8589838261195</v>
      </c>
      <c r="Y976" s="9">
        <f t="shared" si="803"/>
        <v>0.57337862704704634</v>
      </c>
      <c r="Z976" s="9">
        <f t="shared" si="835"/>
        <v>0.04</v>
      </c>
      <c r="AA976" s="29">
        <f t="shared" si="807"/>
        <v>0.61337862704704638</v>
      </c>
      <c r="AB976" s="30">
        <f t="shared" si="836"/>
        <v>0.98</v>
      </c>
      <c r="AC976" s="9">
        <v>0.5</v>
      </c>
      <c r="AD976" s="9">
        <v>0.5</v>
      </c>
      <c r="AE976" s="9">
        <f t="shared" si="808"/>
        <v>49.493837296831984</v>
      </c>
      <c r="AF976" s="9">
        <f>(AC976+AD976)*D976*E976*N976</f>
        <v>24.757380000000005</v>
      </c>
      <c r="AG976" s="28">
        <f t="shared" si="809"/>
        <v>74.251217296831982</v>
      </c>
      <c r="AH976" s="9">
        <f t="shared" si="810"/>
        <v>0.3334272608761164</v>
      </c>
      <c r="AI976" s="9">
        <f t="shared" si="837"/>
        <v>0.09</v>
      </c>
      <c r="AJ976" s="29">
        <f t="shared" si="811"/>
        <v>0.42342726087611637</v>
      </c>
      <c r="AK976" s="30">
        <f t="shared" si="838"/>
        <v>0.9</v>
      </c>
      <c r="AL976" s="9">
        <v>8.5032295720827094</v>
      </c>
      <c r="AM976" s="9">
        <v>3.3270238383542239</v>
      </c>
      <c r="AN976" s="9">
        <v>6.6420220883710552</v>
      </c>
      <c r="AO976" s="36">
        <f t="shared" si="812"/>
        <v>103.98104598916365</v>
      </c>
      <c r="AP976" s="36">
        <f t="shared" si="813"/>
        <v>3.2875302916927733</v>
      </c>
      <c r="AQ976" s="36">
        <f t="shared" si="814"/>
        <v>1.2862985242317158</v>
      </c>
      <c r="AR976" s="36">
        <f t="shared" si="815"/>
        <v>2.5679476989898617</v>
      </c>
      <c r="AS976" s="36">
        <f t="shared" si="816"/>
        <v>90.110457748840673</v>
      </c>
      <c r="AT976" s="37">
        <f t="shared" si="817"/>
        <v>73.435269854009647</v>
      </c>
      <c r="AU976" s="37">
        <f t="shared" si="818"/>
        <v>4.9027303657749366</v>
      </c>
      <c r="AV976" s="37">
        <f t="shared" si="819"/>
        <v>1.9182712476103518</v>
      </c>
      <c r="AW976" s="37">
        <f t="shared" si="820"/>
        <v>3.8296088688134371</v>
      </c>
      <c r="AX976" s="37">
        <f t="shared" si="821"/>
        <v>134.3827245015714</v>
      </c>
      <c r="AY976" s="9">
        <f t="shared" si="822"/>
        <v>0.85</v>
      </c>
      <c r="AZ976" s="9">
        <f t="shared" si="823"/>
        <v>0.6</v>
      </c>
      <c r="BA976" s="9">
        <f t="shared" si="824"/>
        <v>0.65</v>
      </c>
      <c r="BB976" s="9">
        <f t="shared" si="839"/>
        <v>21</v>
      </c>
      <c r="BC976" s="9">
        <f t="shared" si="840"/>
        <v>11.2</v>
      </c>
      <c r="BD976" s="9">
        <f t="shared" si="841"/>
        <v>13.65</v>
      </c>
      <c r="BE976" s="9">
        <f t="shared" si="825"/>
        <v>341.84083845127486</v>
      </c>
      <c r="BF976" s="9">
        <f t="shared" si="826"/>
        <v>133.75066600393137</v>
      </c>
      <c r="BG976" s="9">
        <f t="shared" si="827"/>
        <v>267.0178877864318</v>
      </c>
      <c r="BH976" s="9">
        <f t="shared" si="828"/>
        <v>9369.7796512867899</v>
      </c>
      <c r="BI976" s="9">
        <f t="shared" si="829"/>
        <v>360.03332743212991</v>
      </c>
      <c r="BJ976" s="9">
        <f t="shared" si="830"/>
        <v>140.86876672145394</v>
      </c>
      <c r="BK976" s="9">
        <f t="shared" si="831"/>
        <v>281.2283607166234</v>
      </c>
      <c r="BL976" s="9">
        <f t="shared" si="832"/>
        <v>9868.4316374899299</v>
      </c>
      <c r="BM976" s="9" t="str">
        <f t="shared" si="833"/>
        <v>M</v>
      </c>
      <c r="BN976" s="9" t="str">
        <f t="shared" si="834"/>
        <v>M</v>
      </c>
      <c r="BO976" s="9">
        <v>1</v>
      </c>
    </row>
    <row r="977" spans="1:67" x14ac:dyDescent="0.3">
      <c r="A977" s="10">
        <v>971</v>
      </c>
      <c r="B977" s="10">
        <f t="shared" si="804"/>
        <v>25</v>
      </c>
      <c r="C977" s="9">
        <f>IF(G977&lt;=$A$3,$A$3,G977)</f>
        <v>2.5388753808852198</v>
      </c>
      <c r="D977" s="9">
        <f t="shared" si="791"/>
        <v>3</v>
      </c>
      <c r="E977" s="9">
        <f t="shared" si="792"/>
        <v>2.7508200000000005</v>
      </c>
      <c r="F977" s="9">
        <f t="shared" si="793"/>
        <v>2.9388753808852202</v>
      </c>
      <c r="G977" s="9">
        <v>2.5388753808852198</v>
      </c>
      <c r="H977" s="9">
        <f t="shared" si="805"/>
        <v>2.8013390342662374</v>
      </c>
      <c r="I977" s="9">
        <v>65</v>
      </c>
      <c r="J977" s="9">
        <v>78</v>
      </c>
      <c r="K977" s="9">
        <v>0.2</v>
      </c>
      <c r="L977" s="9">
        <v>0.2</v>
      </c>
      <c r="M977" s="1">
        <f t="shared" si="794"/>
        <v>1.3989229744649958</v>
      </c>
      <c r="N977" s="9">
        <v>3</v>
      </c>
      <c r="O977" s="9">
        <v>2.6</v>
      </c>
      <c r="P977" s="9">
        <f t="shared" si="795"/>
        <v>2.7050523528539898</v>
      </c>
      <c r="Q977" s="1">
        <f t="shared" si="796"/>
        <v>1.2613866278460129</v>
      </c>
      <c r="R977" s="4">
        <f t="shared" si="797"/>
        <v>15.007922656809424</v>
      </c>
      <c r="S977" s="4">
        <f t="shared" si="798"/>
        <v>0.14506677142984256</v>
      </c>
      <c r="T977" s="9">
        <f t="shared" si="799"/>
        <v>14.07917897398743</v>
      </c>
      <c r="U977" s="9">
        <f t="shared" si="800"/>
        <v>4.200262008731233</v>
      </c>
      <c r="V977" s="9">
        <f t="shared" si="801"/>
        <v>30.624527874938156</v>
      </c>
      <c r="W977" s="9">
        <f t="shared" si="802"/>
        <v>41.683146378989143</v>
      </c>
      <c r="X977" s="28">
        <f t="shared" si="806"/>
        <v>72.307674253927303</v>
      </c>
      <c r="Y977" s="9">
        <f t="shared" si="803"/>
        <v>0.57646918959954208</v>
      </c>
      <c r="Z977" s="9">
        <f t="shared" si="835"/>
        <v>0.04</v>
      </c>
      <c r="AA977" s="29">
        <f t="shared" si="807"/>
        <v>0.61646918959954211</v>
      </c>
      <c r="AB977" s="30">
        <f t="shared" si="836"/>
        <v>0.98</v>
      </c>
      <c r="AC977" s="9">
        <v>0.5</v>
      </c>
      <c r="AD977" s="9">
        <v>0.5</v>
      </c>
      <c r="AE977" s="9">
        <f t="shared" si="808"/>
        <v>69.353814980162269</v>
      </c>
      <c r="AF977" s="9">
        <f>(AC977+AD977)*D977*E977*N977</f>
        <v>24.757380000000005</v>
      </c>
      <c r="AG977" s="28">
        <f t="shared" si="809"/>
        <v>94.111194980162281</v>
      </c>
      <c r="AH977" s="9">
        <f t="shared" si="810"/>
        <v>0.26306519649674642</v>
      </c>
      <c r="AI977" s="9">
        <f t="shared" si="837"/>
        <v>0.09</v>
      </c>
      <c r="AJ977" s="29">
        <f t="shared" si="811"/>
        <v>0.35306519649674639</v>
      </c>
      <c r="AK977" s="30">
        <f t="shared" si="838"/>
        <v>0.9</v>
      </c>
      <c r="AL977" s="9">
        <v>9.5668645590667545</v>
      </c>
      <c r="AM977" s="9">
        <v>3.2512058818441441</v>
      </c>
      <c r="AN977" s="9">
        <v>5.2928812673962167</v>
      </c>
      <c r="AO977" s="36">
        <f t="shared" si="812"/>
        <v>73.814084134217467</v>
      </c>
      <c r="AP977" s="36">
        <f t="shared" si="813"/>
        <v>3.6691873173302914</v>
      </c>
      <c r="AQ977" s="36">
        <f t="shared" si="814"/>
        <v>1.2469376266424199</v>
      </c>
      <c r="AR977" s="36">
        <f t="shared" si="815"/>
        <v>2.0299830418378737</v>
      </c>
      <c r="AS977" s="36">
        <f t="shared" si="816"/>
        <v>91.885439004089292</v>
      </c>
      <c r="AT977" s="37">
        <f t="shared" si="817"/>
        <v>93.077006024336313</v>
      </c>
      <c r="AU977" s="37">
        <f t="shared" si="818"/>
        <v>6.1891376436620922</v>
      </c>
      <c r="AV977" s="37">
        <f t="shared" si="819"/>
        <v>2.1033182383194635</v>
      </c>
      <c r="AW977" s="37">
        <f t="shared" si="820"/>
        <v>3.4241491026890234</v>
      </c>
      <c r="AX977" s="37">
        <f t="shared" si="821"/>
        <v>154.9911684144835</v>
      </c>
      <c r="AY977" s="9">
        <f t="shared" si="822"/>
        <v>0.85</v>
      </c>
      <c r="AZ977" s="9">
        <f t="shared" si="823"/>
        <v>0.6</v>
      </c>
      <c r="BA977" s="9">
        <f t="shared" si="824"/>
        <v>0.65</v>
      </c>
      <c r="BB977" s="9">
        <f t="shared" si="839"/>
        <v>21</v>
      </c>
      <c r="BC977" s="9">
        <f t="shared" si="840"/>
        <v>11.2</v>
      </c>
      <c r="BD977" s="9">
        <f t="shared" si="841"/>
        <v>13.65</v>
      </c>
      <c r="BE977" s="9">
        <f t="shared" si="825"/>
        <v>270.83770134562178</v>
      </c>
      <c r="BF977" s="9">
        <f t="shared" si="826"/>
        <v>92.041558883105026</v>
      </c>
      <c r="BG977" s="9">
        <f t="shared" si="827"/>
        <v>149.84133904125551</v>
      </c>
      <c r="BH977" s="9">
        <f t="shared" si="828"/>
        <v>6782.4395253573539</v>
      </c>
      <c r="BI977" s="9">
        <f t="shared" si="829"/>
        <v>576.06640174458323</v>
      </c>
      <c r="BJ977" s="9">
        <f t="shared" si="830"/>
        <v>195.77056433915715</v>
      </c>
      <c r="BK977" s="9">
        <f t="shared" si="831"/>
        <v>318.70954665921204</v>
      </c>
      <c r="BL977" s="9">
        <f t="shared" si="832"/>
        <v>14426.113916233804</v>
      </c>
      <c r="BM977" s="9" t="str">
        <f t="shared" si="833"/>
        <v>M</v>
      </c>
      <c r="BN977" s="9" t="str">
        <f t="shared" si="834"/>
        <v>M</v>
      </c>
      <c r="BO977" s="9">
        <v>1</v>
      </c>
    </row>
    <row r="978" spans="1:67" x14ac:dyDescent="0.3">
      <c r="A978" s="10">
        <v>972</v>
      </c>
      <c r="B978" s="10">
        <f t="shared" si="804"/>
        <v>25</v>
      </c>
      <c r="C978" s="9">
        <f>IF(G978&lt;=$A$3,$A$3,G978)</f>
        <v>2.5</v>
      </c>
      <c r="D978" s="9">
        <f t="shared" si="791"/>
        <v>3</v>
      </c>
      <c r="E978" s="9">
        <f t="shared" si="792"/>
        <v>2.7508200000000005</v>
      </c>
      <c r="F978" s="9">
        <f t="shared" si="793"/>
        <v>2.9000000000000004</v>
      </c>
      <c r="G978" s="9">
        <v>1.8427844727710925</v>
      </c>
      <c r="H978" s="9">
        <f t="shared" si="805"/>
        <v>2.0332876966625606</v>
      </c>
      <c r="I978" s="9">
        <v>65</v>
      </c>
      <c r="J978" s="9">
        <v>78</v>
      </c>
      <c r="K978" s="9">
        <v>0.2</v>
      </c>
      <c r="L978" s="9">
        <v>0.2</v>
      </c>
      <c r="M978" s="1">
        <f t="shared" si="794"/>
        <v>1.3989229744649958</v>
      </c>
      <c r="N978" s="9">
        <v>3</v>
      </c>
      <c r="O978" s="9">
        <v>2.6</v>
      </c>
      <c r="P978" s="9">
        <f t="shared" si="795"/>
        <v>1.1413294674020811</v>
      </c>
      <c r="Q978" s="1">
        <f t="shared" si="796"/>
        <v>0.53221067112755627</v>
      </c>
      <c r="R978" s="4">
        <f t="shared" si="797"/>
        <v>15.007922656809424</v>
      </c>
      <c r="S978" s="4">
        <f t="shared" si="798"/>
        <v>5.7608013651420649</v>
      </c>
      <c r="T978" s="9">
        <f t="shared" si="799"/>
        <v>2.5063864886206799</v>
      </c>
      <c r="U978" s="9">
        <f t="shared" si="800"/>
        <v>3.4322106711275566</v>
      </c>
      <c r="V978" s="9">
        <f t="shared" si="801"/>
        <v>43.444258074972211</v>
      </c>
      <c r="W978" s="9">
        <f t="shared" si="802"/>
        <v>57.131021414064605</v>
      </c>
      <c r="X978" s="28">
        <f t="shared" si="806"/>
        <v>100.57527948903682</v>
      </c>
      <c r="Y978" s="9">
        <f t="shared" si="803"/>
        <v>0.56804238282322805</v>
      </c>
      <c r="Z978" s="9">
        <f t="shared" si="835"/>
        <v>0.04</v>
      </c>
      <c r="AA978" s="29">
        <f t="shared" si="807"/>
        <v>0.60804238282322809</v>
      </c>
      <c r="AB978" s="30">
        <f t="shared" si="836"/>
        <v>0.98</v>
      </c>
      <c r="AC978" s="9">
        <v>0.5</v>
      </c>
      <c r="AD978" s="9">
        <v>0.5</v>
      </c>
      <c r="AE978" s="9">
        <f t="shared" si="808"/>
        <v>50.338876155599749</v>
      </c>
      <c r="AF978" s="9">
        <f>(AC978+AD978)*D978*E978*N978</f>
        <v>24.757380000000005</v>
      </c>
      <c r="AG978" s="28">
        <f t="shared" si="809"/>
        <v>75.096256155599747</v>
      </c>
      <c r="AH978" s="9">
        <f t="shared" si="810"/>
        <v>0.32967528965362286</v>
      </c>
      <c r="AI978" s="9">
        <f t="shared" si="837"/>
        <v>0.09</v>
      </c>
      <c r="AJ978" s="29">
        <f t="shared" si="811"/>
        <v>0.41967528965362288</v>
      </c>
      <c r="AK978" s="30">
        <f t="shared" si="838"/>
        <v>0.9</v>
      </c>
      <c r="AL978" s="9">
        <v>6.7186862266108109</v>
      </c>
      <c r="AM978" s="9">
        <v>2.1869555527182243</v>
      </c>
      <c r="AN978" s="9">
        <v>4.8217346677379318</v>
      </c>
      <c r="AO978" s="36">
        <f t="shared" si="812"/>
        <v>102.67059781172509</v>
      </c>
      <c r="AP978" s="36">
        <f t="shared" si="813"/>
        <v>2.6334402439407705</v>
      </c>
      <c r="AQ978" s="36">
        <f t="shared" si="814"/>
        <v>0.85719388731494539</v>
      </c>
      <c r="AR978" s="36">
        <f t="shared" si="815"/>
        <v>1.8899156310251939</v>
      </c>
      <c r="AS978" s="36">
        <f t="shared" si="816"/>
        <v>69.535527713370229</v>
      </c>
      <c r="AT978" s="37">
        <f t="shared" si="817"/>
        <v>74.271022571472272</v>
      </c>
      <c r="AU978" s="37">
        <f t="shared" si="818"/>
        <v>3.8990196383661124</v>
      </c>
      <c r="AV978" s="37">
        <f t="shared" si="819"/>
        <v>1.2691443476716047</v>
      </c>
      <c r="AW978" s="37">
        <f t="shared" si="820"/>
        <v>2.7981717744221002</v>
      </c>
      <c r="AX978" s="37">
        <f t="shared" si="821"/>
        <v>102.95292962974838</v>
      </c>
      <c r="AY978" s="9">
        <f t="shared" si="822"/>
        <v>0.85</v>
      </c>
      <c r="AZ978" s="9">
        <f t="shared" si="823"/>
        <v>0.6</v>
      </c>
      <c r="BA978" s="9">
        <f t="shared" si="824"/>
        <v>0.65</v>
      </c>
      <c r="BB978" s="9">
        <f t="shared" si="839"/>
        <v>21</v>
      </c>
      <c r="BC978" s="9">
        <f t="shared" si="840"/>
        <v>11.2</v>
      </c>
      <c r="BD978" s="9">
        <f t="shared" si="841"/>
        <v>13.65</v>
      </c>
      <c r="BE978" s="9">
        <f t="shared" si="825"/>
        <v>270.37688414685402</v>
      </c>
      <c r="BF978" s="9">
        <f t="shared" si="826"/>
        <v>88.008608851181947</v>
      </c>
      <c r="BG978" s="9">
        <f t="shared" si="827"/>
        <v>194.03876765108032</v>
      </c>
      <c r="BH978" s="9">
        <f t="shared" si="828"/>
        <v>7139.2541994854982</v>
      </c>
      <c r="BI978" s="9">
        <f t="shared" si="829"/>
        <v>289.5841755677032</v>
      </c>
      <c r="BJ978" s="9">
        <f t="shared" si="830"/>
        <v>94.260648492374202</v>
      </c>
      <c r="BK978" s="9">
        <f t="shared" si="831"/>
        <v>207.82307901696043</v>
      </c>
      <c r="BL978" s="9">
        <f t="shared" si="832"/>
        <v>7646.4193603302383</v>
      </c>
      <c r="BM978" s="9" t="str">
        <f t="shared" si="833"/>
        <v>D</v>
      </c>
      <c r="BN978" s="9" t="str">
        <f t="shared" si="834"/>
        <v>M</v>
      </c>
      <c r="BO978" s="9">
        <v>1</v>
      </c>
    </row>
    <row r="979" spans="1:67" x14ac:dyDescent="0.3">
      <c r="A979" s="10">
        <v>973</v>
      </c>
      <c r="B979" s="10">
        <f t="shared" si="804"/>
        <v>25</v>
      </c>
      <c r="C979" s="9">
        <f>IF(G979&lt;=$A$3,$A$3,G979)</f>
        <v>2.5</v>
      </c>
      <c r="D979" s="9">
        <f t="shared" si="791"/>
        <v>3</v>
      </c>
      <c r="E979" s="9">
        <f t="shared" si="792"/>
        <v>2.7508200000000005</v>
      </c>
      <c r="F979" s="9">
        <f t="shared" si="793"/>
        <v>2.9000000000000004</v>
      </c>
      <c r="G979" s="9">
        <v>1.3117547219031425</v>
      </c>
      <c r="H979" s="9">
        <f t="shared" si="805"/>
        <v>1.4473611952427115</v>
      </c>
      <c r="I979" s="9">
        <v>65</v>
      </c>
      <c r="J979" s="9">
        <v>78</v>
      </c>
      <c r="K979" s="9">
        <v>0.2</v>
      </c>
      <c r="L979" s="9">
        <v>0.2</v>
      </c>
      <c r="M979" s="1">
        <f t="shared" si="794"/>
        <v>1.3989229744649958</v>
      </c>
      <c r="N979" s="9">
        <v>3</v>
      </c>
      <c r="O979" s="9">
        <v>2.6</v>
      </c>
      <c r="P979" s="9">
        <f t="shared" si="795"/>
        <v>0</v>
      </c>
      <c r="Q979" s="1">
        <f t="shared" si="796"/>
        <v>0</v>
      </c>
      <c r="R979" s="4">
        <f t="shared" si="797"/>
        <v>15.007922656809424</v>
      </c>
      <c r="S979" s="4">
        <f t="shared" si="798"/>
        <v>15.584196719919541</v>
      </c>
      <c r="T979" s="9">
        <f t="shared" si="799"/>
        <v>0</v>
      </c>
      <c r="U979" s="9">
        <f t="shared" si="800"/>
        <v>2.8462841697077073</v>
      </c>
      <c r="V979" s="9">
        <f t="shared" si="801"/>
        <v>35.832871107878006</v>
      </c>
      <c r="W979" s="9">
        <f t="shared" si="802"/>
        <v>31.168393439839083</v>
      </c>
      <c r="X979" s="28">
        <f t="shared" si="806"/>
        <v>67.001264547717085</v>
      </c>
      <c r="Y979" s="9">
        <f t="shared" si="803"/>
        <v>0.46519112214130703</v>
      </c>
      <c r="Z979" s="9">
        <f t="shared" si="835"/>
        <v>0.04</v>
      </c>
      <c r="AA979" s="29">
        <f t="shared" si="807"/>
        <v>0.50519112214130701</v>
      </c>
      <c r="AB979" s="30">
        <f t="shared" si="836"/>
        <v>0.98</v>
      </c>
      <c r="AC979" s="9">
        <v>0.5</v>
      </c>
      <c r="AD979" s="9">
        <v>0.5</v>
      </c>
      <c r="AE979" s="9">
        <f t="shared" si="808"/>
        <v>35.832871107878006</v>
      </c>
      <c r="AF979" s="9">
        <f>(AC979+AD979)*D979*E979*N979</f>
        <v>24.757380000000005</v>
      </c>
      <c r="AG979" s="28">
        <f t="shared" si="809"/>
        <v>60.590251107878011</v>
      </c>
      <c r="AH979" s="9">
        <f t="shared" si="810"/>
        <v>0.40860335693147543</v>
      </c>
      <c r="AI979" s="9">
        <f t="shared" si="837"/>
        <v>0.09</v>
      </c>
      <c r="AJ979" s="29">
        <f t="shared" si="811"/>
        <v>0.49860335693147539</v>
      </c>
      <c r="AK979" s="30">
        <f t="shared" si="838"/>
        <v>0.9</v>
      </c>
      <c r="AL979" s="9">
        <v>10.761029772967891</v>
      </c>
      <c r="AM979" s="9">
        <v>3.0295494069589268</v>
      </c>
      <c r="AN979" s="9">
        <v>5.6471638587696305</v>
      </c>
      <c r="AO979" s="36">
        <f t="shared" si="812"/>
        <v>68.397124225794528</v>
      </c>
      <c r="AP979" s="36">
        <f t="shared" si="813"/>
        <v>5.3246530665662277</v>
      </c>
      <c r="AQ979" s="36">
        <f t="shared" si="814"/>
        <v>1.4990479424748153</v>
      </c>
      <c r="AR979" s="36">
        <f t="shared" si="815"/>
        <v>2.7942668120419674</v>
      </c>
      <c r="AS979" s="36">
        <f t="shared" si="816"/>
        <v>129.91079170148026</v>
      </c>
      <c r="AT979" s="37">
        <f t="shared" si="817"/>
        <v>59.924424172626601</v>
      </c>
      <c r="AU979" s="37">
        <f t="shared" si="818"/>
        <v>5.3955442041265478</v>
      </c>
      <c r="AV979" s="37">
        <f t="shared" si="819"/>
        <v>1.5190059026594454</v>
      </c>
      <c r="AW979" s="37">
        <f t="shared" si="820"/>
        <v>2.8314690016449884</v>
      </c>
      <c r="AX979" s="37">
        <f t="shared" si="821"/>
        <v>131.64039242662551</v>
      </c>
      <c r="AY979" s="9">
        <f t="shared" si="822"/>
        <v>0.85</v>
      </c>
      <c r="AZ979" s="9">
        <f t="shared" si="823"/>
        <v>0.6</v>
      </c>
      <c r="BA979" s="9">
        <f t="shared" si="824"/>
        <v>0.65</v>
      </c>
      <c r="BB979" s="9">
        <f t="shared" si="839"/>
        <v>21</v>
      </c>
      <c r="BC979" s="9">
        <f t="shared" si="840"/>
        <v>11.2</v>
      </c>
      <c r="BD979" s="9">
        <f t="shared" si="841"/>
        <v>13.65</v>
      </c>
      <c r="BE979" s="9">
        <f t="shared" si="825"/>
        <v>364.19095725318806</v>
      </c>
      <c r="BF979" s="9">
        <f t="shared" si="826"/>
        <v>102.53056834187163</v>
      </c>
      <c r="BG979" s="9">
        <f t="shared" si="827"/>
        <v>191.11981426324928</v>
      </c>
      <c r="BH979" s="9">
        <f t="shared" si="828"/>
        <v>8885.5245582774623</v>
      </c>
      <c r="BI979" s="9">
        <f t="shared" si="829"/>
        <v>323.32487953023627</v>
      </c>
      <c r="BJ979" s="9">
        <f t="shared" si="830"/>
        <v>91.025554031688159</v>
      </c>
      <c r="BK979" s="9">
        <f t="shared" si="831"/>
        <v>169.67414948621786</v>
      </c>
      <c r="BL979" s="9">
        <f t="shared" si="832"/>
        <v>7888.4747140241298</v>
      </c>
      <c r="BM979" s="9" t="str">
        <f t="shared" si="833"/>
        <v>M</v>
      </c>
      <c r="BN979" s="9" t="str">
        <f t="shared" si="834"/>
        <v>M</v>
      </c>
      <c r="BO979" s="9">
        <v>1</v>
      </c>
    </row>
    <row r="980" spans="1:67" x14ac:dyDescent="0.3">
      <c r="A980" s="10">
        <v>974</v>
      </c>
      <c r="B980" s="10">
        <f t="shared" si="804"/>
        <v>25</v>
      </c>
      <c r="C980" s="9">
        <f>IF(G980&lt;=$A$3,$A$3,G980)</f>
        <v>3.2007287835327989</v>
      </c>
      <c r="D980" s="9">
        <f t="shared" si="791"/>
        <v>3</v>
      </c>
      <c r="E980" s="9">
        <f t="shared" si="792"/>
        <v>2.7508200000000005</v>
      </c>
      <c r="F980" s="9">
        <f t="shared" si="793"/>
        <v>3.6007287835327992</v>
      </c>
      <c r="G980" s="9">
        <v>3.2007287835327989</v>
      </c>
      <c r="H980" s="9">
        <f t="shared" si="805"/>
        <v>3.531613464337767</v>
      </c>
      <c r="I980" s="9">
        <v>65</v>
      </c>
      <c r="J980" s="9">
        <v>78</v>
      </c>
      <c r="K980" s="9">
        <v>0.2</v>
      </c>
      <c r="L980" s="9">
        <v>0.2</v>
      </c>
      <c r="M980" s="1">
        <f t="shared" si="794"/>
        <v>1.3989229744649958</v>
      </c>
      <c r="N980" s="9">
        <v>3</v>
      </c>
      <c r="O980" s="9">
        <v>2.6</v>
      </c>
      <c r="P980" s="9">
        <f t="shared" si="795"/>
        <v>2.8517817196730268</v>
      </c>
      <c r="Q980" s="1">
        <f t="shared" si="796"/>
        <v>1.3298076552699638</v>
      </c>
      <c r="R980" s="4">
        <f t="shared" si="797"/>
        <v>15.007922656809424</v>
      </c>
      <c r="S980" s="4">
        <f t="shared" si="798"/>
        <v>3.6633769943234806E-2</v>
      </c>
      <c r="T980" s="9">
        <f t="shared" si="799"/>
        <v>15.647989348197287</v>
      </c>
      <c r="U980" s="9">
        <f t="shared" si="800"/>
        <v>4.930536438802763</v>
      </c>
      <c r="V980" s="9">
        <f t="shared" si="801"/>
        <v>44.38869449091851</v>
      </c>
      <c r="W980" s="9">
        <f t="shared" si="802"/>
        <v>41.384866709839756</v>
      </c>
      <c r="X980" s="28">
        <f t="shared" si="806"/>
        <v>85.773561200758266</v>
      </c>
      <c r="Y980" s="9">
        <f t="shared" si="803"/>
        <v>0.48248978042285018</v>
      </c>
      <c r="Z980" s="9">
        <f t="shared" si="835"/>
        <v>0.04</v>
      </c>
      <c r="AA980" s="29">
        <f t="shared" si="807"/>
        <v>0.52248978042285021</v>
      </c>
      <c r="AB980" s="30">
        <f t="shared" si="836"/>
        <v>0.98</v>
      </c>
      <c r="AC980" s="9">
        <v>0.5</v>
      </c>
      <c r="AD980" s="9">
        <v>0.5</v>
      </c>
      <c r="AE980" s="9">
        <f t="shared" si="808"/>
        <v>87.43349654972657</v>
      </c>
      <c r="AF980" s="9">
        <f>(AC980+AD980)*D980*E980*N980</f>
        <v>24.757380000000005</v>
      </c>
      <c r="AG980" s="28">
        <f t="shared" si="809"/>
        <v>112.19087654972657</v>
      </c>
      <c r="AH980" s="9">
        <f t="shared" si="810"/>
        <v>0.22067195445279142</v>
      </c>
      <c r="AI980" s="9">
        <f t="shared" si="837"/>
        <v>0.09</v>
      </c>
      <c r="AJ980" s="29">
        <f t="shared" si="811"/>
        <v>0.31067195445279139</v>
      </c>
      <c r="AK980" s="30">
        <f t="shared" si="838"/>
        <v>0.9</v>
      </c>
      <c r="AL980" s="9">
        <v>6.9546230289309054</v>
      </c>
      <c r="AM980" s="9">
        <v>2.3118797931249171</v>
      </c>
      <c r="AN980" s="9">
        <v>3.0194223708353398</v>
      </c>
      <c r="AO980" s="36">
        <f t="shared" si="812"/>
        <v>87.560510392440733</v>
      </c>
      <c r="AP980" s="36">
        <f t="shared" si="813"/>
        <v>3.3209035696210991</v>
      </c>
      <c r="AQ980" s="36">
        <f t="shared" si="814"/>
        <v>1.1039462276510548</v>
      </c>
      <c r="AR980" s="36">
        <f t="shared" si="815"/>
        <v>1.4418050392937414</v>
      </c>
      <c r="AS980" s="36">
        <f t="shared" si="816"/>
        <v>77.520998700049475</v>
      </c>
      <c r="AT980" s="37">
        <f t="shared" si="817"/>
        <v>110.95800977445484</v>
      </c>
      <c r="AU980" s="37">
        <f t="shared" si="818"/>
        <v>4.7940167000505491</v>
      </c>
      <c r="AV980" s="37">
        <f t="shared" si="819"/>
        <v>1.593643579334884</v>
      </c>
      <c r="AW980" s="37">
        <f t="shared" si="820"/>
        <v>2.0813725215694436</v>
      </c>
      <c r="AX980" s="37">
        <f t="shared" si="821"/>
        <v>111.90838715471533</v>
      </c>
      <c r="AY980" s="9">
        <f t="shared" si="822"/>
        <v>0.85</v>
      </c>
      <c r="AZ980" s="9">
        <f t="shared" si="823"/>
        <v>0.6</v>
      </c>
      <c r="BA980" s="9">
        <f t="shared" si="824"/>
        <v>0.55000000000000004</v>
      </c>
      <c r="BB980" s="9">
        <f t="shared" si="839"/>
        <v>21</v>
      </c>
      <c r="BC980" s="9">
        <f t="shared" si="840"/>
        <v>11.2</v>
      </c>
      <c r="BD980" s="9">
        <f t="shared" si="841"/>
        <v>13.65</v>
      </c>
      <c r="BE980" s="9">
        <f t="shared" si="825"/>
        <v>290.78001152010177</v>
      </c>
      <c r="BF980" s="9">
        <f t="shared" si="826"/>
        <v>96.662095138935925</v>
      </c>
      <c r="BG980" s="9">
        <f t="shared" si="827"/>
        <v>126.24518512695306</v>
      </c>
      <c r="BH980" s="9">
        <f t="shared" si="828"/>
        <v>6787.7782123080669</v>
      </c>
      <c r="BI980" s="9">
        <f t="shared" si="829"/>
        <v>531.9345518631086</v>
      </c>
      <c r="BJ980" s="9">
        <f t="shared" si="830"/>
        <v>176.82751985283724</v>
      </c>
      <c r="BK980" s="9">
        <f t="shared" si="831"/>
        <v>230.94495259258403</v>
      </c>
      <c r="BL980" s="9">
        <f t="shared" si="832"/>
        <v>12417.131915756379</v>
      </c>
      <c r="BM980" s="9" t="str">
        <f t="shared" si="833"/>
        <v>D</v>
      </c>
      <c r="BN980" s="9" t="str">
        <f t="shared" si="834"/>
        <v>M</v>
      </c>
      <c r="BO980" s="9">
        <v>1</v>
      </c>
    </row>
    <row r="981" spans="1:67" x14ac:dyDescent="0.3">
      <c r="A981" s="10">
        <v>975</v>
      </c>
      <c r="B981" s="10">
        <f t="shared" si="804"/>
        <v>25</v>
      </c>
      <c r="C981" s="9">
        <f>IF(G981&lt;=$A$3,$A$3,G981)</f>
        <v>2.5</v>
      </c>
      <c r="D981" s="9">
        <f t="shared" si="791"/>
        <v>3</v>
      </c>
      <c r="E981" s="9">
        <f t="shared" si="792"/>
        <v>2.7508200000000005</v>
      </c>
      <c r="F981" s="9">
        <f t="shared" si="793"/>
        <v>2.9000000000000004</v>
      </c>
      <c r="G981" s="9">
        <v>1.5070993786324354</v>
      </c>
      <c r="H981" s="9">
        <f t="shared" si="805"/>
        <v>1.662900176065121</v>
      </c>
      <c r="I981" s="9">
        <v>65</v>
      </c>
      <c r="J981" s="9">
        <v>78</v>
      </c>
      <c r="K981" s="9">
        <v>0.2</v>
      </c>
      <c r="L981" s="9">
        <v>0.2</v>
      </c>
      <c r="M981" s="1">
        <f t="shared" si="794"/>
        <v>1.3989229744649958</v>
      </c>
      <c r="N981" s="9">
        <v>3</v>
      </c>
      <c r="O981" s="9">
        <v>2.6</v>
      </c>
      <c r="P981" s="9">
        <f t="shared" si="795"/>
        <v>0.34703086621049473</v>
      </c>
      <c r="Q981" s="1">
        <f t="shared" si="796"/>
        <v>0.16182315053011642</v>
      </c>
      <c r="R981" s="4">
        <f t="shared" si="797"/>
        <v>15.007922656809424</v>
      </c>
      <c r="S981" s="4">
        <f t="shared" si="798"/>
        <v>11.736604441561614</v>
      </c>
      <c r="T981" s="9">
        <f t="shared" si="799"/>
        <v>0.23171928980074724</v>
      </c>
      <c r="U981" s="9">
        <f t="shared" si="800"/>
        <v>3.0618231505301168</v>
      </c>
      <c r="V981" s="9">
        <f t="shared" si="801"/>
        <v>40.531633504141418</v>
      </c>
      <c r="W981" s="9">
        <f t="shared" si="802"/>
        <v>73.569380032741023</v>
      </c>
      <c r="X981" s="28">
        <f t="shared" si="806"/>
        <v>114.10101353688245</v>
      </c>
      <c r="Y981" s="9">
        <f t="shared" si="803"/>
        <v>0.6447741150779539</v>
      </c>
      <c r="Z981" s="9">
        <f t="shared" si="835"/>
        <v>0.04</v>
      </c>
      <c r="AA981" s="29">
        <f t="shared" si="807"/>
        <v>0.68477411507795394</v>
      </c>
      <c r="AB981" s="30">
        <f t="shared" si="836"/>
        <v>0.98</v>
      </c>
      <c r="AC981" s="9">
        <v>0.5</v>
      </c>
      <c r="AD981" s="9">
        <v>0.5</v>
      </c>
      <c r="AE981" s="9">
        <f t="shared" si="808"/>
        <v>41.169051560911115</v>
      </c>
      <c r="AF981" s="9">
        <f>(AC981+AD981)*D981*E981*N981</f>
        <v>24.757380000000005</v>
      </c>
      <c r="AG981" s="28">
        <f t="shared" si="809"/>
        <v>65.926431560911112</v>
      </c>
      <c r="AH981" s="9">
        <f t="shared" si="810"/>
        <v>0.37553041191264885</v>
      </c>
      <c r="AI981" s="9">
        <f t="shared" si="837"/>
        <v>0.09</v>
      </c>
      <c r="AJ981" s="29">
        <f t="shared" si="811"/>
        <v>0.46553041191264888</v>
      </c>
      <c r="AK981" s="30">
        <f t="shared" si="838"/>
        <v>0.9</v>
      </c>
      <c r="AL981" s="9">
        <v>10.438915512167908</v>
      </c>
      <c r="AM981" s="9">
        <v>3.4102827598238861</v>
      </c>
      <c r="AN981" s="9">
        <v>4.6871539102703812</v>
      </c>
      <c r="AO981" s="36">
        <f t="shared" si="812"/>
        <v>116.47811798556749</v>
      </c>
      <c r="AP981" s="36">
        <f t="shared" si="813"/>
        <v>3.2906163799496024</v>
      </c>
      <c r="AQ981" s="36">
        <f t="shared" si="814"/>
        <v>1.0750094007998821</v>
      </c>
      <c r="AR981" s="36">
        <f t="shared" si="815"/>
        <v>1.4775122391308093</v>
      </c>
      <c r="AS981" s="36">
        <f t="shared" si="816"/>
        <v>79.070792897163713</v>
      </c>
      <c r="AT981" s="37">
        <f t="shared" si="817"/>
        <v>65.20196528002198</v>
      </c>
      <c r="AU981" s="37">
        <f t="shared" si="818"/>
        <v>5.5792828738670419</v>
      </c>
      <c r="AV981" s="37">
        <f t="shared" si="819"/>
        <v>1.8226924219044673</v>
      </c>
      <c r="AW981" s="37">
        <f t="shared" si="820"/>
        <v>2.5051412197242278</v>
      </c>
      <c r="AX981" s="37">
        <f t="shared" si="821"/>
        <v>134.06555784572791</v>
      </c>
      <c r="AY981" s="9">
        <f t="shared" si="822"/>
        <v>0.85</v>
      </c>
      <c r="AZ981" s="9">
        <f t="shared" si="823"/>
        <v>0.6</v>
      </c>
      <c r="BA981" s="9">
        <f t="shared" si="824"/>
        <v>0.65</v>
      </c>
      <c r="BB981" s="9">
        <f t="shared" si="839"/>
        <v>21</v>
      </c>
      <c r="BC981" s="9">
        <f t="shared" si="840"/>
        <v>11.2</v>
      </c>
      <c r="BD981" s="9">
        <f t="shared" si="841"/>
        <v>13.65</v>
      </c>
      <c r="BE981" s="9">
        <f t="shared" si="825"/>
        <v>383.28480294901078</v>
      </c>
      <c r="BF981" s="9">
        <f t="shared" si="826"/>
        <v>125.21507182196288</v>
      </c>
      <c r="BG981" s="9">
        <f t="shared" si="827"/>
        <v>172.09784491459843</v>
      </c>
      <c r="BH981" s="9">
        <f t="shared" si="828"/>
        <v>9210.0171442882074</v>
      </c>
      <c r="BI981" s="9">
        <f t="shared" si="829"/>
        <v>363.78020822930011</v>
      </c>
      <c r="BJ981" s="9">
        <f t="shared" si="830"/>
        <v>118.84312800917425</v>
      </c>
      <c r="BK981" s="9">
        <f t="shared" si="831"/>
        <v>163.34013083001102</v>
      </c>
      <c r="BL981" s="9">
        <f t="shared" si="832"/>
        <v>8741.3378479039293</v>
      </c>
      <c r="BM981" s="9" t="str">
        <f t="shared" si="833"/>
        <v>M</v>
      </c>
      <c r="BN981" s="9" t="str">
        <f t="shared" si="834"/>
        <v>M</v>
      </c>
      <c r="BO981" s="9">
        <v>1</v>
      </c>
    </row>
    <row r="982" spans="1:67" x14ac:dyDescent="0.3">
      <c r="A982" s="10">
        <v>976</v>
      </c>
      <c r="B982" s="10">
        <f t="shared" si="804"/>
        <v>25</v>
      </c>
      <c r="C982" s="9">
        <f>IF(G982&lt;=$A$3,$A$3,G982)</f>
        <v>2.5</v>
      </c>
      <c r="D982" s="9">
        <f t="shared" si="791"/>
        <v>3</v>
      </c>
      <c r="E982" s="9">
        <f t="shared" si="792"/>
        <v>2.7508200000000005</v>
      </c>
      <c r="F982" s="9">
        <f t="shared" si="793"/>
        <v>2.9000000000000004</v>
      </c>
      <c r="G982" s="9">
        <v>2.0414200346259697</v>
      </c>
      <c r="H982" s="9">
        <f t="shared" si="805"/>
        <v>2.2524577895339402</v>
      </c>
      <c r="I982" s="9">
        <v>65</v>
      </c>
      <c r="J982" s="9">
        <v>78</v>
      </c>
      <c r="K982" s="9">
        <v>0.2</v>
      </c>
      <c r="L982" s="9">
        <v>0.2</v>
      </c>
      <c r="M982" s="1">
        <f t="shared" si="794"/>
        <v>1.3989229744649958</v>
      </c>
      <c r="N982" s="9">
        <v>3</v>
      </c>
      <c r="O982" s="9">
        <v>2.6</v>
      </c>
      <c r="P982" s="9">
        <f t="shared" si="795"/>
        <v>1.6113412483334764</v>
      </c>
      <c r="Q982" s="1">
        <f t="shared" si="796"/>
        <v>0.75138076399893539</v>
      </c>
      <c r="R982" s="4">
        <f t="shared" si="797"/>
        <v>15.007922656809424</v>
      </c>
      <c r="S982" s="4">
        <f t="shared" si="798"/>
        <v>3.2156527519109623</v>
      </c>
      <c r="T982" s="9">
        <f t="shared" si="799"/>
        <v>4.9957538241291291</v>
      </c>
      <c r="U982" s="9">
        <f t="shared" si="800"/>
        <v>3.6513807639989357</v>
      </c>
      <c r="V982" s="9">
        <f t="shared" si="801"/>
        <v>42.022533894960901</v>
      </c>
      <c r="W982" s="9">
        <f t="shared" si="802"/>
        <v>50.129775705816222</v>
      </c>
      <c r="X982" s="28">
        <f t="shared" si="806"/>
        <v>92.15230960077713</v>
      </c>
      <c r="Y982" s="9">
        <f t="shared" si="803"/>
        <v>0.5439882724913655</v>
      </c>
      <c r="Z982" s="9">
        <f t="shared" si="835"/>
        <v>0.04</v>
      </c>
      <c r="AA982" s="29">
        <f t="shared" si="807"/>
        <v>0.58398827249136553</v>
      </c>
      <c r="AB982" s="30">
        <f t="shared" si="836"/>
        <v>0.98</v>
      </c>
      <c r="AC982" s="9">
        <v>0.5</v>
      </c>
      <c r="AD982" s="9">
        <v>0.5</v>
      </c>
      <c r="AE982" s="9">
        <f t="shared" si="808"/>
        <v>55.764953429451786</v>
      </c>
      <c r="AF982" s="9">
        <f>(AC982+AD982)*D982*E982*N982</f>
        <v>24.757380000000005</v>
      </c>
      <c r="AG982" s="28">
        <f t="shared" si="809"/>
        <v>80.522333429451791</v>
      </c>
      <c r="AH982" s="9">
        <f t="shared" si="810"/>
        <v>0.30745979339621027</v>
      </c>
      <c r="AI982" s="9">
        <f t="shared" si="837"/>
        <v>0.09</v>
      </c>
      <c r="AJ982" s="29">
        <f t="shared" si="811"/>
        <v>0.39745979339621029</v>
      </c>
      <c r="AK982" s="30">
        <f t="shared" si="838"/>
        <v>0.9</v>
      </c>
      <c r="AL982" s="9">
        <v>5.6289502417478374</v>
      </c>
      <c r="AM982" s="9">
        <v>3.0466693388896284</v>
      </c>
      <c r="AN982" s="9">
        <v>5.5858818028582853</v>
      </c>
      <c r="AO982" s="36">
        <f t="shared" si="812"/>
        <v>94.072149384126647</v>
      </c>
      <c r="AP982" s="36">
        <f t="shared" si="813"/>
        <v>2.3417093141296634</v>
      </c>
      <c r="AQ982" s="36">
        <f t="shared" si="814"/>
        <v>1.2674501748190636</v>
      </c>
      <c r="AR982" s="36">
        <f t="shared" si="815"/>
        <v>2.323792338466121</v>
      </c>
      <c r="AS982" s="36">
        <f t="shared" si="816"/>
        <v>70.934623955039257</v>
      </c>
      <c r="AT982" s="37">
        <f t="shared" si="817"/>
        <v>79.637472622534744</v>
      </c>
      <c r="AU982" s="37">
        <f t="shared" si="818"/>
        <v>3.3916688416251941</v>
      </c>
      <c r="AV982" s="37">
        <f t="shared" si="819"/>
        <v>1.8357407729079882</v>
      </c>
      <c r="AW982" s="37">
        <f t="shared" si="820"/>
        <v>3.3657183755585804</v>
      </c>
      <c r="AX982" s="37">
        <f t="shared" si="821"/>
        <v>102.7398031040949</v>
      </c>
      <c r="AY982" s="9">
        <f t="shared" si="822"/>
        <v>0.85</v>
      </c>
      <c r="AZ982" s="9">
        <f t="shared" si="823"/>
        <v>0.6</v>
      </c>
      <c r="BA982" s="9">
        <f t="shared" si="824"/>
        <v>0.65</v>
      </c>
      <c r="BB982" s="9">
        <f t="shared" si="839"/>
        <v>21</v>
      </c>
      <c r="BC982" s="9">
        <f t="shared" si="840"/>
        <v>11.2</v>
      </c>
      <c r="BD982" s="9">
        <f t="shared" si="841"/>
        <v>13.65</v>
      </c>
      <c r="BE982" s="9">
        <f t="shared" si="825"/>
        <v>220.28962841300645</v>
      </c>
      <c r="BF982" s="9">
        <f t="shared" si="826"/>
        <v>119.23176218251639</v>
      </c>
      <c r="BG982" s="9">
        <f t="shared" si="827"/>
        <v>218.60414000187393</v>
      </c>
      <c r="BH982" s="9">
        <f t="shared" si="828"/>
        <v>6672.9725412053012</v>
      </c>
      <c r="BI982" s="9">
        <f t="shared" si="829"/>
        <v>270.10393451963051</v>
      </c>
      <c r="BJ982" s="9">
        <f t="shared" si="830"/>
        <v>146.19375554453069</v>
      </c>
      <c r="BK982" s="9">
        <f t="shared" si="831"/>
        <v>268.03730498870857</v>
      </c>
      <c r="BL982" s="9">
        <f t="shared" si="832"/>
        <v>8181.9382569469681</v>
      </c>
      <c r="BM982" s="9" t="str">
        <f t="shared" si="833"/>
        <v>D</v>
      </c>
      <c r="BN982" s="9" t="str">
        <f t="shared" si="834"/>
        <v>M</v>
      </c>
      <c r="BO982" s="9">
        <v>1</v>
      </c>
    </row>
    <row r="983" spans="1:67" x14ac:dyDescent="0.3">
      <c r="A983" s="10">
        <v>977</v>
      </c>
      <c r="B983" s="10">
        <f t="shared" si="804"/>
        <v>25</v>
      </c>
      <c r="C983" s="9">
        <f>IF(G983&lt;=$A$3,$A$3,G983)</f>
        <v>2.5</v>
      </c>
      <c r="D983" s="9">
        <f t="shared" si="791"/>
        <v>3</v>
      </c>
      <c r="E983" s="9">
        <f t="shared" si="792"/>
        <v>2.7508200000000005</v>
      </c>
      <c r="F983" s="9">
        <f t="shared" si="793"/>
        <v>2.9000000000000004</v>
      </c>
      <c r="G983" s="9">
        <v>2.1998211420734828</v>
      </c>
      <c r="H983" s="9">
        <f t="shared" si="805"/>
        <v>2.4272340738307312</v>
      </c>
      <c r="I983" s="9">
        <v>65</v>
      </c>
      <c r="J983" s="9">
        <v>78</v>
      </c>
      <c r="K983" s="9">
        <v>0.2</v>
      </c>
      <c r="L983" s="9">
        <v>0.2</v>
      </c>
      <c r="M983" s="1">
        <f t="shared" si="794"/>
        <v>1.3989229744649958</v>
      </c>
      <c r="N983" s="9">
        <v>3</v>
      </c>
      <c r="O983" s="9">
        <v>2.6</v>
      </c>
      <c r="P983" s="9">
        <f t="shared" si="795"/>
        <v>1.9861501995488908</v>
      </c>
      <c r="Q983" s="1">
        <f t="shared" si="796"/>
        <v>0.92615704829572643</v>
      </c>
      <c r="R983" s="4">
        <f t="shared" si="797"/>
        <v>15.007922656809424</v>
      </c>
      <c r="S983" s="4">
        <f t="shared" si="798"/>
        <v>1.7140572110069416</v>
      </c>
      <c r="T983" s="9">
        <f t="shared" si="799"/>
        <v>7.5901464699481789</v>
      </c>
      <c r="U983" s="9">
        <f t="shared" si="800"/>
        <v>3.8261570482957268</v>
      </c>
      <c r="V983" s="9">
        <f t="shared" si="801"/>
        <v>39.212829602312631</v>
      </c>
      <c r="W983" s="9">
        <f t="shared" si="802"/>
        <v>45.999156659986625</v>
      </c>
      <c r="X983" s="28">
        <f t="shared" si="806"/>
        <v>85.211986262299263</v>
      </c>
      <c r="Y983" s="9">
        <f t="shared" si="803"/>
        <v>0.53982026094770486</v>
      </c>
      <c r="Z983" s="9">
        <f t="shared" si="835"/>
        <v>0.04</v>
      </c>
      <c r="AA983" s="29">
        <f t="shared" si="807"/>
        <v>0.57982026094770489</v>
      </c>
      <c r="AB983" s="30">
        <f t="shared" si="836"/>
        <v>0.98</v>
      </c>
      <c r="AC983" s="9">
        <v>0.5</v>
      </c>
      <c r="AD983" s="9">
        <v>0.5</v>
      </c>
      <c r="AE983" s="9">
        <f t="shared" si="808"/>
        <v>60.09195631477548</v>
      </c>
      <c r="AF983" s="9">
        <f>(AC983+AD983)*D983*E983*N983</f>
        <v>24.757380000000005</v>
      </c>
      <c r="AG983" s="28">
        <f t="shared" si="809"/>
        <v>84.849336314775485</v>
      </c>
      <c r="AH983" s="9">
        <f t="shared" si="810"/>
        <v>0.29178047908535976</v>
      </c>
      <c r="AI983" s="9">
        <f t="shared" si="837"/>
        <v>0.09</v>
      </c>
      <c r="AJ983" s="29">
        <f t="shared" si="811"/>
        <v>0.38178047908535973</v>
      </c>
      <c r="AK983" s="30">
        <f t="shared" si="838"/>
        <v>0.9</v>
      </c>
      <c r="AL983" s="9">
        <v>10.446501124944573</v>
      </c>
      <c r="AM983" s="9">
        <v>2.255326942995687</v>
      </c>
      <c r="AN983" s="9">
        <v>4.9634887058583761</v>
      </c>
      <c r="AO983" s="36">
        <f t="shared" si="812"/>
        <v>86.987235976097168</v>
      </c>
      <c r="AP983" s="36">
        <f t="shared" si="813"/>
        <v>4.3894081166887178</v>
      </c>
      <c r="AQ983" s="36">
        <f t="shared" si="814"/>
        <v>0.94764268638553828</v>
      </c>
      <c r="AR983" s="36">
        <f t="shared" si="815"/>
        <v>2.0855573892165866</v>
      </c>
      <c r="AS983" s="36">
        <f t="shared" si="816"/>
        <v>103.22320167122859</v>
      </c>
      <c r="AT983" s="37">
        <f t="shared" si="817"/>
        <v>83.916926025602123</v>
      </c>
      <c r="AU983" s="37">
        <f t="shared" si="818"/>
        <v>6.4582309206974848</v>
      </c>
      <c r="AV983" s="37">
        <f t="shared" si="819"/>
        <v>1.3942871422046739</v>
      </c>
      <c r="AW983" s="37">
        <f t="shared" si="820"/>
        <v>3.068525609800993</v>
      </c>
      <c r="AX983" s="37">
        <f t="shared" si="821"/>
        <v>151.87452500302481</v>
      </c>
      <c r="AY983" s="9">
        <f t="shared" si="822"/>
        <v>0.85</v>
      </c>
      <c r="AZ983" s="9">
        <f t="shared" si="823"/>
        <v>0.6</v>
      </c>
      <c r="BA983" s="9">
        <f t="shared" si="824"/>
        <v>0.65</v>
      </c>
      <c r="BB983" s="9">
        <f t="shared" si="839"/>
        <v>21</v>
      </c>
      <c r="BC983" s="9">
        <f t="shared" si="840"/>
        <v>11.2</v>
      </c>
      <c r="BD983" s="9">
        <f t="shared" si="841"/>
        <v>13.65</v>
      </c>
      <c r="BE983" s="9">
        <f t="shared" si="825"/>
        <v>381.82247964179777</v>
      </c>
      <c r="BF983" s="9">
        <f t="shared" si="826"/>
        <v>82.432817981641463</v>
      </c>
      <c r="BG983" s="9">
        <f t="shared" si="827"/>
        <v>181.41687275747634</v>
      </c>
      <c r="BH983" s="9">
        <f t="shared" si="828"/>
        <v>8979.1010019834284</v>
      </c>
      <c r="BI983" s="9">
        <f t="shared" si="829"/>
        <v>541.95488642842713</v>
      </c>
      <c r="BJ983" s="9">
        <f t="shared" si="830"/>
        <v>117.0042909708378</v>
      </c>
      <c r="BK983" s="9">
        <f t="shared" si="831"/>
        <v>257.50123660533558</v>
      </c>
      <c r="BL983" s="9">
        <f t="shared" si="832"/>
        <v>12744.843279852294</v>
      </c>
      <c r="BM983" s="9" t="str">
        <f t="shared" si="833"/>
        <v>M</v>
      </c>
      <c r="BN983" s="9" t="str">
        <f t="shared" si="834"/>
        <v>M</v>
      </c>
      <c r="BO983" s="9">
        <v>1</v>
      </c>
    </row>
    <row r="984" spans="1:67" x14ac:dyDescent="0.3">
      <c r="A984" s="10">
        <v>978</v>
      </c>
      <c r="B984" s="10">
        <f t="shared" si="804"/>
        <v>25</v>
      </c>
      <c r="C984" s="9">
        <f>IF(G984&lt;=$A$3,$A$3,G984)</f>
        <v>2.8017238907492916</v>
      </c>
      <c r="D984" s="9">
        <f t="shared" si="791"/>
        <v>3</v>
      </c>
      <c r="E984" s="9">
        <f t="shared" si="792"/>
        <v>2.7508200000000005</v>
      </c>
      <c r="F984" s="9">
        <f t="shared" si="793"/>
        <v>3.201723890749292</v>
      </c>
      <c r="G984" s="9">
        <v>2.8017238907492916</v>
      </c>
      <c r="H984" s="9">
        <f t="shared" si="805"/>
        <v>3.0913602760824488</v>
      </c>
      <c r="I984" s="9">
        <v>65</v>
      </c>
      <c r="J984" s="9">
        <v>78</v>
      </c>
      <c r="K984" s="9">
        <v>0.2</v>
      </c>
      <c r="L984" s="9">
        <v>0.2</v>
      </c>
      <c r="M984" s="1">
        <f t="shared" si="794"/>
        <v>1.3989229744649958</v>
      </c>
      <c r="N984" s="9">
        <v>3</v>
      </c>
      <c r="O984" s="9">
        <v>2.6</v>
      </c>
      <c r="P984" s="9">
        <f t="shared" si="795"/>
        <v>2.763324464574505</v>
      </c>
      <c r="Q984" s="1">
        <f t="shared" si="796"/>
        <v>1.2885593597981528</v>
      </c>
      <c r="R984" s="4">
        <f t="shared" si="797"/>
        <v>15.007922656809424</v>
      </c>
      <c r="S984" s="4">
        <f t="shared" si="798"/>
        <v>9.3408158455999979E-2</v>
      </c>
      <c r="T984" s="9">
        <f t="shared" si="799"/>
        <v>14.692298532671805</v>
      </c>
      <c r="U984" s="9">
        <f t="shared" si="800"/>
        <v>4.4902832505474448</v>
      </c>
      <c r="V984" s="9">
        <f t="shared" si="801"/>
        <v>36.118112422233843</v>
      </c>
      <c r="W984" s="9">
        <f t="shared" si="802"/>
        <v>41.54104283324844</v>
      </c>
      <c r="X984" s="28">
        <f t="shared" si="806"/>
        <v>77.65915525548229</v>
      </c>
      <c r="Y984" s="9">
        <f t="shared" si="803"/>
        <v>0.53491494591445332</v>
      </c>
      <c r="Z984" s="9">
        <f t="shared" si="835"/>
        <v>0.04</v>
      </c>
      <c r="AA984" s="29">
        <f t="shared" si="807"/>
        <v>0.57491494591445336</v>
      </c>
      <c r="AB984" s="30">
        <f t="shared" si="836"/>
        <v>0.98</v>
      </c>
      <c r="AC984" s="9">
        <v>0.5</v>
      </c>
      <c r="AD984" s="9">
        <v>0.5</v>
      </c>
      <c r="AE984" s="9">
        <f t="shared" si="808"/>
        <v>76.533981071878102</v>
      </c>
      <c r="AF984" s="9">
        <f>(AC984+AD984)*D984*E984*N984</f>
        <v>24.757380000000005</v>
      </c>
      <c r="AG984" s="28">
        <f t="shared" si="809"/>
        <v>101.2913610718781</v>
      </c>
      <c r="AH984" s="9">
        <f t="shared" si="810"/>
        <v>0.24441748771083982</v>
      </c>
      <c r="AI984" s="9">
        <f t="shared" si="837"/>
        <v>0.09</v>
      </c>
      <c r="AJ984" s="29">
        <f t="shared" si="811"/>
        <v>0.33441748771083979</v>
      </c>
      <c r="AK984" s="30">
        <f t="shared" si="838"/>
        <v>0.9</v>
      </c>
      <c r="AL984" s="9">
        <v>5.4856701416252989</v>
      </c>
      <c r="AM984" s="9">
        <v>2.832599059251343</v>
      </c>
      <c r="AN984" s="9">
        <v>4.9494768199346701</v>
      </c>
      <c r="AO984" s="36">
        <f t="shared" si="812"/>
        <v>79.277054323304839</v>
      </c>
      <c r="AP984" s="36">
        <f t="shared" si="813"/>
        <v>2.3318763888482583</v>
      </c>
      <c r="AQ984" s="36">
        <f t="shared" si="814"/>
        <v>1.2040955243045257</v>
      </c>
      <c r="AR984" s="36">
        <f t="shared" si="815"/>
        <v>2.1039486216970888</v>
      </c>
      <c r="AS984" s="36">
        <f t="shared" si="816"/>
        <v>68.382799610275242</v>
      </c>
      <c r="AT984" s="37">
        <f t="shared" si="817"/>
        <v>100.17826919196736</v>
      </c>
      <c r="AU984" s="37">
        <f t="shared" si="818"/>
        <v>3.6511661144525998</v>
      </c>
      <c r="AV984" s="37">
        <f t="shared" si="819"/>
        <v>1.8853283981644207</v>
      </c>
      <c r="AW984" s="37">
        <f t="shared" si="820"/>
        <v>3.2942852163290812</v>
      </c>
      <c r="AX984" s="37">
        <f t="shared" si="821"/>
        <v>107.07126756052358</v>
      </c>
      <c r="AY984" s="9">
        <f t="shared" si="822"/>
        <v>0.85</v>
      </c>
      <c r="AZ984" s="9">
        <f t="shared" si="823"/>
        <v>0.6</v>
      </c>
      <c r="BA984" s="9">
        <f t="shared" si="824"/>
        <v>0.65</v>
      </c>
      <c r="BB984" s="9">
        <f t="shared" si="839"/>
        <v>21</v>
      </c>
      <c r="BC984" s="9">
        <f t="shared" si="840"/>
        <v>11.2</v>
      </c>
      <c r="BD984" s="9">
        <f t="shared" si="841"/>
        <v>13.65</v>
      </c>
      <c r="BE984" s="9">
        <f t="shared" si="825"/>
        <v>184.86429115395529</v>
      </c>
      <c r="BF984" s="9">
        <f t="shared" si="826"/>
        <v>95.457146290738109</v>
      </c>
      <c r="BG984" s="9">
        <f t="shared" si="827"/>
        <v>166.79484917572245</v>
      </c>
      <c r="BH984" s="9">
        <f t="shared" si="828"/>
        <v>5421.186919483459</v>
      </c>
      <c r="BI984" s="9">
        <f t="shared" si="829"/>
        <v>365.76750187822205</v>
      </c>
      <c r="BJ984" s="9">
        <f t="shared" si="830"/>
        <v>188.86893578657595</v>
      </c>
      <c r="BK984" s="9">
        <f t="shared" si="831"/>
        <v>330.01579119653314</v>
      </c>
      <c r="BL984" s="9">
        <f t="shared" si="832"/>
        <v>10726.214264403294</v>
      </c>
      <c r="BM984" s="9" t="str">
        <f t="shared" si="833"/>
        <v>D</v>
      </c>
      <c r="BN984" s="9" t="str">
        <f t="shared" si="834"/>
        <v>M</v>
      </c>
      <c r="BO984" s="9">
        <v>1</v>
      </c>
    </row>
    <row r="985" spans="1:67" x14ac:dyDescent="0.3">
      <c r="A985" s="10">
        <v>979</v>
      </c>
      <c r="B985" s="10">
        <f t="shared" si="804"/>
        <v>25</v>
      </c>
      <c r="C985" s="9">
        <f>IF(G985&lt;=$A$3,$A$3,G985)</f>
        <v>2.5</v>
      </c>
      <c r="D985" s="9">
        <f t="shared" si="791"/>
        <v>3</v>
      </c>
      <c r="E985" s="9">
        <f t="shared" si="792"/>
        <v>2.7508200000000005</v>
      </c>
      <c r="F985" s="9">
        <f t="shared" si="793"/>
        <v>2.9000000000000004</v>
      </c>
      <c r="G985" s="9">
        <v>1.4024030944306614</v>
      </c>
      <c r="H985" s="9">
        <f t="shared" si="805"/>
        <v>1.5473806078794619</v>
      </c>
      <c r="I985" s="9">
        <v>65</v>
      </c>
      <c r="J985" s="9">
        <v>78</v>
      </c>
      <c r="K985" s="9">
        <v>0.2</v>
      </c>
      <c r="L985" s="9">
        <v>0.2</v>
      </c>
      <c r="M985" s="1">
        <f t="shared" si="794"/>
        <v>1.3989229744649958</v>
      </c>
      <c r="N985" s="9">
        <v>3</v>
      </c>
      <c r="O985" s="9">
        <v>2.6</v>
      </c>
      <c r="P985" s="9">
        <f t="shared" si="795"/>
        <v>9.9298352782072427E-2</v>
      </c>
      <c r="Q985" s="1">
        <f t="shared" si="796"/>
        <v>4.6303582344457084E-2</v>
      </c>
      <c r="R985" s="4">
        <f t="shared" si="797"/>
        <v>15.007922656809424</v>
      </c>
      <c r="S985" s="4">
        <f t="shared" si="798"/>
        <v>14.03085694243758</v>
      </c>
      <c r="T985" s="9">
        <f t="shared" si="799"/>
        <v>1.8971866880123069E-2</v>
      </c>
      <c r="U985" s="9">
        <f t="shared" si="800"/>
        <v>2.9463035823444574</v>
      </c>
      <c r="V985" s="9">
        <f t="shared" si="801"/>
        <v>38.256901523051653</v>
      </c>
      <c r="W985" s="9">
        <f t="shared" si="802"/>
        <v>79.880455697200659</v>
      </c>
      <c r="X985" s="28">
        <f t="shared" si="806"/>
        <v>118.13735722025231</v>
      </c>
      <c r="Y985" s="9">
        <f t="shared" si="803"/>
        <v>0.676165927330451</v>
      </c>
      <c r="Z985" s="9">
        <f t="shared" si="835"/>
        <v>0.04</v>
      </c>
      <c r="AA985" s="29">
        <f t="shared" si="807"/>
        <v>0.71616592733045104</v>
      </c>
      <c r="AB985" s="30">
        <f t="shared" si="836"/>
        <v>0.98</v>
      </c>
      <c r="AC985" s="9">
        <v>0.5</v>
      </c>
      <c r="AD985" s="9">
        <v>0.5</v>
      </c>
      <c r="AE985" s="9">
        <f t="shared" si="808"/>
        <v>38.309089713902836</v>
      </c>
      <c r="AF985" s="9">
        <f>(AC985+AD985)*D985*E985*N985</f>
        <v>24.757380000000005</v>
      </c>
      <c r="AG985" s="28">
        <f t="shared" si="809"/>
        <v>63.066469713902841</v>
      </c>
      <c r="AH985" s="9">
        <f t="shared" si="810"/>
        <v>0.3925601054301967</v>
      </c>
      <c r="AI985" s="9">
        <f t="shared" si="837"/>
        <v>0.09</v>
      </c>
      <c r="AJ985" s="29">
        <f t="shared" si="811"/>
        <v>0.48256010543019667</v>
      </c>
      <c r="AK985" s="30">
        <f t="shared" si="838"/>
        <v>0.9</v>
      </c>
      <c r="AL985" s="9">
        <v>9.5296111923160929</v>
      </c>
      <c r="AM985" s="9">
        <v>2.2814660799939821</v>
      </c>
      <c r="AN985" s="9">
        <v>5.4131066221794004</v>
      </c>
      <c r="AO985" s="36">
        <f t="shared" si="812"/>
        <v>120.59855216234089</v>
      </c>
      <c r="AP985" s="36">
        <f t="shared" si="813"/>
        <v>2.7048283556723929</v>
      </c>
      <c r="AQ985" s="36">
        <f t="shared" si="814"/>
        <v>0.64755780914212291</v>
      </c>
      <c r="AR985" s="36">
        <f t="shared" si="815"/>
        <v>1.5364240983676847</v>
      </c>
      <c r="AS985" s="36">
        <f t="shared" si="816"/>
        <v>66.264697438954556</v>
      </c>
      <c r="AT985" s="37">
        <f t="shared" si="817"/>
        <v>62.373431585178636</v>
      </c>
      <c r="AU985" s="37">
        <f t="shared" si="818"/>
        <v>4.9310010106432571</v>
      </c>
      <c r="AV985" s="37">
        <f t="shared" si="819"/>
        <v>1.1805215678966685</v>
      </c>
      <c r="AW985" s="37">
        <f t="shared" si="820"/>
        <v>2.800957319875613</v>
      </c>
      <c r="AX985" s="37">
        <f t="shared" si="821"/>
        <v>120.80296679684413</v>
      </c>
      <c r="AY985" s="9">
        <f t="shared" si="822"/>
        <v>0.85</v>
      </c>
      <c r="AZ985" s="9">
        <f t="shared" si="823"/>
        <v>0.6</v>
      </c>
      <c r="BA985" s="9">
        <f t="shared" si="824"/>
        <v>0.65</v>
      </c>
      <c r="BB985" s="9">
        <f t="shared" si="839"/>
        <v>21</v>
      </c>
      <c r="BC985" s="9">
        <f t="shared" si="840"/>
        <v>11.2</v>
      </c>
      <c r="BD985" s="9">
        <f t="shared" si="841"/>
        <v>13.65</v>
      </c>
      <c r="BE985" s="9">
        <f t="shared" si="825"/>
        <v>326.19838354173584</v>
      </c>
      <c r="BF985" s="9">
        <f t="shared" si="826"/>
        <v>78.094534223957496</v>
      </c>
      <c r="BG985" s="9">
        <f t="shared" si="827"/>
        <v>185.29052177047279</v>
      </c>
      <c r="BH985" s="9">
        <f t="shared" si="828"/>
        <v>7991.4265706134984</v>
      </c>
      <c r="BI985" s="9">
        <f t="shared" si="829"/>
        <v>307.56345418380391</v>
      </c>
      <c r="BJ985" s="9">
        <f t="shared" si="830"/>
        <v>73.633181250030674</v>
      </c>
      <c r="BK985" s="9">
        <f t="shared" si="831"/>
        <v>174.70531976426687</v>
      </c>
      <c r="BL985" s="9">
        <f t="shared" si="832"/>
        <v>7534.8955847895641</v>
      </c>
      <c r="BM985" s="9" t="str">
        <f t="shared" si="833"/>
        <v>D</v>
      </c>
      <c r="BN985" s="9" t="str">
        <f t="shared" si="834"/>
        <v>M</v>
      </c>
      <c r="BO985" s="9">
        <v>1</v>
      </c>
    </row>
    <row r="986" spans="1:67" x14ac:dyDescent="0.3">
      <c r="A986" s="10">
        <v>980</v>
      </c>
      <c r="B986" s="10">
        <f t="shared" si="804"/>
        <v>25</v>
      </c>
      <c r="C986" s="9">
        <f>IF(G986&lt;=$A$3,$A$3,G986)</f>
        <v>2.9180956463126</v>
      </c>
      <c r="D986" s="9">
        <f t="shared" si="791"/>
        <v>3</v>
      </c>
      <c r="E986" s="9">
        <f t="shared" si="792"/>
        <v>2.7508200000000005</v>
      </c>
      <c r="F986" s="9">
        <f t="shared" si="793"/>
        <v>3.3180956463126003</v>
      </c>
      <c r="G986" s="9">
        <v>2.9180956463126</v>
      </c>
      <c r="H986" s="9">
        <f t="shared" si="805"/>
        <v>3.2197623015619037</v>
      </c>
      <c r="I986" s="9">
        <v>65</v>
      </c>
      <c r="J986" s="9">
        <v>78</v>
      </c>
      <c r="K986" s="9">
        <v>0.2</v>
      </c>
      <c r="L986" s="9">
        <v>0.2</v>
      </c>
      <c r="M986" s="1">
        <f t="shared" si="794"/>
        <v>1.3989229744649958</v>
      </c>
      <c r="N986" s="9">
        <v>3</v>
      </c>
      <c r="O986" s="9">
        <v>2.6</v>
      </c>
      <c r="P986" s="9">
        <f t="shared" si="795"/>
        <v>2.7891234616652785</v>
      </c>
      <c r="Q986" s="1">
        <f t="shared" si="796"/>
        <v>1.3005896297142989</v>
      </c>
      <c r="R986" s="4">
        <f t="shared" si="797"/>
        <v>15.007922656809424</v>
      </c>
      <c r="S986" s="4">
        <f t="shared" si="798"/>
        <v>7.4154003138685101E-2</v>
      </c>
      <c r="T986" s="9">
        <f t="shared" si="799"/>
        <v>14.967920163429962</v>
      </c>
      <c r="U986" s="9">
        <f t="shared" si="800"/>
        <v>4.6186852760268993</v>
      </c>
      <c r="V986" s="9">
        <f t="shared" si="801"/>
        <v>38.538824665476241</v>
      </c>
      <c r="W986" s="9">
        <f t="shared" si="802"/>
        <v>41.488078117718466</v>
      </c>
      <c r="X986" s="28">
        <f t="shared" si="806"/>
        <v>80.026902783194714</v>
      </c>
      <c r="Y986" s="9">
        <f t="shared" si="803"/>
        <v>0.51842663747860018</v>
      </c>
      <c r="Z986" s="9">
        <f t="shared" si="835"/>
        <v>0.04</v>
      </c>
      <c r="AA986" s="29">
        <f t="shared" si="807"/>
        <v>0.55842663747860022</v>
      </c>
      <c r="AB986" s="30">
        <f t="shared" si="836"/>
        <v>0.98</v>
      </c>
      <c r="AC986" s="9">
        <v>0.5</v>
      </c>
      <c r="AD986" s="9">
        <v>0.5</v>
      </c>
      <c r="AE986" s="9">
        <f t="shared" si="808"/>
        <v>79.712878809442657</v>
      </c>
      <c r="AF986" s="9">
        <f>(AC986+AD986)*D986*E986*N986</f>
        <v>24.757380000000005</v>
      </c>
      <c r="AG986" s="28">
        <f t="shared" si="809"/>
        <v>104.47025880944267</v>
      </c>
      <c r="AH986" s="9">
        <f t="shared" si="810"/>
        <v>0.23698017294240953</v>
      </c>
      <c r="AI986" s="9">
        <f t="shared" si="837"/>
        <v>0.09</v>
      </c>
      <c r="AJ986" s="29">
        <f t="shared" si="811"/>
        <v>0.32698017294240955</v>
      </c>
      <c r="AK986" s="30">
        <f t="shared" si="838"/>
        <v>0.9</v>
      </c>
      <c r="AL986" s="9">
        <v>9.330223586431897</v>
      </c>
      <c r="AM986" s="9">
        <v>2.3336606935800086</v>
      </c>
      <c r="AN986" s="9">
        <v>6.4620896194150781</v>
      </c>
      <c r="AO986" s="36">
        <f t="shared" si="812"/>
        <v>81.694129924511273</v>
      </c>
      <c r="AP986" s="36">
        <f t="shared" si="813"/>
        <v>4.1199782021372071</v>
      </c>
      <c r="AQ986" s="36">
        <f t="shared" si="814"/>
        <v>1.0304823994481465</v>
      </c>
      <c r="AR986" s="36">
        <f t="shared" si="815"/>
        <v>2.8534866421597487</v>
      </c>
      <c r="AS986" s="36">
        <f t="shared" si="816"/>
        <v>105.78401286500306</v>
      </c>
      <c r="AT986" s="37">
        <f t="shared" si="817"/>
        <v>103.32223398736089</v>
      </c>
      <c r="AU986" s="37">
        <f t="shared" si="818"/>
        <v>6.279425464549047</v>
      </c>
      <c r="AV986" s="37">
        <f t="shared" si="819"/>
        <v>1.5705999164043141</v>
      </c>
      <c r="AW986" s="37">
        <f t="shared" si="820"/>
        <v>4.3491144380893862</v>
      </c>
      <c r="AX986" s="37">
        <f t="shared" si="821"/>
        <v>161.22969383238555</v>
      </c>
      <c r="AY986" s="9">
        <f t="shared" si="822"/>
        <v>0.85</v>
      </c>
      <c r="AZ986" s="9">
        <f t="shared" si="823"/>
        <v>0.6</v>
      </c>
      <c r="BA986" s="9">
        <f t="shared" si="824"/>
        <v>0.65</v>
      </c>
      <c r="BB986" s="9">
        <f t="shared" si="839"/>
        <v>21</v>
      </c>
      <c r="BC986" s="9">
        <f t="shared" si="840"/>
        <v>11.2</v>
      </c>
      <c r="BD986" s="9">
        <f t="shared" si="841"/>
        <v>13.65</v>
      </c>
      <c r="BE986" s="9">
        <f t="shared" si="825"/>
        <v>336.57803453155134</v>
      </c>
      <c r="BF986" s="9">
        <f t="shared" si="826"/>
        <v>84.184363025438998</v>
      </c>
      <c r="BG986" s="9">
        <f t="shared" si="827"/>
        <v>233.11310848245591</v>
      </c>
      <c r="BH986" s="9">
        <f t="shared" si="828"/>
        <v>8641.9328909297328</v>
      </c>
      <c r="BI986" s="9">
        <f t="shared" si="829"/>
        <v>648.80426715432895</v>
      </c>
      <c r="BJ986" s="9">
        <f t="shared" si="830"/>
        <v>162.27789206325599</v>
      </c>
      <c r="BK986" s="9">
        <f t="shared" si="831"/>
        <v>449.36021961008112</v>
      </c>
      <c r="BL986" s="9">
        <f t="shared" si="832"/>
        <v>16658.612151860296</v>
      </c>
      <c r="BM986" s="9" t="str">
        <f t="shared" si="833"/>
        <v>M</v>
      </c>
      <c r="BN986" s="9" t="str">
        <f t="shared" si="834"/>
        <v>M</v>
      </c>
      <c r="BO986" s="9">
        <v>1</v>
      </c>
    </row>
    <row r="987" spans="1:67" x14ac:dyDescent="0.3">
      <c r="A987" s="10">
        <v>981</v>
      </c>
      <c r="B987" s="10">
        <f t="shared" si="804"/>
        <v>25</v>
      </c>
      <c r="C987" s="9">
        <f>IF(G987&lt;=$A$3,$A$3,G987)</f>
        <v>3.3159971288472057</v>
      </c>
      <c r="D987" s="9">
        <f t="shared" si="791"/>
        <v>3</v>
      </c>
      <c r="E987" s="9">
        <f t="shared" si="792"/>
        <v>2.7508200000000005</v>
      </c>
      <c r="F987" s="9">
        <f t="shared" si="793"/>
        <v>3.715997128847206</v>
      </c>
      <c r="G987" s="9">
        <v>3.3159971288472057</v>
      </c>
      <c r="H987" s="9">
        <f t="shared" si="805"/>
        <v>3.6587980113130274</v>
      </c>
      <c r="I987" s="9">
        <v>65</v>
      </c>
      <c r="J987" s="9">
        <v>78</v>
      </c>
      <c r="K987" s="9">
        <v>0.2</v>
      </c>
      <c r="L987" s="9">
        <v>0.2</v>
      </c>
      <c r="M987" s="1">
        <f t="shared" si="794"/>
        <v>1.3989229744649958</v>
      </c>
      <c r="N987" s="9">
        <v>3</v>
      </c>
      <c r="O987" s="9">
        <v>2.6</v>
      </c>
      <c r="P987" s="9">
        <f t="shared" si="795"/>
        <v>2.8773360966009149</v>
      </c>
      <c r="Q987" s="1">
        <f t="shared" si="796"/>
        <v>1.3417238569308174</v>
      </c>
      <c r="R987" s="4">
        <f t="shared" si="797"/>
        <v>15.007922656809424</v>
      </c>
      <c r="S987" s="4">
        <f t="shared" si="798"/>
        <v>2.5090633964769859E-2</v>
      </c>
      <c r="T987" s="9">
        <f t="shared" si="799"/>
        <v>15.929684277819597</v>
      </c>
      <c r="U987" s="9">
        <f t="shared" si="800"/>
        <v>5.0577209857780234</v>
      </c>
      <c r="V987" s="9">
        <f t="shared" si="801"/>
        <v>46.762558604209225</v>
      </c>
      <c r="W987" s="9">
        <f t="shared" si="802"/>
        <v>41.353113620527473</v>
      </c>
      <c r="X987" s="28">
        <f t="shared" si="806"/>
        <v>88.115672224736699</v>
      </c>
      <c r="Y987" s="9">
        <f t="shared" si="803"/>
        <v>0.46930486457684223</v>
      </c>
      <c r="Z987" s="9">
        <f t="shared" si="835"/>
        <v>0.04</v>
      </c>
      <c r="AA987" s="29">
        <f t="shared" si="807"/>
        <v>0.50930486457684221</v>
      </c>
      <c r="AB987" s="30">
        <f t="shared" si="836"/>
        <v>0.98</v>
      </c>
      <c r="AC987" s="9">
        <v>0.5</v>
      </c>
      <c r="AD987" s="9">
        <v>0.5</v>
      </c>
      <c r="AE987" s="9">
        <f t="shared" si="808"/>
        <v>90.582252709320926</v>
      </c>
      <c r="AF987" s="9">
        <f>(AC987+AD987)*D987*E987*N987</f>
        <v>24.757380000000005</v>
      </c>
      <c r="AG987" s="28">
        <f t="shared" si="809"/>
        <v>115.33963270932094</v>
      </c>
      <c r="AH987" s="9">
        <f t="shared" si="810"/>
        <v>0.21464764035094147</v>
      </c>
      <c r="AI987" s="9">
        <f t="shared" si="837"/>
        <v>0.09</v>
      </c>
      <c r="AJ987" s="29">
        <f t="shared" si="811"/>
        <v>0.3046476403509415</v>
      </c>
      <c r="AK987" s="30">
        <f t="shared" si="838"/>
        <v>0.9</v>
      </c>
      <c r="AL987" s="9">
        <v>5.5951389076609859</v>
      </c>
      <c r="AM987" s="9">
        <v>2.4517261533681971</v>
      </c>
      <c r="AN987" s="9">
        <v>3.9821874922468021</v>
      </c>
      <c r="AO987" s="36">
        <f t="shared" si="812"/>
        <v>89.95141539608538</v>
      </c>
      <c r="AP987" s="36">
        <f t="shared" si="813"/>
        <v>2.7455074440060865</v>
      </c>
      <c r="AQ987" s="36">
        <f t="shared" si="814"/>
        <v>1.2030500968475053</v>
      </c>
      <c r="AR987" s="36">
        <f t="shared" si="815"/>
        <v>1.9540400307884498</v>
      </c>
      <c r="AS987" s="36">
        <f t="shared" si="816"/>
        <v>74.429024699494406</v>
      </c>
      <c r="AT987" s="37">
        <f t="shared" si="817"/>
        <v>114.07216421800972</v>
      </c>
      <c r="AU987" s="37">
        <f t="shared" si="818"/>
        <v>3.8905930420063224</v>
      </c>
      <c r="AV987" s="37">
        <f t="shared" si="819"/>
        <v>1.7048135659578854</v>
      </c>
      <c r="AW987" s="37">
        <f t="shared" si="820"/>
        <v>2.7690234692987805</v>
      </c>
      <c r="AX987" s="37">
        <f t="shared" si="821"/>
        <v>105.47159369440327</v>
      </c>
      <c r="AY987" s="9">
        <f t="shared" si="822"/>
        <v>0.85</v>
      </c>
      <c r="AZ987" s="9">
        <f t="shared" si="823"/>
        <v>0.6</v>
      </c>
      <c r="BA987" s="9">
        <f t="shared" si="824"/>
        <v>0.65</v>
      </c>
      <c r="BB987" s="9">
        <f t="shared" si="839"/>
        <v>21</v>
      </c>
      <c r="BC987" s="9">
        <f t="shared" si="840"/>
        <v>11.2</v>
      </c>
      <c r="BD987" s="9">
        <f t="shared" si="841"/>
        <v>13.65</v>
      </c>
      <c r="BE987" s="9">
        <f t="shared" si="825"/>
        <v>246.96228056883612</v>
      </c>
      <c r="BF987" s="9">
        <f t="shared" si="826"/>
        <v>108.21605900383069</v>
      </c>
      <c r="BG987" s="9">
        <f t="shared" si="827"/>
        <v>175.76866651003132</v>
      </c>
      <c r="BH987" s="9">
        <f t="shared" si="828"/>
        <v>6694.9961182697198</v>
      </c>
      <c r="BI987" s="9">
        <f t="shared" si="829"/>
        <v>443.80836839319119</v>
      </c>
      <c r="BJ987" s="9">
        <f t="shared" si="830"/>
        <v>194.47177305703863</v>
      </c>
      <c r="BK987" s="9">
        <f t="shared" si="831"/>
        <v>315.86849991337346</v>
      </c>
      <c r="BL987" s="9">
        <f t="shared" si="832"/>
        <v>12031.372956243167</v>
      </c>
      <c r="BM987" s="9" t="str">
        <f t="shared" si="833"/>
        <v>D</v>
      </c>
      <c r="BN987" s="9" t="str">
        <f t="shared" si="834"/>
        <v>M</v>
      </c>
      <c r="BO987" s="9">
        <v>1</v>
      </c>
    </row>
    <row r="988" spans="1:67" x14ac:dyDescent="0.3">
      <c r="A988" s="10">
        <v>982</v>
      </c>
      <c r="B988" s="10">
        <f t="shared" si="804"/>
        <v>25</v>
      </c>
      <c r="C988" s="9">
        <f>IF(G988&lt;=$A$3,$A$3,G988)</f>
        <v>3.1138189159215539</v>
      </c>
      <c r="D988" s="9">
        <f t="shared" si="791"/>
        <v>3</v>
      </c>
      <c r="E988" s="9">
        <f t="shared" si="792"/>
        <v>2.7508200000000005</v>
      </c>
      <c r="F988" s="9">
        <f t="shared" si="793"/>
        <v>3.5138189159215543</v>
      </c>
      <c r="G988" s="9">
        <v>3.1138189159215539</v>
      </c>
      <c r="H988" s="9">
        <f t="shared" si="805"/>
        <v>3.4357190354755662</v>
      </c>
      <c r="I988" s="9">
        <v>65</v>
      </c>
      <c r="J988" s="9">
        <v>78</v>
      </c>
      <c r="K988" s="9">
        <v>0.2</v>
      </c>
      <c r="L988" s="9">
        <v>0.2</v>
      </c>
      <c r="M988" s="1">
        <f t="shared" si="794"/>
        <v>1.3989229744649958</v>
      </c>
      <c r="N988" s="9">
        <v>3</v>
      </c>
      <c r="O988" s="9">
        <v>2.6</v>
      </c>
      <c r="P988" s="9">
        <f t="shared" si="795"/>
        <v>2.832514265892609</v>
      </c>
      <c r="Q988" s="1">
        <f t="shared" si="796"/>
        <v>1.3208230940190075</v>
      </c>
      <c r="R988" s="4">
        <f t="shared" si="797"/>
        <v>15.007922656809424</v>
      </c>
      <c r="S988" s="4">
        <f t="shared" si="798"/>
        <v>4.6777145457903575E-2</v>
      </c>
      <c r="T988" s="9">
        <f t="shared" si="799"/>
        <v>15.437259045998706</v>
      </c>
      <c r="U988" s="9">
        <f t="shared" si="800"/>
        <v>4.8346420099405618</v>
      </c>
      <c r="V988" s="9">
        <f t="shared" si="801"/>
        <v>42.594280805587914</v>
      </c>
      <c r="W988" s="9">
        <f t="shared" si="802"/>
        <v>41.412769310073017</v>
      </c>
      <c r="X988" s="28">
        <f t="shared" si="806"/>
        <v>84.007050115660931</v>
      </c>
      <c r="Y988" s="9">
        <f t="shared" si="803"/>
        <v>0.49296778369262939</v>
      </c>
      <c r="Z988" s="9">
        <f t="shared" si="835"/>
        <v>0.04</v>
      </c>
      <c r="AA988" s="29">
        <f t="shared" si="807"/>
        <v>0.53296778369262943</v>
      </c>
      <c r="AB988" s="30">
        <f t="shared" si="836"/>
        <v>0.98</v>
      </c>
      <c r="AC988" s="9">
        <v>0.5</v>
      </c>
      <c r="AD988" s="9">
        <v>0.5</v>
      </c>
      <c r="AE988" s="9">
        <f t="shared" si="808"/>
        <v>85.059401734502089</v>
      </c>
      <c r="AF988" s="9">
        <f>(AC988+AD988)*D988*E988*N988</f>
        <v>24.757380000000005</v>
      </c>
      <c r="AG988" s="28">
        <f t="shared" si="809"/>
        <v>109.81678173450209</v>
      </c>
      <c r="AH988" s="9">
        <f t="shared" si="810"/>
        <v>0.22544259273463815</v>
      </c>
      <c r="AI988" s="9">
        <f t="shared" si="837"/>
        <v>0.09</v>
      </c>
      <c r="AJ988" s="29">
        <f t="shared" si="811"/>
        <v>0.31544259273463815</v>
      </c>
      <c r="AK988" s="30">
        <f t="shared" si="838"/>
        <v>0.9</v>
      </c>
      <c r="AL988" s="9">
        <v>8.9928220998363635</v>
      </c>
      <c r="AM988" s="9">
        <v>3.1317770398461455</v>
      </c>
      <c r="AN988" s="9">
        <v>6.9428639226526236</v>
      </c>
      <c r="AO988" s="36">
        <f t="shared" si="812"/>
        <v>85.757196993070536</v>
      </c>
      <c r="AP988" s="36">
        <f t="shared" si="813"/>
        <v>4.1999376361444787</v>
      </c>
      <c r="AQ988" s="36">
        <f t="shared" si="814"/>
        <v>1.4626407718998817</v>
      </c>
      <c r="AR988" s="36">
        <f t="shared" si="815"/>
        <v>3.2425411253169396</v>
      </c>
      <c r="AS988" s="36">
        <f t="shared" si="816"/>
        <v>113.56727892672069</v>
      </c>
      <c r="AT988" s="37">
        <f t="shared" si="817"/>
        <v>108.61000391324383</v>
      </c>
      <c r="AU988" s="37">
        <f t="shared" si="818"/>
        <v>6.1561029806626282</v>
      </c>
      <c r="AV988" s="37">
        <f t="shared" si="819"/>
        <v>2.1438811705302672</v>
      </c>
      <c r="AW988" s="37">
        <f t="shared" si="820"/>
        <v>4.7527889258873</v>
      </c>
      <c r="AX988" s="37">
        <f t="shared" si="821"/>
        <v>166.46243941572638</v>
      </c>
      <c r="AY988" s="9">
        <f t="shared" si="822"/>
        <v>0.85</v>
      </c>
      <c r="AZ988" s="9">
        <f t="shared" si="823"/>
        <v>0.6</v>
      </c>
      <c r="BA988" s="9">
        <f t="shared" si="824"/>
        <v>0.65</v>
      </c>
      <c r="BB988" s="9">
        <f t="shared" si="839"/>
        <v>21</v>
      </c>
      <c r="BC988" s="9">
        <f t="shared" si="840"/>
        <v>11.2</v>
      </c>
      <c r="BD988" s="9">
        <f t="shared" si="841"/>
        <v>13.65</v>
      </c>
      <c r="BE988" s="9">
        <f t="shared" si="825"/>
        <v>360.17487922145307</v>
      </c>
      <c r="BF988" s="9">
        <f t="shared" si="826"/>
        <v>125.43197280591491</v>
      </c>
      <c r="BG988" s="9">
        <f t="shared" si="827"/>
        <v>278.07123804193742</v>
      </c>
      <c r="BH988" s="9">
        <f t="shared" si="828"/>
        <v>9739.2115108857743</v>
      </c>
      <c r="BI988" s="9">
        <f t="shared" si="829"/>
        <v>668.61436882010003</v>
      </c>
      <c r="BJ988" s="9">
        <f t="shared" si="830"/>
        <v>232.84694232082208</v>
      </c>
      <c r="BK988" s="9">
        <f t="shared" si="831"/>
        <v>516.20042383944156</v>
      </c>
      <c r="BL988" s="9">
        <f t="shared" si="832"/>
        <v>18079.486196350157</v>
      </c>
      <c r="BM988" s="9" t="str">
        <f t="shared" si="833"/>
        <v>M</v>
      </c>
      <c r="BN988" s="9" t="str">
        <f t="shared" si="834"/>
        <v>M</v>
      </c>
      <c r="BO988" s="9">
        <v>1</v>
      </c>
    </row>
    <row r="989" spans="1:67" x14ac:dyDescent="0.3">
      <c r="A989" s="10">
        <v>983</v>
      </c>
      <c r="B989" s="10">
        <f t="shared" si="804"/>
        <v>25</v>
      </c>
      <c r="C989" s="9">
        <f>IF(G989&lt;=$A$3,$A$3,G989)</f>
        <v>2.5</v>
      </c>
      <c r="D989" s="9">
        <f t="shared" si="791"/>
        <v>3</v>
      </c>
      <c r="E989" s="9">
        <f t="shared" si="792"/>
        <v>2.7508200000000005</v>
      </c>
      <c r="F989" s="9">
        <f t="shared" si="793"/>
        <v>2.9000000000000004</v>
      </c>
      <c r="G989" s="9">
        <v>1.4834909300823362</v>
      </c>
      <c r="H989" s="9">
        <f t="shared" si="805"/>
        <v>1.6368511352339794</v>
      </c>
      <c r="I989" s="9">
        <v>65</v>
      </c>
      <c r="J989" s="9">
        <v>78</v>
      </c>
      <c r="K989" s="9">
        <v>0.2</v>
      </c>
      <c r="L989" s="9">
        <v>0.2</v>
      </c>
      <c r="M989" s="1">
        <f t="shared" si="794"/>
        <v>1.3989229744649958</v>
      </c>
      <c r="N989" s="9">
        <v>3</v>
      </c>
      <c r="O989" s="9">
        <v>2.6</v>
      </c>
      <c r="P989" s="9">
        <f t="shared" si="795"/>
        <v>0.29116851787547554</v>
      </c>
      <c r="Q989" s="1">
        <f t="shared" si="796"/>
        <v>0.13577410969897485</v>
      </c>
      <c r="R989" s="4">
        <f t="shared" si="797"/>
        <v>15.007922656809424</v>
      </c>
      <c r="S989" s="4">
        <f t="shared" si="798"/>
        <v>12.236072732870431</v>
      </c>
      <c r="T989" s="9">
        <f t="shared" si="799"/>
        <v>0.16312285420344796</v>
      </c>
      <c r="U989" s="9">
        <f t="shared" si="800"/>
        <v>3.0357741096989752</v>
      </c>
      <c r="V989" s="9">
        <f t="shared" si="801"/>
        <v>40.07542394861909</v>
      </c>
      <c r="W989" s="9">
        <f t="shared" si="802"/>
        <v>74.943327397839141</v>
      </c>
      <c r="X989" s="28">
        <f t="shared" si="806"/>
        <v>115.01875134645823</v>
      </c>
      <c r="Y989" s="9">
        <f t="shared" si="803"/>
        <v>0.65157486514608098</v>
      </c>
      <c r="Z989" s="9">
        <f t="shared" si="835"/>
        <v>0.04</v>
      </c>
      <c r="AA989" s="29">
        <f t="shared" si="807"/>
        <v>0.69157486514608102</v>
      </c>
      <c r="AB989" s="30">
        <f t="shared" si="836"/>
        <v>0.98</v>
      </c>
      <c r="AC989" s="9">
        <v>0.5</v>
      </c>
      <c r="AD989" s="9">
        <v>0.5</v>
      </c>
      <c r="AE989" s="9">
        <f t="shared" si="808"/>
        <v>40.524145558419022</v>
      </c>
      <c r="AF989" s="9">
        <f>(AC989+AD989)*D989*E989*N989</f>
        <v>24.757380000000005</v>
      </c>
      <c r="AG989" s="28">
        <f t="shared" si="809"/>
        <v>65.28152555841902</v>
      </c>
      <c r="AH989" s="9">
        <f t="shared" si="810"/>
        <v>0.37924021824283444</v>
      </c>
      <c r="AI989" s="9">
        <f t="shared" si="837"/>
        <v>0.09</v>
      </c>
      <c r="AJ989" s="29">
        <f t="shared" si="811"/>
        <v>0.46924021824283446</v>
      </c>
      <c r="AK989" s="30">
        <f t="shared" si="838"/>
        <v>0.9</v>
      </c>
      <c r="AL989" s="9">
        <v>7.6287925929609992</v>
      </c>
      <c r="AM989" s="9">
        <v>2.2474608468176309</v>
      </c>
      <c r="AN989" s="9">
        <v>3.5735593106926271</v>
      </c>
      <c r="AO989" s="36">
        <f t="shared" si="812"/>
        <v>117.41497533284277</v>
      </c>
      <c r="AP989" s="36">
        <f t="shared" si="813"/>
        <v>2.3529113842565743</v>
      </c>
      <c r="AQ989" s="36">
        <f t="shared" si="814"/>
        <v>0.69317341475863081</v>
      </c>
      <c r="AR989" s="36">
        <f t="shared" si="815"/>
        <v>1.1021755123088512</v>
      </c>
      <c r="AS989" s="36">
        <f t="shared" si="816"/>
        <v>56.436645789118131</v>
      </c>
      <c r="AT989" s="37">
        <f t="shared" si="817"/>
        <v>64.564146156678149</v>
      </c>
      <c r="AU989" s="37">
        <f t="shared" si="818"/>
        <v>4.0490562917106612</v>
      </c>
      <c r="AV989" s="37">
        <f t="shared" si="819"/>
        <v>1.1928618285647001</v>
      </c>
      <c r="AW989" s="37">
        <f t="shared" si="820"/>
        <v>1.8967015598395056</v>
      </c>
      <c r="AX989" s="37">
        <f t="shared" si="821"/>
        <v>97.120170884666095</v>
      </c>
      <c r="AY989" s="9">
        <f t="shared" si="822"/>
        <v>0.85</v>
      </c>
      <c r="AZ989" s="9">
        <f t="shared" si="823"/>
        <v>0.6</v>
      </c>
      <c r="BA989" s="9">
        <f t="shared" si="824"/>
        <v>0.65</v>
      </c>
      <c r="BB989" s="9">
        <f t="shared" si="839"/>
        <v>21</v>
      </c>
      <c r="BC989" s="9">
        <f t="shared" si="840"/>
        <v>11.2</v>
      </c>
      <c r="BD989" s="9">
        <f t="shared" si="841"/>
        <v>13.65</v>
      </c>
      <c r="BE989" s="9">
        <f t="shared" si="825"/>
        <v>276.26703214285061</v>
      </c>
      <c r="BF989" s="9">
        <f t="shared" si="826"/>
        <v>81.38893939526703</v>
      </c>
      <c r="BG989" s="9">
        <f t="shared" si="827"/>
        <v>129.41191059020713</v>
      </c>
      <c r="BH989" s="9">
        <f t="shared" si="828"/>
        <v>6626.50737319769</v>
      </c>
      <c r="BI989" s="9">
        <f t="shared" si="829"/>
        <v>261.42386221462436</v>
      </c>
      <c r="BJ989" s="9">
        <f t="shared" si="830"/>
        <v>77.016105444173647</v>
      </c>
      <c r="BK989" s="9">
        <f t="shared" si="831"/>
        <v>122.45891672507726</v>
      </c>
      <c r="BL989" s="9">
        <f t="shared" si="832"/>
        <v>6270.4809077591399</v>
      </c>
      <c r="BM989" s="9" t="str">
        <f t="shared" si="833"/>
        <v>D</v>
      </c>
      <c r="BN989" s="9" t="str">
        <f t="shared" si="834"/>
        <v>M</v>
      </c>
      <c r="BO989" s="9">
        <v>1</v>
      </c>
    </row>
    <row r="990" spans="1:67" x14ac:dyDescent="0.3">
      <c r="A990" s="10">
        <v>984</v>
      </c>
      <c r="B990" s="10">
        <f t="shared" si="804"/>
        <v>25</v>
      </c>
      <c r="C990" s="9">
        <f>IF(G990&lt;=$A$3,$A$3,G990)</f>
        <v>2.5</v>
      </c>
      <c r="D990" s="9">
        <f t="shared" si="791"/>
        <v>3</v>
      </c>
      <c r="E990" s="9">
        <f t="shared" si="792"/>
        <v>2.7508200000000005</v>
      </c>
      <c r="F990" s="9">
        <f t="shared" si="793"/>
        <v>2.9000000000000004</v>
      </c>
      <c r="G990" s="9">
        <v>1.5342630975004357</v>
      </c>
      <c r="H990" s="9">
        <f t="shared" si="805"/>
        <v>1.6928720236609771</v>
      </c>
      <c r="I990" s="9">
        <v>65</v>
      </c>
      <c r="J990" s="9">
        <v>78</v>
      </c>
      <c r="K990" s="9">
        <v>0.2</v>
      </c>
      <c r="L990" s="9">
        <v>0.2</v>
      </c>
      <c r="M990" s="1">
        <f t="shared" si="794"/>
        <v>1.3989229744649958</v>
      </c>
      <c r="N990" s="9">
        <v>3</v>
      </c>
      <c r="O990" s="9">
        <v>2.6</v>
      </c>
      <c r="P990" s="9">
        <f t="shared" si="795"/>
        <v>0.41130570080026646</v>
      </c>
      <c r="Q990" s="1">
        <f t="shared" si="796"/>
        <v>0.19179499812597278</v>
      </c>
      <c r="R990" s="4">
        <f t="shared" si="797"/>
        <v>15.007922656809424</v>
      </c>
      <c r="S990" s="4">
        <f t="shared" si="798"/>
        <v>11.174796113684456</v>
      </c>
      <c r="T990" s="9">
        <f t="shared" si="799"/>
        <v>0.32550333171365026</v>
      </c>
      <c r="U990" s="9">
        <f t="shared" si="800"/>
        <v>3.0917949981259731</v>
      </c>
      <c r="V990" s="9">
        <f t="shared" si="801"/>
        <v>41.015674906199273</v>
      </c>
      <c r="W990" s="9">
        <f t="shared" si="802"/>
        <v>72.023946448249987</v>
      </c>
      <c r="X990" s="28">
        <f t="shared" si="806"/>
        <v>113.03962135444925</v>
      </c>
      <c r="Y990" s="9">
        <f t="shared" si="803"/>
        <v>0.63715664990074838</v>
      </c>
      <c r="Z990" s="9">
        <f t="shared" si="835"/>
        <v>0.04</v>
      </c>
      <c r="AA990" s="29">
        <f t="shared" si="807"/>
        <v>0.67715664990074842</v>
      </c>
      <c r="AB990" s="30">
        <f t="shared" si="836"/>
        <v>0.98</v>
      </c>
      <c r="AC990" s="9">
        <v>0.5</v>
      </c>
      <c r="AD990" s="9">
        <v>0.5</v>
      </c>
      <c r="AE990" s="9">
        <f t="shared" si="808"/>
        <v>41.91107598114381</v>
      </c>
      <c r="AF990" s="9">
        <f>(AC990+AD990)*D990*E990*N990</f>
        <v>24.757380000000005</v>
      </c>
      <c r="AG990" s="28">
        <f t="shared" si="809"/>
        <v>66.668455981143808</v>
      </c>
      <c r="AH990" s="9">
        <f t="shared" si="810"/>
        <v>0.37135073305135891</v>
      </c>
      <c r="AI990" s="9">
        <f t="shared" si="837"/>
        <v>0.09</v>
      </c>
      <c r="AJ990" s="29">
        <f t="shared" si="811"/>
        <v>0.46135073305135887</v>
      </c>
      <c r="AK990" s="30">
        <f t="shared" si="838"/>
        <v>0.9</v>
      </c>
      <c r="AL990" s="9">
        <v>10.276488186899726</v>
      </c>
      <c r="AM990" s="9">
        <v>2.5446836995607391</v>
      </c>
      <c r="AN990" s="9">
        <v>4.1580644725709304</v>
      </c>
      <c r="AO990" s="36">
        <f t="shared" si="812"/>
        <v>115.39461346600028</v>
      </c>
      <c r="AP990" s="36">
        <f t="shared" si="813"/>
        <v>3.3176958735140913</v>
      </c>
      <c r="AQ990" s="36">
        <f t="shared" si="814"/>
        <v>0.82153421050914643</v>
      </c>
      <c r="AR990" s="36">
        <f t="shared" si="815"/>
        <v>1.3424034642534768</v>
      </c>
      <c r="AS990" s="36">
        <f t="shared" si="816"/>
        <v>76.652055973436973</v>
      </c>
      <c r="AT990" s="37">
        <f t="shared" si="817"/>
        <v>65.935835585746631</v>
      </c>
      <c r="AU990" s="37">
        <f t="shared" si="818"/>
        <v>5.5354228286799074</v>
      </c>
      <c r="AV990" s="37">
        <f t="shared" si="819"/>
        <v>1.3706920093845483</v>
      </c>
      <c r="AW990" s="37">
        <f t="shared" si="820"/>
        <v>2.23973838007552</v>
      </c>
      <c r="AX990" s="37">
        <f t="shared" si="821"/>
        <v>127.89042657222058</v>
      </c>
      <c r="AY990" s="9">
        <f t="shared" si="822"/>
        <v>0.85</v>
      </c>
      <c r="AZ990" s="9">
        <f t="shared" si="823"/>
        <v>0.6</v>
      </c>
      <c r="BA990" s="9">
        <f t="shared" si="824"/>
        <v>0.65</v>
      </c>
      <c r="BB990" s="9">
        <f t="shared" si="839"/>
        <v>21</v>
      </c>
      <c r="BC990" s="9">
        <f t="shared" si="840"/>
        <v>11.2</v>
      </c>
      <c r="BD990" s="9">
        <f t="shared" si="841"/>
        <v>13.65</v>
      </c>
      <c r="BE990" s="9">
        <f t="shared" si="825"/>
        <v>382.84423292190274</v>
      </c>
      <c r="BF990" s="9">
        <f t="shared" si="826"/>
        <v>94.80062267079866</v>
      </c>
      <c r="BG990" s="9">
        <f t="shared" si="827"/>
        <v>154.90612887294967</v>
      </c>
      <c r="BH990" s="9">
        <f t="shared" si="828"/>
        <v>8845.2343704289779</v>
      </c>
      <c r="BI990" s="9">
        <f t="shared" si="829"/>
        <v>364.98272952942693</v>
      </c>
      <c r="BJ990" s="9">
        <f t="shared" si="830"/>
        <v>90.377722969476253</v>
      </c>
      <c r="BK990" s="9">
        <f t="shared" si="831"/>
        <v>147.67902158374599</v>
      </c>
      <c r="BL990" s="9">
        <f t="shared" si="832"/>
        <v>8432.5621394569371</v>
      </c>
      <c r="BM990" s="9" t="str">
        <f t="shared" si="833"/>
        <v>D</v>
      </c>
      <c r="BN990" s="9" t="str">
        <f t="shared" si="834"/>
        <v>M</v>
      </c>
      <c r="BO990" s="9">
        <v>1</v>
      </c>
    </row>
    <row r="991" spans="1:67" x14ac:dyDescent="0.3">
      <c r="A991" s="10">
        <v>985</v>
      </c>
      <c r="B991" s="10">
        <f t="shared" si="804"/>
        <v>25</v>
      </c>
      <c r="C991" s="9">
        <f>IF(G991&lt;=$A$3,$A$3,G991)</f>
        <v>3.0082546875497331</v>
      </c>
      <c r="D991" s="9">
        <f t="shared" si="791"/>
        <v>3</v>
      </c>
      <c r="E991" s="9">
        <f t="shared" si="792"/>
        <v>2.7508200000000005</v>
      </c>
      <c r="F991" s="9">
        <f t="shared" si="793"/>
        <v>3.4082546875497335</v>
      </c>
      <c r="G991" s="9">
        <v>3.0082546875497331</v>
      </c>
      <c r="H991" s="9">
        <f t="shared" si="805"/>
        <v>3.3192417968577854</v>
      </c>
      <c r="I991" s="9">
        <v>65</v>
      </c>
      <c r="J991" s="9">
        <v>78</v>
      </c>
      <c r="K991" s="9">
        <v>0.2</v>
      </c>
      <c r="L991" s="9">
        <v>0.2</v>
      </c>
      <c r="M991" s="1">
        <f t="shared" si="794"/>
        <v>1.3989229744649958</v>
      </c>
      <c r="N991" s="9">
        <v>3</v>
      </c>
      <c r="O991" s="9">
        <v>2.6</v>
      </c>
      <c r="P991" s="9">
        <f t="shared" si="795"/>
        <v>2.809111239896557</v>
      </c>
      <c r="Q991" s="1">
        <f t="shared" si="796"/>
        <v>1.309910083773048</v>
      </c>
      <c r="R991" s="4">
        <f t="shared" si="797"/>
        <v>15.007922656809424</v>
      </c>
      <c r="S991" s="4">
        <f t="shared" si="798"/>
        <v>6.076294120955783E-2</v>
      </c>
      <c r="T991" s="9">
        <f t="shared" si="799"/>
        <v>15.183218961032113</v>
      </c>
      <c r="U991" s="9">
        <f t="shared" si="800"/>
        <v>4.7181647713227814</v>
      </c>
      <c r="V991" s="9">
        <f t="shared" si="801"/>
        <v>40.409428094304651</v>
      </c>
      <c r="W991" s="9">
        <f t="shared" si="802"/>
        <v>41.45124171674258</v>
      </c>
      <c r="X991" s="28">
        <f t="shared" si="806"/>
        <v>81.860669811047231</v>
      </c>
      <c r="Y991" s="9">
        <f t="shared" si="803"/>
        <v>0.50636333433896075</v>
      </c>
      <c r="Z991" s="9">
        <f t="shared" si="835"/>
        <v>0.04</v>
      </c>
      <c r="AA991" s="29">
        <f t="shared" si="807"/>
        <v>0.54636333433896078</v>
      </c>
      <c r="AB991" s="30">
        <f t="shared" si="836"/>
        <v>0.98</v>
      </c>
      <c r="AC991" s="9">
        <v>0.5</v>
      </c>
      <c r="AD991" s="9">
        <v>0.5</v>
      </c>
      <c r="AE991" s="9">
        <f t="shared" si="808"/>
        <v>82.175730476691015</v>
      </c>
      <c r="AF991" s="9">
        <f>(AC991+AD991)*D991*E991*N991</f>
        <v>24.757380000000005</v>
      </c>
      <c r="AG991" s="28">
        <f t="shared" si="809"/>
        <v>106.93311047669101</v>
      </c>
      <c r="AH991" s="9">
        <f t="shared" si="810"/>
        <v>0.23152211592495059</v>
      </c>
      <c r="AI991" s="9">
        <f t="shared" si="837"/>
        <v>0.09</v>
      </c>
      <c r="AJ991" s="29">
        <f t="shared" si="811"/>
        <v>0.32152211592495061</v>
      </c>
      <c r="AK991" s="30">
        <f t="shared" si="838"/>
        <v>0.9</v>
      </c>
      <c r="AL991" s="9">
        <v>9.8447125554476038</v>
      </c>
      <c r="AM991" s="9">
        <v>2.2315302387494911</v>
      </c>
      <c r="AN991" s="9">
        <v>6.0697063063646777</v>
      </c>
      <c r="AO991" s="36">
        <f t="shared" si="812"/>
        <v>83.566100432110716</v>
      </c>
      <c r="AP991" s="36">
        <f t="shared" si="813"/>
        <v>4.4659225780446192</v>
      </c>
      <c r="AQ991" s="36">
        <f t="shared" si="814"/>
        <v>1.0123039368281019</v>
      </c>
      <c r="AR991" s="36">
        <f t="shared" si="815"/>
        <v>2.7534413303610545</v>
      </c>
      <c r="AS991" s="36">
        <f t="shared" si="816"/>
        <v>110.94930867720974</v>
      </c>
      <c r="AT991" s="37">
        <f t="shared" si="817"/>
        <v>105.75802135057353</v>
      </c>
      <c r="AU991" s="37">
        <f t="shared" si="818"/>
        <v>6.6794197439471628</v>
      </c>
      <c r="AV991" s="37">
        <f t="shared" si="819"/>
        <v>1.5140439146362445</v>
      </c>
      <c r="AW991" s="37">
        <f t="shared" si="820"/>
        <v>4.1181614916992899</v>
      </c>
      <c r="AX991" s="37">
        <f t="shared" si="821"/>
        <v>165.94040537091439</v>
      </c>
      <c r="AY991" s="9">
        <f t="shared" si="822"/>
        <v>0.85</v>
      </c>
      <c r="AZ991" s="9">
        <f t="shared" si="823"/>
        <v>0.6</v>
      </c>
      <c r="BA991" s="9">
        <f t="shared" si="824"/>
        <v>0.65</v>
      </c>
      <c r="BB991" s="9">
        <f t="shared" si="839"/>
        <v>21</v>
      </c>
      <c r="BC991" s="9">
        <f t="shared" si="840"/>
        <v>11.2</v>
      </c>
      <c r="BD991" s="9">
        <f t="shared" si="841"/>
        <v>13.65</v>
      </c>
      <c r="BE991" s="9">
        <f t="shared" si="825"/>
        <v>373.19973467890748</v>
      </c>
      <c r="BF991" s="9">
        <f t="shared" si="826"/>
        <v>84.594292452798229</v>
      </c>
      <c r="BG991" s="9">
        <f t="shared" si="827"/>
        <v>230.09435474687643</v>
      </c>
      <c r="BH991" s="9">
        <f t="shared" si="828"/>
        <v>9271.6010717929621</v>
      </c>
      <c r="BI991" s="9">
        <f t="shared" si="829"/>
        <v>706.40221588980637</v>
      </c>
      <c r="BJ991" s="9">
        <f t="shared" si="830"/>
        <v>160.12228864980588</v>
      </c>
      <c r="BK991" s="9">
        <f t="shared" si="831"/>
        <v>435.52861096424323</v>
      </c>
      <c r="BL991" s="9">
        <f t="shared" si="832"/>
        <v>17549.528934139991</v>
      </c>
      <c r="BM991" s="9" t="str">
        <f t="shared" si="833"/>
        <v>M</v>
      </c>
      <c r="BN991" s="9" t="str">
        <f t="shared" si="834"/>
        <v>M</v>
      </c>
      <c r="BO991" s="9">
        <v>1</v>
      </c>
    </row>
    <row r="992" spans="1:67" x14ac:dyDescent="0.3">
      <c r="A992" s="10">
        <v>986</v>
      </c>
      <c r="B992" s="10">
        <f t="shared" si="804"/>
        <v>25</v>
      </c>
      <c r="C992" s="9">
        <f>IF(G992&lt;=$A$3,$A$3,G992)</f>
        <v>2.5</v>
      </c>
      <c r="D992" s="9">
        <f t="shared" si="791"/>
        <v>3</v>
      </c>
      <c r="E992" s="9">
        <f t="shared" si="792"/>
        <v>2.7508200000000005</v>
      </c>
      <c r="F992" s="9">
        <f t="shared" si="793"/>
        <v>2.9000000000000004</v>
      </c>
      <c r="G992" s="9">
        <v>1.9434829871115358</v>
      </c>
      <c r="H992" s="9">
        <f t="shared" si="805"/>
        <v>2.1443962138581334</v>
      </c>
      <c r="I992" s="9">
        <v>65</v>
      </c>
      <c r="J992" s="9">
        <v>78</v>
      </c>
      <c r="K992" s="9">
        <v>0.2</v>
      </c>
      <c r="L992" s="9">
        <v>0.2</v>
      </c>
      <c r="M992" s="1">
        <f t="shared" si="794"/>
        <v>1.3989229744649958</v>
      </c>
      <c r="N992" s="9">
        <v>3</v>
      </c>
      <c r="O992" s="9">
        <v>2.6</v>
      </c>
      <c r="P992" s="9">
        <f t="shared" si="795"/>
        <v>1.3796024514555414</v>
      </c>
      <c r="Q992" s="1">
        <f t="shared" si="796"/>
        <v>0.64331918832312862</v>
      </c>
      <c r="R992" s="4">
        <f t="shared" si="797"/>
        <v>15.007922656809424</v>
      </c>
      <c r="S992" s="4">
        <f t="shared" si="798"/>
        <v>4.3784584062835501</v>
      </c>
      <c r="T992" s="9">
        <f t="shared" si="799"/>
        <v>3.6621311636927953</v>
      </c>
      <c r="U992" s="9">
        <f t="shared" si="800"/>
        <v>3.543319188323129</v>
      </c>
      <c r="V992" s="9">
        <f t="shared" si="801"/>
        <v>43.015768289337672</v>
      </c>
      <c r="W992" s="9">
        <f t="shared" si="802"/>
        <v>53.328444755977422</v>
      </c>
      <c r="X992" s="28">
        <f t="shared" si="806"/>
        <v>96.344213045315087</v>
      </c>
      <c r="Y992" s="9">
        <f t="shared" si="803"/>
        <v>0.55351995797500175</v>
      </c>
      <c r="Z992" s="9">
        <f t="shared" si="835"/>
        <v>0.04</v>
      </c>
      <c r="AA992" s="29">
        <f t="shared" si="807"/>
        <v>0.59351995797500179</v>
      </c>
      <c r="AB992" s="30">
        <f t="shared" si="836"/>
        <v>0.98</v>
      </c>
      <c r="AC992" s="9">
        <v>0.5</v>
      </c>
      <c r="AD992" s="9">
        <v>0.5</v>
      </c>
      <c r="AE992" s="9">
        <f t="shared" si="808"/>
        <v>53.089631937047081</v>
      </c>
      <c r="AF992" s="9">
        <f>(AC992+AD992)*D992*E992*N992</f>
        <v>24.757380000000005</v>
      </c>
      <c r="AG992" s="28">
        <f t="shared" si="809"/>
        <v>77.847011937047085</v>
      </c>
      <c r="AH992" s="9">
        <f t="shared" si="810"/>
        <v>0.31802607940842575</v>
      </c>
      <c r="AI992" s="9">
        <f t="shared" si="837"/>
        <v>0.09</v>
      </c>
      <c r="AJ992" s="29">
        <f t="shared" si="811"/>
        <v>0.40802607940842572</v>
      </c>
      <c r="AK992" s="30">
        <f t="shared" si="838"/>
        <v>0.9</v>
      </c>
      <c r="AL992" s="9">
        <v>6.054900509508327</v>
      </c>
      <c r="AM992" s="9">
        <v>3.45887671538748</v>
      </c>
      <c r="AN992" s="9">
        <v>6.2966076285020014</v>
      </c>
      <c r="AO992" s="36">
        <f t="shared" si="812"/>
        <v>98.351384150425829</v>
      </c>
      <c r="AP992" s="36">
        <f t="shared" si="813"/>
        <v>2.4611962135621277</v>
      </c>
      <c r="AQ992" s="36">
        <f t="shared" si="814"/>
        <v>1.4059643526299905</v>
      </c>
      <c r="AR992" s="36">
        <f t="shared" si="815"/>
        <v>2.559445333448418</v>
      </c>
      <c r="AS992" s="36">
        <f t="shared" si="816"/>
        <v>76.0891115827786</v>
      </c>
      <c r="AT992" s="37">
        <f t="shared" si="817"/>
        <v>76.991550267409195</v>
      </c>
      <c r="AU992" s="37">
        <f t="shared" si="818"/>
        <v>3.584343193405565</v>
      </c>
      <c r="AV992" s="37">
        <f t="shared" si="819"/>
        <v>2.0475648100508335</v>
      </c>
      <c r="AW992" s="37">
        <f t="shared" si="820"/>
        <v>3.7274275042711444</v>
      </c>
      <c r="AX992" s="37">
        <f t="shared" si="821"/>
        <v>110.81176205747666</v>
      </c>
      <c r="AY992" s="9">
        <f t="shared" si="822"/>
        <v>0.85</v>
      </c>
      <c r="AZ992" s="9">
        <f t="shared" si="823"/>
        <v>0.6</v>
      </c>
      <c r="BA992" s="9">
        <f t="shared" si="824"/>
        <v>0.65</v>
      </c>
      <c r="BB992" s="9">
        <f t="shared" si="839"/>
        <v>21</v>
      </c>
      <c r="BC992" s="9">
        <f t="shared" si="840"/>
        <v>11.2</v>
      </c>
      <c r="BD992" s="9">
        <f t="shared" si="841"/>
        <v>13.65</v>
      </c>
      <c r="BE992" s="9">
        <f t="shared" si="825"/>
        <v>242.06205426962231</v>
      </c>
      <c r="BF992" s="9">
        <f t="shared" si="826"/>
        <v>138.27854014731696</v>
      </c>
      <c r="BG992" s="9">
        <f t="shared" si="827"/>
        <v>251.7249912020001</v>
      </c>
      <c r="BH992" s="9">
        <f t="shared" si="828"/>
        <v>7483.4694429424735</v>
      </c>
      <c r="BI992" s="9">
        <f t="shared" si="829"/>
        <v>275.96413915073055</v>
      </c>
      <c r="BJ992" s="9">
        <f t="shared" si="830"/>
        <v>157.6451889988069</v>
      </c>
      <c r="BK992" s="9">
        <f t="shared" si="831"/>
        <v>286.98042206321543</v>
      </c>
      <c r="BL992" s="9">
        <f t="shared" si="832"/>
        <v>8531.5693486684013</v>
      </c>
      <c r="BM992" s="9" t="str">
        <f t="shared" si="833"/>
        <v>D</v>
      </c>
      <c r="BN992" s="9" t="str">
        <f t="shared" si="834"/>
        <v>M</v>
      </c>
      <c r="BO992" s="9">
        <v>1</v>
      </c>
    </row>
    <row r="993" spans="1:67" x14ac:dyDescent="0.3">
      <c r="A993" s="10">
        <v>987</v>
      </c>
      <c r="B993" s="10">
        <f t="shared" si="804"/>
        <v>25</v>
      </c>
      <c r="C993" s="9">
        <f>IF(G993&lt;=$A$3,$A$3,G993)</f>
        <v>3.1309549704429762</v>
      </c>
      <c r="D993" s="9">
        <f t="shared" si="791"/>
        <v>3</v>
      </c>
      <c r="E993" s="9">
        <f t="shared" si="792"/>
        <v>2.7508200000000005</v>
      </c>
      <c r="F993" s="9">
        <f t="shared" si="793"/>
        <v>3.5309549704429766</v>
      </c>
      <c r="G993" s="9">
        <v>3.1309549704429762</v>
      </c>
      <c r="H993" s="9">
        <f t="shared" si="805"/>
        <v>3.4546265796526407</v>
      </c>
      <c r="I993" s="9">
        <v>65</v>
      </c>
      <c r="J993" s="9">
        <v>78</v>
      </c>
      <c r="K993" s="9">
        <v>0.2</v>
      </c>
      <c r="L993" s="9">
        <v>0.2</v>
      </c>
      <c r="M993" s="1">
        <f t="shared" si="794"/>
        <v>1.3989229744649958</v>
      </c>
      <c r="N993" s="9">
        <v>3</v>
      </c>
      <c r="O993" s="9">
        <v>2.6</v>
      </c>
      <c r="P993" s="9">
        <f t="shared" si="795"/>
        <v>2.8363132377187665</v>
      </c>
      <c r="Q993" s="1">
        <f t="shared" si="796"/>
        <v>1.3225945836746598</v>
      </c>
      <c r="R993" s="4">
        <f t="shared" si="797"/>
        <v>15.007922656809424</v>
      </c>
      <c r="S993" s="4">
        <f t="shared" si="798"/>
        <v>4.4679179639690356E-2</v>
      </c>
      <c r="T993" s="9">
        <f t="shared" si="799"/>
        <v>15.47869575877951</v>
      </c>
      <c r="U993" s="9">
        <f t="shared" si="800"/>
        <v>4.8535495541176363</v>
      </c>
      <c r="V993" s="9">
        <f t="shared" si="801"/>
        <v>42.948397123394855</v>
      </c>
      <c r="W993" s="9">
        <f t="shared" si="802"/>
        <v>41.40699818374096</v>
      </c>
      <c r="X993" s="28">
        <f t="shared" si="806"/>
        <v>84.355395307135808</v>
      </c>
      <c r="Y993" s="9">
        <f t="shared" si="803"/>
        <v>0.49086366121549374</v>
      </c>
      <c r="Z993" s="9">
        <f t="shared" si="835"/>
        <v>0.04</v>
      </c>
      <c r="AA993" s="29">
        <f t="shared" si="807"/>
        <v>0.53086366121549378</v>
      </c>
      <c r="AB993" s="30">
        <f t="shared" si="836"/>
        <v>0.98</v>
      </c>
      <c r="AC993" s="9">
        <v>0.5</v>
      </c>
      <c r="AD993" s="9">
        <v>0.5</v>
      </c>
      <c r="AE993" s="9">
        <f t="shared" si="808"/>
        <v>85.52750299056072</v>
      </c>
      <c r="AF993" s="9">
        <f>(AC993+AD993)*D993*E993*N993</f>
        <v>24.757380000000005</v>
      </c>
      <c r="AG993" s="28">
        <f t="shared" si="809"/>
        <v>110.28488299056073</v>
      </c>
      <c r="AH993" s="9">
        <f t="shared" si="810"/>
        <v>0.22448570763881562</v>
      </c>
      <c r="AI993" s="9">
        <f t="shared" si="837"/>
        <v>0.09</v>
      </c>
      <c r="AJ993" s="29">
        <f t="shared" si="811"/>
        <v>0.31448570763881561</v>
      </c>
      <c r="AK993" s="30">
        <f t="shared" si="838"/>
        <v>0.9</v>
      </c>
      <c r="AL993" s="9">
        <v>4.4737082420244887</v>
      </c>
      <c r="AM993" s="9">
        <v>2.7954908465176302</v>
      </c>
      <c r="AN993" s="9">
        <v>3.4330395443295543</v>
      </c>
      <c r="AO993" s="36">
        <f t="shared" si="812"/>
        <v>86.112799376034474</v>
      </c>
      <c r="AP993" s="36">
        <f t="shared" si="813"/>
        <v>2.0987791054534384</v>
      </c>
      <c r="AQ993" s="36">
        <f t="shared" si="814"/>
        <v>1.3114663408408811</v>
      </c>
      <c r="AR993" s="36">
        <f t="shared" si="815"/>
        <v>1.6105636027291967</v>
      </c>
      <c r="AS993" s="36">
        <f t="shared" si="816"/>
        <v>58.367567090284041</v>
      </c>
      <c r="AT993" s="37">
        <f t="shared" si="817"/>
        <v>109.07296119945566</v>
      </c>
      <c r="AU993" s="37">
        <f t="shared" si="818"/>
        <v>3.0667909397618152</v>
      </c>
      <c r="AV993" s="37">
        <f t="shared" si="819"/>
        <v>1.9163489294527014</v>
      </c>
      <c r="AW993" s="37">
        <f t="shared" si="820"/>
        <v>2.3533976738790372</v>
      </c>
      <c r="AX993" s="37">
        <f t="shared" si="821"/>
        <v>85.288216117317432</v>
      </c>
      <c r="AY993" s="9">
        <f t="shared" si="822"/>
        <v>0.85</v>
      </c>
      <c r="AZ993" s="9">
        <f t="shared" si="823"/>
        <v>0.6</v>
      </c>
      <c r="BA993" s="9">
        <f t="shared" si="824"/>
        <v>0.55000000000000004</v>
      </c>
      <c r="BB993" s="9">
        <f t="shared" si="839"/>
        <v>21</v>
      </c>
      <c r="BC993" s="9">
        <f t="shared" si="840"/>
        <v>11.2</v>
      </c>
      <c r="BD993" s="9">
        <f t="shared" si="841"/>
        <v>13.65</v>
      </c>
      <c r="BE993" s="9">
        <f t="shared" si="825"/>
        <v>180.73174404252504</v>
      </c>
      <c r="BF993" s="9">
        <f t="shared" si="826"/>
        <v>112.93403789725284</v>
      </c>
      <c r="BG993" s="9">
        <f t="shared" si="827"/>
        <v>138.69014040416261</v>
      </c>
      <c r="BH993" s="9">
        <f t="shared" si="828"/>
        <v>5026.1945949128622</v>
      </c>
      <c r="BI993" s="9">
        <f t="shared" si="829"/>
        <v>334.50396917948262</v>
      </c>
      <c r="BJ993" s="9">
        <f t="shared" si="830"/>
        <v>209.0218524268129</v>
      </c>
      <c r="BK993" s="9">
        <f t="shared" si="831"/>
        <v>256.69205316989741</v>
      </c>
      <c r="BL993" s="9">
        <f t="shared" si="832"/>
        <v>9302.6382873349539</v>
      </c>
      <c r="BM993" s="9" t="str">
        <f t="shared" si="833"/>
        <v>D</v>
      </c>
      <c r="BN993" s="9" t="str">
        <f t="shared" si="834"/>
        <v>M</v>
      </c>
      <c r="BO993" s="9">
        <v>1</v>
      </c>
    </row>
    <row r="994" spans="1:67" x14ac:dyDescent="0.3">
      <c r="A994" s="10">
        <v>988</v>
      </c>
      <c r="B994" s="10">
        <f t="shared" si="804"/>
        <v>25</v>
      </c>
      <c r="C994" s="9">
        <f>IF(G994&lt;=$A$3,$A$3,G994)</f>
        <v>2.5</v>
      </c>
      <c r="D994" s="9">
        <f t="shared" si="791"/>
        <v>3</v>
      </c>
      <c r="E994" s="9">
        <f t="shared" si="792"/>
        <v>2.7508200000000005</v>
      </c>
      <c r="F994" s="9">
        <f t="shared" si="793"/>
        <v>2.9000000000000004</v>
      </c>
      <c r="G994" s="9">
        <v>2.023678382350437</v>
      </c>
      <c r="H994" s="9">
        <f t="shared" si="805"/>
        <v>2.2328820421672066</v>
      </c>
      <c r="I994" s="9">
        <v>65</v>
      </c>
      <c r="J994" s="9">
        <v>78</v>
      </c>
      <c r="K994" s="9">
        <v>0.2</v>
      </c>
      <c r="L994" s="9">
        <v>0.2</v>
      </c>
      <c r="M994" s="1">
        <f t="shared" si="794"/>
        <v>1.3989229744649958</v>
      </c>
      <c r="N994" s="9">
        <v>3</v>
      </c>
      <c r="O994" s="9">
        <v>2.6</v>
      </c>
      <c r="P994" s="9">
        <f t="shared" si="795"/>
        <v>1.5693609226313696</v>
      </c>
      <c r="Q994" s="1">
        <f t="shared" si="796"/>
        <v>0.73180501663220188</v>
      </c>
      <c r="R994" s="4">
        <f t="shared" si="797"/>
        <v>15.007922656809424</v>
      </c>
      <c r="S994" s="4">
        <f t="shared" si="798"/>
        <v>3.4130153411425712</v>
      </c>
      <c r="T994" s="9">
        <f t="shared" si="799"/>
        <v>4.7388356722849201</v>
      </c>
      <c r="U994" s="9">
        <f t="shared" si="800"/>
        <v>3.6318050166322022</v>
      </c>
      <c r="V994" s="9">
        <f t="shared" si="801"/>
        <v>42.244625269074753</v>
      </c>
      <c r="W994" s="9">
        <f t="shared" si="802"/>
        <v>50.672684663526319</v>
      </c>
      <c r="X994" s="28">
        <f t="shared" si="806"/>
        <v>92.917309932601071</v>
      </c>
      <c r="Y994" s="9">
        <f t="shared" si="803"/>
        <v>0.54535247200206816</v>
      </c>
      <c r="Z994" s="9">
        <f t="shared" si="835"/>
        <v>0.04</v>
      </c>
      <c r="AA994" s="29">
        <f t="shared" si="807"/>
        <v>0.58535247200206819</v>
      </c>
      <c r="AB994" s="30">
        <f t="shared" si="836"/>
        <v>0.98</v>
      </c>
      <c r="AC994" s="9">
        <v>0.5</v>
      </c>
      <c r="AD994" s="9">
        <v>0.5</v>
      </c>
      <c r="AE994" s="9">
        <f t="shared" si="808"/>
        <v>55.280309213109568</v>
      </c>
      <c r="AF994" s="9">
        <f>(AC994+AD994)*D994*E994*N994</f>
        <v>24.757380000000005</v>
      </c>
      <c r="AG994" s="28">
        <f t="shared" si="809"/>
        <v>80.037689213109573</v>
      </c>
      <c r="AH994" s="9">
        <f t="shared" si="810"/>
        <v>0.30932152393956086</v>
      </c>
      <c r="AI994" s="9">
        <f t="shared" si="837"/>
        <v>0.09</v>
      </c>
      <c r="AJ994" s="29">
        <f t="shared" si="811"/>
        <v>0.39932152393956089</v>
      </c>
      <c r="AK994" s="30">
        <f t="shared" si="838"/>
        <v>0.9</v>
      </c>
      <c r="AL994" s="9">
        <v>9.4200616160581063</v>
      </c>
      <c r="AM994" s="9">
        <v>3.0176718253445882</v>
      </c>
      <c r="AN994" s="9">
        <v>4.1566077507086412</v>
      </c>
      <c r="AO994" s="36">
        <f t="shared" si="812"/>
        <v>94.853087222863593</v>
      </c>
      <c r="AP994" s="36">
        <f t="shared" si="813"/>
        <v>3.9060052626866963</v>
      </c>
      <c r="AQ994" s="36">
        <f t="shared" si="814"/>
        <v>1.2512701626881402</v>
      </c>
      <c r="AR994" s="36">
        <f t="shared" si="815"/>
        <v>1.7235271286883818</v>
      </c>
      <c r="AS994" s="36">
        <f t="shared" si="816"/>
        <v>93.422723881509498</v>
      </c>
      <c r="AT994" s="37">
        <f t="shared" si="817"/>
        <v>79.15815416681167</v>
      </c>
      <c r="AU994" s="37">
        <f t="shared" si="818"/>
        <v>5.6584282559292207</v>
      </c>
      <c r="AV994" s="37">
        <f t="shared" si="819"/>
        <v>1.8126505132985109</v>
      </c>
      <c r="AW994" s="37">
        <f t="shared" si="820"/>
        <v>2.4967848092766762</v>
      </c>
      <c r="AX994" s="37">
        <f t="shared" si="821"/>
        <v>135.33667903800989</v>
      </c>
      <c r="AY994" s="9">
        <f t="shared" si="822"/>
        <v>0.85</v>
      </c>
      <c r="AZ994" s="9">
        <f t="shared" si="823"/>
        <v>0.6</v>
      </c>
      <c r="BA994" s="9">
        <f t="shared" si="824"/>
        <v>0.65</v>
      </c>
      <c r="BB994" s="9">
        <f t="shared" si="839"/>
        <v>21</v>
      </c>
      <c r="BC994" s="9">
        <f t="shared" si="840"/>
        <v>11.2</v>
      </c>
      <c r="BD994" s="9">
        <f t="shared" si="841"/>
        <v>13.65</v>
      </c>
      <c r="BE994" s="9">
        <f t="shared" si="825"/>
        <v>370.49665787458542</v>
      </c>
      <c r="BF994" s="9">
        <f t="shared" si="826"/>
        <v>118.68683788082488</v>
      </c>
      <c r="BG994" s="9">
        <f t="shared" si="827"/>
        <v>163.48186906845072</v>
      </c>
      <c r="BH994" s="9">
        <f t="shared" si="828"/>
        <v>8861.433776930322</v>
      </c>
      <c r="BI994" s="9">
        <f t="shared" si="829"/>
        <v>447.91073622468855</v>
      </c>
      <c r="BJ994" s="9">
        <f t="shared" si="830"/>
        <v>143.48606878223384</v>
      </c>
      <c r="BK994" s="9">
        <f t="shared" si="831"/>
        <v>197.64087685407662</v>
      </c>
      <c r="BL994" s="9">
        <f t="shared" si="832"/>
        <v>10713.001703715096</v>
      </c>
      <c r="BM994" s="9" t="str">
        <f t="shared" si="833"/>
        <v>M</v>
      </c>
      <c r="BN994" s="9" t="str">
        <f t="shared" si="834"/>
        <v>M</v>
      </c>
      <c r="BO994" s="9">
        <v>1</v>
      </c>
    </row>
    <row r="995" spans="1:67" x14ac:dyDescent="0.3">
      <c r="A995" s="10">
        <v>989</v>
      </c>
      <c r="B995" s="10">
        <f t="shared" si="804"/>
        <v>25</v>
      </c>
      <c r="C995" s="9">
        <f>IF(G995&lt;=$A$3,$A$3,G995)</f>
        <v>2.5</v>
      </c>
      <c r="D995" s="9">
        <f t="shared" si="791"/>
        <v>3</v>
      </c>
      <c r="E995" s="9">
        <f t="shared" si="792"/>
        <v>2.7508200000000005</v>
      </c>
      <c r="F995" s="9">
        <f t="shared" si="793"/>
        <v>2.9000000000000004</v>
      </c>
      <c r="G995" s="9">
        <v>1.4686932638094241</v>
      </c>
      <c r="H995" s="9">
        <f t="shared" si="805"/>
        <v>1.6205237170162723</v>
      </c>
      <c r="I995" s="9">
        <v>65</v>
      </c>
      <c r="J995" s="9">
        <v>78</v>
      </c>
      <c r="K995" s="9">
        <v>0.2</v>
      </c>
      <c r="L995" s="9">
        <v>0.2</v>
      </c>
      <c r="M995" s="1">
        <f t="shared" si="794"/>
        <v>1.3989229744649958</v>
      </c>
      <c r="N995" s="9">
        <v>3</v>
      </c>
      <c r="O995" s="9">
        <v>2.6</v>
      </c>
      <c r="P995" s="9">
        <f t="shared" si="795"/>
        <v>0.25615425651354878</v>
      </c>
      <c r="Q995" s="1">
        <f t="shared" si="796"/>
        <v>0.11944669148126774</v>
      </c>
      <c r="R995" s="4">
        <f t="shared" si="797"/>
        <v>15.007922656809424</v>
      </c>
      <c r="S995" s="4">
        <f t="shared" si="798"/>
        <v>12.554443242619902</v>
      </c>
      <c r="T995" s="9">
        <f t="shared" si="799"/>
        <v>0.12624934514121572</v>
      </c>
      <c r="U995" s="9">
        <f t="shared" si="800"/>
        <v>3.0194466914812681</v>
      </c>
      <c r="V995" s="9">
        <f t="shared" si="801"/>
        <v>39.772632237582961</v>
      </c>
      <c r="W995" s="9">
        <f t="shared" si="802"/>
        <v>75.819107363468191</v>
      </c>
      <c r="X995" s="28">
        <f t="shared" si="806"/>
        <v>115.59173960105116</v>
      </c>
      <c r="Y995" s="9">
        <f t="shared" si="803"/>
        <v>0.65592150118293324</v>
      </c>
      <c r="Z995" s="9">
        <f t="shared" si="835"/>
        <v>0.04</v>
      </c>
      <c r="AA995" s="29">
        <f t="shared" si="807"/>
        <v>0.69592150118293328</v>
      </c>
      <c r="AB995" s="30">
        <f t="shared" si="836"/>
        <v>0.98</v>
      </c>
      <c r="AC995" s="9">
        <v>0.5</v>
      </c>
      <c r="AD995" s="9">
        <v>0.5</v>
      </c>
      <c r="AE995" s="9">
        <f t="shared" si="808"/>
        <v>40.119921461184326</v>
      </c>
      <c r="AF995" s="9">
        <f>(AC995+AD995)*D995*E995*N995</f>
        <v>24.757380000000005</v>
      </c>
      <c r="AG995" s="28">
        <f t="shared" si="809"/>
        <v>64.877301461184331</v>
      </c>
      <c r="AH995" s="9">
        <f t="shared" si="810"/>
        <v>0.38160310990758739</v>
      </c>
      <c r="AI995" s="9">
        <f t="shared" si="837"/>
        <v>0.09</v>
      </c>
      <c r="AJ995" s="29">
        <f t="shared" si="811"/>
        <v>0.47160310990758736</v>
      </c>
      <c r="AK995" s="30">
        <f t="shared" si="838"/>
        <v>0.9</v>
      </c>
      <c r="AL995" s="9">
        <v>4.7274811998665811</v>
      </c>
      <c r="AM995" s="9">
        <v>3.0029942685828885</v>
      </c>
      <c r="AN995" s="9">
        <v>4.5478508070748909</v>
      </c>
      <c r="AO995" s="36">
        <f t="shared" si="812"/>
        <v>117.99990084273972</v>
      </c>
      <c r="AP995" s="36">
        <f t="shared" si="813"/>
        <v>1.4375253864413353</v>
      </c>
      <c r="AQ995" s="36">
        <f t="shared" si="814"/>
        <v>0.91314598914694001</v>
      </c>
      <c r="AR995" s="36">
        <f t="shared" si="815"/>
        <v>1.3829036462593181</v>
      </c>
      <c r="AS995" s="36">
        <f t="shared" si="816"/>
        <v>44.065981796481068</v>
      </c>
      <c r="AT995" s="37">
        <f t="shared" si="817"/>
        <v>64.164364082489996</v>
      </c>
      <c r="AU995" s="37">
        <f t="shared" si="818"/>
        <v>2.497986363979849</v>
      </c>
      <c r="AV995" s="37">
        <f t="shared" si="819"/>
        <v>1.5867728324845376</v>
      </c>
      <c r="AW995" s="37">
        <f t="shared" si="820"/>
        <v>2.4030702230626413</v>
      </c>
      <c r="AX995" s="37">
        <f t="shared" si="821"/>
        <v>76.573410585459683</v>
      </c>
      <c r="AY995" s="9">
        <f t="shared" si="822"/>
        <v>0.85</v>
      </c>
      <c r="AZ995" s="9">
        <f t="shared" si="823"/>
        <v>0.6</v>
      </c>
      <c r="BA995" s="9">
        <f t="shared" si="824"/>
        <v>0.65</v>
      </c>
      <c r="BB995" s="9">
        <f t="shared" si="839"/>
        <v>21</v>
      </c>
      <c r="BC995" s="9">
        <f t="shared" si="840"/>
        <v>11.2</v>
      </c>
      <c r="BD995" s="9">
        <f t="shared" si="841"/>
        <v>13.65</v>
      </c>
      <c r="BE995" s="9">
        <f t="shared" si="825"/>
        <v>169.62785305899865</v>
      </c>
      <c r="BF995" s="9">
        <f t="shared" si="826"/>
        <v>107.7511361742844</v>
      </c>
      <c r="BG995" s="9">
        <f t="shared" si="827"/>
        <v>163.18249313366275</v>
      </c>
      <c r="BH995" s="9">
        <f t="shared" si="828"/>
        <v>5199.7814825227397</v>
      </c>
      <c r="BI995" s="9">
        <f t="shared" si="829"/>
        <v>160.2817065314984</v>
      </c>
      <c r="BJ995" s="9">
        <f t="shared" si="830"/>
        <v>101.81426973974177</v>
      </c>
      <c r="BK995" s="9">
        <f t="shared" si="831"/>
        <v>154.19147270838175</v>
      </c>
      <c r="BL995" s="9">
        <f t="shared" si="832"/>
        <v>4913.2841958434283</v>
      </c>
      <c r="BM995" s="9" t="str">
        <f t="shared" si="833"/>
        <v>D</v>
      </c>
      <c r="BN995" s="9" t="str">
        <f t="shared" si="834"/>
        <v>M</v>
      </c>
      <c r="BO995" s="9">
        <v>1</v>
      </c>
    </row>
    <row r="996" spans="1:67" x14ac:dyDescent="0.3">
      <c r="A996" s="10">
        <v>990</v>
      </c>
      <c r="B996" s="10">
        <f t="shared" si="804"/>
        <v>25</v>
      </c>
      <c r="C996" s="9">
        <f>IF(G996&lt;=$A$3,$A$3,G996)</f>
        <v>2.5</v>
      </c>
      <c r="D996" s="9">
        <f t="shared" si="791"/>
        <v>3</v>
      </c>
      <c r="E996" s="9">
        <f t="shared" si="792"/>
        <v>2.7508200000000005</v>
      </c>
      <c r="F996" s="9">
        <f t="shared" si="793"/>
        <v>2.9000000000000004</v>
      </c>
      <c r="G996" s="9">
        <v>1.0381361196161834</v>
      </c>
      <c r="H996" s="9">
        <f t="shared" si="805"/>
        <v>1.1454564712619006</v>
      </c>
      <c r="I996" s="9">
        <v>65</v>
      </c>
      <c r="J996" s="9">
        <v>78</v>
      </c>
      <c r="K996" s="9">
        <v>0.2</v>
      </c>
      <c r="L996" s="9">
        <v>0.2</v>
      </c>
      <c r="M996" s="1">
        <f t="shared" si="794"/>
        <v>1.3989229744649958</v>
      </c>
      <c r="N996" s="9">
        <v>3</v>
      </c>
      <c r="O996" s="9">
        <v>2.6</v>
      </c>
      <c r="P996" s="9">
        <f t="shared" si="795"/>
        <v>0</v>
      </c>
      <c r="Q996" s="1">
        <f t="shared" si="796"/>
        <v>0</v>
      </c>
      <c r="R996" s="4">
        <f t="shared" si="797"/>
        <v>15.007922656809424</v>
      </c>
      <c r="S996" s="4">
        <f t="shared" si="798"/>
        <v>18.82309037592103</v>
      </c>
      <c r="T996" s="9">
        <f t="shared" si="799"/>
        <v>0</v>
      </c>
      <c r="U996" s="9">
        <f t="shared" si="800"/>
        <v>2.5443794457268964</v>
      </c>
      <c r="V996" s="9">
        <f t="shared" si="801"/>
        <v>28.358501132489955</v>
      </c>
      <c r="W996" s="9">
        <f t="shared" si="802"/>
        <v>37.64618075184206</v>
      </c>
      <c r="X996" s="28">
        <f t="shared" si="806"/>
        <v>66.004681884332015</v>
      </c>
      <c r="Y996" s="9">
        <f t="shared" si="803"/>
        <v>0.57035621833332995</v>
      </c>
      <c r="Z996" s="9">
        <f t="shared" si="835"/>
        <v>0.04</v>
      </c>
      <c r="AA996" s="29">
        <f t="shared" si="807"/>
        <v>0.61035621833332998</v>
      </c>
      <c r="AB996" s="30">
        <f t="shared" si="836"/>
        <v>0.98</v>
      </c>
      <c r="AC996" s="9">
        <v>0.5</v>
      </c>
      <c r="AD996" s="9">
        <v>0.5</v>
      </c>
      <c r="AE996" s="9">
        <f t="shared" si="808"/>
        <v>28.358501132489955</v>
      </c>
      <c r="AF996" s="9">
        <f>(AC996+AD996)*D996*E996*N996</f>
        <v>24.757380000000005</v>
      </c>
      <c r="AG996" s="28">
        <f t="shared" si="809"/>
        <v>53.11588113248996</v>
      </c>
      <c r="AH996" s="9">
        <f t="shared" si="810"/>
        <v>0.46610127653246053</v>
      </c>
      <c r="AI996" s="9">
        <f t="shared" si="837"/>
        <v>0.09</v>
      </c>
      <c r="AJ996" s="29">
        <f t="shared" si="811"/>
        <v>0.55610127653246055</v>
      </c>
      <c r="AK996" s="30">
        <f t="shared" si="838"/>
        <v>0.9</v>
      </c>
      <c r="AL996" s="9">
        <v>5.277782174326032</v>
      </c>
      <c r="AM996" s="9">
        <v>2.4079454069064239</v>
      </c>
      <c r="AN996" s="9">
        <v>5.4815803799602403</v>
      </c>
      <c r="AO996" s="36">
        <f t="shared" si="812"/>
        <v>67.379779423588943</v>
      </c>
      <c r="AP996" s="36">
        <f t="shared" si="813"/>
        <v>2.0564550052173356</v>
      </c>
      <c r="AQ996" s="36">
        <f t="shared" si="814"/>
        <v>0.93824095439390753</v>
      </c>
      <c r="AR996" s="36">
        <f t="shared" si="815"/>
        <v>2.1358637087575301</v>
      </c>
      <c r="AS996" s="36">
        <f t="shared" si="816"/>
        <v>61.963151812607684</v>
      </c>
      <c r="AT996" s="37">
        <f t="shared" si="817"/>
        <v>52.532190131034021</v>
      </c>
      <c r="AU996" s="37">
        <f t="shared" si="818"/>
        <v>2.3428007699230604</v>
      </c>
      <c r="AV996" s="37">
        <f t="shared" si="819"/>
        <v>1.0688838923052864</v>
      </c>
      <c r="AW996" s="37">
        <f t="shared" si="820"/>
        <v>2.4332665332490606</v>
      </c>
      <c r="AX996" s="37">
        <f t="shared" si="821"/>
        <v>70.591050815670428</v>
      </c>
      <c r="AY996" s="9">
        <f t="shared" si="822"/>
        <v>0.85</v>
      </c>
      <c r="AZ996" s="9">
        <f t="shared" si="823"/>
        <v>0.6</v>
      </c>
      <c r="BA996" s="9">
        <f t="shared" si="824"/>
        <v>0.65</v>
      </c>
      <c r="BB996" s="9">
        <f t="shared" si="839"/>
        <v>21</v>
      </c>
      <c r="BC996" s="9">
        <f t="shared" si="840"/>
        <v>11.2</v>
      </c>
      <c r="BD996" s="9">
        <f t="shared" si="841"/>
        <v>13.65</v>
      </c>
      <c r="BE996" s="9">
        <f t="shared" si="825"/>
        <v>138.56348464607953</v>
      </c>
      <c r="BF996" s="9">
        <f t="shared" si="826"/>
        <v>63.218468553239063</v>
      </c>
      <c r="BG996" s="9">
        <f t="shared" si="827"/>
        <v>143.914025574931</v>
      </c>
      <c r="BH996" s="9">
        <f t="shared" si="828"/>
        <v>4175.0635015238613</v>
      </c>
      <c r="BI996" s="9">
        <f t="shared" si="829"/>
        <v>123.07245548473109</v>
      </c>
      <c r="BJ996" s="9">
        <f t="shared" si="830"/>
        <v>56.150811858580994</v>
      </c>
      <c r="BK996" s="9">
        <f t="shared" si="831"/>
        <v>127.82482016412166</v>
      </c>
      <c r="BL996" s="9">
        <f t="shared" si="832"/>
        <v>3708.3025029982832</v>
      </c>
      <c r="BM996" s="9" t="str">
        <f t="shared" si="833"/>
        <v>D</v>
      </c>
      <c r="BN996" s="9" t="str">
        <f t="shared" si="834"/>
        <v>M</v>
      </c>
      <c r="BO996" s="9">
        <v>1</v>
      </c>
    </row>
    <row r="997" spans="1:67" x14ac:dyDescent="0.3">
      <c r="A997" s="10">
        <v>991</v>
      </c>
      <c r="B997" s="10">
        <f t="shared" si="804"/>
        <v>25</v>
      </c>
      <c r="C997" s="9">
        <f>IF(G997&lt;=$A$3,$A$3,G997)</f>
        <v>2.9751907591503493</v>
      </c>
      <c r="D997" s="9">
        <f t="shared" si="791"/>
        <v>3</v>
      </c>
      <c r="E997" s="9">
        <f t="shared" si="792"/>
        <v>2.7508200000000005</v>
      </c>
      <c r="F997" s="9">
        <f t="shared" si="793"/>
        <v>3.3751907591503496</v>
      </c>
      <c r="G997" s="9">
        <v>2.9751907591503493</v>
      </c>
      <c r="H997" s="9">
        <f t="shared" si="805"/>
        <v>3.2827597883477484</v>
      </c>
      <c r="I997" s="9">
        <v>65</v>
      </c>
      <c r="J997" s="9">
        <v>78</v>
      </c>
      <c r="K997" s="9">
        <v>0.2</v>
      </c>
      <c r="L997" s="9">
        <v>0.2</v>
      </c>
      <c r="M997" s="1">
        <f t="shared" si="794"/>
        <v>1.3989229744649958</v>
      </c>
      <c r="N997" s="9">
        <v>3</v>
      </c>
      <c r="O997" s="9">
        <v>2.6</v>
      </c>
      <c r="P997" s="9">
        <f t="shared" si="795"/>
        <v>2.8017811434444044</v>
      </c>
      <c r="Q997" s="1">
        <f t="shared" si="796"/>
        <v>1.3064920036623944</v>
      </c>
      <c r="R997" s="4">
        <f t="shared" si="797"/>
        <v>15.007922656809424</v>
      </c>
      <c r="S997" s="4">
        <f t="shared" si="798"/>
        <v>6.5519112584955991E-2</v>
      </c>
      <c r="T997" s="9">
        <f t="shared" si="799"/>
        <v>15.104084142910757</v>
      </c>
      <c r="U997" s="9">
        <f t="shared" si="800"/>
        <v>4.681682762812744</v>
      </c>
      <c r="V997" s="9">
        <f t="shared" si="801"/>
        <v>39.723914786843011</v>
      </c>
      <c r="W997" s="9">
        <f t="shared" si="802"/>
        <v>41.464325088085459</v>
      </c>
      <c r="X997" s="28">
        <f t="shared" si="806"/>
        <v>81.18823987492847</v>
      </c>
      <c r="Y997" s="9">
        <f t="shared" si="803"/>
        <v>0.51071836453114128</v>
      </c>
      <c r="Z997" s="9">
        <f t="shared" si="835"/>
        <v>0.04</v>
      </c>
      <c r="AA997" s="29">
        <f t="shared" si="807"/>
        <v>0.55071836453114131</v>
      </c>
      <c r="AB997" s="30">
        <f t="shared" si="836"/>
        <v>0.98</v>
      </c>
      <c r="AC997" s="9">
        <v>0.5</v>
      </c>
      <c r="AD997" s="9">
        <v>0.5</v>
      </c>
      <c r="AE997" s="9">
        <f t="shared" si="808"/>
        <v>81.272531528844794</v>
      </c>
      <c r="AF997" s="9">
        <f>(AC997+AD997)*D997*E997*N997</f>
        <v>24.757380000000005</v>
      </c>
      <c r="AG997" s="28">
        <f t="shared" si="809"/>
        <v>106.02991152884479</v>
      </c>
      <c r="AH997" s="9">
        <f t="shared" si="810"/>
        <v>0.23349430026889073</v>
      </c>
      <c r="AI997" s="9">
        <f t="shared" si="837"/>
        <v>0.09</v>
      </c>
      <c r="AJ997" s="29">
        <f t="shared" si="811"/>
        <v>0.3234943002688907</v>
      </c>
      <c r="AK997" s="30">
        <f t="shared" si="838"/>
        <v>0.9</v>
      </c>
      <c r="AL997" s="9">
        <v>10.523045810009057</v>
      </c>
      <c r="AM997" s="9">
        <v>3.3285137766970854</v>
      </c>
      <c r="AN997" s="9">
        <v>6.0479753298636609</v>
      </c>
      <c r="AO997" s="36">
        <f t="shared" si="812"/>
        <v>82.879661538989481</v>
      </c>
      <c r="AP997" s="36">
        <f t="shared" si="813"/>
        <v>4.7278112316345897</v>
      </c>
      <c r="AQ997" s="36">
        <f t="shared" si="814"/>
        <v>1.4954401132750941</v>
      </c>
      <c r="AR997" s="36">
        <f t="shared" si="815"/>
        <v>2.7172442474764558</v>
      </c>
      <c r="AS997" s="36">
        <f t="shared" si="816"/>
        <v>118.54953763162091</v>
      </c>
      <c r="AT997" s="37">
        <f t="shared" si="817"/>
        <v>104.86474766589045</v>
      </c>
      <c r="AU997" s="37">
        <f t="shared" si="818"/>
        <v>7.1189004690026945</v>
      </c>
      <c r="AV997" s="37">
        <f t="shared" si="819"/>
        <v>2.251758541569099</v>
      </c>
      <c r="AW997" s="37">
        <f t="shared" si="820"/>
        <v>4.0914897824859029</v>
      </c>
      <c r="AX997" s="37">
        <f t="shared" si="821"/>
        <v>178.50593386614861</v>
      </c>
      <c r="AY997" s="9">
        <f t="shared" si="822"/>
        <v>0.85</v>
      </c>
      <c r="AZ997" s="9">
        <f t="shared" si="823"/>
        <v>0.6</v>
      </c>
      <c r="BA997" s="9">
        <f t="shared" si="824"/>
        <v>0.65</v>
      </c>
      <c r="BB997" s="9">
        <f t="shared" si="839"/>
        <v>21</v>
      </c>
      <c r="BC997" s="9">
        <f t="shared" si="840"/>
        <v>11.2</v>
      </c>
      <c r="BD997" s="9">
        <f t="shared" si="841"/>
        <v>13.65</v>
      </c>
      <c r="BE997" s="9">
        <f t="shared" si="825"/>
        <v>391.83939469810781</v>
      </c>
      <c r="BF997" s="9">
        <f t="shared" si="826"/>
        <v>123.94157044006789</v>
      </c>
      <c r="BG997" s="9">
        <f t="shared" si="827"/>
        <v>225.20428354961481</v>
      </c>
      <c r="BH997" s="9">
        <f t="shared" si="828"/>
        <v>9825.345554512438</v>
      </c>
      <c r="BI997" s="9">
        <f t="shared" si="829"/>
        <v>746.52170134055677</v>
      </c>
      <c r="BJ997" s="9">
        <f t="shared" si="830"/>
        <v>236.13009126615705</v>
      </c>
      <c r="BK997" s="9">
        <f t="shared" si="831"/>
        <v>429.05304361795322</v>
      </c>
      <c r="BL997" s="9">
        <f t="shared" si="832"/>
        <v>18718.979711737804</v>
      </c>
      <c r="BM997" s="9" t="str">
        <f t="shared" si="833"/>
        <v>M</v>
      </c>
      <c r="BN997" s="9" t="str">
        <f t="shared" si="834"/>
        <v>M</v>
      </c>
      <c r="BO997" s="9">
        <v>1</v>
      </c>
    </row>
    <row r="998" spans="1:67" x14ac:dyDescent="0.3">
      <c r="A998" s="10">
        <v>992</v>
      </c>
      <c r="B998" s="10">
        <f t="shared" si="804"/>
        <v>25</v>
      </c>
      <c r="C998" s="9">
        <f>IF(G998&lt;=$A$3,$A$3,G998)</f>
        <v>2.5</v>
      </c>
      <c r="D998" s="9">
        <f t="shared" si="791"/>
        <v>3</v>
      </c>
      <c r="E998" s="9">
        <f t="shared" si="792"/>
        <v>2.7508200000000005</v>
      </c>
      <c r="F998" s="9">
        <f t="shared" si="793"/>
        <v>2.9000000000000004</v>
      </c>
      <c r="G998" s="9">
        <v>2.209910705866803</v>
      </c>
      <c r="H998" s="9">
        <f t="shared" si="805"/>
        <v>2.4383666757322442</v>
      </c>
      <c r="I998" s="9">
        <v>65</v>
      </c>
      <c r="J998" s="9">
        <v>78</v>
      </c>
      <c r="K998" s="9">
        <v>0.2</v>
      </c>
      <c r="L998" s="9">
        <v>0.2</v>
      </c>
      <c r="M998" s="1">
        <f t="shared" si="794"/>
        <v>1.3989229744649958</v>
      </c>
      <c r="N998" s="9">
        <v>3</v>
      </c>
      <c r="O998" s="9">
        <v>2.6</v>
      </c>
      <c r="P998" s="9">
        <f t="shared" si="795"/>
        <v>2.0100241413699642</v>
      </c>
      <c r="Q998" s="1">
        <f t="shared" si="796"/>
        <v>0.93728965019723987</v>
      </c>
      <c r="R998" s="4">
        <f t="shared" si="797"/>
        <v>15.007922656809424</v>
      </c>
      <c r="S998" s="4">
        <f t="shared" si="798"/>
        <v>1.6342830696994872</v>
      </c>
      <c r="T998" s="9">
        <f t="shared" si="799"/>
        <v>7.7737134394886818</v>
      </c>
      <c r="U998" s="9">
        <f t="shared" si="800"/>
        <v>3.8372896501972402</v>
      </c>
      <c r="V998" s="9">
        <f t="shared" si="801"/>
        <v>38.983483966825702</v>
      </c>
      <c r="W998" s="9">
        <f t="shared" si="802"/>
        <v>45.779712356595255</v>
      </c>
      <c r="X998" s="28">
        <f t="shared" si="806"/>
        <v>84.763196323420956</v>
      </c>
      <c r="Y998" s="9">
        <f t="shared" si="803"/>
        <v>0.54008950042326143</v>
      </c>
      <c r="Z998" s="9">
        <f t="shared" si="835"/>
        <v>0.04</v>
      </c>
      <c r="AA998" s="29">
        <f t="shared" si="807"/>
        <v>0.58008950042326146</v>
      </c>
      <c r="AB998" s="30">
        <f t="shared" si="836"/>
        <v>0.98</v>
      </c>
      <c r="AC998" s="9">
        <v>0.5</v>
      </c>
      <c r="AD998" s="9">
        <v>0.5</v>
      </c>
      <c r="AE998" s="9">
        <f t="shared" si="808"/>
        <v>60.367570370439964</v>
      </c>
      <c r="AF998" s="9">
        <f>(AC998+AD998)*D998*E998*N998</f>
        <v>24.757380000000005</v>
      </c>
      <c r="AG998" s="28">
        <f t="shared" si="809"/>
        <v>85.124950370439961</v>
      </c>
      <c r="AH998" s="9">
        <f t="shared" si="810"/>
        <v>0.29083576427666408</v>
      </c>
      <c r="AI998" s="9">
        <f t="shared" si="837"/>
        <v>0.09</v>
      </c>
      <c r="AJ998" s="29">
        <f t="shared" si="811"/>
        <v>0.3808357642766641</v>
      </c>
      <c r="AK998" s="30">
        <f t="shared" si="838"/>
        <v>0.9</v>
      </c>
      <c r="AL998" s="9">
        <v>8.7251864828061603</v>
      </c>
      <c r="AM998" s="9">
        <v>2.2478380354970655</v>
      </c>
      <c r="AN998" s="9">
        <v>6.7961004698151743</v>
      </c>
      <c r="AO998" s="36">
        <f t="shared" si="812"/>
        <v>86.52909624682556</v>
      </c>
      <c r="AP998" s="36">
        <f t="shared" si="813"/>
        <v>3.6637974148953409</v>
      </c>
      <c r="AQ998" s="36">
        <f t="shared" si="814"/>
        <v>0.94389079245316732</v>
      </c>
      <c r="AR998" s="36">
        <f t="shared" si="815"/>
        <v>2.8537539434537975</v>
      </c>
      <c r="AS998" s="36">
        <f t="shared" si="816"/>
        <v>97.061661844460943</v>
      </c>
      <c r="AT998" s="37">
        <f t="shared" si="817"/>
        <v>84.189511355380176</v>
      </c>
      <c r="AU998" s="37">
        <f t="shared" si="818"/>
        <v>5.4023234201702577</v>
      </c>
      <c r="AV998" s="37">
        <f t="shared" si="819"/>
        <v>1.3917809192783854</v>
      </c>
      <c r="AW998" s="37">
        <f t="shared" si="820"/>
        <v>4.2079023532921163</v>
      </c>
      <c r="AX998" s="37">
        <f t="shared" si="821"/>
        <v>143.11885445717417</v>
      </c>
      <c r="AY998" s="9">
        <f t="shared" si="822"/>
        <v>0.85</v>
      </c>
      <c r="AZ998" s="9">
        <f t="shared" si="823"/>
        <v>0.6</v>
      </c>
      <c r="BA998" s="9">
        <f t="shared" si="824"/>
        <v>0.65</v>
      </c>
      <c r="BB998" s="9">
        <f t="shared" si="839"/>
        <v>21</v>
      </c>
      <c r="BC998" s="9">
        <f t="shared" si="840"/>
        <v>11.2</v>
      </c>
      <c r="BD998" s="9">
        <f t="shared" si="841"/>
        <v>13.65</v>
      </c>
      <c r="BE998" s="9">
        <f t="shared" si="825"/>
        <v>317.02507914234963</v>
      </c>
      <c r="BF998" s="9">
        <f t="shared" si="826"/>
        <v>81.674017226672561</v>
      </c>
      <c r="BG998" s="9">
        <f t="shared" si="827"/>
        <v>246.93274963787164</v>
      </c>
      <c r="BH998" s="9">
        <f t="shared" si="828"/>
        <v>8398.6578796161975</v>
      </c>
      <c r="BI998" s="9">
        <f t="shared" si="829"/>
        <v>454.81896892786017</v>
      </c>
      <c r="BJ998" s="9">
        <f t="shared" si="830"/>
        <v>117.1733555077891</v>
      </c>
      <c r="BK998" s="9">
        <f t="shared" si="831"/>
        <v>354.26124295481759</v>
      </c>
      <c r="BL998" s="9">
        <f t="shared" si="832"/>
        <v>12049.106422491268</v>
      </c>
      <c r="BM998" s="9" t="str">
        <f t="shared" si="833"/>
        <v>M</v>
      </c>
      <c r="BN998" s="9" t="str">
        <f t="shared" si="834"/>
        <v>M</v>
      </c>
      <c r="BO998" s="9">
        <v>1</v>
      </c>
    </row>
    <row r="999" spans="1:67" x14ac:dyDescent="0.3">
      <c r="A999" s="10">
        <v>993</v>
      </c>
      <c r="B999" s="10">
        <f t="shared" si="804"/>
        <v>25</v>
      </c>
      <c r="C999" s="9">
        <f>IF(G999&lt;=$A$3,$A$3,G999)</f>
        <v>3.2888833888777889</v>
      </c>
      <c r="D999" s="9">
        <f t="shared" si="791"/>
        <v>3</v>
      </c>
      <c r="E999" s="9">
        <f t="shared" si="792"/>
        <v>2.7508200000000005</v>
      </c>
      <c r="F999" s="9">
        <f t="shared" si="793"/>
        <v>3.6888833888777892</v>
      </c>
      <c r="G999" s="9">
        <v>3.2888833888777889</v>
      </c>
      <c r="H999" s="9">
        <f t="shared" si="805"/>
        <v>3.6288813093302821</v>
      </c>
      <c r="I999" s="9">
        <v>65</v>
      </c>
      <c r="J999" s="9">
        <v>78</v>
      </c>
      <c r="K999" s="9">
        <v>0.2</v>
      </c>
      <c r="L999" s="9">
        <v>0.2</v>
      </c>
      <c r="M999" s="1">
        <f t="shared" si="794"/>
        <v>1.3989229744649958</v>
      </c>
      <c r="N999" s="9">
        <v>3</v>
      </c>
      <c r="O999" s="9">
        <v>2.6</v>
      </c>
      <c r="P999" s="9">
        <f t="shared" si="795"/>
        <v>2.8713251251654053</v>
      </c>
      <c r="Q999" s="1">
        <f t="shared" si="796"/>
        <v>1.3389208949174884</v>
      </c>
      <c r="R999" s="4">
        <f t="shared" si="797"/>
        <v>15.007922656809424</v>
      </c>
      <c r="S999" s="4">
        <f t="shared" si="798"/>
        <v>2.7609947600477972E-2</v>
      </c>
      <c r="T999" s="9">
        <f t="shared" si="799"/>
        <v>15.863197182478938</v>
      </c>
      <c r="U999" s="9">
        <f t="shared" si="800"/>
        <v>5.0278042837952777</v>
      </c>
      <c r="V999" s="9">
        <f t="shared" si="801"/>
        <v>46.204793476480631</v>
      </c>
      <c r="W999" s="9">
        <f t="shared" si="802"/>
        <v>41.360043798862854</v>
      </c>
      <c r="X999" s="28">
        <f t="shared" si="806"/>
        <v>87.564837275343478</v>
      </c>
      <c r="Y999" s="9">
        <f t="shared" si="803"/>
        <v>0.47233621492161471</v>
      </c>
      <c r="Z999" s="9">
        <f t="shared" si="835"/>
        <v>0.04</v>
      </c>
      <c r="AA999" s="29">
        <f t="shared" si="807"/>
        <v>0.51233621492161474</v>
      </c>
      <c r="AB999" s="30">
        <f t="shared" si="836"/>
        <v>0.98</v>
      </c>
      <c r="AC999" s="9">
        <v>0.5</v>
      </c>
      <c r="AD999" s="9">
        <v>0.5</v>
      </c>
      <c r="AE999" s="9">
        <f t="shared" si="808"/>
        <v>89.841593549987351</v>
      </c>
      <c r="AF999" s="9">
        <f>(AC999+AD999)*D999*E999*N999</f>
        <v>24.757380000000005</v>
      </c>
      <c r="AG999" s="28">
        <f t="shared" si="809"/>
        <v>114.59897354998736</v>
      </c>
      <c r="AH999" s="9">
        <f t="shared" si="810"/>
        <v>0.21603491927613985</v>
      </c>
      <c r="AI999" s="9">
        <f t="shared" si="837"/>
        <v>0.09</v>
      </c>
      <c r="AJ999" s="29">
        <f t="shared" si="811"/>
        <v>0.30603491927613985</v>
      </c>
      <c r="AK999" s="30">
        <f t="shared" si="838"/>
        <v>0.9</v>
      </c>
      <c r="AL999" s="9">
        <v>5.0527761978484618</v>
      </c>
      <c r="AM999" s="9">
        <v>2.2171699016182997</v>
      </c>
      <c r="AN999" s="9">
        <v>5.1524516365448996</v>
      </c>
      <c r="AO999" s="36">
        <f t="shared" si="812"/>
        <v>89.389104718579802</v>
      </c>
      <c r="AP999" s="36">
        <f t="shared" si="813"/>
        <v>2.4640559657967529</v>
      </c>
      <c r="AQ999" s="36">
        <f t="shared" si="814"/>
        <v>1.0812334663850511</v>
      </c>
      <c r="AR999" s="36">
        <f t="shared" si="815"/>
        <v>2.5126640675108063</v>
      </c>
      <c r="AS999" s="36">
        <f t="shared" si="816"/>
        <v>73.542899822569211</v>
      </c>
      <c r="AT999" s="37">
        <f t="shared" si="817"/>
        <v>113.33964417031717</v>
      </c>
      <c r="AU999" s="37">
        <f t="shared" si="818"/>
        <v>3.5064502420195072</v>
      </c>
      <c r="AV999" s="37">
        <f t="shared" si="819"/>
        <v>1.5386384897550567</v>
      </c>
      <c r="AW999" s="37">
        <f t="shared" si="820"/>
        <v>3.575621515880667</v>
      </c>
      <c r="AX999" s="37">
        <f t="shared" si="821"/>
        <v>104.6544893708534</v>
      </c>
      <c r="AY999" s="9">
        <f t="shared" si="822"/>
        <v>0.85</v>
      </c>
      <c r="AZ999" s="9">
        <f t="shared" si="823"/>
        <v>0.6</v>
      </c>
      <c r="BA999" s="9">
        <f t="shared" si="824"/>
        <v>0.65</v>
      </c>
      <c r="BB999" s="9">
        <f t="shared" si="839"/>
        <v>21</v>
      </c>
      <c r="BC999" s="9">
        <f t="shared" si="840"/>
        <v>11.2</v>
      </c>
      <c r="BD999" s="9">
        <f t="shared" si="841"/>
        <v>13.65</v>
      </c>
      <c r="BE999" s="9">
        <f t="shared" si="825"/>
        <v>220.25975675904724</v>
      </c>
      <c r="BF999" s="9">
        <f t="shared" si="826"/>
        <v>96.650491551926365</v>
      </c>
      <c r="BG999" s="9">
        <f t="shared" si="827"/>
        <v>224.60479145333613</v>
      </c>
      <c r="BH999" s="9">
        <f t="shared" si="828"/>
        <v>6573.9339735476633</v>
      </c>
      <c r="BI999" s="9">
        <f t="shared" si="829"/>
        <v>397.41982273141349</v>
      </c>
      <c r="BJ999" s="9">
        <f t="shared" si="830"/>
        <v>174.38873893559233</v>
      </c>
      <c r="BK999" s="9">
        <f t="shared" si="831"/>
        <v>405.2596702976449</v>
      </c>
      <c r="BL999" s="9">
        <f t="shared" si="832"/>
        <v>11861.502586118764</v>
      </c>
      <c r="BM999" s="9" t="str">
        <f t="shared" si="833"/>
        <v>D</v>
      </c>
      <c r="BN999" s="9" t="str">
        <f t="shared" si="834"/>
        <v>M</v>
      </c>
      <c r="BO999" s="9">
        <v>1</v>
      </c>
    </row>
    <row r="1000" spans="1:67" x14ac:dyDescent="0.3">
      <c r="A1000" s="10">
        <v>994</v>
      </c>
      <c r="B1000" s="10">
        <f t="shared" si="804"/>
        <v>25</v>
      </c>
      <c r="C1000" s="9">
        <f>IF(G1000&lt;=$A$3,$A$3,G1000)</f>
        <v>2.6853546420626846</v>
      </c>
      <c r="D1000" s="9">
        <f t="shared" si="791"/>
        <v>3</v>
      </c>
      <c r="E1000" s="9">
        <f t="shared" si="792"/>
        <v>2.7508200000000005</v>
      </c>
      <c r="F1000" s="9">
        <f t="shared" si="793"/>
        <v>3.0853546420626849</v>
      </c>
      <c r="G1000" s="9">
        <v>2.6853546420626846</v>
      </c>
      <c r="H1000" s="9">
        <f t="shared" si="805"/>
        <v>2.9629610166353917</v>
      </c>
      <c r="I1000" s="9">
        <v>65</v>
      </c>
      <c r="J1000" s="9">
        <v>78</v>
      </c>
      <c r="K1000" s="9">
        <v>0.2</v>
      </c>
      <c r="L1000" s="9">
        <v>0.2</v>
      </c>
      <c r="M1000" s="1">
        <f t="shared" si="794"/>
        <v>1.3989229744649958</v>
      </c>
      <c r="N1000" s="9">
        <v>3</v>
      </c>
      <c r="O1000" s="9">
        <v>2.6</v>
      </c>
      <c r="P1000" s="9">
        <f t="shared" si="795"/>
        <v>2.7375260232449143</v>
      </c>
      <c r="Q1000" s="1">
        <f t="shared" si="796"/>
        <v>1.2765293490377023</v>
      </c>
      <c r="R1000" s="4">
        <f t="shared" si="797"/>
        <v>15.007922656809424</v>
      </c>
      <c r="S1000" s="4">
        <f t="shared" si="798"/>
        <v>0.11488162660440285</v>
      </c>
      <c r="T1000" s="9">
        <f t="shared" si="799"/>
        <v>14.419244063504015</v>
      </c>
      <c r="U1000" s="9">
        <f t="shared" si="800"/>
        <v>4.3618839911003873</v>
      </c>
      <c r="V1000" s="9">
        <f t="shared" si="801"/>
        <v>33.690406859260598</v>
      </c>
      <c r="W1000" s="9">
        <f t="shared" si="802"/>
        <v>41.600112478900428</v>
      </c>
      <c r="X1000" s="28">
        <f t="shared" si="806"/>
        <v>75.290519338161033</v>
      </c>
      <c r="Y1000" s="9">
        <f t="shared" si="803"/>
        <v>0.55252789919082668</v>
      </c>
      <c r="Z1000" s="9">
        <f t="shared" si="835"/>
        <v>0.04</v>
      </c>
      <c r="AA1000" s="29">
        <f t="shared" si="807"/>
        <v>0.59252789919082671</v>
      </c>
      <c r="AB1000" s="30">
        <f t="shared" si="836"/>
        <v>0.98</v>
      </c>
      <c r="AC1000" s="9">
        <v>0.5</v>
      </c>
      <c r="AD1000" s="9">
        <v>0.5</v>
      </c>
      <c r="AE1000" s="9">
        <f t="shared" si="808"/>
        <v>73.355151814028716</v>
      </c>
      <c r="AF1000" s="9">
        <f>(AC1000+AD1000)*D1000*E1000*N1000</f>
        <v>24.757380000000005</v>
      </c>
      <c r="AG1000" s="28">
        <f t="shared" si="809"/>
        <v>98.112531814028728</v>
      </c>
      <c r="AH1000" s="9">
        <f t="shared" si="810"/>
        <v>0.2523365725280371</v>
      </c>
      <c r="AI1000" s="9">
        <f t="shared" si="837"/>
        <v>0.09</v>
      </c>
      <c r="AJ1000" s="29">
        <f t="shared" si="811"/>
        <v>0.34233657252803706</v>
      </c>
      <c r="AK1000" s="30">
        <f t="shared" si="838"/>
        <v>0.9</v>
      </c>
      <c r="AL1000" s="9">
        <v>4.6116170104206331</v>
      </c>
      <c r="AM1000" s="9">
        <v>2.038712837132131</v>
      </c>
      <c r="AN1000" s="9">
        <v>6.3068664778832613</v>
      </c>
      <c r="AO1000" s="36">
        <f t="shared" si="812"/>
        <v>76.85907182437272</v>
      </c>
      <c r="AP1000" s="36">
        <f t="shared" si="813"/>
        <v>1.8791052713634147</v>
      </c>
      <c r="AQ1000" s="36">
        <f t="shared" si="814"/>
        <v>0.83071860269285935</v>
      </c>
      <c r="AR1000" s="36">
        <f t="shared" si="815"/>
        <v>2.5698721332660437</v>
      </c>
      <c r="AS1000" s="36">
        <f t="shared" si="816"/>
        <v>61.92564860633594</v>
      </c>
      <c r="AT1000" s="37">
        <f t="shared" si="817"/>
        <v>97.034372123764669</v>
      </c>
      <c r="AU1000" s="37">
        <f t="shared" si="818"/>
        <v>3.0328918492612407</v>
      </c>
      <c r="AV1000" s="37">
        <f t="shared" si="819"/>
        <v>1.3407868720994069</v>
      </c>
      <c r="AW1000" s="37">
        <f t="shared" si="820"/>
        <v>4.1477954244527329</v>
      </c>
      <c r="AX1000" s="37">
        <f t="shared" si="821"/>
        <v>99.948522193278023</v>
      </c>
      <c r="AY1000" s="9">
        <f t="shared" si="822"/>
        <v>0.85</v>
      </c>
      <c r="AZ1000" s="9">
        <f t="shared" si="823"/>
        <v>0.6</v>
      </c>
      <c r="BA1000" s="9">
        <f t="shared" si="824"/>
        <v>0.65</v>
      </c>
      <c r="BB1000" s="9">
        <f t="shared" si="839"/>
        <v>21</v>
      </c>
      <c r="BC1000" s="9">
        <f t="shared" si="840"/>
        <v>11.2</v>
      </c>
      <c r="BD1000" s="9">
        <f t="shared" si="841"/>
        <v>13.65</v>
      </c>
      <c r="BE1000" s="9">
        <f t="shared" si="825"/>
        <v>144.42628701727807</v>
      </c>
      <c r="BF1000" s="9">
        <f t="shared" si="826"/>
        <v>63.848260750213022</v>
      </c>
      <c r="BG1000" s="9">
        <f t="shared" si="827"/>
        <v>197.5179868701488</v>
      </c>
      <c r="BH1000" s="9">
        <f t="shared" si="828"/>
        <v>4759.5478740052404</v>
      </c>
      <c r="BI1000" s="9">
        <f t="shared" si="829"/>
        <v>294.294756312348</v>
      </c>
      <c r="BJ1000" s="9">
        <f t="shared" si="830"/>
        <v>130.10241228595231</v>
      </c>
      <c r="BK1000" s="9">
        <f t="shared" si="831"/>
        <v>402.47872470959493</v>
      </c>
      <c r="BL1000" s="9">
        <f t="shared" si="832"/>
        <v>9698.4420957228922</v>
      </c>
      <c r="BM1000" s="9" t="str">
        <f t="shared" si="833"/>
        <v>D</v>
      </c>
      <c r="BN1000" s="9" t="str">
        <f t="shared" si="834"/>
        <v>M</v>
      </c>
      <c r="BO1000" s="9">
        <v>1</v>
      </c>
    </row>
    <row r="1001" spans="1:67" x14ac:dyDescent="0.3">
      <c r="A1001" s="10">
        <v>995</v>
      </c>
      <c r="B1001" s="10">
        <f t="shared" si="804"/>
        <v>25</v>
      </c>
      <c r="C1001" s="9">
        <f>IF(G1001&lt;=$A$3,$A$3,G1001)</f>
        <v>2.599615966506069</v>
      </c>
      <c r="D1001" s="9">
        <f t="shared" ref="D1001:D1005" si="842">D1000</f>
        <v>3</v>
      </c>
      <c r="E1001" s="9">
        <f t="shared" ref="E1001:E1005" si="843">E1000</f>
        <v>2.7508200000000005</v>
      </c>
      <c r="F1001" s="9">
        <f t="shared" ref="F1001:F1005" si="844">C1001+K1001+L1001</f>
        <v>2.9996159665060693</v>
      </c>
      <c r="G1001" s="9">
        <v>2.599615966506069</v>
      </c>
      <c r="H1001" s="9">
        <f t="shared" si="805"/>
        <v>2.8683588552251331</v>
      </c>
      <c r="I1001" s="9">
        <v>65</v>
      </c>
      <c r="J1001" s="9">
        <v>78</v>
      </c>
      <c r="K1001" s="9">
        <v>0.2</v>
      </c>
      <c r="L1001" s="9">
        <v>0.2</v>
      </c>
      <c r="M1001" s="1">
        <f t="shared" ref="M1001:M1005" si="845">D1001*_xlfn.COT(I1001*PI()/180)</f>
        <v>1.3989229744649958</v>
      </c>
      <c r="N1001" s="9">
        <v>3</v>
      </c>
      <c r="O1001" s="9">
        <v>2.6</v>
      </c>
      <c r="P1001" s="9">
        <f t="shared" ref="P1001:P1005" si="846">Q1001*TAN(I1001*PI()/180)</f>
        <v>2.7185182164919386</v>
      </c>
      <c r="Q1001" s="1">
        <f t="shared" ref="Q1001:Q1005" si="847">IF(U1001&lt;=F1001,0,U1001-F1001)</f>
        <v>1.2676658631840594</v>
      </c>
      <c r="R1001" s="4">
        <f t="shared" ref="R1001:R1005" si="848">0.5*D1001*D1001*_xlfn.COT(I1001*PI()/180)*O1001*E1001</f>
        <v>15.007922656809424</v>
      </c>
      <c r="S1001" s="4">
        <f t="shared" ref="S1001:S1005" si="849">0.5*(F1001-H1001)*(D1001-P1001)*O1001*E1001</f>
        <v>0.13212307162261266</v>
      </c>
      <c r="T1001" s="9">
        <f t="shared" ref="T1001:T1005" si="850">P1001*Q1001*0.5*N1001*E1001</f>
        <v>14.219701351121763</v>
      </c>
      <c r="U1001" s="9">
        <f t="shared" ref="U1001:U1005" si="851">M1001+H1001</f>
        <v>4.2672818296901287</v>
      </c>
      <c r="V1001" s="9">
        <f t="shared" ref="V1001:V1005" si="852">IF(U1001&lt;=F1001,H1001*D1001*N1001,H1001*D1001*N1001-T1001)*E1001</f>
        <v>31.89721128448085</v>
      </c>
      <c r="W1001" s="9">
        <f t="shared" ref="W1001:W1005" si="853">IF(U1001&lt;=F1001,D1001*(F1001-H1001)*O1001,R1001+S1001)*E1001</f>
        <v>41.647540590685416</v>
      </c>
      <c r="X1001" s="28">
        <f t="shared" si="806"/>
        <v>73.54475187516627</v>
      </c>
      <c r="Y1001" s="9">
        <f t="shared" ref="Y1001:Y1005" si="854">W1001/(W1001+V1001)</f>
        <v>0.56628840982939632</v>
      </c>
      <c r="Z1001" s="9">
        <f t="shared" si="835"/>
        <v>0.04</v>
      </c>
      <c r="AA1001" s="29">
        <f t="shared" si="807"/>
        <v>0.60628840982939636</v>
      </c>
      <c r="AB1001" s="30">
        <f t="shared" si="836"/>
        <v>0.98</v>
      </c>
      <c r="AC1001" s="9">
        <v>0.5</v>
      </c>
      <c r="AD1001" s="9">
        <v>0.5</v>
      </c>
      <c r="AE1001" s="9">
        <f t="shared" si="808"/>
        <v>71.01305015517363</v>
      </c>
      <c r="AF1001" s="9">
        <f>(AC1001+AD1001)*D1001*E1001*N1001</f>
        <v>24.757380000000005</v>
      </c>
      <c r="AG1001" s="28">
        <f t="shared" si="809"/>
        <v>95.770430155173642</v>
      </c>
      <c r="AH1001" s="9">
        <f t="shared" si="810"/>
        <v>0.25850755770738887</v>
      </c>
      <c r="AI1001" s="9">
        <f t="shared" si="837"/>
        <v>0.09</v>
      </c>
      <c r="AJ1001" s="29">
        <f t="shared" si="811"/>
        <v>0.34850755770738884</v>
      </c>
      <c r="AK1001" s="30">
        <f t="shared" si="838"/>
        <v>0.9</v>
      </c>
      <c r="AL1001" s="9">
        <v>9.9213308951399277</v>
      </c>
      <c r="AM1001" s="9">
        <v>2.0569230592048506</v>
      </c>
      <c r="AN1001" s="9">
        <v>4.9205891688673882</v>
      </c>
      <c r="AO1001" s="36">
        <f t="shared" si="812"/>
        <v>75.076934205898894</v>
      </c>
      <c r="AP1001" s="36">
        <f t="shared" si="813"/>
        <v>3.9061429633342795</v>
      </c>
      <c r="AQ1001" s="36">
        <f t="shared" si="814"/>
        <v>0.80983444849812447</v>
      </c>
      <c r="AR1001" s="36">
        <f t="shared" si="815"/>
        <v>1.9372929862510284</v>
      </c>
      <c r="AS1001" s="36">
        <f t="shared" si="816"/>
        <v>92.355371409936538</v>
      </c>
      <c r="AT1001" s="37">
        <f t="shared" si="817"/>
        <v>94.718007845776128</v>
      </c>
      <c r="AU1001" s="37">
        <f t="shared" si="818"/>
        <v>6.4636720956678495</v>
      </c>
      <c r="AV1001" s="37">
        <f t="shared" si="819"/>
        <v>1.3400698274493574</v>
      </c>
      <c r="AW1001" s="37">
        <f t="shared" si="820"/>
        <v>3.2057266551439842</v>
      </c>
      <c r="AX1001" s="37">
        <f t="shared" si="821"/>
        <v>152.82462589589579</v>
      </c>
      <c r="AY1001" s="9">
        <f t="shared" si="822"/>
        <v>0.85</v>
      </c>
      <c r="AZ1001" s="9">
        <f t="shared" si="823"/>
        <v>0.6</v>
      </c>
      <c r="BA1001" s="9">
        <f t="shared" si="824"/>
        <v>0.65</v>
      </c>
      <c r="BB1001" s="9">
        <f t="shared" si="839"/>
        <v>21</v>
      </c>
      <c r="BC1001" s="9">
        <f t="shared" si="840"/>
        <v>11.2</v>
      </c>
      <c r="BD1001" s="9">
        <f t="shared" si="841"/>
        <v>13.65</v>
      </c>
      <c r="BE1001" s="9">
        <f t="shared" si="825"/>
        <v>293.26123825708265</v>
      </c>
      <c r="BF1001" s="9">
        <f t="shared" si="826"/>
        <v>60.799887607564109</v>
      </c>
      <c r="BG1001" s="9">
        <f t="shared" si="827"/>
        <v>145.44601806631786</v>
      </c>
      <c r="BH1001" s="9">
        <f t="shared" si="828"/>
        <v>6933.7581429051615</v>
      </c>
      <c r="BI1001" s="9">
        <f t="shared" si="829"/>
        <v>612.22614426999155</v>
      </c>
      <c r="BJ1001" s="9">
        <f t="shared" si="830"/>
        <v>126.92874443023609</v>
      </c>
      <c r="BK1001" s="9">
        <f t="shared" si="831"/>
        <v>303.64004247334157</v>
      </c>
      <c r="BL1001" s="9">
        <f t="shared" si="832"/>
        <v>14475.244114635259</v>
      </c>
      <c r="BM1001" s="9" t="str">
        <f t="shared" si="833"/>
        <v>M</v>
      </c>
      <c r="BN1001" s="9" t="str">
        <f t="shared" si="834"/>
        <v>M</v>
      </c>
      <c r="BO1001" s="9">
        <v>1</v>
      </c>
    </row>
    <row r="1002" spans="1:67" x14ac:dyDescent="0.3">
      <c r="A1002" s="10">
        <v>996</v>
      </c>
      <c r="B1002" s="10">
        <f t="shared" si="804"/>
        <v>25</v>
      </c>
      <c r="C1002" s="9">
        <f>IF(G1002&lt;=$A$3,$A$3,G1002)</f>
        <v>2.5</v>
      </c>
      <c r="D1002" s="9">
        <f t="shared" si="842"/>
        <v>3</v>
      </c>
      <c r="E1002" s="9">
        <f t="shared" si="843"/>
        <v>2.7508200000000005</v>
      </c>
      <c r="F1002" s="9">
        <f t="shared" si="844"/>
        <v>2.9000000000000004</v>
      </c>
      <c r="G1002" s="9">
        <v>1.7697856673816086</v>
      </c>
      <c r="H1002" s="9">
        <f t="shared" si="805"/>
        <v>1.9527424266851638</v>
      </c>
      <c r="I1002" s="9">
        <v>65</v>
      </c>
      <c r="J1002" s="9">
        <v>78</v>
      </c>
      <c r="K1002" s="9">
        <v>0.2</v>
      </c>
      <c r="L1002" s="9">
        <v>0.2</v>
      </c>
      <c r="M1002" s="1">
        <f t="shared" si="845"/>
        <v>1.3989229744649958</v>
      </c>
      <c r="N1002" s="9">
        <v>3</v>
      </c>
      <c r="O1002" s="9">
        <v>2.6</v>
      </c>
      <c r="P1002" s="9">
        <f t="shared" si="846"/>
        <v>0.96859957852124301</v>
      </c>
      <c r="Q1002" s="1">
        <f t="shared" si="847"/>
        <v>0.45166540115015952</v>
      </c>
      <c r="R1002" s="4">
        <f t="shared" si="848"/>
        <v>15.007922656809424</v>
      </c>
      <c r="S1002" s="4">
        <f t="shared" si="849"/>
        <v>6.8812787359648189</v>
      </c>
      <c r="T1002" s="9">
        <f t="shared" si="850"/>
        <v>1.8051551373831647</v>
      </c>
      <c r="U1002" s="9">
        <f t="shared" si="851"/>
        <v>3.3516654011501599</v>
      </c>
      <c r="V1002" s="9">
        <f t="shared" si="852"/>
        <v>43.379129444550387</v>
      </c>
      <c r="W1002" s="9">
        <f t="shared" si="853"/>
        <v>60.213252975271253</v>
      </c>
      <c r="X1002" s="28">
        <f t="shared" si="806"/>
        <v>103.59238241982163</v>
      </c>
      <c r="Y1002" s="9">
        <f t="shared" si="854"/>
        <v>0.58125174427641979</v>
      </c>
      <c r="Z1002" s="9">
        <f t="shared" si="835"/>
        <v>0.04</v>
      </c>
      <c r="AA1002" s="29">
        <f t="shared" si="807"/>
        <v>0.62125174427641983</v>
      </c>
      <c r="AB1002" s="30">
        <f t="shared" si="836"/>
        <v>0.98</v>
      </c>
      <c r="AC1002" s="9">
        <v>0.5</v>
      </c>
      <c r="AD1002" s="9">
        <v>0.5</v>
      </c>
      <c r="AE1002" s="9">
        <f t="shared" si="808"/>
        <v>48.344786299566742</v>
      </c>
      <c r="AF1002" s="9">
        <f>(AC1002+AD1002)*D1002*E1002*N1002</f>
        <v>24.757380000000005</v>
      </c>
      <c r="AG1002" s="28">
        <f t="shared" si="809"/>
        <v>73.102166299566747</v>
      </c>
      <c r="AH1002" s="9">
        <f t="shared" si="810"/>
        <v>0.33866821262924374</v>
      </c>
      <c r="AI1002" s="9">
        <f t="shared" si="837"/>
        <v>0.09</v>
      </c>
      <c r="AJ1002" s="29">
        <f t="shared" si="811"/>
        <v>0.42866821262924371</v>
      </c>
      <c r="AK1002" s="30">
        <f t="shared" si="838"/>
        <v>0.9</v>
      </c>
      <c r="AL1002" s="9">
        <v>7.6349694355911941</v>
      </c>
      <c r="AM1002" s="9">
        <v>2.9110967675855965</v>
      </c>
      <c r="AN1002" s="9">
        <v>6.9174679205319647</v>
      </c>
      <c r="AO1002" s="36">
        <f t="shared" si="812"/>
        <v>105.75055705356792</v>
      </c>
      <c r="AP1002" s="36">
        <f t="shared" si="813"/>
        <v>2.891731356233012</v>
      </c>
      <c r="AQ1002" s="36">
        <f t="shared" si="814"/>
        <v>1.1025728229655971</v>
      </c>
      <c r="AR1002" s="36">
        <f t="shared" si="815"/>
        <v>2.6199789089253027</v>
      </c>
      <c r="AS1002" s="36">
        <f t="shared" si="816"/>
        <v>82.272456948527832</v>
      </c>
      <c r="AT1002" s="37">
        <f t="shared" si="817"/>
        <v>72.298845790780305</v>
      </c>
      <c r="AU1002" s="37">
        <f t="shared" si="818"/>
        <v>4.3621007341574112</v>
      </c>
      <c r="AV1002" s="37">
        <f t="shared" si="819"/>
        <v>1.6632021194339099</v>
      </c>
      <c r="AW1002" s="37">
        <f t="shared" si="820"/>
        <v>3.9521693111173963</v>
      </c>
      <c r="AX1002" s="37">
        <f t="shared" si="821"/>
        <v>124.10583856019474</v>
      </c>
      <c r="AY1002" s="9">
        <f t="shared" si="822"/>
        <v>0.85</v>
      </c>
      <c r="AZ1002" s="9">
        <f t="shared" si="823"/>
        <v>0.6</v>
      </c>
      <c r="BA1002" s="9">
        <f t="shared" si="824"/>
        <v>0.65</v>
      </c>
      <c r="BB1002" s="9">
        <f t="shared" si="839"/>
        <v>21</v>
      </c>
      <c r="BC1002" s="9">
        <f t="shared" si="840"/>
        <v>11.2</v>
      </c>
      <c r="BD1002" s="9">
        <f t="shared" si="841"/>
        <v>13.65</v>
      </c>
      <c r="BE1002" s="9">
        <f t="shared" si="825"/>
        <v>305.80220177091047</v>
      </c>
      <c r="BF1002" s="9">
        <f t="shared" si="826"/>
        <v>116.59769022073682</v>
      </c>
      <c r="BG1002" s="9">
        <f t="shared" si="827"/>
        <v>277.06422908744986</v>
      </c>
      <c r="BH1002" s="9">
        <f t="shared" si="828"/>
        <v>8700.3581524725032</v>
      </c>
      <c r="BI1002" s="9">
        <f t="shared" si="829"/>
        <v>315.37484830269625</v>
      </c>
      <c r="BJ1002" s="9">
        <f t="shared" si="830"/>
        <v>120.24759355185122</v>
      </c>
      <c r="BK1002" s="9">
        <f t="shared" si="831"/>
        <v>285.73727956353105</v>
      </c>
      <c r="BL1002" s="9">
        <f t="shared" si="832"/>
        <v>8972.7088837989959</v>
      </c>
      <c r="BM1002" s="9" t="str">
        <f t="shared" si="833"/>
        <v>M</v>
      </c>
      <c r="BN1002" s="9" t="str">
        <f t="shared" si="834"/>
        <v>M</v>
      </c>
      <c r="BO1002" s="9">
        <v>1</v>
      </c>
    </row>
    <row r="1003" spans="1:67" x14ac:dyDescent="0.3">
      <c r="A1003" s="10">
        <v>997</v>
      </c>
      <c r="B1003" s="10">
        <f t="shared" si="804"/>
        <v>25</v>
      </c>
      <c r="C1003" s="9">
        <f>IF(G1003&lt;=$A$3,$A$3,G1003)</f>
        <v>2.5</v>
      </c>
      <c r="D1003" s="9">
        <f t="shared" si="842"/>
        <v>3</v>
      </c>
      <c r="E1003" s="9">
        <f t="shared" si="843"/>
        <v>2.7508200000000005</v>
      </c>
      <c r="F1003" s="9">
        <f t="shared" si="844"/>
        <v>2.9000000000000004</v>
      </c>
      <c r="G1003" s="9">
        <v>1.3064135929322309</v>
      </c>
      <c r="H1003" s="9">
        <f t="shared" si="805"/>
        <v>1.4414679114738767</v>
      </c>
      <c r="I1003" s="9">
        <v>65</v>
      </c>
      <c r="J1003" s="9">
        <v>78</v>
      </c>
      <c r="K1003" s="9">
        <v>0.2</v>
      </c>
      <c r="L1003" s="9">
        <v>0.2</v>
      </c>
      <c r="M1003" s="1">
        <f t="shared" si="845"/>
        <v>1.3989229744649958</v>
      </c>
      <c r="N1003" s="9">
        <v>3</v>
      </c>
      <c r="O1003" s="9">
        <v>2.6</v>
      </c>
      <c r="P1003" s="9">
        <f t="shared" si="846"/>
        <v>0</v>
      </c>
      <c r="Q1003" s="1">
        <f t="shared" si="847"/>
        <v>0</v>
      </c>
      <c r="R1003" s="4">
        <f t="shared" si="848"/>
        <v>15.007922656809424</v>
      </c>
      <c r="S1003" s="4">
        <f t="shared" si="849"/>
        <v>15.647421035061789</v>
      </c>
      <c r="T1003" s="9">
        <f t="shared" si="850"/>
        <v>0</v>
      </c>
      <c r="U1003" s="9">
        <f t="shared" si="851"/>
        <v>2.8403908859388727</v>
      </c>
      <c r="V1003" s="9">
        <f t="shared" si="852"/>
        <v>35.686968842165129</v>
      </c>
      <c r="W1003" s="9">
        <f t="shared" si="853"/>
        <v>31.294842070123579</v>
      </c>
      <c r="X1003" s="28">
        <f t="shared" si="806"/>
        <v>66.981810912288708</v>
      </c>
      <c r="Y1003" s="9">
        <f t="shared" si="854"/>
        <v>0.46721403383828375</v>
      </c>
      <c r="Z1003" s="9">
        <f t="shared" si="835"/>
        <v>0.04</v>
      </c>
      <c r="AA1003" s="29">
        <f t="shared" si="807"/>
        <v>0.50721403383828378</v>
      </c>
      <c r="AB1003" s="30">
        <f t="shared" si="836"/>
        <v>0.98</v>
      </c>
      <c r="AC1003" s="9">
        <v>0.5</v>
      </c>
      <c r="AD1003" s="9">
        <v>0.5</v>
      </c>
      <c r="AE1003" s="9">
        <f t="shared" si="808"/>
        <v>35.686968842165129</v>
      </c>
      <c r="AF1003" s="9">
        <f>(AC1003+AD1003)*D1003*E1003*N1003</f>
        <v>24.757380000000005</v>
      </c>
      <c r="AG1003" s="28">
        <f t="shared" si="809"/>
        <v>60.444348842165134</v>
      </c>
      <c r="AH1003" s="9">
        <f t="shared" si="810"/>
        <v>0.40958965518261325</v>
      </c>
      <c r="AI1003" s="9">
        <f t="shared" si="837"/>
        <v>0.09</v>
      </c>
      <c r="AJ1003" s="29">
        <f t="shared" si="811"/>
        <v>0.49958965518261322</v>
      </c>
      <c r="AK1003" s="30">
        <f t="shared" si="838"/>
        <v>0.9</v>
      </c>
      <c r="AL1003" s="9">
        <v>6.6205911962938373</v>
      </c>
      <c r="AM1003" s="9">
        <v>2.2897421770796078</v>
      </c>
      <c r="AN1003" s="9">
        <v>3.4063670301323357</v>
      </c>
      <c r="AO1003" s="36">
        <f t="shared" si="812"/>
        <v>68.377265306294731</v>
      </c>
      <c r="AP1003" s="36">
        <f t="shared" si="813"/>
        <v>3.262534429227411</v>
      </c>
      <c r="AQ1003" s="36">
        <f t="shared" si="814"/>
        <v>1.128352810993406</v>
      </c>
      <c r="AR1003" s="36">
        <f t="shared" si="815"/>
        <v>1.6786098680451789</v>
      </c>
      <c r="AS1003" s="36">
        <f t="shared" si="816"/>
        <v>78.420934035934152</v>
      </c>
      <c r="AT1003" s="37">
        <f t="shared" si="817"/>
        <v>59.780125228514969</v>
      </c>
      <c r="AU1003" s="37">
        <f t="shared" si="818"/>
        <v>3.3130123234323543</v>
      </c>
      <c r="AV1003" s="37">
        <f t="shared" si="819"/>
        <v>1.1458106723753205</v>
      </c>
      <c r="AW1003" s="37">
        <f t="shared" si="820"/>
        <v>1.7045813001230998</v>
      </c>
      <c r="AX1003" s="37">
        <f t="shared" si="821"/>
        <v>79.63426180230384</v>
      </c>
      <c r="AY1003" s="9">
        <f t="shared" si="822"/>
        <v>0.85</v>
      </c>
      <c r="AZ1003" s="9">
        <f t="shared" si="823"/>
        <v>0.6</v>
      </c>
      <c r="BA1003" s="9">
        <f t="shared" si="824"/>
        <v>0.55000000000000004</v>
      </c>
      <c r="BB1003" s="9">
        <f t="shared" si="839"/>
        <v>21</v>
      </c>
      <c r="BC1003" s="9">
        <f t="shared" si="840"/>
        <v>11.2</v>
      </c>
      <c r="BD1003" s="9">
        <f t="shared" si="841"/>
        <v>13.65</v>
      </c>
      <c r="BE1003" s="9">
        <f t="shared" si="825"/>
        <v>223.08318223820353</v>
      </c>
      <c r="BF1003" s="9">
        <f t="shared" si="826"/>
        <v>77.153679516399563</v>
      </c>
      <c r="BG1003" s="9">
        <f t="shared" si="827"/>
        <v>114.77875229308958</v>
      </c>
      <c r="BH1003" s="9">
        <f t="shared" si="828"/>
        <v>5362.2090121425081</v>
      </c>
      <c r="BI1003" s="9">
        <f t="shared" si="829"/>
        <v>198.05229157839949</v>
      </c>
      <c r="BJ1003" s="9">
        <f t="shared" si="830"/>
        <v>68.496705482765591</v>
      </c>
      <c r="BK1003" s="9">
        <f t="shared" si="831"/>
        <v>101.90008358354376</v>
      </c>
      <c r="BL1003" s="9">
        <f t="shared" si="832"/>
        <v>4760.5461430220694</v>
      </c>
      <c r="BM1003" s="9" t="str">
        <f t="shared" si="833"/>
        <v>M</v>
      </c>
      <c r="BN1003" s="9" t="str">
        <f t="shared" si="834"/>
        <v>M</v>
      </c>
      <c r="BO1003" s="9">
        <v>1</v>
      </c>
    </row>
    <row r="1004" spans="1:67" x14ac:dyDescent="0.3">
      <c r="A1004" s="10">
        <v>998</v>
      </c>
      <c r="B1004" s="10">
        <f t="shared" si="804"/>
        <v>25</v>
      </c>
      <c r="C1004" s="9">
        <f>IF(G1004&lt;=$A$3,$A$3,G1004)</f>
        <v>2.5</v>
      </c>
      <c r="D1004" s="9">
        <f t="shared" si="842"/>
        <v>3</v>
      </c>
      <c r="E1004" s="9">
        <f t="shared" si="843"/>
        <v>2.7508200000000005</v>
      </c>
      <c r="F1004" s="9">
        <f t="shared" si="844"/>
        <v>2.9000000000000004</v>
      </c>
      <c r="G1004" s="9">
        <v>1.1752904888197673</v>
      </c>
      <c r="H1004" s="9">
        <f t="shared" si="805"/>
        <v>1.2967895737303645</v>
      </c>
      <c r="I1004" s="9">
        <v>65</v>
      </c>
      <c r="J1004" s="9">
        <v>78</v>
      </c>
      <c r="K1004" s="9">
        <v>0.2</v>
      </c>
      <c r="L1004" s="9">
        <v>0.2</v>
      </c>
      <c r="M1004" s="1">
        <f t="shared" si="845"/>
        <v>1.3989229744649958</v>
      </c>
      <c r="N1004" s="9">
        <v>3</v>
      </c>
      <c r="O1004" s="9">
        <v>2.6</v>
      </c>
      <c r="P1004" s="9">
        <f t="shared" si="846"/>
        <v>0</v>
      </c>
      <c r="Q1004" s="1">
        <f t="shared" si="847"/>
        <v>0</v>
      </c>
      <c r="R1004" s="4">
        <f t="shared" si="848"/>
        <v>15.007922656809424</v>
      </c>
      <c r="S1004" s="4">
        <f t="shared" si="849"/>
        <v>17.199558888685058</v>
      </c>
      <c r="T1004" s="9">
        <f t="shared" si="850"/>
        <v>0</v>
      </c>
      <c r="U1004" s="9">
        <f t="shared" si="851"/>
        <v>2.6957125481953605</v>
      </c>
      <c r="V1004" s="9">
        <f t="shared" si="852"/>
        <v>32.105112256880659</v>
      </c>
      <c r="W1004" s="9">
        <f t="shared" si="853"/>
        <v>34.399117777370115</v>
      </c>
      <c r="X1004" s="28">
        <f t="shared" si="806"/>
        <v>66.504230034250782</v>
      </c>
      <c r="Y1004" s="9">
        <f t="shared" si="854"/>
        <v>0.51724706473037874</v>
      </c>
      <c r="Z1004" s="9">
        <f t="shared" si="835"/>
        <v>0.04</v>
      </c>
      <c r="AA1004" s="29">
        <f t="shared" si="807"/>
        <v>0.55724706473037877</v>
      </c>
      <c r="AB1004" s="30">
        <f t="shared" si="836"/>
        <v>0.98</v>
      </c>
      <c r="AC1004" s="9">
        <v>0.5</v>
      </c>
      <c r="AD1004" s="9">
        <v>0.5</v>
      </c>
      <c r="AE1004" s="9">
        <f t="shared" si="808"/>
        <v>32.105112256880659</v>
      </c>
      <c r="AF1004" s="9">
        <f>(AC1004+AD1004)*D1004*E1004*N1004</f>
        <v>24.757380000000005</v>
      </c>
      <c r="AG1004" s="28">
        <f t="shared" si="809"/>
        <v>56.862492256880664</v>
      </c>
      <c r="AH1004" s="9">
        <f t="shared" si="810"/>
        <v>0.43539034286708089</v>
      </c>
      <c r="AI1004" s="9">
        <f t="shared" si="837"/>
        <v>0.09</v>
      </c>
      <c r="AJ1004" s="29">
        <f t="shared" si="811"/>
        <v>0.52539034286708086</v>
      </c>
      <c r="AK1004" s="30">
        <f t="shared" si="838"/>
        <v>0.9</v>
      </c>
      <c r="AL1004" s="9">
        <v>4.7908062595583338</v>
      </c>
      <c r="AM1004" s="9">
        <v>2.9616271154058955</v>
      </c>
      <c r="AN1004" s="9">
        <v>3.0326219580634546</v>
      </c>
      <c r="AO1004" s="36">
        <f t="shared" si="812"/>
        <v>67.889734826630999</v>
      </c>
      <c r="AP1004" s="36">
        <f t="shared" si="813"/>
        <v>2.1211435337275271</v>
      </c>
      <c r="AQ1004" s="36">
        <f t="shared" si="814"/>
        <v>1.3112690985200615</v>
      </c>
      <c r="AR1004" s="36">
        <f t="shared" si="815"/>
        <v>1.3427022734957006</v>
      </c>
      <c r="AS1004" s="36">
        <f t="shared" si="816"/>
        <v>56.754477737360148</v>
      </c>
      <c r="AT1004" s="37">
        <f t="shared" si="817"/>
        <v>56.237629704607251</v>
      </c>
      <c r="AU1004" s="37">
        <f t="shared" si="818"/>
        <v>2.2737629162392237</v>
      </c>
      <c r="AV1004" s="37">
        <f t="shared" si="819"/>
        <v>1.4056168297983485</v>
      </c>
      <c r="AW1004" s="37">
        <f t="shared" si="820"/>
        <v>1.439311667730258</v>
      </c>
      <c r="AX1004" s="37">
        <f t="shared" si="821"/>
        <v>60.83804549659996</v>
      </c>
      <c r="AY1004" s="9">
        <f t="shared" si="822"/>
        <v>0.85</v>
      </c>
      <c r="AZ1004" s="9">
        <f t="shared" si="823"/>
        <v>0.6</v>
      </c>
      <c r="BA1004" s="9">
        <f t="shared" si="824"/>
        <v>0.55000000000000004</v>
      </c>
      <c r="BB1004" s="9">
        <f t="shared" si="839"/>
        <v>21</v>
      </c>
      <c r="BC1004" s="9">
        <f t="shared" si="840"/>
        <v>11.2</v>
      </c>
      <c r="BD1004" s="9">
        <f t="shared" si="841"/>
        <v>13.65</v>
      </c>
      <c r="BE1004" s="9">
        <f t="shared" si="825"/>
        <v>144.00387203398483</v>
      </c>
      <c r="BF1004" s="9">
        <f t="shared" si="826"/>
        <v>89.021711384882451</v>
      </c>
      <c r="BG1004" s="9">
        <f t="shared" si="827"/>
        <v>91.155701298737682</v>
      </c>
      <c r="BH1004" s="9">
        <f t="shared" si="828"/>
        <v>3853.0464438133131</v>
      </c>
      <c r="BI1004" s="9">
        <f t="shared" si="829"/>
        <v>127.87103691952937</v>
      </c>
      <c r="BJ1004" s="9">
        <f t="shared" si="830"/>
        <v>79.048558780763472</v>
      </c>
      <c r="BK1004" s="9">
        <f t="shared" si="831"/>
        <v>80.943476599334957</v>
      </c>
      <c r="BL1004" s="9">
        <f t="shared" si="832"/>
        <v>3421.3874745898374</v>
      </c>
      <c r="BM1004" s="9" t="str">
        <f t="shared" si="833"/>
        <v>D</v>
      </c>
      <c r="BN1004" s="9" t="str">
        <f t="shared" si="834"/>
        <v>D</v>
      </c>
      <c r="BO1004" s="9">
        <v>1</v>
      </c>
    </row>
    <row r="1005" spans="1:67" x14ac:dyDescent="0.3">
      <c r="A1005" s="10">
        <v>999</v>
      </c>
      <c r="B1005" s="10">
        <f t="shared" si="804"/>
        <v>25</v>
      </c>
      <c r="C1005" s="9">
        <f>IF(G1005&lt;=$A$3,$A$3,G1005)</f>
        <v>2.9275695154605326</v>
      </c>
      <c r="D1005" s="9">
        <f t="shared" si="842"/>
        <v>3</v>
      </c>
      <c r="E1005" s="9">
        <f t="shared" si="843"/>
        <v>2.7508200000000005</v>
      </c>
      <c r="F1005" s="9">
        <f t="shared" si="844"/>
        <v>3.3275695154605329</v>
      </c>
      <c r="G1005" s="9">
        <v>2.9275695154605326</v>
      </c>
      <c r="H1005" s="9">
        <f t="shared" si="805"/>
        <v>3.2302155595868727</v>
      </c>
      <c r="I1005" s="9">
        <v>65</v>
      </c>
      <c r="J1005" s="9">
        <v>78</v>
      </c>
      <c r="K1005" s="9">
        <v>0.2</v>
      </c>
      <c r="L1005" s="9">
        <v>0.2</v>
      </c>
      <c r="M1005" s="1">
        <f t="shared" si="845"/>
        <v>1.3989229744649958</v>
      </c>
      <c r="N1005" s="9">
        <v>3</v>
      </c>
      <c r="O1005" s="9">
        <v>2.6</v>
      </c>
      <c r="P1005" s="9">
        <f t="shared" si="846"/>
        <v>2.7912237678899539</v>
      </c>
      <c r="Q1005" s="1">
        <f t="shared" si="847"/>
        <v>1.3015690185913358</v>
      </c>
      <c r="R1005" s="4">
        <f t="shared" si="848"/>
        <v>15.007922656809424</v>
      </c>
      <c r="S1005" s="4">
        <f t="shared" si="849"/>
        <v>7.2684228370476126E-2</v>
      </c>
      <c r="T1005" s="9">
        <f t="shared" si="850"/>
        <v>14.990471372063219</v>
      </c>
      <c r="U1005" s="9">
        <f t="shared" si="851"/>
        <v>4.6291385340518687</v>
      </c>
      <c r="V1005" s="9">
        <f t="shared" si="852"/>
        <v>38.735585630905916</v>
      </c>
      <c r="W1005" s="9">
        <f t="shared" si="853"/>
        <v>41.484035031890578</v>
      </c>
      <c r="X1005" s="28">
        <f t="shared" si="806"/>
        <v>80.219620662796501</v>
      </c>
      <c r="Y1005" s="9">
        <f t="shared" si="854"/>
        <v>0.51713078033949933</v>
      </c>
      <c r="Z1005" s="9">
        <f t="shared" si="835"/>
        <v>0.04</v>
      </c>
      <c r="AA1005" s="29">
        <f t="shared" si="807"/>
        <v>0.55713078033949937</v>
      </c>
      <c r="AB1005" s="30">
        <f t="shared" si="836"/>
        <v>0.98</v>
      </c>
      <c r="AC1005" s="9">
        <v>0.5</v>
      </c>
      <c r="AD1005" s="9">
        <v>0.5</v>
      </c>
      <c r="AE1005" s="9">
        <f t="shared" si="808"/>
        <v>79.971674090604864</v>
      </c>
      <c r="AF1005" s="9">
        <f>(AC1005+AD1005)*D1005*E1005*N1005</f>
        <v>24.757380000000005</v>
      </c>
      <c r="AG1005" s="28">
        <f t="shared" si="809"/>
        <v>104.72905409060488</v>
      </c>
      <c r="AH1005" s="9">
        <f t="shared" si="810"/>
        <v>0.23639457278570952</v>
      </c>
      <c r="AI1005" s="9">
        <f t="shared" si="837"/>
        <v>0.09</v>
      </c>
      <c r="AJ1005" s="29">
        <f t="shared" si="811"/>
        <v>0.32639457278570949</v>
      </c>
      <c r="AK1005" s="30">
        <f t="shared" si="838"/>
        <v>0.9</v>
      </c>
      <c r="AL1005" s="9">
        <v>9.9149235401523441</v>
      </c>
      <c r="AM1005" s="9">
        <v>2.3642374632089456</v>
      </c>
      <c r="AN1005" s="9">
        <v>3.5923609363756732</v>
      </c>
      <c r="AO1005" s="36">
        <f t="shared" si="812"/>
        <v>81.890862759938088</v>
      </c>
      <c r="AP1005" s="36">
        <f t="shared" si="813"/>
        <v>4.3910144512207969</v>
      </c>
      <c r="AQ1005" s="36">
        <f t="shared" si="814"/>
        <v>1.0470480004234672</v>
      </c>
      <c r="AR1005" s="36">
        <f t="shared" si="815"/>
        <v>1.5909460846315597</v>
      </c>
      <c r="AS1005" s="36">
        <f t="shared" si="816"/>
        <v>99.531439653030432</v>
      </c>
      <c r="AT1005" s="37">
        <f t="shared" si="817"/>
        <v>103.57818536433449</v>
      </c>
      <c r="AU1005" s="37">
        <f t="shared" si="818"/>
        <v>6.6787463070613455</v>
      </c>
      <c r="AV1005" s="37">
        <f t="shared" si="819"/>
        <v>1.5925631864408922</v>
      </c>
      <c r="AW1005" s="37">
        <f t="shared" si="820"/>
        <v>2.4198338232552641</v>
      </c>
      <c r="AX1005" s="37">
        <f t="shared" si="821"/>
        <v>151.38762179076016</v>
      </c>
      <c r="AY1005" s="9">
        <f t="shared" si="822"/>
        <v>0.85</v>
      </c>
      <c r="AZ1005" s="9">
        <f t="shared" si="823"/>
        <v>0.6</v>
      </c>
      <c r="BA1005" s="9">
        <f t="shared" si="824"/>
        <v>0.65</v>
      </c>
      <c r="BB1005" s="9">
        <f t="shared" si="839"/>
        <v>21</v>
      </c>
      <c r="BC1005" s="9">
        <f t="shared" si="840"/>
        <v>11.2</v>
      </c>
      <c r="BD1005" s="9">
        <f t="shared" si="841"/>
        <v>13.65</v>
      </c>
      <c r="BE1005" s="9">
        <f t="shared" si="825"/>
        <v>359.58396180182712</v>
      </c>
      <c r="BF1005" s="9">
        <f t="shared" si="826"/>
        <v>85.743664105745751</v>
      </c>
      <c r="BG1005" s="9">
        <f t="shared" si="827"/>
        <v>130.28394747502389</v>
      </c>
      <c r="BH1005" s="9">
        <f t="shared" si="828"/>
        <v>8150.7154649253753</v>
      </c>
      <c r="BI1005" s="9">
        <f t="shared" si="829"/>
        <v>691.77242299416446</v>
      </c>
      <c r="BJ1005" s="9">
        <f t="shared" si="830"/>
        <v>164.95480492958993</v>
      </c>
      <c r="BK1005" s="9">
        <f t="shared" si="831"/>
        <v>250.64199629601995</v>
      </c>
      <c r="BL1005" s="9">
        <f t="shared" si="832"/>
        <v>15680.455151709119</v>
      </c>
      <c r="BM1005" s="9" t="str">
        <f t="shared" si="833"/>
        <v>M</v>
      </c>
      <c r="BN1005" s="9" t="str">
        <f t="shared" si="834"/>
        <v>M</v>
      </c>
      <c r="BO1005" s="9">
        <v>1</v>
      </c>
    </row>
    <row r="1006" spans="1:67" x14ac:dyDescent="0.3">
      <c r="A1006" s="10">
        <v>1000</v>
      </c>
      <c r="B1006" s="10">
        <f t="shared" si="804"/>
        <v>25</v>
      </c>
      <c r="C1006" s="9">
        <f>IF(G1006&lt;=$A$3,$A$3,G1006)</f>
        <v>2.5</v>
      </c>
      <c r="D1006" s="9">
        <f t="shared" ref="D1006" si="855">D1005</f>
        <v>3</v>
      </c>
      <c r="E1006" s="9">
        <f t="shared" ref="E1006" si="856">E1005</f>
        <v>2.7508200000000005</v>
      </c>
      <c r="F1006" s="9">
        <f t="shared" ref="F1006" si="857">C1006+K1006+L1006</f>
        <v>2.9000000000000004</v>
      </c>
      <c r="G1006" s="9">
        <v>2.356204257497124</v>
      </c>
      <c r="H1006" s="9">
        <f t="shared" si="805"/>
        <v>2.5997837502877399</v>
      </c>
      <c r="I1006" s="9">
        <v>65</v>
      </c>
      <c r="J1006" s="9">
        <v>78</v>
      </c>
      <c r="K1006" s="9">
        <v>0.2</v>
      </c>
      <c r="L1006" s="9">
        <v>0.2</v>
      </c>
      <c r="M1006" s="1">
        <f t="shared" ref="M1006" si="858">D1006*_xlfn.COT(I1006*PI()/180)</f>
        <v>1.3989229744649958</v>
      </c>
      <c r="N1006" s="9">
        <v>3</v>
      </c>
      <c r="O1006" s="9">
        <v>2.6</v>
      </c>
      <c r="P1006" s="9">
        <f t="shared" ref="P1006" si="859">Q1006*TAN(I1006*PI()/180)</f>
        <v>2.3561841748426313</v>
      </c>
      <c r="Q1006" s="1">
        <f t="shared" ref="Q1006" si="860">IF(U1006&lt;=F1006,0,U1006-F1006)</f>
        <v>1.0987067247527351</v>
      </c>
      <c r="R1006" s="4">
        <f t="shared" ref="R1006" si="861">0.5*D1006*D1006*_xlfn.COT(I1006*PI()/180)*O1006*E1006</f>
        <v>15.007922656809424</v>
      </c>
      <c r="S1006" s="4">
        <f t="shared" ref="S1006" si="862">0.5*(F1006-H1006)*(D1006-P1006)*O1006*E1006</f>
        <v>0.69119624252430645</v>
      </c>
      <c r="T1006" s="9">
        <f t="shared" ref="T1006" si="863">P1006*Q1006*0.5*N1006*E1006</f>
        <v>10.681800184468358</v>
      </c>
      <c r="U1006" s="9">
        <f t="shared" ref="U1006" si="864">M1006+H1006</f>
        <v>3.9987067247527355</v>
      </c>
      <c r="V1006" s="9">
        <f t="shared" ref="V1006" si="865">IF(U1006&lt;=F1006,H1006*D1006*N1006,H1006*D1006*N1006-T1006)*E1006</f>
        <v>34.980124640259447</v>
      </c>
      <c r="W1006" s="9">
        <f t="shared" ref="W1006" si="866">IF(U1006&lt;=F1006,D1006*(F1006-H1006)*O1006,R1006+S1006)*E1006</f>
        <v>43.18545025066522</v>
      </c>
      <c r="X1006" s="28">
        <f t="shared" si="806"/>
        <v>78.16557489092466</v>
      </c>
      <c r="Y1006" s="9">
        <f t="shared" ref="Y1006" si="867">W1006/(W1006+V1006)</f>
        <v>0.55248682442274499</v>
      </c>
      <c r="Z1006" s="9">
        <f t="shared" si="835"/>
        <v>0.04</v>
      </c>
      <c r="AA1006" s="29">
        <f t="shared" si="807"/>
        <v>0.59248682442274503</v>
      </c>
      <c r="AB1006" s="30">
        <f t="shared" si="836"/>
        <v>0.98</v>
      </c>
      <c r="AC1006" s="9">
        <v>0.5</v>
      </c>
      <c r="AD1006" s="9">
        <v>0.5</v>
      </c>
      <c r="AE1006" s="9">
        <f t="shared" si="808"/>
        <v>64.363834223698703</v>
      </c>
      <c r="AF1006" s="9">
        <f>(AC1006+AD1006)*D1006*E1006*N1006</f>
        <v>24.757380000000005</v>
      </c>
      <c r="AG1006" s="28">
        <f t="shared" si="809"/>
        <v>89.121214223698701</v>
      </c>
      <c r="AH1006" s="9">
        <f t="shared" si="810"/>
        <v>0.27779446471473945</v>
      </c>
      <c r="AI1006" s="9">
        <f t="shared" si="837"/>
        <v>0.09</v>
      </c>
      <c r="AJ1006" s="29">
        <f t="shared" si="811"/>
        <v>0.36779446471473942</v>
      </c>
      <c r="AK1006" s="30">
        <f t="shared" si="838"/>
        <v>0.9</v>
      </c>
      <c r="AL1006" s="9">
        <v>7.6344448511065215</v>
      </c>
      <c r="AM1006" s="9">
        <v>3.3170665189197375</v>
      </c>
      <c r="AN1006" s="9">
        <v>3.8803666754825299</v>
      </c>
      <c r="AO1006" s="36">
        <f t="shared" si="812"/>
        <v>79.794024367818935</v>
      </c>
      <c r="AP1006" s="36">
        <f t="shared" si="813"/>
        <v>3.111136865043842</v>
      </c>
      <c r="AQ1006" s="36">
        <f t="shared" si="814"/>
        <v>1.3517483107259729</v>
      </c>
      <c r="AR1006" s="36">
        <f t="shared" si="815"/>
        <v>1.5813005463300414</v>
      </c>
      <c r="AS1006" s="36">
        <f t="shared" si="816"/>
        <v>78.647630786424401</v>
      </c>
      <c r="AT1006" s="37">
        <f t="shared" si="817"/>
        <v>88.141860221240478</v>
      </c>
      <c r="AU1006" s="37">
        <f t="shared" si="818"/>
        <v>4.8265382936996</v>
      </c>
      <c r="AV1006" s="37">
        <f t="shared" si="819"/>
        <v>2.0970678141704684</v>
      </c>
      <c r="AW1006" s="37">
        <f t="shared" si="820"/>
        <v>2.4531892911765198</v>
      </c>
      <c r="AX1006" s="37">
        <f t="shared" si="821"/>
        <v>122.01192623972707</v>
      </c>
      <c r="AY1006" s="9">
        <f t="shared" si="822"/>
        <v>0.85</v>
      </c>
      <c r="AZ1006" s="9">
        <f t="shared" si="823"/>
        <v>0.6</v>
      </c>
      <c r="BA1006" s="9">
        <f t="shared" si="824"/>
        <v>0.65</v>
      </c>
      <c r="BB1006" s="9">
        <f t="shared" si="839"/>
        <v>21</v>
      </c>
      <c r="BC1006" s="9">
        <f t="shared" si="840"/>
        <v>11.2</v>
      </c>
      <c r="BD1006" s="9">
        <f t="shared" si="841"/>
        <v>13.65</v>
      </c>
      <c r="BE1006" s="9">
        <f t="shared" si="825"/>
        <v>248.25013082092815</v>
      </c>
      <c r="BF1006" s="9">
        <f t="shared" si="826"/>
        <v>107.86143764522636</v>
      </c>
      <c r="BG1006" s="9">
        <f t="shared" si="827"/>
        <v>126.17833432670471</v>
      </c>
      <c r="BH1006" s="9">
        <f t="shared" si="828"/>
        <v>6275.6109674431755</v>
      </c>
      <c r="BI1006" s="9">
        <f t="shared" si="829"/>
        <v>425.42006363573466</v>
      </c>
      <c r="BJ1006" s="9">
        <f t="shared" si="830"/>
        <v>184.83945815107572</v>
      </c>
      <c r="BK1006" s="9">
        <f t="shared" si="831"/>
        <v>216.2286675991248</v>
      </c>
      <c r="BL1006" s="9">
        <f t="shared" si="832"/>
        <v>10754.358147946326</v>
      </c>
      <c r="BM1006" s="9" t="str">
        <f t="shared" si="833"/>
        <v>M</v>
      </c>
      <c r="BN1006" s="9" t="str">
        <f t="shared" si="834"/>
        <v>M</v>
      </c>
      <c r="BO1006" s="9">
        <v>1</v>
      </c>
    </row>
  </sheetData>
  <pageMargins left="0.7" right="0.7" top="0.75" bottom="0.75" header="0.3" footer="0.3"/>
  <ignoredErrors>
    <ignoredError sqref="AA7:AA1006 AJ7:AJ100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3226-B169-4671-A6D5-3BE11658A544}">
  <dimension ref="A1:CS58"/>
  <sheetViews>
    <sheetView topLeftCell="AR27" workbookViewId="0">
      <selection activeCell="BM52" sqref="BM52"/>
    </sheetView>
  </sheetViews>
  <sheetFormatPr baseColWidth="10" defaultColWidth="3.77734375" defaultRowHeight="12" x14ac:dyDescent="0.25"/>
  <cols>
    <col min="1" max="4" width="3.77734375" style="17"/>
    <col min="5" max="44" width="4.33203125" style="17" customWidth="1"/>
    <col min="45" max="16384" width="3.77734375" style="17"/>
  </cols>
  <sheetData>
    <row r="1" spans="1:48" x14ac:dyDescent="0.25">
      <c r="C1" s="17">
        <v>2.75</v>
      </c>
      <c r="E1" s="21">
        <v>2.75</v>
      </c>
      <c r="F1" s="21">
        <f>E1+$C$1</f>
        <v>5.5</v>
      </c>
      <c r="G1" s="21">
        <f t="shared" ref="G1:AR2" si="0">F1+$C$1</f>
        <v>8.25</v>
      </c>
      <c r="H1" s="21">
        <f t="shared" si="0"/>
        <v>11</v>
      </c>
      <c r="I1" s="21">
        <f t="shared" si="0"/>
        <v>13.75</v>
      </c>
      <c r="J1" s="21">
        <f t="shared" si="0"/>
        <v>16.5</v>
      </c>
      <c r="K1" s="21">
        <f t="shared" si="0"/>
        <v>19.25</v>
      </c>
      <c r="L1" s="21">
        <f t="shared" si="0"/>
        <v>22</v>
      </c>
      <c r="M1" s="21">
        <f t="shared" si="0"/>
        <v>24.75</v>
      </c>
      <c r="N1" s="21">
        <f t="shared" si="0"/>
        <v>27.5</v>
      </c>
      <c r="O1" s="21">
        <f t="shared" si="0"/>
        <v>30.25</v>
      </c>
      <c r="P1" s="21">
        <f t="shared" si="0"/>
        <v>33</v>
      </c>
      <c r="Q1" s="21">
        <f t="shared" si="0"/>
        <v>35.75</v>
      </c>
      <c r="R1" s="21">
        <f t="shared" si="0"/>
        <v>38.5</v>
      </c>
      <c r="S1" s="21">
        <f t="shared" si="0"/>
        <v>41.25</v>
      </c>
      <c r="T1" s="21">
        <f t="shared" si="0"/>
        <v>44</v>
      </c>
      <c r="U1" s="21">
        <f t="shared" si="0"/>
        <v>46.75</v>
      </c>
      <c r="V1" s="21">
        <f t="shared" si="0"/>
        <v>49.5</v>
      </c>
      <c r="W1" s="21">
        <f t="shared" si="0"/>
        <v>52.25</v>
      </c>
      <c r="X1" s="21">
        <f t="shared" si="0"/>
        <v>55</v>
      </c>
      <c r="Y1" s="21">
        <f t="shared" si="0"/>
        <v>57.75</v>
      </c>
      <c r="Z1" s="21">
        <f t="shared" si="0"/>
        <v>60.5</v>
      </c>
      <c r="AA1" s="21">
        <f t="shared" si="0"/>
        <v>63.25</v>
      </c>
      <c r="AB1" s="21">
        <f t="shared" si="0"/>
        <v>66</v>
      </c>
      <c r="AC1" s="21">
        <f t="shared" si="0"/>
        <v>68.75</v>
      </c>
      <c r="AD1" s="21">
        <f t="shared" si="0"/>
        <v>71.5</v>
      </c>
      <c r="AE1" s="21">
        <f t="shared" si="0"/>
        <v>74.25</v>
      </c>
      <c r="AF1" s="21">
        <f t="shared" si="0"/>
        <v>77</v>
      </c>
      <c r="AG1" s="21">
        <f t="shared" si="0"/>
        <v>79.75</v>
      </c>
      <c r="AH1" s="21">
        <f t="shared" si="0"/>
        <v>82.5</v>
      </c>
      <c r="AI1" s="21">
        <f t="shared" si="0"/>
        <v>85.25</v>
      </c>
      <c r="AJ1" s="21">
        <f t="shared" si="0"/>
        <v>88</v>
      </c>
      <c r="AK1" s="21">
        <f t="shared" si="0"/>
        <v>90.75</v>
      </c>
      <c r="AL1" s="21">
        <f t="shared" si="0"/>
        <v>93.5</v>
      </c>
      <c r="AM1" s="21">
        <f t="shared" si="0"/>
        <v>96.25</v>
      </c>
      <c r="AN1" s="21">
        <f t="shared" si="0"/>
        <v>99</v>
      </c>
      <c r="AO1" s="21">
        <f t="shared" si="0"/>
        <v>101.75</v>
      </c>
      <c r="AP1" s="21">
        <f t="shared" si="0"/>
        <v>104.5</v>
      </c>
      <c r="AQ1" s="21">
        <f t="shared" si="0"/>
        <v>107.25</v>
      </c>
      <c r="AR1" s="21">
        <f t="shared" si="0"/>
        <v>110</v>
      </c>
    </row>
    <row r="2" spans="1:48" s="20" customFormat="1" x14ac:dyDescent="0.25">
      <c r="E2" s="23"/>
      <c r="F2" s="23"/>
      <c r="G2" s="23"/>
      <c r="H2" s="23"/>
      <c r="I2" s="23"/>
      <c r="J2" s="23"/>
      <c r="K2" s="23"/>
      <c r="L2" s="23"/>
      <c r="M2" s="23"/>
      <c r="N2" s="23"/>
      <c r="O2" s="23">
        <v>2.75</v>
      </c>
      <c r="P2" s="23">
        <f t="shared" si="0"/>
        <v>5.5</v>
      </c>
      <c r="Q2" s="23">
        <f t="shared" si="0"/>
        <v>8.25</v>
      </c>
      <c r="R2" s="23">
        <f t="shared" si="0"/>
        <v>11</v>
      </c>
      <c r="S2" s="23">
        <f t="shared" si="0"/>
        <v>13.75</v>
      </c>
      <c r="T2" s="23">
        <f t="shared" si="0"/>
        <v>16.5</v>
      </c>
      <c r="U2" s="23">
        <f t="shared" si="0"/>
        <v>19.25</v>
      </c>
      <c r="V2" s="23">
        <f t="shared" si="0"/>
        <v>22</v>
      </c>
      <c r="W2" s="23">
        <f t="shared" si="0"/>
        <v>24.75</v>
      </c>
      <c r="X2" s="23">
        <f t="shared" si="0"/>
        <v>27.5</v>
      </c>
      <c r="Y2" s="23">
        <f t="shared" si="0"/>
        <v>30.25</v>
      </c>
      <c r="Z2" s="23">
        <f t="shared" si="0"/>
        <v>33</v>
      </c>
      <c r="AA2" s="23">
        <f t="shared" si="0"/>
        <v>35.75</v>
      </c>
      <c r="AB2" s="23">
        <f t="shared" si="0"/>
        <v>38.5</v>
      </c>
      <c r="AC2" s="23">
        <f t="shared" si="0"/>
        <v>41.25</v>
      </c>
      <c r="AD2" s="23">
        <f t="shared" si="0"/>
        <v>44</v>
      </c>
      <c r="AE2" s="23">
        <f t="shared" si="0"/>
        <v>46.75</v>
      </c>
      <c r="AF2" s="23">
        <f t="shared" si="0"/>
        <v>49.5</v>
      </c>
      <c r="AG2" s="23">
        <f t="shared" si="0"/>
        <v>52.25</v>
      </c>
      <c r="AH2" s="23">
        <f t="shared" si="0"/>
        <v>55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</row>
    <row r="3" spans="1:48" x14ac:dyDescent="0.25">
      <c r="B3" s="17">
        <v>3</v>
      </c>
    </row>
    <row r="4" spans="1:48" x14ac:dyDescent="0.25">
      <c r="A4" s="17">
        <v>1</v>
      </c>
      <c r="B4" s="21">
        <v>3</v>
      </c>
      <c r="E4" s="22">
        <v>1</v>
      </c>
      <c r="F4" s="22">
        <v>2</v>
      </c>
      <c r="G4" s="22">
        <v>3</v>
      </c>
      <c r="H4" s="22">
        <v>4</v>
      </c>
      <c r="I4" s="22">
        <v>5</v>
      </c>
      <c r="J4" s="22">
        <v>6</v>
      </c>
      <c r="K4" s="22">
        <v>7</v>
      </c>
      <c r="L4" s="22">
        <v>8</v>
      </c>
      <c r="M4" s="22">
        <v>9</v>
      </c>
      <c r="N4" s="22">
        <v>10</v>
      </c>
      <c r="O4" s="22">
        <v>11</v>
      </c>
      <c r="P4" s="22">
        <v>12</v>
      </c>
      <c r="Q4" s="22">
        <v>13</v>
      </c>
      <c r="R4" s="22">
        <v>14</v>
      </c>
      <c r="S4" s="22">
        <v>15</v>
      </c>
      <c r="T4" s="22">
        <v>16</v>
      </c>
      <c r="U4" s="22">
        <v>17</v>
      </c>
      <c r="V4" s="22">
        <v>18</v>
      </c>
      <c r="W4" s="22">
        <v>19</v>
      </c>
      <c r="X4" s="22">
        <v>20</v>
      </c>
      <c r="Y4" s="22">
        <v>21</v>
      </c>
      <c r="Z4" s="22">
        <v>22</v>
      </c>
      <c r="AA4" s="22">
        <v>23</v>
      </c>
      <c r="AB4" s="22">
        <v>24</v>
      </c>
      <c r="AC4" s="22">
        <v>25</v>
      </c>
      <c r="AD4" s="22">
        <v>26</v>
      </c>
      <c r="AE4" s="22">
        <v>27</v>
      </c>
      <c r="AF4" s="22">
        <v>28</v>
      </c>
      <c r="AG4" s="22">
        <v>29</v>
      </c>
      <c r="AH4" s="22">
        <v>30</v>
      </c>
      <c r="AI4" s="22">
        <v>31</v>
      </c>
      <c r="AJ4" s="22">
        <v>32</v>
      </c>
      <c r="AK4" s="22">
        <v>33</v>
      </c>
      <c r="AL4" s="22">
        <v>34</v>
      </c>
      <c r="AM4" s="22">
        <v>35</v>
      </c>
      <c r="AN4" s="22">
        <v>36</v>
      </c>
      <c r="AO4" s="22">
        <v>37</v>
      </c>
      <c r="AP4" s="22">
        <v>38</v>
      </c>
      <c r="AQ4" s="22">
        <v>39</v>
      </c>
      <c r="AR4" s="22">
        <v>40</v>
      </c>
      <c r="AT4" s="20"/>
      <c r="AU4" s="20"/>
      <c r="AV4" s="20"/>
    </row>
    <row r="5" spans="1:48" x14ac:dyDescent="0.25">
      <c r="A5" s="17">
        <v>2</v>
      </c>
      <c r="B5" s="21">
        <f>B4+$B$3</f>
        <v>6</v>
      </c>
      <c r="E5" s="22">
        <v>41</v>
      </c>
      <c r="F5" s="22">
        <v>42</v>
      </c>
      <c r="G5" s="22">
        <v>43</v>
      </c>
      <c r="H5" s="22">
        <v>44</v>
      </c>
      <c r="I5" s="22">
        <v>45</v>
      </c>
      <c r="J5" s="22">
        <v>46</v>
      </c>
      <c r="K5" s="22">
        <v>47</v>
      </c>
      <c r="L5" s="22">
        <v>48</v>
      </c>
      <c r="M5" s="22">
        <v>49</v>
      </c>
      <c r="N5" s="22">
        <v>50</v>
      </c>
      <c r="O5" s="22">
        <v>51</v>
      </c>
      <c r="P5" s="22">
        <v>52</v>
      </c>
      <c r="Q5" s="22">
        <v>53</v>
      </c>
      <c r="R5" s="22">
        <v>54</v>
      </c>
      <c r="S5" s="22">
        <v>55</v>
      </c>
      <c r="T5" s="22">
        <v>56</v>
      </c>
      <c r="U5" s="22">
        <v>57</v>
      </c>
      <c r="V5" s="22">
        <v>58</v>
      </c>
      <c r="W5" s="22">
        <v>59</v>
      </c>
      <c r="X5" s="22">
        <v>60</v>
      </c>
      <c r="Y5" s="22">
        <v>61</v>
      </c>
      <c r="Z5" s="22">
        <v>62</v>
      </c>
      <c r="AA5" s="22">
        <v>63</v>
      </c>
      <c r="AB5" s="22">
        <v>64</v>
      </c>
      <c r="AC5" s="22">
        <v>65</v>
      </c>
      <c r="AD5" s="22">
        <v>66</v>
      </c>
      <c r="AE5" s="22">
        <v>67</v>
      </c>
      <c r="AF5" s="22">
        <v>68</v>
      </c>
      <c r="AG5" s="22">
        <v>69</v>
      </c>
      <c r="AH5" s="22">
        <v>70</v>
      </c>
      <c r="AI5" s="22">
        <v>71</v>
      </c>
      <c r="AJ5" s="22">
        <v>72</v>
      </c>
      <c r="AK5" s="22">
        <v>73</v>
      </c>
      <c r="AL5" s="22">
        <v>74</v>
      </c>
      <c r="AM5" s="22">
        <v>75</v>
      </c>
      <c r="AN5" s="22">
        <v>76</v>
      </c>
      <c r="AO5" s="22">
        <v>77</v>
      </c>
      <c r="AP5" s="22">
        <v>78</v>
      </c>
      <c r="AQ5" s="22">
        <v>79</v>
      </c>
      <c r="AR5" s="22">
        <v>80</v>
      </c>
      <c r="AT5" s="20"/>
      <c r="AU5" s="20"/>
      <c r="AV5" s="20"/>
    </row>
    <row r="6" spans="1:48" x14ac:dyDescent="0.25">
      <c r="A6" s="17">
        <v>3</v>
      </c>
      <c r="B6" s="21">
        <f t="shared" ref="B6:B28" si="1">B5+$B$3</f>
        <v>9</v>
      </c>
      <c r="E6" s="22">
        <v>81</v>
      </c>
      <c r="F6" s="22">
        <v>82</v>
      </c>
      <c r="G6" s="22">
        <v>83</v>
      </c>
      <c r="H6" s="22">
        <v>84</v>
      </c>
      <c r="I6" s="22">
        <v>85</v>
      </c>
      <c r="J6" s="22">
        <v>86</v>
      </c>
      <c r="K6" s="22">
        <v>87</v>
      </c>
      <c r="L6" s="22">
        <v>88</v>
      </c>
      <c r="M6" s="22">
        <v>89</v>
      </c>
      <c r="N6" s="22">
        <v>90</v>
      </c>
      <c r="O6" s="22">
        <v>91</v>
      </c>
      <c r="P6" s="22">
        <v>92</v>
      </c>
      <c r="Q6" s="22">
        <v>93</v>
      </c>
      <c r="R6" s="22">
        <v>94</v>
      </c>
      <c r="S6" s="22">
        <v>95</v>
      </c>
      <c r="T6" s="22">
        <v>96</v>
      </c>
      <c r="U6" s="22">
        <v>97</v>
      </c>
      <c r="V6" s="22">
        <v>98</v>
      </c>
      <c r="W6" s="22">
        <v>99</v>
      </c>
      <c r="X6" s="22">
        <v>100</v>
      </c>
      <c r="Y6" s="22">
        <v>101</v>
      </c>
      <c r="Z6" s="22">
        <v>102</v>
      </c>
      <c r="AA6" s="22">
        <v>103</v>
      </c>
      <c r="AB6" s="22">
        <v>104</v>
      </c>
      <c r="AC6" s="22">
        <v>105</v>
      </c>
      <c r="AD6" s="22">
        <v>106</v>
      </c>
      <c r="AE6" s="22">
        <v>107</v>
      </c>
      <c r="AF6" s="22">
        <v>108</v>
      </c>
      <c r="AG6" s="22">
        <v>109</v>
      </c>
      <c r="AH6" s="22">
        <v>110</v>
      </c>
      <c r="AI6" s="22">
        <v>111</v>
      </c>
      <c r="AJ6" s="22">
        <v>112</v>
      </c>
      <c r="AK6" s="22">
        <v>113</v>
      </c>
      <c r="AL6" s="22">
        <v>114</v>
      </c>
      <c r="AM6" s="22">
        <v>115</v>
      </c>
      <c r="AN6" s="22">
        <v>116</v>
      </c>
      <c r="AO6" s="22">
        <v>117</v>
      </c>
      <c r="AP6" s="22">
        <v>118</v>
      </c>
      <c r="AQ6" s="22">
        <v>119</v>
      </c>
      <c r="AR6" s="22">
        <v>120</v>
      </c>
      <c r="AT6" s="20"/>
      <c r="AU6" s="20"/>
      <c r="AV6" s="20"/>
    </row>
    <row r="7" spans="1:48" x14ac:dyDescent="0.25">
      <c r="A7" s="17">
        <v>4</v>
      </c>
      <c r="B7" s="21">
        <f t="shared" si="1"/>
        <v>12</v>
      </c>
      <c r="E7" s="22">
        <v>121</v>
      </c>
      <c r="F7" s="22">
        <v>122</v>
      </c>
      <c r="G7" s="22">
        <v>125</v>
      </c>
      <c r="H7" s="22">
        <v>126</v>
      </c>
      <c r="I7" s="22">
        <v>127</v>
      </c>
      <c r="J7" s="22">
        <v>128</v>
      </c>
      <c r="K7" s="22">
        <v>129</v>
      </c>
      <c r="L7" s="22">
        <v>130</v>
      </c>
      <c r="M7" s="22">
        <v>131</v>
      </c>
      <c r="N7" s="22">
        <v>132</v>
      </c>
      <c r="O7" s="22">
        <v>133</v>
      </c>
      <c r="P7" s="22">
        <v>134</v>
      </c>
      <c r="Q7" s="22">
        <v>135</v>
      </c>
      <c r="R7" s="22">
        <v>136</v>
      </c>
      <c r="S7" s="22">
        <v>137</v>
      </c>
      <c r="T7" s="22">
        <v>138</v>
      </c>
      <c r="U7" s="22">
        <v>139</v>
      </c>
      <c r="V7" s="22">
        <v>140</v>
      </c>
      <c r="W7" s="22">
        <v>141</v>
      </c>
      <c r="X7" s="22">
        <v>142</v>
      </c>
      <c r="Y7" s="22">
        <v>143</v>
      </c>
      <c r="Z7" s="22">
        <v>144</v>
      </c>
      <c r="AA7" s="22">
        <v>145</v>
      </c>
      <c r="AB7" s="22">
        <v>146</v>
      </c>
      <c r="AC7" s="22">
        <v>147</v>
      </c>
      <c r="AD7" s="22">
        <v>148</v>
      </c>
      <c r="AE7" s="22">
        <v>149</v>
      </c>
      <c r="AF7" s="22">
        <v>150</v>
      </c>
      <c r="AG7" s="22">
        <v>151</v>
      </c>
      <c r="AH7" s="22">
        <v>152</v>
      </c>
      <c r="AI7" s="22">
        <v>153</v>
      </c>
      <c r="AJ7" s="22">
        <v>154</v>
      </c>
      <c r="AK7" s="22">
        <v>155</v>
      </c>
      <c r="AL7" s="22">
        <v>156</v>
      </c>
      <c r="AM7" s="22">
        <v>157</v>
      </c>
      <c r="AN7" s="22">
        <v>158</v>
      </c>
      <c r="AO7" s="22">
        <v>159</v>
      </c>
      <c r="AP7" s="22">
        <v>160</v>
      </c>
      <c r="AQ7" s="22">
        <v>161</v>
      </c>
      <c r="AR7" s="22">
        <v>162</v>
      </c>
      <c r="AT7" s="20"/>
      <c r="AU7" s="20"/>
      <c r="AV7" s="20"/>
    </row>
    <row r="8" spans="1:48" x14ac:dyDescent="0.25">
      <c r="A8" s="17">
        <v>5</v>
      </c>
      <c r="B8" s="21">
        <f t="shared" si="1"/>
        <v>15</v>
      </c>
      <c r="E8" s="22">
        <v>161</v>
      </c>
      <c r="F8" s="22">
        <v>162</v>
      </c>
      <c r="G8" s="22">
        <v>163</v>
      </c>
      <c r="H8" s="22">
        <v>164</v>
      </c>
      <c r="I8" s="22">
        <v>165</v>
      </c>
      <c r="J8" s="22">
        <v>166</v>
      </c>
      <c r="K8" s="22">
        <v>167</v>
      </c>
      <c r="L8" s="22">
        <v>168</v>
      </c>
      <c r="M8" s="22">
        <v>169</v>
      </c>
      <c r="N8" s="22">
        <v>170</v>
      </c>
      <c r="O8" s="22">
        <v>171</v>
      </c>
      <c r="P8" s="22">
        <v>172</v>
      </c>
      <c r="Q8" s="22">
        <v>173</v>
      </c>
      <c r="R8" s="22">
        <v>174</v>
      </c>
      <c r="S8" s="22">
        <v>175</v>
      </c>
      <c r="T8" s="22">
        <v>176</v>
      </c>
      <c r="U8" s="22">
        <v>177</v>
      </c>
      <c r="V8" s="22">
        <v>178</v>
      </c>
      <c r="W8" s="22">
        <v>179</v>
      </c>
      <c r="X8" s="22">
        <v>180</v>
      </c>
      <c r="Y8" s="22">
        <v>181</v>
      </c>
      <c r="Z8" s="22">
        <v>182</v>
      </c>
      <c r="AA8" s="22">
        <v>183</v>
      </c>
      <c r="AB8" s="22">
        <v>184</v>
      </c>
      <c r="AC8" s="22">
        <v>185</v>
      </c>
      <c r="AD8" s="22">
        <v>186</v>
      </c>
      <c r="AE8" s="22">
        <v>187</v>
      </c>
      <c r="AF8" s="22">
        <v>188</v>
      </c>
      <c r="AG8" s="22">
        <v>189</v>
      </c>
      <c r="AH8" s="22">
        <v>190</v>
      </c>
      <c r="AI8" s="22">
        <v>191</v>
      </c>
      <c r="AJ8" s="22">
        <v>192</v>
      </c>
      <c r="AK8" s="22">
        <v>193</v>
      </c>
      <c r="AL8" s="22">
        <v>194</v>
      </c>
      <c r="AM8" s="22">
        <v>195</v>
      </c>
      <c r="AN8" s="22">
        <v>196</v>
      </c>
      <c r="AO8" s="22">
        <v>197</v>
      </c>
      <c r="AP8" s="22">
        <v>198</v>
      </c>
      <c r="AQ8" s="22">
        <v>199</v>
      </c>
      <c r="AR8" s="22">
        <v>200</v>
      </c>
      <c r="AT8" s="20"/>
      <c r="AU8" s="20"/>
      <c r="AV8" s="20"/>
    </row>
    <row r="9" spans="1:48" x14ac:dyDescent="0.25">
      <c r="A9" s="17">
        <v>6</v>
      </c>
      <c r="B9" s="21">
        <f t="shared" si="1"/>
        <v>18</v>
      </c>
      <c r="E9" s="22">
        <v>201</v>
      </c>
      <c r="F9" s="22">
        <v>202</v>
      </c>
      <c r="G9" s="22">
        <v>203</v>
      </c>
      <c r="H9" s="22">
        <v>204</v>
      </c>
      <c r="I9" s="22">
        <v>205</v>
      </c>
      <c r="J9" s="22">
        <v>206</v>
      </c>
      <c r="K9" s="22">
        <v>207</v>
      </c>
      <c r="L9" s="22">
        <v>208</v>
      </c>
      <c r="M9" s="22">
        <v>209</v>
      </c>
      <c r="N9" s="22">
        <v>210</v>
      </c>
      <c r="O9" s="22">
        <v>211</v>
      </c>
      <c r="P9" s="22">
        <v>212</v>
      </c>
      <c r="Q9" s="22">
        <v>213</v>
      </c>
      <c r="R9" s="22">
        <v>214</v>
      </c>
      <c r="S9" s="22">
        <v>215</v>
      </c>
      <c r="T9" s="22">
        <v>216</v>
      </c>
      <c r="U9" s="22">
        <v>217</v>
      </c>
      <c r="V9" s="22">
        <v>218</v>
      </c>
      <c r="W9" s="22">
        <v>219</v>
      </c>
      <c r="X9" s="22">
        <v>220</v>
      </c>
      <c r="Y9" s="22">
        <v>221</v>
      </c>
      <c r="Z9" s="22">
        <v>222</v>
      </c>
      <c r="AA9" s="22">
        <v>223</v>
      </c>
      <c r="AB9" s="22">
        <v>224</v>
      </c>
      <c r="AC9" s="22">
        <v>225</v>
      </c>
      <c r="AD9" s="22">
        <v>226</v>
      </c>
      <c r="AE9" s="22">
        <v>227</v>
      </c>
      <c r="AF9" s="22">
        <v>228</v>
      </c>
      <c r="AG9" s="22">
        <v>229</v>
      </c>
      <c r="AH9" s="22">
        <v>230</v>
      </c>
      <c r="AI9" s="22">
        <v>231</v>
      </c>
      <c r="AJ9" s="22">
        <v>232</v>
      </c>
      <c r="AK9" s="22">
        <v>233</v>
      </c>
      <c r="AL9" s="22">
        <v>234</v>
      </c>
      <c r="AM9" s="22">
        <v>235</v>
      </c>
      <c r="AN9" s="22">
        <v>236</v>
      </c>
      <c r="AO9" s="22">
        <v>237</v>
      </c>
      <c r="AP9" s="22">
        <v>238</v>
      </c>
      <c r="AQ9" s="22">
        <v>239</v>
      </c>
      <c r="AR9" s="22">
        <v>240</v>
      </c>
      <c r="AT9" s="20"/>
      <c r="AU9" s="20"/>
      <c r="AV9" s="20"/>
    </row>
    <row r="10" spans="1:48" x14ac:dyDescent="0.25">
      <c r="A10" s="17">
        <v>7</v>
      </c>
      <c r="B10" s="21">
        <f t="shared" si="1"/>
        <v>21</v>
      </c>
      <c r="E10" s="22">
        <v>241</v>
      </c>
      <c r="F10" s="22">
        <v>242</v>
      </c>
      <c r="G10" s="22">
        <v>243</v>
      </c>
      <c r="H10" s="22">
        <v>244</v>
      </c>
      <c r="I10" s="22">
        <v>245</v>
      </c>
      <c r="J10" s="22">
        <v>246</v>
      </c>
      <c r="K10" s="22">
        <v>247</v>
      </c>
      <c r="L10" s="22">
        <v>248</v>
      </c>
      <c r="M10" s="22">
        <v>249</v>
      </c>
      <c r="N10" s="22">
        <v>250</v>
      </c>
      <c r="O10" s="22">
        <v>251</v>
      </c>
      <c r="P10" s="22">
        <v>252</v>
      </c>
      <c r="Q10" s="22">
        <v>253</v>
      </c>
      <c r="R10" s="22">
        <v>254</v>
      </c>
      <c r="S10" s="22">
        <v>255</v>
      </c>
      <c r="T10" s="22">
        <v>256</v>
      </c>
      <c r="U10" s="22">
        <v>257</v>
      </c>
      <c r="V10" s="22">
        <v>258</v>
      </c>
      <c r="W10" s="22">
        <v>259</v>
      </c>
      <c r="X10" s="22">
        <v>260</v>
      </c>
      <c r="Y10" s="22">
        <v>261</v>
      </c>
      <c r="Z10" s="22">
        <v>262</v>
      </c>
      <c r="AA10" s="22">
        <v>263</v>
      </c>
      <c r="AB10" s="22">
        <v>264</v>
      </c>
      <c r="AC10" s="22">
        <v>265</v>
      </c>
      <c r="AD10" s="22">
        <v>266</v>
      </c>
      <c r="AE10" s="22">
        <v>267</v>
      </c>
      <c r="AF10" s="22">
        <v>268</v>
      </c>
      <c r="AG10" s="22">
        <v>269</v>
      </c>
      <c r="AH10" s="22">
        <v>270</v>
      </c>
      <c r="AI10" s="22">
        <v>271</v>
      </c>
      <c r="AJ10" s="22">
        <v>272</v>
      </c>
      <c r="AK10" s="22">
        <v>273</v>
      </c>
      <c r="AL10" s="22">
        <v>274</v>
      </c>
      <c r="AM10" s="22">
        <v>275</v>
      </c>
      <c r="AN10" s="22">
        <v>276</v>
      </c>
      <c r="AO10" s="22">
        <v>277</v>
      </c>
      <c r="AP10" s="22">
        <v>278</v>
      </c>
      <c r="AQ10" s="22">
        <v>279</v>
      </c>
      <c r="AR10" s="22">
        <v>280</v>
      </c>
      <c r="AT10" s="20"/>
      <c r="AU10" s="20"/>
      <c r="AV10" s="20"/>
    </row>
    <row r="11" spans="1:48" x14ac:dyDescent="0.25">
      <c r="A11" s="17">
        <v>8</v>
      </c>
      <c r="B11" s="21">
        <f t="shared" si="1"/>
        <v>24</v>
      </c>
      <c r="E11" s="22">
        <v>281</v>
      </c>
      <c r="F11" s="22">
        <v>282</v>
      </c>
      <c r="G11" s="22">
        <v>283</v>
      </c>
      <c r="H11" s="22">
        <v>284</v>
      </c>
      <c r="I11" s="22">
        <v>285</v>
      </c>
      <c r="J11" s="22">
        <v>286</v>
      </c>
      <c r="K11" s="22">
        <v>287</v>
      </c>
      <c r="L11" s="22">
        <v>288</v>
      </c>
      <c r="M11" s="22">
        <v>289</v>
      </c>
      <c r="N11" s="22">
        <v>290</v>
      </c>
      <c r="O11" s="22">
        <v>291</v>
      </c>
      <c r="P11" s="22">
        <v>292</v>
      </c>
      <c r="Q11" s="22">
        <v>293</v>
      </c>
      <c r="R11" s="22">
        <v>294</v>
      </c>
      <c r="S11" s="22">
        <v>295</v>
      </c>
      <c r="T11" s="22">
        <v>296</v>
      </c>
      <c r="U11" s="22">
        <v>297</v>
      </c>
      <c r="V11" s="22">
        <v>298</v>
      </c>
      <c r="W11" s="22">
        <v>299</v>
      </c>
      <c r="X11" s="22">
        <v>300</v>
      </c>
      <c r="Y11" s="22">
        <v>301</v>
      </c>
      <c r="Z11" s="22">
        <v>302</v>
      </c>
      <c r="AA11" s="22">
        <v>303</v>
      </c>
      <c r="AB11" s="22">
        <v>304</v>
      </c>
      <c r="AC11" s="22">
        <v>305</v>
      </c>
      <c r="AD11" s="22">
        <v>306</v>
      </c>
      <c r="AE11" s="22">
        <v>307</v>
      </c>
      <c r="AF11" s="22">
        <v>308</v>
      </c>
      <c r="AG11" s="22">
        <v>309</v>
      </c>
      <c r="AH11" s="22">
        <v>310</v>
      </c>
      <c r="AI11" s="22">
        <v>311</v>
      </c>
      <c r="AJ11" s="22">
        <v>312</v>
      </c>
      <c r="AK11" s="22">
        <v>313</v>
      </c>
      <c r="AL11" s="22">
        <v>314</v>
      </c>
      <c r="AM11" s="22">
        <v>315</v>
      </c>
      <c r="AN11" s="22">
        <v>316</v>
      </c>
      <c r="AO11" s="22">
        <v>317</v>
      </c>
      <c r="AP11" s="22">
        <v>318</v>
      </c>
      <c r="AQ11" s="22">
        <v>319</v>
      </c>
      <c r="AR11" s="22">
        <v>320</v>
      </c>
      <c r="AT11" s="20"/>
      <c r="AU11" s="20"/>
      <c r="AV11" s="20"/>
    </row>
    <row r="12" spans="1:48" x14ac:dyDescent="0.25">
      <c r="A12" s="17">
        <v>9</v>
      </c>
      <c r="B12" s="21">
        <f t="shared" si="1"/>
        <v>27</v>
      </c>
      <c r="E12" s="22">
        <v>321</v>
      </c>
      <c r="F12" s="22">
        <v>322</v>
      </c>
      <c r="G12" s="22">
        <v>323</v>
      </c>
      <c r="H12" s="22">
        <v>324</v>
      </c>
      <c r="I12" s="22">
        <v>325</v>
      </c>
      <c r="J12" s="22">
        <v>326</v>
      </c>
      <c r="K12" s="22">
        <v>327</v>
      </c>
      <c r="L12" s="22">
        <v>328</v>
      </c>
      <c r="M12" s="22">
        <v>329</v>
      </c>
      <c r="N12" s="22">
        <v>330</v>
      </c>
      <c r="O12" s="22">
        <v>331</v>
      </c>
      <c r="P12" s="22">
        <v>332</v>
      </c>
      <c r="Q12" s="22">
        <v>333</v>
      </c>
      <c r="R12" s="22">
        <v>334</v>
      </c>
      <c r="S12" s="22">
        <v>335</v>
      </c>
      <c r="T12" s="22">
        <v>336</v>
      </c>
      <c r="U12" s="22">
        <v>337</v>
      </c>
      <c r="V12" s="22">
        <v>338</v>
      </c>
      <c r="W12" s="22">
        <v>339</v>
      </c>
      <c r="X12" s="22">
        <v>340</v>
      </c>
      <c r="Y12" s="22">
        <v>341</v>
      </c>
      <c r="Z12" s="22">
        <v>342</v>
      </c>
      <c r="AA12" s="22">
        <v>343</v>
      </c>
      <c r="AB12" s="22">
        <v>344</v>
      </c>
      <c r="AC12" s="22">
        <v>345</v>
      </c>
      <c r="AD12" s="22">
        <v>346</v>
      </c>
      <c r="AE12" s="22">
        <v>347</v>
      </c>
      <c r="AF12" s="22">
        <v>348</v>
      </c>
      <c r="AG12" s="22">
        <v>349</v>
      </c>
      <c r="AH12" s="22">
        <v>350</v>
      </c>
      <c r="AI12" s="22">
        <v>351</v>
      </c>
      <c r="AJ12" s="22">
        <v>352</v>
      </c>
      <c r="AK12" s="22">
        <v>353</v>
      </c>
      <c r="AL12" s="22">
        <v>354</v>
      </c>
      <c r="AM12" s="22">
        <v>355</v>
      </c>
      <c r="AN12" s="22">
        <v>356</v>
      </c>
      <c r="AO12" s="22">
        <v>357</v>
      </c>
      <c r="AP12" s="22">
        <v>358</v>
      </c>
      <c r="AQ12" s="22">
        <v>359</v>
      </c>
      <c r="AR12" s="22">
        <v>360</v>
      </c>
      <c r="AT12" s="20"/>
      <c r="AU12" s="20"/>
      <c r="AV12" s="20"/>
    </row>
    <row r="13" spans="1:48" x14ac:dyDescent="0.25">
      <c r="A13" s="17">
        <v>10</v>
      </c>
      <c r="B13" s="21">
        <f t="shared" si="1"/>
        <v>30</v>
      </c>
      <c r="E13" s="22">
        <v>361</v>
      </c>
      <c r="F13" s="22">
        <v>362</v>
      </c>
      <c r="G13" s="22">
        <v>363</v>
      </c>
      <c r="H13" s="22">
        <v>364</v>
      </c>
      <c r="I13" s="22">
        <v>365</v>
      </c>
      <c r="J13" s="22">
        <v>366</v>
      </c>
      <c r="K13" s="22">
        <v>367</v>
      </c>
      <c r="L13" s="22">
        <v>368</v>
      </c>
      <c r="M13" s="22">
        <v>369</v>
      </c>
      <c r="N13" s="22">
        <v>370</v>
      </c>
      <c r="O13" s="22">
        <v>371</v>
      </c>
      <c r="P13" s="22">
        <v>372</v>
      </c>
      <c r="Q13" s="22">
        <v>373</v>
      </c>
      <c r="R13" s="22">
        <v>374</v>
      </c>
      <c r="S13" s="22">
        <v>375</v>
      </c>
      <c r="T13" s="22">
        <v>376</v>
      </c>
      <c r="U13" s="22">
        <v>377</v>
      </c>
      <c r="V13" s="22">
        <v>378</v>
      </c>
      <c r="W13" s="22">
        <v>379</v>
      </c>
      <c r="X13" s="22">
        <v>380</v>
      </c>
      <c r="Y13" s="22">
        <v>381</v>
      </c>
      <c r="Z13" s="22">
        <v>382</v>
      </c>
      <c r="AA13" s="22">
        <v>383</v>
      </c>
      <c r="AB13" s="22">
        <v>384</v>
      </c>
      <c r="AC13" s="22">
        <v>385</v>
      </c>
      <c r="AD13" s="22">
        <v>386</v>
      </c>
      <c r="AE13" s="22">
        <v>387</v>
      </c>
      <c r="AF13" s="22">
        <v>388</v>
      </c>
      <c r="AG13" s="22">
        <v>389</v>
      </c>
      <c r="AH13" s="22">
        <v>390</v>
      </c>
      <c r="AI13" s="22">
        <v>391</v>
      </c>
      <c r="AJ13" s="22">
        <v>392</v>
      </c>
      <c r="AK13" s="22">
        <v>393</v>
      </c>
      <c r="AL13" s="22">
        <v>394</v>
      </c>
      <c r="AM13" s="22">
        <v>395</v>
      </c>
      <c r="AN13" s="22">
        <v>396</v>
      </c>
      <c r="AO13" s="22">
        <v>397</v>
      </c>
      <c r="AP13" s="22">
        <v>398</v>
      </c>
      <c r="AQ13" s="22">
        <v>399</v>
      </c>
      <c r="AR13" s="22">
        <v>400</v>
      </c>
      <c r="AT13" s="20"/>
      <c r="AU13" s="20"/>
      <c r="AV13" s="20"/>
    </row>
    <row r="14" spans="1:48" x14ac:dyDescent="0.25">
      <c r="A14" s="17">
        <v>11</v>
      </c>
      <c r="B14" s="21">
        <f t="shared" si="1"/>
        <v>33</v>
      </c>
      <c r="E14" s="22">
        <v>401</v>
      </c>
      <c r="F14" s="22">
        <v>402</v>
      </c>
      <c r="G14" s="22">
        <v>403</v>
      </c>
      <c r="H14" s="22">
        <v>404</v>
      </c>
      <c r="I14" s="22">
        <v>405</v>
      </c>
      <c r="J14" s="22">
        <v>406</v>
      </c>
      <c r="K14" s="22">
        <v>407</v>
      </c>
      <c r="L14" s="22">
        <v>408</v>
      </c>
      <c r="M14" s="22">
        <v>409</v>
      </c>
      <c r="N14" s="22">
        <v>410</v>
      </c>
      <c r="O14" s="22">
        <v>411</v>
      </c>
      <c r="P14" s="22">
        <v>412</v>
      </c>
      <c r="Q14" s="22">
        <v>413</v>
      </c>
      <c r="R14" s="22">
        <v>414</v>
      </c>
      <c r="S14" s="22">
        <v>415</v>
      </c>
      <c r="T14" s="22">
        <v>416</v>
      </c>
      <c r="U14" s="22">
        <v>417</v>
      </c>
      <c r="V14" s="22">
        <v>418</v>
      </c>
      <c r="W14" s="22">
        <v>419</v>
      </c>
      <c r="X14" s="22">
        <v>420</v>
      </c>
      <c r="Y14" s="22">
        <v>421</v>
      </c>
      <c r="Z14" s="22">
        <v>422</v>
      </c>
      <c r="AA14" s="22">
        <v>423</v>
      </c>
      <c r="AB14" s="22">
        <v>424</v>
      </c>
      <c r="AC14" s="22">
        <v>425</v>
      </c>
      <c r="AD14" s="22">
        <v>426</v>
      </c>
      <c r="AE14" s="22">
        <v>427</v>
      </c>
      <c r="AF14" s="22">
        <v>428</v>
      </c>
      <c r="AG14" s="22">
        <v>429</v>
      </c>
      <c r="AH14" s="22">
        <v>430</v>
      </c>
      <c r="AI14" s="22">
        <v>431</v>
      </c>
      <c r="AJ14" s="22">
        <v>432</v>
      </c>
      <c r="AK14" s="22">
        <v>433</v>
      </c>
      <c r="AL14" s="22">
        <v>434</v>
      </c>
      <c r="AM14" s="22">
        <v>435</v>
      </c>
      <c r="AN14" s="22">
        <v>436</v>
      </c>
      <c r="AO14" s="22">
        <v>437</v>
      </c>
      <c r="AP14" s="22">
        <v>438</v>
      </c>
      <c r="AQ14" s="22">
        <v>439</v>
      </c>
      <c r="AR14" s="22">
        <v>440</v>
      </c>
      <c r="AT14" s="20"/>
      <c r="AU14" s="20"/>
      <c r="AV14" s="20"/>
    </row>
    <row r="15" spans="1:48" x14ac:dyDescent="0.25">
      <c r="A15" s="17">
        <v>12</v>
      </c>
      <c r="B15" s="21">
        <f t="shared" si="1"/>
        <v>36</v>
      </c>
      <c r="E15" s="22">
        <v>441</v>
      </c>
      <c r="F15" s="22">
        <v>442</v>
      </c>
      <c r="G15" s="22">
        <v>443</v>
      </c>
      <c r="H15" s="22">
        <v>444</v>
      </c>
      <c r="I15" s="22">
        <v>445</v>
      </c>
      <c r="J15" s="22">
        <v>446</v>
      </c>
      <c r="K15" s="22">
        <v>447</v>
      </c>
      <c r="L15" s="22">
        <v>448</v>
      </c>
      <c r="M15" s="22">
        <v>449</v>
      </c>
      <c r="N15" s="22">
        <v>450</v>
      </c>
      <c r="O15" s="22">
        <v>451</v>
      </c>
      <c r="P15" s="22">
        <v>452</v>
      </c>
      <c r="Q15" s="22">
        <v>453</v>
      </c>
      <c r="R15" s="22">
        <v>454</v>
      </c>
      <c r="S15" s="22">
        <v>455</v>
      </c>
      <c r="T15" s="22">
        <v>456</v>
      </c>
      <c r="U15" s="22">
        <v>457</v>
      </c>
      <c r="V15" s="22">
        <v>458</v>
      </c>
      <c r="W15" s="22">
        <v>459</v>
      </c>
      <c r="X15" s="22">
        <v>460</v>
      </c>
      <c r="Y15" s="22">
        <v>461</v>
      </c>
      <c r="Z15" s="22">
        <v>462</v>
      </c>
      <c r="AA15" s="22">
        <v>463</v>
      </c>
      <c r="AB15" s="22">
        <v>464</v>
      </c>
      <c r="AC15" s="22">
        <v>465</v>
      </c>
      <c r="AD15" s="22">
        <v>466</v>
      </c>
      <c r="AE15" s="22">
        <v>467</v>
      </c>
      <c r="AF15" s="22">
        <v>468</v>
      </c>
      <c r="AG15" s="22">
        <v>469</v>
      </c>
      <c r="AH15" s="22">
        <v>470</v>
      </c>
      <c r="AI15" s="22">
        <v>471</v>
      </c>
      <c r="AJ15" s="22">
        <v>472</v>
      </c>
      <c r="AK15" s="22">
        <v>473</v>
      </c>
      <c r="AL15" s="22">
        <v>474</v>
      </c>
      <c r="AM15" s="22">
        <v>475</v>
      </c>
      <c r="AN15" s="22">
        <v>476</v>
      </c>
      <c r="AO15" s="22">
        <v>477</v>
      </c>
      <c r="AP15" s="22">
        <v>478</v>
      </c>
      <c r="AQ15" s="22">
        <v>479</v>
      </c>
      <c r="AR15" s="22">
        <v>480</v>
      </c>
      <c r="AT15" s="20"/>
      <c r="AU15" s="20"/>
      <c r="AV15" s="20"/>
    </row>
    <row r="16" spans="1:48" x14ac:dyDescent="0.25">
      <c r="A16" s="17">
        <v>13</v>
      </c>
      <c r="B16" s="21">
        <f t="shared" si="1"/>
        <v>39</v>
      </c>
      <c r="E16" s="22">
        <v>481</v>
      </c>
      <c r="F16" s="22">
        <v>482</v>
      </c>
      <c r="G16" s="22">
        <v>483</v>
      </c>
      <c r="H16" s="22">
        <v>484</v>
      </c>
      <c r="I16" s="22">
        <v>485</v>
      </c>
      <c r="J16" s="22">
        <v>486</v>
      </c>
      <c r="K16" s="22">
        <v>487</v>
      </c>
      <c r="L16" s="22">
        <v>488</v>
      </c>
      <c r="M16" s="22">
        <v>489</v>
      </c>
      <c r="N16" s="22">
        <v>490</v>
      </c>
      <c r="O16" s="22">
        <v>491</v>
      </c>
      <c r="P16" s="22">
        <v>492</v>
      </c>
      <c r="Q16" s="22">
        <v>493</v>
      </c>
      <c r="R16" s="22">
        <v>494</v>
      </c>
      <c r="S16" s="22">
        <v>495</v>
      </c>
      <c r="T16" s="22">
        <v>496</v>
      </c>
      <c r="U16" s="22">
        <v>497</v>
      </c>
      <c r="V16" s="22">
        <v>498</v>
      </c>
      <c r="W16" s="22">
        <v>499</v>
      </c>
      <c r="X16" s="22">
        <v>500</v>
      </c>
      <c r="Y16" s="22">
        <v>501</v>
      </c>
      <c r="Z16" s="22">
        <v>502</v>
      </c>
      <c r="AA16" s="22">
        <v>503</v>
      </c>
      <c r="AB16" s="22">
        <v>504</v>
      </c>
      <c r="AC16" s="22">
        <v>505</v>
      </c>
      <c r="AD16" s="22">
        <v>506</v>
      </c>
      <c r="AE16" s="22">
        <v>507</v>
      </c>
      <c r="AF16" s="22">
        <v>508</v>
      </c>
      <c r="AG16" s="22">
        <v>509</v>
      </c>
      <c r="AH16" s="22">
        <v>510</v>
      </c>
      <c r="AI16" s="22">
        <v>511</v>
      </c>
      <c r="AJ16" s="22">
        <v>512</v>
      </c>
      <c r="AK16" s="22">
        <v>513</v>
      </c>
      <c r="AL16" s="22">
        <v>514</v>
      </c>
      <c r="AM16" s="22">
        <v>515</v>
      </c>
      <c r="AN16" s="22">
        <v>516</v>
      </c>
      <c r="AO16" s="22">
        <v>517</v>
      </c>
      <c r="AP16" s="22">
        <v>518</v>
      </c>
      <c r="AQ16" s="22">
        <v>519</v>
      </c>
      <c r="AR16" s="22">
        <v>520</v>
      </c>
      <c r="AT16" s="20"/>
      <c r="AU16" s="20"/>
      <c r="AV16" s="20"/>
    </row>
    <row r="17" spans="1:48" x14ac:dyDescent="0.25">
      <c r="A17" s="17">
        <v>14</v>
      </c>
      <c r="B17" s="21">
        <f t="shared" si="1"/>
        <v>42</v>
      </c>
      <c r="E17" s="22">
        <v>521</v>
      </c>
      <c r="F17" s="22">
        <v>522</v>
      </c>
      <c r="G17" s="22">
        <v>523</v>
      </c>
      <c r="H17" s="22">
        <v>524</v>
      </c>
      <c r="I17" s="22">
        <v>525</v>
      </c>
      <c r="J17" s="22">
        <v>526</v>
      </c>
      <c r="K17" s="22">
        <v>527</v>
      </c>
      <c r="L17" s="22">
        <v>528</v>
      </c>
      <c r="M17" s="22">
        <v>529</v>
      </c>
      <c r="N17" s="22">
        <v>530</v>
      </c>
      <c r="O17" s="22">
        <v>531</v>
      </c>
      <c r="P17" s="22">
        <v>532</v>
      </c>
      <c r="Q17" s="22">
        <v>533</v>
      </c>
      <c r="R17" s="22">
        <v>534</v>
      </c>
      <c r="S17" s="22">
        <v>535</v>
      </c>
      <c r="T17" s="22">
        <v>536</v>
      </c>
      <c r="U17" s="22">
        <v>537</v>
      </c>
      <c r="V17" s="22">
        <v>538</v>
      </c>
      <c r="W17" s="22">
        <v>539</v>
      </c>
      <c r="X17" s="22">
        <v>540</v>
      </c>
      <c r="Y17" s="22">
        <v>541</v>
      </c>
      <c r="Z17" s="22">
        <v>542</v>
      </c>
      <c r="AA17" s="22">
        <v>543</v>
      </c>
      <c r="AB17" s="22">
        <v>544</v>
      </c>
      <c r="AC17" s="22">
        <v>545</v>
      </c>
      <c r="AD17" s="22">
        <v>546</v>
      </c>
      <c r="AE17" s="22">
        <v>547</v>
      </c>
      <c r="AF17" s="22">
        <v>548</v>
      </c>
      <c r="AG17" s="22">
        <v>549</v>
      </c>
      <c r="AH17" s="22">
        <v>550</v>
      </c>
      <c r="AI17" s="22">
        <v>551</v>
      </c>
      <c r="AJ17" s="22">
        <v>552</v>
      </c>
      <c r="AK17" s="22">
        <v>553</v>
      </c>
      <c r="AL17" s="22">
        <v>554</v>
      </c>
      <c r="AM17" s="22">
        <v>555</v>
      </c>
      <c r="AN17" s="22">
        <v>556</v>
      </c>
      <c r="AO17" s="22">
        <v>557</v>
      </c>
      <c r="AP17" s="22">
        <v>558</v>
      </c>
      <c r="AQ17" s="22">
        <v>559</v>
      </c>
      <c r="AR17" s="22">
        <v>560</v>
      </c>
      <c r="AT17" s="20"/>
      <c r="AU17" s="20"/>
      <c r="AV17" s="20"/>
    </row>
    <row r="18" spans="1:48" x14ac:dyDescent="0.25">
      <c r="A18" s="17">
        <v>15</v>
      </c>
      <c r="B18" s="21">
        <f t="shared" si="1"/>
        <v>45</v>
      </c>
      <c r="E18" s="22">
        <f>E17+40</f>
        <v>561</v>
      </c>
      <c r="F18" s="22">
        <f>F17+40</f>
        <v>562</v>
      </c>
      <c r="G18" s="22">
        <f t="shared" ref="G18:AR24" si="2">G17+40</f>
        <v>563</v>
      </c>
      <c r="H18" s="22">
        <f t="shared" si="2"/>
        <v>564</v>
      </c>
      <c r="I18" s="22">
        <f t="shared" si="2"/>
        <v>565</v>
      </c>
      <c r="J18" s="22">
        <f t="shared" si="2"/>
        <v>566</v>
      </c>
      <c r="K18" s="22">
        <f t="shared" si="2"/>
        <v>567</v>
      </c>
      <c r="L18" s="22">
        <f t="shared" si="2"/>
        <v>568</v>
      </c>
      <c r="M18" s="22">
        <f t="shared" si="2"/>
        <v>569</v>
      </c>
      <c r="N18" s="22">
        <f t="shared" si="2"/>
        <v>570</v>
      </c>
      <c r="O18" s="22">
        <f t="shared" si="2"/>
        <v>571</v>
      </c>
      <c r="P18" s="22">
        <f t="shared" si="2"/>
        <v>572</v>
      </c>
      <c r="Q18" s="22">
        <f t="shared" si="2"/>
        <v>573</v>
      </c>
      <c r="R18" s="22">
        <f t="shared" si="2"/>
        <v>574</v>
      </c>
      <c r="S18" s="22">
        <f t="shared" si="2"/>
        <v>575</v>
      </c>
      <c r="T18" s="22">
        <f t="shared" si="2"/>
        <v>576</v>
      </c>
      <c r="U18" s="22">
        <f t="shared" si="2"/>
        <v>577</v>
      </c>
      <c r="V18" s="22">
        <f t="shared" si="2"/>
        <v>578</v>
      </c>
      <c r="W18" s="22">
        <f t="shared" si="2"/>
        <v>579</v>
      </c>
      <c r="X18" s="22">
        <f t="shared" si="2"/>
        <v>580</v>
      </c>
      <c r="Y18" s="22">
        <f t="shared" si="2"/>
        <v>581</v>
      </c>
      <c r="Z18" s="22">
        <f t="shared" si="2"/>
        <v>582</v>
      </c>
      <c r="AA18" s="22">
        <f t="shared" si="2"/>
        <v>583</v>
      </c>
      <c r="AB18" s="22">
        <f t="shared" si="2"/>
        <v>584</v>
      </c>
      <c r="AC18" s="22">
        <f t="shared" si="2"/>
        <v>585</v>
      </c>
      <c r="AD18" s="22">
        <f t="shared" si="2"/>
        <v>586</v>
      </c>
      <c r="AE18" s="22">
        <f t="shared" si="2"/>
        <v>587</v>
      </c>
      <c r="AF18" s="22">
        <f t="shared" si="2"/>
        <v>588</v>
      </c>
      <c r="AG18" s="22">
        <f t="shared" si="2"/>
        <v>589</v>
      </c>
      <c r="AH18" s="22">
        <f t="shared" si="2"/>
        <v>590</v>
      </c>
      <c r="AI18" s="22">
        <f t="shared" si="2"/>
        <v>591</v>
      </c>
      <c r="AJ18" s="22">
        <f t="shared" si="2"/>
        <v>592</v>
      </c>
      <c r="AK18" s="22">
        <f t="shared" si="2"/>
        <v>593</v>
      </c>
      <c r="AL18" s="22">
        <f t="shared" si="2"/>
        <v>594</v>
      </c>
      <c r="AM18" s="22">
        <f t="shared" si="2"/>
        <v>595</v>
      </c>
      <c r="AN18" s="22">
        <f t="shared" si="2"/>
        <v>596</v>
      </c>
      <c r="AO18" s="22">
        <f t="shared" si="2"/>
        <v>597</v>
      </c>
      <c r="AP18" s="22">
        <f t="shared" si="2"/>
        <v>598</v>
      </c>
      <c r="AQ18" s="22">
        <f t="shared" si="2"/>
        <v>599</v>
      </c>
      <c r="AR18" s="22">
        <f t="shared" si="2"/>
        <v>600</v>
      </c>
      <c r="AT18" s="20"/>
      <c r="AU18" s="20"/>
      <c r="AV18" s="20"/>
    </row>
    <row r="19" spans="1:48" x14ac:dyDescent="0.25">
      <c r="A19" s="17">
        <v>16</v>
      </c>
      <c r="B19" s="21">
        <f t="shared" si="1"/>
        <v>48</v>
      </c>
      <c r="E19" s="22">
        <f t="shared" ref="E19:E28" si="3">E18+40</f>
        <v>601</v>
      </c>
      <c r="F19" s="22">
        <f t="shared" ref="F19:F28" si="4">F18+40</f>
        <v>602</v>
      </c>
      <c r="G19" s="22">
        <f t="shared" si="2"/>
        <v>603</v>
      </c>
      <c r="H19" s="22">
        <f t="shared" si="2"/>
        <v>604</v>
      </c>
      <c r="I19" s="22">
        <f t="shared" si="2"/>
        <v>605</v>
      </c>
      <c r="J19" s="22">
        <f t="shared" si="2"/>
        <v>606</v>
      </c>
      <c r="K19" s="22">
        <f t="shared" si="2"/>
        <v>607</v>
      </c>
      <c r="L19" s="22">
        <f t="shared" si="2"/>
        <v>608</v>
      </c>
      <c r="M19" s="22">
        <f t="shared" si="2"/>
        <v>609</v>
      </c>
      <c r="N19" s="22">
        <f t="shared" si="2"/>
        <v>610</v>
      </c>
      <c r="O19" s="22">
        <f t="shared" si="2"/>
        <v>611</v>
      </c>
      <c r="P19" s="22">
        <f t="shared" si="2"/>
        <v>612</v>
      </c>
      <c r="Q19" s="22">
        <f t="shared" si="2"/>
        <v>613</v>
      </c>
      <c r="R19" s="22">
        <f t="shared" si="2"/>
        <v>614</v>
      </c>
      <c r="S19" s="22">
        <f t="shared" si="2"/>
        <v>615</v>
      </c>
      <c r="T19" s="22">
        <f t="shared" si="2"/>
        <v>616</v>
      </c>
      <c r="U19" s="22">
        <f t="shared" si="2"/>
        <v>617</v>
      </c>
      <c r="V19" s="22">
        <f t="shared" si="2"/>
        <v>618</v>
      </c>
      <c r="W19" s="22">
        <f t="shared" si="2"/>
        <v>619</v>
      </c>
      <c r="X19" s="22">
        <f t="shared" si="2"/>
        <v>620</v>
      </c>
      <c r="Y19" s="22">
        <f t="shared" si="2"/>
        <v>621</v>
      </c>
      <c r="Z19" s="22">
        <f t="shared" si="2"/>
        <v>622</v>
      </c>
      <c r="AA19" s="22">
        <f t="shared" si="2"/>
        <v>623</v>
      </c>
      <c r="AB19" s="22">
        <f t="shared" si="2"/>
        <v>624</v>
      </c>
      <c r="AC19" s="22">
        <f t="shared" si="2"/>
        <v>625</v>
      </c>
      <c r="AD19" s="22">
        <f t="shared" si="2"/>
        <v>626</v>
      </c>
      <c r="AE19" s="22">
        <f t="shared" si="2"/>
        <v>627</v>
      </c>
      <c r="AF19" s="22">
        <f t="shared" si="2"/>
        <v>628</v>
      </c>
      <c r="AG19" s="22">
        <f t="shared" si="2"/>
        <v>629</v>
      </c>
      <c r="AH19" s="22">
        <f t="shared" si="2"/>
        <v>630</v>
      </c>
      <c r="AI19" s="22">
        <f t="shared" si="2"/>
        <v>631</v>
      </c>
      <c r="AJ19" s="22">
        <f t="shared" si="2"/>
        <v>632</v>
      </c>
      <c r="AK19" s="22">
        <f t="shared" si="2"/>
        <v>633</v>
      </c>
      <c r="AL19" s="22">
        <f t="shared" si="2"/>
        <v>634</v>
      </c>
      <c r="AM19" s="22">
        <f t="shared" si="2"/>
        <v>635</v>
      </c>
      <c r="AN19" s="22">
        <f t="shared" si="2"/>
        <v>636</v>
      </c>
      <c r="AO19" s="22">
        <f t="shared" si="2"/>
        <v>637</v>
      </c>
      <c r="AP19" s="22">
        <f t="shared" si="2"/>
        <v>638</v>
      </c>
      <c r="AQ19" s="22">
        <f t="shared" si="2"/>
        <v>639</v>
      </c>
      <c r="AR19" s="22">
        <f t="shared" si="2"/>
        <v>640</v>
      </c>
      <c r="AT19" s="20"/>
      <c r="AU19" s="20"/>
      <c r="AV19" s="20"/>
    </row>
    <row r="20" spans="1:48" x14ac:dyDescent="0.25">
      <c r="A20" s="17">
        <v>17</v>
      </c>
      <c r="B20" s="21">
        <f t="shared" si="1"/>
        <v>51</v>
      </c>
      <c r="E20" s="22">
        <f t="shared" si="3"/>
        <v>641</v>
      </c>
      <c r="F20" s="22">
        <f t="shared" si="4"/>
        <v>642</v>
      </c>
      <c r="G20" s="22">
        <f t="shared" si="2"/>
        <v>643</v>
      </c>
      <c r="H20" s="22">
        <f t="shared" si="2"/>
        <v>644</v>
      </c>
      <c r="I20" s="22">
        <f t="shared" si="2"/>
        <v>645</v>
      </c>
      <c r="J20" s="22">
        <f t="shared" si="2"/>
        <v>646</v>
      </c>
      <c r="K20" s="22">
        <f t="shared" si="2"/>
        <v>647</v>
      </c>
      <c r="L20" s="22">
        <f t="shared" si="2"/>
        <v>648</v>
      </c>
      <c r="M20" s="22">
        <f t="shared" si="2"/>
        <v>649</v>
      </c>
      <c r="N20" s="22">
        <f t="shared" si="2"/>
        <v>650</v>
      </c>
      <c r="O20" s="22">
        <f t="shared" si="2"/>
        <v>651</v>
      </c>
      <c r="P20" s="22">
        <f t="shared" si="2"/>
        <v>652</v>
      </c>
      <c r="Q20" s="22">
        <f t="shared" si="2"/>
        <v>653</v>
      </c>
      <c r="R20" s="22">
        <f t="shared" si="2"/>
        <v>654</v>
      </c>
      <c r="S20" s="22">
        <f t="shared" si="2"/>
        <v>655</v>
      </c>
      <c r="T20" s="22">
        <f t="shared" si="2"/>
        <v>656</v>
      </c>
      <c r="U20" s="22">
        <f t="shared" si="2"/>
        <v>657</v>
      </c>
      <c r="V20" s="22">
        <f t="shared" si="2"/>
        <v>658</v>
      </c>
      <c r="W20" s="22">
        <f t="shared" si="2"/>
        <v>659</v>
      </c>
      <c r="X20" s="22">
        <f t="shared" si="2"/>
        <v>660</v>
      </c>
      <c r="Y20" s="22">
        <f t="shared" si="2"/>
        <v>661</v>
      </c>
      <c r="Z20" s="22">
        <f t="shared" si="2"/>
        <v>662</v>
      </c>
      <c r="AA20" s="22">
        <f t="shared" si="2"/>
        <v>663</v>
      </c>
      <c r="AB20" s="22">
        <f t="shared" si="2"/>
        <v>664</v>
      </c>
      <c r="AC20" s="22">
        <f t="shared" si="2"/>
        <v>665</v>
      </c>
      <c r="AD20" s="22">
        <f t="shared" si="2"/>
        <v>666</v>
      </c>
      <c r="AE20" s="22">
        <f t="shared" si="2"/>
        <v>667</v>
      </c>
      <c r="AF20" s="22">
        <f t="shared" si="2"/>
        <v>668</v>
      </c>
      <c r="AG20" s="22">
        <f t="shared" si="2"/>
        <v>669</v>
      </c>
      <c r="AH20" s="22">
        <f t="shared" si="2"/>
        <v>670</v>
      </c>
      <c r="AI20" s="22">
        <f t="shared" si="2"/>
        <v>671</v>
      </c>
      <c r="AJ20" s="22">
        <f t="shared" si="2"/>
        <v>672</v>
      </c>
      <c r="AK20" s="22">
        <f t="shared" si="2"/>
        <v>673</v>
      </c>
      <c r="AL20" s="22">
        <f t="shared" si="2"/>
        <v>674</v>
      </c>
      <c r="AM20" s="22">
        <f t="shared" si="2"/>
        <v>675</v>
      </c>
      <c r="AN20" s="22">
        <f t="shared" si="2"/>
        <v>676</v>
      </c>
      <c r="AO20" s="22">
        <f t="shared" si="2"/>
        <v>677</v>
      </c>
      <c r="AP20" s="22">
        <f t="shared" si="2"/>
        <v>678</v>
      </c>
      <c r="AQ20" s="22">
        <f t="shared" si="2"/>
        <v>679</v>
      </c>
      <c r="AR20" s="22">
        <f t="shared" si="2"/>
        <v>680</v>
      </c>
      <c r="AT20" s="20"/>
      <c r="AU20" s="20"/>
      <c r="AV20" s="20"/>
    </row>
    <row r="21" spans="1:48" x14ac:dyDescent="0.25">
      <c r="A21" s="17">
        <v>18</v>
      </c>
      <c r="B21" s="21">
        <f t="shared" si="1"/>
        <v>54</v>
      </c>
      <c r="E21" s="22">
        <f t="shared" si="3"/>
        <v>681</v>
      </c>
      <c r="F21" s="22">
        <f t="shared" si="4"/>
        <v>682</v>
      </c>
      <c r="G21" s="22">
        <f t="shared" si="2"/>
        <v>683</v>
      </c>
      <c r="H21" s="22">
        <f t="shared" si="2"/>
        <v>684</v>
      </c>
      <c r="I21" s="22">
        <f t="shared" si="2"/>
        <v>685</v>
      </c>
      <c r="J21" s="22">
        <f t="shared" si="2"/>
        <v>686</v>
      </c>
      <c r="K21" s="22">
        <f t="shared" si="2"/>
        <v>687</v>
      </c>
      <c r="L21" s="22">
        <f t="shared" si="2"/>
        <v>688</v>
      </c>
      <c r="M21" s="22">
        <f t="shared" si="2"/>
        <v>689</v>
      </c>
      <c r="N21" s="22">
        <f t="shared" si="2"/>
        <v>690</v>
      </c>
      <c r="O21" s="22">
        <f t="shared" si="2"/>
        <v>691</v>
      </c>
      <c r="P21" s="22">
        <f t="shared" si="2"/>
        <v>692</v>
      </c>
      <c r="Q21" s="22">
        <f t="shared" si="2"/>
        <v>693</v>
      </c>
      <c r="R21" s="22">
        <f t="shared" si="2"/>
        <v>694</v>
      </c>
      <c r="S21" s="22">
        <f t="shared" si="2"/>
        <v>695</v>
      </c>
      <c r="T21" s="22">
        <f t="shared" si="2"/>
        <v>696</v>
      </c>
      <c r="U21" s="22">
        <f t="shared" si="2"/>
        <v>697</v>
      </c>
      <c r="V21" s="22">
        <f t="shared" si="2"/>
        <v>698</v>
      </c>
      <c r="W21" s="22">
        <f t="shared" si="2"/>
        <v>699</v>
      </c>
      <c r="X21" s="22">
        <f t="shared" si="2"/>
        <v>700</v>
      </c>
      <c r="Y21" s="22">
        <f t="shared" si="2"/>
        <v>701</v>
      </c>
      <c r="Z21" s="22">
        <f t="shared" si="2"/>
        <v>702</v>
      </c>
      <c r="AA21" s="22">
        <f t="shared" si="2"/>
        <v>703</v>
      </c>
      <c r="AB21" s="22">
        <f t="shared" si="2"/>
        <v>704</v>
      </c>
      <c r="AC21" s="22">
        <f t="shared" si="2"/>
        <v>705</v>
      </c>
      <c r="AD21" s="22">
        <f t="shared" si="2"/>
        <v>706</v>
      </c>
      <c r="AE21" s="22">
        <f t="shared" si="2"/>
        <v>707</v>
      </c>
      <c r="AF21" s="22">
        <f t="shared" si="2"/>
        <v>708</v>
      </c>
      <c r="AG21" s="22">
        <f t="shared" si="2"/>
        <v>709</v>
      </c>
      <c r="AH21" s="22">
        <f t="shared" si="2"/>
        <v>710</v>
      </c>
      <c r="AI21" s="22">
        <f t="shared" si="2"/>
        <v>711</v>
      </c>
      <c r="AJ21" s="22">
        <f t="shared" si="2"/>
        <v>712</v>
      </c>
      <c r="AK21" s="22">
        <f t="shared" si="2"/>
        <v>713</v>
      </c>
      <c r="AL21" s="22">
        <f t="shared" si="2"/>
        <v>714</v>
      </c>
      <c r="AM21" s="22">
        <f t="shared" si="2"/>
        <v>715</v>
      </c>
      <c r="AN21" s="22">
        <f t="shared" si="2"/>
        <v>716</v>
      </c>
      <c r="AO21" s="22">
        <f t="shared" si="2"/>
        <v>717</v>
      </c>
      <c r="AP21" s="22">
        <f t="shared" si="2"/>
        <v>718</v>
      </c>
      <c r="AQ21" s="22">
        <f t="shared" si="2"/>
        <v>719</v>
      </c>
      <c r="AR21" s="22">
        <f t="shared" si="2"/>
        <v>720</v>
      </c>
      <c r="AT21" s="20"/>
      <c r="AU21" s="20"/>
      <c r="AV21" s="20"/>
    </row>
    <row r="22" spans="1:48" x14ac:dyDescent="0.25">
      <c r="A22" s="17">
        <v>19</v>
      </c>
      <c r="B22" s="21">
        <f t="shared" si="1"/>
        <v>57</v>
      </c>
      <c r="E22" s="22">
        <f t="shared" si="3"/>
        <v>721</v>
      </c>
      <c r="F22" s="22">
        <f t="shared" si="4"/>
        <v>722</v>
      </c>
      <c r="G22" s="22">
        <f t="shared" si="2"/>
        <v>723</v>
      </c>
      <c r="H22" s="22">
        <f t="shared" si="2"/>
        <v>724</v>
      </c>
      <c r="I22" s="22">
        <f t="shared" si="2"/>
        <v>725</v>
      </c>
      <c r="J22" s="22">
        <f t="shared" si="2"/>
        <v>726</v>
      </c>
      <c r="K22" s="22">
        <f t="shared" si="2"/>
        <v>727</v>
      </c>
      <c r="L22" s="22">
        <f t="shared" si="2"/>
        <v>728</v>
      </c>
      <c r="M22" s="22">
        <f t="shared" si="2"/>
        <v>729</v>
      </c>
      <c r="N22" s="22">
        <f t="shared" si="2"/>
        <v>730</v>
      </c>
      <c r="O22" s="22">
        <f t="shared" si="2"/>
        <v>731</v>
      </c>
      <c r="P22" s="22">
        <f t="shared" si="2"/>
        <v>732</v>
      </c>
      <c r="Q22" s="22">
        <f t="shared" si="2"/>
        <v>733</v>
      </c>
      <c r="R22" s="22">
        <f t="shared" si="2"/>
        <v>734</v>
      </c>
      <c r="S22" s="22">
        <f t="shared" si="2"/>
        <v>735</v>
      </c>
      <c r="T22" s="22">
        <f t="shared" si="2"/>
        <v>736</v>
      </c>
      <c r="U22" s="22">
        <f t="shared" si="2"/>
        <v>737</v>
      </c>
      <c r="V22" s="22">
        <f t="shared" si="2"/>
        <v>738</v>
      </c>
      <c r="W22" s="22">
        <f t="shared" si="2"/>
        <v>739</v>
      </c>
      <c r="X22" s="22">
        <f t="shared" si="2"/>
        <v>740</v>
      </c>
      <c r="Y22" s="22">
        <f t="shared" si="2"/>
        <v>741</v>
      </c>
      <c r="Z22" s="22">
        <f t="shared" si="2"/>
        <v>742</v>
      </c>
      <c r="AA22" s="22">
        <f t="shared" si="2"/>
        <v>743</v>
      </c>
      <c r="AB22" s="22">
        <f t="shared" si="2"/>
        <v>744</v>
      </c>
      <c r="AC22" s="22">
        <f t="shared" si="2"/>
        <v>745</v>
      </c>
      <c r="AD22" s="22">
        <f t="shared" si="2"/>
        <v>746</v>
      </c>
      <c r="AE22" s="22">
        <f t="shared" si="2"/>
        <v>747</v>
      </c>
      <c r="AF22" s="22">
        <f t="shared" si="2"/>
        <v>748</v>
      </c>
      <c r="AG22" s="22">
        <f t="shared" si="2"/>
        <v>749</v>
      </c>
      <c r="AH22" s="22">
        <f t="shared" si="2"/>
        <v>750</v>
      </c>
      <c r="AI22" s="22">
        <f t="shared" si="2"/>
        <v>751</v>
      </c>
      <c r="AJ22" s="22">
        <f t="shared" si="2"/>
        <v>752</v>
      </c>
      <c r="AK22" s="22">
        <f t="shared" si="2"/>
        <v>753</v>
      </c>
      <c r="AL22" s="22">
        <f t="shared" si="2"/>
        <v>754</v>
      </c>
      <c r="AM22" s="22">
        <f t="shared" si="2"/>
        <v>755</v>
      </c>
      <c r="AN22" s="22">
        <f t="shared" si="2"/>
        <v>756</v>
      </c>
      <c r="AO22" s="22">
        <f t="shared" si="2"/>
        <v>757</v>
      </c>
      <c r="AP22" s="22">
        <f t="shared" si="2"/>
        <v>758</v>
      </c>
      <c r="AQ22" s="22">
        <f t="shared" si="2"/>
        <v>759</v>
      </c>
      <c r="AR22" s="22">
        <f t="shared" si="2"/>
        <v>760</v>
      </c>
      <c r="AT22" s="20"/>
      <c r="AU22" s="20"/>
      <c r="AV22" s="20"/>
    </row>
    <row r="23" spans="1:48" x14ac:dyDescent="0.25">
      <c r="A23" s="17">
        <v>20</v>
      </c>
      <c r="B23" s="21">
        <f t="shared" si="1"/>
        <v>60</v>
      </c>
      <c r="E23" s="22">
        <f t="shared" si="3"/>
        <v>761</v>
      </c>
      <c r="F23" s="22">
        <f t="shared" si="4"/>
        <v>762</v>
      </c>
      <c r="G23" s="22">
        <f t="shared" si="2"/>
        <v>763</v>
      </c>
      <c r="H23" s="22">
        <f t="shared" si="2"/>
        <v>764</v>
      </c>
      <c r="I23" s="22">
        <f t="shared" si="2"/>
        <v>765</v>
      </c>
      <c r="J23" s="22">
        <f t="shared" si="2"/>
        <v>766</v>
      </c>
      <c r="K23" s="22">
        <f t="shared" si="2"/>
        <v>767</v>
      </c>
      <c r="L23" s="22">
        <f t="shared" si="2"/>
        <v>768</v>
      </c>
      <c r="M23" s="22">
        <f t="shared" si="2"/>
        <v>769</v>
      </c>
      <c r="N23" s="22">
        <f t="shared" si="2"/>
        <v>770</v>
      </c>
      <c r="O23" s="22">
        <f t="shared" si="2"/>
        <v>771</v>
      </c>
      <c r="P23" s="22">
        <f t="shared" si="2"/>
        <v>772</v>
      </c>
      <c r="Q23" s="22">
        <f t="shared" si="2"/>
        <v>773</v>
      </c>
      <c r="R23" s="22">
        <f t="shared" si="2"/>
        <v>774</v>
      </c>
      <c r="S23" s="22">
        <f t="shared" si="2"/>
        <v>775</v>
      </c>
      <c r="T23" s="22">
        <f t="shared" si="2"/>
        <v>776</v>
      </c>
      <c r="U23" s="22">
        <f t="shared" si="2"/>
        <v>777</v>
      </c>
      <c r="V23" s="22">
        <f t="shared" si="2"/>
        <v>778</v>
      </c>
      <c r="W23" s="22">
        <f t="shared" si="2"/>
        <v>779</v>
      </c>
      <c r="X23" s="22">
        <f t="shared" si="2"/>
        <v>780</v>
      </c>
      <c r="Y23" s="22">
        <f t="shared" si="2"/>
        <v>781</v>
      </c>
      <c r="Z23" s="22">
        <f t="shared" si="2"/>
        <v>782</v>
      </c>
      <c r="AA23" s="22">
        <f t="shared" si="2"/>
        <v>783</v>
      </c>
      <c r="AB23" s="22">
        <f t="shared" si="2"/>
        <v>784</v>
      </c>
      <c r="AC23" s="22">
        <f t="shared" si="2"/>
        <v>785</v>
      </c>
      <c r="AD23" s="22">
        <f t="shared" si="2"/>
        <v>786</v>
      </c>
      <c r="AE23" s="22">
        <f t="shared" si="2"/>
        <v>787</v>
      </c>
      <c r="AF23" s="22">
        <f t="shared" si="2"/>
        <v>788</v>
      </c>
      <c r="AG23" s="22">
        <f t="shared" si="2"/>
        <v>789</v>
      </c>
      <c r="AH23" s="22">
        <f t="shared" si="2"/>
        <v>790</v>
      </c>
      <c r="AI23" s="22">
        <f t="shared" si="2"/>
        <v>791</v>
      </c>
      <c r="AJ23" s="22">
        <f t="shared" si="2"/>
        <v>792</v>
      </c>
      <c r="AK23" s="22">
        <f t="shared" si="2"/>
        <v>793</v>
      </c>
      <c r="AL23" s="22">
        <f t="shared" si="2"/>
        <v>794</v>
      </c>
      <c r="AM23" s="22">
        <f t="shared" si="2"/>
        <v>795</v>
      </c>
      <c r="AN23" s="22">
        <f t="shared" si="2"/>
        <v>796</v>
      </c>
      <c r="AO23" s="22">
        <f t="shared" si="2"/>
        <v>797</v>
      </c>
      <c r="AP23" s="22">
        <f t="shared" si="2"/>
        <v>798</v>
      </c>
      <c r="AQ23" s="22">
        <f t="shared" si="2"/>
        <v>799</v>
      </c>
      <c r="AR23" s="22">
        <f t="shared" si="2"/>
        <v>800</v>
      </c>
      <c r="AT23" s="20"/>
      <c r="AU23" s="20"/>
      <c r="AV23" s="20"/>
    </row>
    <row r="24" spans="1:48" x14ac:dyDescent="0.25">
      <c r="A24" s="17">
        <v>21</v>
      </c>
      <c r="B24" s="21">
        <f t="shared" si="1"/>
        <v>63</v>
      </c>
      <c r="E24" s="22">
        <f t="shared" si="3"/>
        <v>801</v>
      </c>
      <c r="F24" s="22">
        <f t="shared" si="4"/>
        <v>802</v>
      </c>
      <c r="G24" s="22">
        <f t="shared" si="2"/>
        <v>803</v>
      </c>
      <c r="H24" s="22">
        <f t="shared" si="2"/>
        <v>804</v>
      </c>
      <c r="I24" s="22">
        <f t="shared" si="2"/>
        <v>805</v>
      </c>
      <c r="J24" s="22">
        <f t="shared" si="2"/>
        <v>806</v>
      </c>
      <c r="K24" s="22">
        <f t="shared" si="2"/>
        <v>807</v>
      </c>
      <c r="L24" s="22">
        <f t="shared" si="2"/>
        <v>808</v>
      </c>
      <c r="M24" s="22">
        <f t="shared" si="2"/>
        <v>809</v>
      </c>
      <c r="N24" s="22">
        <f t="shared" si="2"/>
        <v>810</v>
      </c>
      <c r="O24" s="22">
        <f t="shared" si="2"/>
        <v>811</v>
      </c>
      <c r="P24" s="22">
        <f t="shared" si="2"/>
        <v>812</v>
      </c>
      <c r="Q24" s="22">
        <f t="shared" si="2"/>
        <v>813</v>
      </c>
      <c r="R24" s="22">
        <f t="shared" si="2"/>
        <v>814</v>
      </c>
      <c r="S24" s="22">
        <f t="shared" si="2"/>
        <v>815</v>
      </c>
      <c r="T24" s="22">
        <f t="shared" si="2"/>
        <v>816</v>
      </c>
      <c r="U24" s="22">
        <f t="shared" si="2"/>
        <v>817</v>
      </c>
      <c r="V24" s="22">
        <f t="shared" si="2"/>
        <v>818</v>
      </c>
      <c r="W24" s="22">
        <f t="shared" si="2"/>
        <v>819</v>
      </c>
      <c r="X24" s="22">
        <f t="shared" si="2"/>
        <v>820</v>
      </c>
      <c r="Y24" s="22">
        <f t="shared" si="2"/>
        <v>821</v>
      </c>
      <c r="Z24" s="22">
        <f t="shared" si="2"/>
        <v>822</v>
      </c>
      <c r="AA24" s="22">
        <f t="shared" si="2"/>
        <v>823</v>
      </c>
      <c r="AB24" s="22">
        <f t="shared" si="2"/>
        <v>824</v>
      </c>
      <c r="AC24" s="22">
        <f t="shared" si="2"/>
        <v>825</v>
      </c>
      <c r="AD24" s="22">
        <f t="shared" si="2"/>
        <v>826</v>
      </c>
      <c r="AE24" s="22">
        <f t="shared" si="2"/>
        <v>827</v>
      </c>
      <c r="AF24" s="22">
        <f t="shared" si="2"/>
        <v>828</v>
      </c>
      <c r="AG24" s="22">
        <f t="shared" si="2"/>
        <v>829</v>
      </c>
      <c r="AH24" s="22">
        <f t="shared" ref="AH24:AH28" si="5">AH23+40</f>
        <v>830</v>
      </c>
      <c r="AI24" s="22">
        <f t="shared" ref="AI24:AI28" si="6">AI23+40</f>
        <v>831</v>
      </c>
      <c r="AJ24" s="22">
        <f t="shared" ref="AJ24:AJ28" si="7">AJ23+40</f>
        <v>832</v>
      </c>
      <c r="AK24" s="22">
        <f t="shared" ref="AK24:AK28" si="8">AK23+40</f>
        <v>833</v>
      </c>
      <c r="AL24" s="22">
        <f t="shared" ref="AL24:AL28" si="9">AL23+40</f>
        <v>834</v>
      </c>
      <c r="AM24" s="22">
        <f t="shared" ref="AM24:AM28" si="10">AM23+40</f>
        <v>835</v>
      </c>
      <c r="AN24" s="22">
        <f t="shared" ref="AN24:AN28" si="11">AN23+40</f>
        <v>836</v>
      </c>
      <c r="AO24" s="22">
        <f t="shared" ref="AO24:AO28" si="12">AO23+40</f>
        <v>837</v>
      </c>
      <c r="AP24" s="22">
        <f t="shared" ref="AP24:AP28" si="13">AP23+40</f>
        <v>838</v>
      </c>
      <c r="AQ24" s="22">
        <f t="shared" ref="AQ24:AQ28" si="14">AQ23+40</f>
        <v>839</v>
      </c>
      <c r="AR24" s="22">
        <f t="shared" ref="AR24:AR28" si="15">AR23+40</f>
        <v>840</v>
      </c>
      <c r="AT24" s="20"/>
      <c r="AU24" s="20"/>
      <c r="AV24" s="20"/>
    </row>
    <row r="25" spans="1:48" x14ac:dyDescent="0.25">
      <c r="A25" s="17">
        <v>22</v>
      </c>
      <c r="B25" s="21">
        <f t="shared" si="1"/>
        <v>66</v>
      </c>
      <c r="E25" s="22">
        <f t="shared" si="3"/>
        <v>841</v>
      </c>
      <c r="F25" s="22">
        <f t="shared" si="4"/>
        <v>842</v>
      </c>
      <c r="G25" s="22">
        <f t="shared" ref="G25:G28" si="16">G24+40</f>
        <v>843</v>
      </c>
      <c r="H25" s="22">
        <f t="shared" ref="H25:H28" si="17">H24+40</f>
        <v>844</v>
      </c>
      <c r="I25" s="22">
        <f t="shared" ref="I25:I28" si="18">I24+40</f>
        <v>845</v>
      </c>
      <c r="J25" s="22">
        <f t="shared" ref="J25:J28" si="19">J24+40</f>
        <v>846</v>
      </c>
      <c r="K25" s="22">
        <f t="shared" ref="K25:K28" si="20">K24+40</f>
        <v>847</v>
      </c>
      <c r="L25" s="22">
        <f t="shared" ref="L25:L28" si="21">L24+40</f>
        <v>848</v>
      </c>
      <c r="M25" s="22">
        <f t="shared" ref="M25:M28" si="22">M24+40</f>
        <v>849</v>
      </c>
      <c r="N25" s="22">
        <f t="shared" ref="N25:N28" si="23">N24+40</f>
        <v>850</v>
      </c>
      <c r="O25" s="22">
        <f t="shared" ref="O25:O28" si="24">O24+40</f>
        <v>851</v>
      </c>
      <c r="P25" s="22">
        <f t="shared" ref="P25:P28" si="25">P24+40</f>
        <v>852</v>
      </c>
      <c r="Q25" s="22">
        <f t="shared" ref="Q25:Q28" si="26">Q24+40</f>
        <v>853</v>
      </c>
      <c r="R25" s="22">
        <f t="shared" ref="R25:R28" si="27">R24+40</f>
        <v>854</v>
      </c>
      <c r="S25" s="22">
        <f t="shared" ref="S25:S28" si="28">S24+40</f>
        <v>855</v>
      </c>
      <c r="T25" s="22">
        <f t="shared" ref="T25:T28" si="29">T24+40</f>
        <v>856</v>
      </c>
      <c r="U25" s="22">
        <f t="shared" ref="U25:U28" si="30">U24+40</f>
        <v>857</v>
      </c>
      <c r="V25" s="22">
        <f t="shared" ref="V25:V28" si="31">V24+40</f>
        <v>858</v>
      </c>
      <c r="W25" s="22">
        <f t="shared" ref="W25:W28" si="32">W24+40</f>
        <v>859</v>
      </c>
      <c r="X25" s="22">
        <f t="shared" ref="X25:X28" si="33">X24+40</f>
        <v>860</v>
      </c>
      <c r="Y25" s="22">
        <f t="shared" ref="Y25:Y28" si="34">Y24+40</f>
        <v>861</v>
      </c>
      <c r="Z25" s="22">
        <f t="shared" ref="Z25:Z28" si="35">Z24+40</f>
        <v>862</v>
      </c>
      <c r="AA25" s="22">
        <f t="shared" ref="AA25:AA28" si="36">AA24+40</f>
        <v>863</v>
      </c>
      <c r="AB25" s="22">
        <f t="shared" ref="AB25:AB28" si="37">AB24+40</f>
        <v>864</v>
      </c>
      <c r="AC25" s="22">
        <f t="shared" ref="AC25:AC28" si="38">AC24+40</f>
        <v>865</v>
      </c>
      <c r="AD25" s="22">
        <f t="shared" ref="AD25:AD28" si="39">AD24+40</f>
        <v>866</v>
      </c>
      <c r="AE25" s="22">
        <f t="shared" ref="AE25:AE28" si="40">AE24+40</f>
        <v>867</v>
      </c>
      <c r="AF25" s="22">
        <f t="shared" ref="AF25:AF28" si="41">AF24+40</f>
        <v>868</v>
      </c>
      <c r="AG25" s="22">
        <f t="shared" ref="AG25:AG28" si="42">AG24+40</f>
        <v>869</v>
      </c>
      <c r="AH25" s="22">
        <f t="shared" si="5"/>
        <v>870</v>
      </c>
      <c r="AI25" s="22">
        <f t="shared" si="6"/>
        <v>871</v>
      </c>
      <c r="AJ25" s="22">
        <f t="shared" si="7"/>
        <v>872</v>
      </c>
      <c r="AK25" s="22">
        <f t="shared" si="8"/>
        <v>873</v>
      </c>
      <c r="AL25" s="22">
        <f t="shared" si="9"/>
        <v>874</v>
      </c>
      <c r="AM25" s="22">
        <f t="shared" si="10"/>
        <v>875</v>
      </c>
      <c r="AN25" s="22">
        <f t="shared" si="11"/>
        <v>876</v>
      </c>
      <c r="AO25" s="22">
        <f t="shared" si="12"/>
        <v>877</v>
      </c>
      <c r="AP25" s="22">
        <f t="shared" si="13"/>
        <v>878</v>
      </c>
      <c r="AQ25" s="22">
        <f t="shared" si="14"/>
        <v>879</v>
      </c>
      <c r="AR25" s="22">
        <f t="shared" si="15"/>
        <v>880</v>
      </c>
      <c r="AT25" s="20"/>
      <c r="AU25" s="20"/>
      <c r="AV25" s="20"/>
    </row>
    <row r="26" spans="1:48" x14ac:dyDescent="0.25">
      <c r="A26" s="17">
        <v>23</v>
      </c>
      <c r="B26" s="21">
        <f t="shared" si="1"/>
        <v>69</v>
      </c>
      <c r="E26" s="22">
        <f t="shared" si="3"/>
        <v>881</v>
      </c>
      <c r="F26" s="22">
        <f t="shared" si="4"/>
        <v>882</v>
      </c>
      <c r="G26" s="22">
        <f t="shared" si="16"/>
        <v>883</v>
      </c>
      <c r="H26" s="22">
        <f t="shared" si="17"/>
        <v>884</v>
      </c>
      <c r="I26" s="22">
        <f t="shared" si="18"/>
        <v>885</v>
      </c>
      <c r="J26" s="22">
        <f t="shared" si="19"/>
        <v>886</v>
      </c>
      <c r="K26" s="22">
        <f t="shared" si="20"/>
        <v>887</v>
      </c>
      <c r="L26" s="22">
        <f t="shared" si="21"/>
        <v>888</v>
      </c>
      <c r="M26" s="22">
        <f t="shared" si="22"/>
        <v>889</v>
      </c>
      <c r="N26" s="22">
        <f t="shared" si="23"/>
        <v>890</v>
      </c>
      <c r="O26" s="22">
        <f t="shared" si="24"/>
        <v>891</v>
      </c>
      <c r="P26" s="22">
        <f t="shared" si="25"/>
        <v>892</v>
      </c>
      <c r="Q26" s="22">
        <f t="shared" si="26"/>
        <v>893</v>
      </c>
      <c r="R26" s="22">
        <f t="shared" si="27"/>
        <v>894</v>
      </c>
      <c r="S26" s="22">
        <f t="shared" si="28"/>
        <v>895</v>
      </c>
      <c r="T26" s="22">
        <f t="shared" si="29"/>
        <v>896</v>
      </c>
      <c r="U26" s="22">
        <f t="shared" si="30"/>
        <v>897</v>
      </c>
      <c r="V26" s="22">
        <f t="shared" si="31"/>
        <v>898</v>
      </c>
      <c r="W26" s="22">
        <f t="shared" si="32"/>
        <v>899</v>
      </c>
      <c r="X26" s="22">
        <f t="shared" si="33"/>
        <v>900</v>
      </c>
      <c r="Y26" s="22">
        <f t="shared" si="34"/>
        <v>901</v>
      </c>
      <c r="Z26" s="22">
        <f t="shared" si="35"/>
        <v>902</v>
      </c>
      <c r="AA26" s="22">
        <f t="shared" si="36"/>
        <v>903</v>
      </c>
      <c r="AB26" s="22">
        <f t="shared" si="37"/>
        <v>904</v>
      </c>
      <c r="AC26" s="22">
        <f t="shared" si="38"/>
        <v>905</v>
      </c>
      <c r="AD26" s="22">
        <f t="shared" si="39"/>
        <v>906</v>
      </c>
      <c r="AE26" s="22">
        <f t="shared" si="40"/>
        <v>907</v>
      </c>
      <c r="AF26" s="22">
        <f t="shared" si="41"/>
        <v>908</v>
      </c>
      <c r="AG26" s="22">
        <f t="shared" si="42"/>
        <v>909</v>
      </c>
      <c r="AH26" s="22">
        <f t="shared" si="5"/>
        <v>910</v>
      </c>
      <c r="AI26" s="22">
        <f t="shared" si="6"/>
        <v>911</v>
      </c>
      <c r="AJ26" s="22">
        <f t="shared" si="7"/>
        <v>912</v>
      </c>
      <c r="AK26" s="22">
        <f t="shared" si="8"/>
        <v>913</v>
      </c>
      <c r="AL26" s="22">
        <f t="shared" si="9"/>
        <v>914</v>
      </c>
      <c r="AM26" s="22">
        <f t="shared" si="10"/>
        <v>915</v>
      </c>
      <c r="AN26" s="22">
        <f t="shared" si="11"/>
        <v>916</v>
      </c>
      <c r="AO26" s="22">
        <f t="shared" si="12"/>
        <v>917</v>
      </c>
      <c r="AP26" s="22">
        <f t="shared" si="13"/>
        <v>918</v>
      </c>
      <c r="AQ26" s="22">
        <f t="shared" si="14"/>
        <v>919</v>
      </c>
      <c r="AR26" s="22">
        <f t="shared" si="15"/>
        <v>920</v>
      </c>
      <c r="AT26" s="20"/>
      <c r="AU26" s="20"/>
      <c r="AV26" s="20"/>
    </row>
    <row r="27" spans="1:48" x14ac:dyDescent="0.25">
      <c r="A27" s="17">
        <v>24</v>
      </c>
      <c r="B27" s="21">
        <f t="shared" si="1"/>
        <v>72</v>
      </c>
      <c r="E27" s="22">
        <f t="shared" si="3"/>
        <v>921</v>
      </c>
      <c r="F27" s="22">
        <f t="shared" si="4"/>
        <v>922</v>
      </c>
      <c r="G27" s="22">
        <f t="shared" si="16"/>
        <v>923</v>
      </c>
      <c r="H27" s="22">
        <f t="shared" si="17"/>
        <v>924</v>
      </c>
      <c r="I27" s="22">
        <f t="shared" si="18"/>
        <v>925</v>
      </c>
      <c r="J27" s="22">
        <f t="shared" si="19"/>
        <v>926</v>
      </c>
      <c r="K27" s="22">
        <f t="shared" si="20"/>
        <v>927</v>
      </c>
      <c r="L27" s="22">
        <f t="shared" si="21"/>
        <v>928</v>
      </c>
      <c r="M27" s="22">
        <f t="shared" si="22"/>
        <v>929</v>
      </c>
      <c r="N27" s="22">
        <f t="shared" si="23"/>
        <v>930</v>
      </c>
      <c r="O27" s="22">
        <f t="shared" si="24"/>
        <v>931</v>
      </c>
      <c r="P27" s="22">
        <f t="shared" si="25"/>
        <v>932</v>
      </c>
      <c r="Q27" s="22">
        <f t="shared" si="26"/>
        <v>933</v>
      </c>
      <c r="R27" s="22">
        <f t="shared" si="27"/>
        <v>934</v>
      </c>
      <c r="S27" s="22">
        <f t="shared" si="28"/>
        <v>935</v>
      </c>
      <c r="T27" s="22">
        <f t="shared" si="29"/>
        <v>936</v>
      </c>
      <c r="U27" s="22">
        <f t="shared" si="30"/>
        <v>937</v>
      </c>
      <c r="V27" s="22">
        <f t="shared" si="31"/>
        <v>938</v>
      </c>
      <c r="W27" s="22">
        <f t="shared" si="32"/>
        <v>939</v>
      </c>
      <c r="X27" s="22">
        <f t="shared" si="33"/>
        <v>940</v>
      </c>
      <c r="Y27" s="22">
        <f t="shared" si="34"/>
        <v>941</v>
      </c>
      <c r="Z27" s="22">
        <f t="shared" si="35"/>
        <v>942</v>
      </c>
      <c r="AA27" s="22">
        <f t="shared" si="36"/>
        <v>943</v>
      </c>
      <c r="AB27" s="22">
        <f t="shared" si="37"/>
        <v>944</v>
      </c>
      <c r="AC27" s="22">
        <f t="shared" si="38"/>
        <v>945</v>
      </c>
      <c r="AD27" s="22">
        <f t="shared" si="39"/>
        <v>946</v>
      </c>
      <c r="AE27" s="22">
        <f t="shared" si="40"/>
        <v>947</v>
      </c>
      <c r="AF27" s="22">
        <f t="shared" si="41"/>
        <v>948</v>
      </c>
      <c r="AG27" s="22">
        <f t="shared" si="42"/>
        <v>949</v>
      </c>
      <c r="AH27" s="22">
        <f t="shared" si="5"/>
        <v>950</v>
      </c>
      <c r="AI27" s="22">
        <f t="shared" si="6"/>
        <v>951</v>
      </c>
      <c r="AJ27" s="22">
        <f t="shared" si="7"/>
        <v>952</v>
      </c>
      <c r="AK27" s="22">
        <f t="shared" si="8"/>
        <v>953</v>
      </c>
      <c r="AL27" s="22">
        <f t="shared" si="9"/>
        <v>954</v>
      </c>
      <c r="AM27" s="22">
        <f t="shared" si="10"/>
        <v>955</v>
      </c>
      <c r="AN27" s="22">
        <f t="shared" si="11"/>
        <v>956</v>
      </c>
      <c r="AO27" s="22">
        <f t="shared" si="12"/>
        <v>957</v>
      </c>
      <c r="AP27" s="22">
        <f t="shared" si="13"/>
        <v>958</v>
      </c>
      <c r="AQ27" s="22">
        <f t="shared" si="14"/>
        <v>959</v>
      </c>
      <c r="AR27" s="22">
        <f t="shared" si="15"/>
        <v>960</v>
      </c>
      <c r="AT27" s="20"/>
      <c r="AU27" s="20"/>
      <c r="AV27" s="20"/>
    </row>
    <row r="28" spans="1:48" x14ac:dyDescent="0.25">
      <c r="A28" s="17">
        <v>25</v>
      </c>
      <c r="B28" s="21">
        <f t="shared" si="1"/>
        <v>75</v>
      </c>
      <c r="E28" s="22">
        <f t="shared" si="3"/>
        <v>961</v>
      </c>
      <c r="F28" s="22">
        <f t="shared" si="4"/>
        <v>962</v>
      </c>
      <c r="G28" s="22">
        <f t="shared" si="16"/>
        <v>963</v>
      </c>
      <c r="H28" s="22">
        <f t="shared" si="17"/>
        <v>964</v>
      </c>
      <c r="I28" s="22">
        <f t="shared" si="18"/>
        <v>965</v>
      </c>
      <c r="J28" s="22">
        <f t="shared" si="19"/>
        <v>966</v>
      </c>
      <c r="K28" s="22">
        <f t="shared" si="20"/>
        <v>967</v>
      </c>
      <c r="L28" s="22">
        <f t="shared" si="21"/>
        <v>968</v>
      </c>
      <c r="M28" s="22">
        <f t="shared" si="22"/>
        <v>969</v>
      </c>
      <c r="N28" s="22">
        <f t="shared" si="23"/>
        <v>970</v>
      </c>
      <c r="O28" s="22">
        <f t="shared" si="24"/>
        <v>971</v>
      </c>
      <c r="P28" s="22">
        <f t="shared" si="25"/>
        <v>972</v>
      </c>
      <c r="Q28" s="22">
        <f t="shared" si="26"/>
        <v>973</v>
      </c>
      <c r="R28" s="22">
        <f t="shared" si="27"/>
        <v>974</v>
      </c>
      <c r="S28" s="22">
        <f t="shared" si="28"/>
        <v>975</v>
      </c>
      <c r="T28" s="22">
        <f t="shared" si="29"/>
        <v>976</v>
      </c>
      <c r="U28" s="22">
        <f t="shared" si="30"/>
        <v>977</v>
      </c>
      <c r="V28" s="22">
        <f t="shared" si="31"/>
        <v>978</v>
      </c>
      <c r="W28" s="22">
        <f t="shared" si="32"/>
        <v>979</v>
      </c>
      <c r="X28" s="22">
        <f t="shared" si="33"/>
        <v>980</v>
      </c>
      <c r="Y28" s="22">
        <f t="shared" si="34"/>
        <v>981</v>
      </c>
      <c r="Z28" s="22">
        <f t="shared" si="35"/>
        <v>982</v>
      </c>
      <c r="AA28" s="22">
        <f t="shared" si="36"/>
        <v>983</v>
      </c>
      <c r="AB28" s="22">
        <f t="shared" si="37"/>
        <v>984</v>
      </c>
      <c r="AC28" s="22">
        <f t="shared" si="38"/>
        <v>985</v>
      </c>
      <c r="AD28" s="22">
        <f t="shared" si="39"/>
        <v>986</v>
      </c>
      <c r="AE28" s="22">
        <f t="shared" si="40"/>
        <v>987</v>
      </c>
      <c r="AF28" s="22">
        <f t="shared" si="41"/>
        <v>988</v>
      </c>
      <c r="AG28" s="22">
        <f t="shared" si="42"/>
        <v>989</v>
      </c>
      <c r="AH28" s="22">
        <f t="shared" si="5"/>
        <v>990</v>
      </c>
      <c r="AI28" s="22">
        <f t="shared" si="6"/>
        <v>991</v>
      </c>
      <c r="AJ28" s="22">
        <f t="shared" si="7"/>
        <v>992</v>
      </c>
      <c r="AK28" s="22">
        <f t="shared" si="8"/>
        <v>993</v>
      </c>
      <c r="AL28" s="22">
        <f t="shared" si="9"/>
        <v>994</v>
      </c>
      <c r="AM28" s="22">
        <f t="shared" si="10"/>
        <v>995</v>
      </c>
      <c r="AN28" s="22">
        <f t="shared" si="11"/>
        <v>996</v>
      </c>
      <c r="AO28" s="22">
        <f t="shared" si="12"/>
        <v>997</v>
      </c>
      <c r="AP28" s="22">
        <f t="shared" si="13"/>
        <v>998</v>
      </c>
      <c r="AQ28" s="22">
        <f t="shared" si="14"/>
        <v>999</v>
      </c>
      <c r="AR28" s="22">
        <f t="shared" si="15"/>
        <v>1000</v>
      </c>
      <c r="AT28" s="20"/>
      <c r="AU28" s="20"/>
      <c r="AV28" s="20"/>
    </row>
    <row r="31" spans="1:48" x14ac:dyDescent="0.25">
      <c r="E31" s="56" t="s">
        <v>6</v>
      </c>
    </row>
    <row r="34" spans="5:97" x14ac:dyDescent="0.25">
      <c r="E34" s="41">
        <v>1</v>
      </c>
      <c r="F34" s="41">
        <v>2</v>
      </c>
      <c r="G34" s="41">
        <v>3</v>
      </c>
      <c r="H34" s="41">
        <v>4</v>
      </c>
      <c r="I34" s="41">
        <v>5</v>
      </c>
      <c r="J34" s="41">
        <v>6</v>
      </c>
      <c r="K34" s="41">
        <v>7</v>
      </c>
      <c r="L34" s="41">
        <v>8</v>
      </c>
      <c r="M34" s="41">
        <v>9</v>
      </c>
      <c r="N34" s="41">
        <v>10</v>
      </c>
      <c r="O34" s="41">
        <v>11</v>
      </c>
      <c r="P34" s="41">
        <v>12</v>
      </c>
      <c r="Q34" s="41">
        <v>13</v>
      </c>
      <c r="R34" s="41">
        <v>14</v>
      </c>
      <c r="S34" s="41">
        <v>15</v>
      </c>
      <c r="T34" s="41">
        <v>16</v>
      </c>
      <c r="U34" s="41">
        <v>17</v>
      </c>
      <c r="V34" s="41">
        <v>18</v>
      </c>
      <c r="W34" s="41">
        <v>19</v>
      </c>
      <c r="X34" s="41">
        <v>20</v>
      </c>
      <c r="Y34" s="41">
        <v>21</v>
      </c>
      <c r="Z34" s="41">
        <v>22</v>
      </c>
      <c r="AA34" s="41">
        <v>23</v>
      </c>
      <c r="AB34" s="41">
        <v>24</v>
      </c>
      <c r="AC34" s="41">
        <v>25</v>
      </c>
      <c r="AD34" s="41">
        <v>26</v>
      </c>
      <c r="AE34" s="41">
        <v>27</v>
      </c>
      <c r="AF34" s="41">
        <v>28</v>
      </c>
      <c r="AG34" s="41">
        <v>29</v>
      </c>
      <c r="AH34" s="41">
        <v>30</v>
      </c>
      <c r="AI34" s="41">
        <v>31</v>
      </c>
      <c r="AJ34" s="41">
        <v>32</v>
      </c>
      <c r="AK34" s="41">
        <v>33</v>
      </c>
      <c r="AL34" s="41">
        <v>34</v>
      </c>
      <c r="AM34" s="41">
        <v>35</v>
      </c>
      <c r="AN34" s="41">
        <v>36</v>
      </c>
      <c r="AO34" s="41">
        <v>37</v>
      </c>
      <c r="AP34" s="41">
        <v>38</v>
      </c>
      <c r="AQ34" s="41">
        <v>39</v>
      </c>
      <c r="AR34" s="41">
        <v>40</v>
      </c>
      <c r="BA34" s="17">
        <v>1</v>
      </c>
      <c r="BC34" s="49">
        <v>1</v>
      </c>
      <c r="BD34" s="49">
        <v>2</v>
      </c>
      <c r="BE34" s="49">
        <v>3</v>
      </c>
      <c r="BF34" s="49">
        <v>4</v>
      </c>
      <c r="BG34" s="49">
        <v>5</v>
      </c>
      <c r="BH34" s="49">
        <v>6</v>
      </c>
      <c r="BI34" s="49">
        <v>7</v>
      </c>
      <c r="BJ34" s="49">
        <v>8</v>
      </c>
      <c r="BK34" s="49">
        <v>9</v>
      </c>
      <c r="BL34" s="49">
        <v>10</v>
      </c>
      <c r="BM34" s="49">
        <v>11</v>
      </c>
      <c r="BN34" s="49">
        <v>12</v>
      </c>
      <c r="BO34" s="49">
        <v>13</v>
      </c>
      <c r="BP34" s="49">
        <v>14</v>
      </c>
      <c r="BQ34" s="49">
        <v>15</v>
      </c>
      <c r="BR34" s="49">
        <v>16</v>
      </c>
      <c r="BS34" s="49">
        <v>17</v>
      </c>
      <c r="BT34" s="49">
        <v>18</v>
      </c>
      <c r="BU34" s="49">
        <v>19</v>
      </c>
      <c r="BV34" s="49">
        <v>20</v>
      </c>
      <c r="BW34" s="49">
        <v>21</v>
      </c>
      <c r="BX34" s="49">
        <v>22</v>
      </c>
      <c r="BY34" s="49">
        <v>23</v>
      </c>
      <c r="BZ34" s="49">
        <v>24</v>
      </c>
      <c r="CA34" s="49">
        <v>25</v>
      </c>
      <c r="CB34" s="49">
        <v>26</v>
      </c>
      <c r="CC34" s="49">
        <v>27</v>
      </c>
      <c r="CD34" s="49">
        <v>28</v>
      </c>
      <c r="CE34" s="49">
        <v>29</v>
      </c>
      <c r="CF34" s="49">
        <v>30</v>
      </c>
      <c r="CG34" s="49">
        <v>31</v>
      </c>
      <c r="CH34" s="49">
        <v>32</v>
      </c>
      <c r="CI34" s="49">
        <v>33</v>
      </c>
      <c r="CJ34" s="49">
        <v>34</v>
      </c>
      <c r="CK34" s="49">
        <v>35</v>
      </c>
      <c r="CL34" s="49">
        <v>36</v>
      </c>
      <c r="CM34" s="49">
        <v>37</v>
      </c>
      <c r="CN34" s="49">
        <v>38</v>
      </c>
      <c r="CO34" s="49">
        <v>39</v>
      </c>
      <c r="CP34" s="49">
        <v>40</v>
      </c>
      <c r="CS34" s="18"/>
    </row>
    <row r="35" spans="5:97" x14ac:dyDescent="0.25">
      <c r="E35" s="41">
        <v>41</v>
      </c>
      <c r="F35" s="41">
        <v>42</v>
      </c>
      <c r="G35" s="41">
        <v>43</v>
      </c>
      <c r="H35" s="41">
        <v>44</v>
      </c>
      <c r="I35" s="41">
        <v>45</v>
      </c>
      <c r="J35" s="41">
        <v>46</v>
      </c>
      <c r="K35" s="41">
        <v>47</v>
      </c>
      <c r="L35" s="41">
        <v>48</v>
      </c>
      <c r="M35" s="41">
        <v>49</v>
      </c>
      <c r="N35" s="41">
        <v>50</v>
      </c>
      <c r="O35" s="41">
        <v>51</v>
      </c>
      <c r="P35" s="41">
        <v>52</v>
      </c>
      <c r="Q35" s="41">
        <v>53</v>
      </c>
      <c r="R35" s="41">
        <v>54</v>
      </c>
      <c r="S35" s="41">
        <v>55</v>
      </c>
      <c r="T35" s="41">
        <v>56</v>
      </c>
      <c r="U35" s="41">
        <v>57</v>
      </c>
      <c r="V35" s="41">
        <v>58</v>
      </c>
      <c r="W35" s="41">
        <v>59</v>
      </c>
      <c r="X35" s="41">
        <v>60</v>
      </c>
      <c r="Y35" s="41">
        <v>61</v>
      </c>
      <c r="Z35" s="41">
        <v>62</v>
      </c>
      <c r="AA35" s="41">
        <v>63</v>
      </c>
      <c r="AB35" s="41">
        <v>64</v>
      </c>
      <c r="AC35" s="41">
        <v>65</v>
      </c>
      <c r="AD35" s="41">
        <v>66</v>
      </c>
      <c r="AE35" s="41">
        <v>67</v>
      </c>
      <c r="AF35" s="41">
        <v>68</v>
      </c>
      <c r="AG35" s="41">
        <v>69</v>
      </c>
      <c r="AH35" s="41">
        <v>70</v>
      </c>
      <c r="AI35" s="41">
        <v>71</v>
      </c>
      <c r="AJ35" s="41">
        <v>72</v>
      </c>
      <c r="AK35" s="41">
        <v>73</v>
      </c>
      <c r="AL35" s="41">
        <v>74</v>
      </c>
      <c r="AM35" s="41">
        <v>75</v>
      </c>
      <c r="AN35" s="41">
        <v>76</v>
      </c>
      <c r="AO35" s="41">
        <v>77</v>
      </c>
      <c r="AP35" s="41">
        <v>78</v>
      </c>
      <c r="AQ35" s="41">
        <v>79</v>
      </c>
      <c r="AR35" s="41">
        <v>80</v>
      </c>
      <c r="BA35" s="17">
        <v>2</v>
      </c>
      <c r="BC35" s="49">
        <v>41</v>
      </c>
      <c r="BD35" s="49">
        <v>42</v>
      </c>
      <c r="BE35" s="49">
        <v>43</v>
      </c>
      <c r="BF35" s="49">
        <v>44</v>
      </c>
      <c r="BG35" s="49">
        <v>45</v>
      </c>
      <c r="BH35" s="49">
        <v>46</v>
      </c>
      <c r="BI35" s="49">
        <v>47</v>
      </c>
      <c r="BJ35" s="49">
        <v>48</v>
      </c>
      <c r="BK35" s="49">
        <v>49</v>
      </c>
      <c r="BL35" s="49">
        <v>50</v>
      </c>
      <c r="BM35" s="49">
        <v>51</v>
      </c>
      <c r="BN35" s="49">
        <v>52</v>
      </c>
      <c r="BO35" s="49">
        <v>53</v>
      </c>
      <c r="BP35" s="49">
        <v>54</v>
      </c>
      <c r="BQ35" s="49">
        <v>55</v>
      </c>
      <c r="BR35" s="49">
        <v>56</v>
      </c>
      <c r="BS35" s="49">
        <v>57</v>
      </c>
      <c r="BT35" s="49">
        <v>58</v>
      </c>
      <c r="BU35" s="49">
        <v>59</v>
      </c>
      <c r="BV35" s="49">
        <v>60</v>
      </c>
      <c r="BW35" s="49">
        <v>61</v>
      </c>
      <c r="BX35" s="49">
        <v>62</v>
      </c>
      <c r="BY35" s="49">
        <v>63</v>
      </c>
      <c r="BZ35" s="49">
        <v>64</v>
      </c>
      <c r="CA35" s="49">
        <v>65</v>
      </c>
      <c r="CB35" s="49">
        <v>66</v>
      </c>
      <c r="CC35" s="49">
        <v>67</v>
      </c>
      <c r="CD35" s="49">
        <v>68</v>
      </c>
      <c r="CE35" s="49">
        <v>69</v>
      </c>
      <c r="CF35" s="49">
        <v>70</v>
      </c>
      <c r="CG35" s="49">
        <v>71</v>
      </c>
      <c r="CH35" s="49">
        <v>72</v>
      </c>
      <c r="CI35" s="49">
        <v>73</v>
      </c>
      <c r="CJ35" s="49">
        <v>74</v>
      </c>
      <c r="CK35" s="49">
        <v>75</v>
      </c>
      <c r="CL35" s="49">
        <v>76</v>
      </c>
      <c r="CM35" s="49">
        <v>77</v>
      </c>
      <c r="CN35" s="49">
        <v>78</v>
      </c>
      <c r="CO35" s="49">
        <v>79</v>
      </c>
      <c r="CP35" s="49">
        <v>80</v>
      </c>
      <c r="CS35" s="18"/>
    </row>
    <row r="36" spans="5:97" x14ac:dyDescent="0.25">
      <c r="E36" s="41">
        <v>81</v>
      </c>
      <c r="F36" s="41">
        <v>82</v>
      </c>
      <c r="G36" s="41">
        <v>83</v>
      </c>
      <c r="H36" s="41">
        <v>84</v>
      </c>
      <c r="I36" s="41">
        <v>85</v>
      </c>
      <c r="J36" s="41">
        <v>86</v>
      </c>
      <c r="K36" s="41">
        <v>87</v>
      </c>
      <c r="L36" s="41">
        <v>88</v>
      </c>
      <c r="M36" s="41">
        <v>89</v>
      </c>
      <c r="N36" s="41">
        <v>90</v>
      </c>
      <c r="O36" s="41">
        <v>91</v>
      </c>
      <c r="P36" s="41">
        <v>92</v>
      </c>
      <c r="Q36" s="41">
        <v>93</v>
      </c>
      <c r="R36" s="41">
        <v>94</v>
      </c>
      <c r="S36" s="41">
        <v>95</v>
      </c>
      <c r="T36" s="41">
        <v>96</v>
      </c>
      <c r="U36" s="41">
        <v>97</v>
      </c>
      <c r="V36" s="41">
        <v>98</v>
      </c>
      <c r="W36" s="41">
        <v>99</v>
      </c>
      <c r="X36" s="41">
        <v>100</v>
      </c>
      <c r="Y36" s="41">
        <v>101</v>
      </c>
      <c r="Z36" s="41">
        <v>102</v>
      </c>
      <c r="AA36" s="41">
        <v>103</v>
      </c>
      <c r="AB36" s="41">
        <v>104</v>
      </c>
      <c r="AC36" s="41">
        <v>105</v>
      </c>
      <c r="AD36" s="41">
        <v>106</v>
      </c>
      <c r="AE36" s="41">
        <v>107</v>
      </c>
      <c r="AF36" s="41">
        <v>108</v>
      </c>
      <c r="AG36" s="41">
        <v>109</v>
      </c>
      <c r="AH36" s="41">
        <v>110</v>
      </c>
      <c r="AI36" s="41">
        <v>111</v>
      </c>
      <c r="AJ36" s="41">
        <v>112</v>
      </c>
      <c r="AK36" s="41">
        <v>113</v>
      </c>
      <c r="AL36" s="41">
        <v>114</v>
      </c>
      <c r="AM36" s="41">
        <v>115</v>
      </c>
      <c r="AN36" s="41">
        <v>116</v>
      </c>
      <c r="AO36" s="41">
        <v>117</v>
      </c>
      <c r="AP36" s="41">
        <v>118</v>
      </c>
      <c r="AQ36" s="41">
        <v>119</v>
      </c>
      <c r="AR36" s="41">
        <v>120</v>
      </c>
      <c r="BA36" s="17">
        <v>3</v>
      </c>
      <c r="BC36" s="49">
        <v>81</v>
      </c>
      <c r="BD36" s="49">
        <v>82</v>
      </c>
      <c r="BE36" s="49">
        <v>83</v>
      </c>
      <c r="BF36" s="49">
        <v>84</v>
      </c>
      <c r="BG36" s="49">
        <v>85</v>
      </c>
      <c r="BH36" s="49">
        <v>86</v>
      </c>
      <c r="BI36" s="49">
        <v>87</v>
      </c>
      <c r="BJ36" s="49">
        <v>88</v>
      </c>
      <c r="BK36" s="49">
        <v>89</v>
      </c>
      <c r="BL36" s="49">
        <v>90</v>
      </c>
      <c r="BM36" s="49">
        <v>91</v>
      </c>
      <c r="BN36" s="49">
        <v>92</v>
      </c>
      <c r="BO36" s="49">
        <v>93</v>
      </c>
      <c r="BP36" s="49">
        <v>94</v>
      </c>
      <c r="BQ36" s="49">
        <v>95</v>
      </c>
      <c r="BR36" s="49">
        <v>96</v>
      </c>
      <c r="BS36" s="49">
        <v>97</v>
      </c>
      <c r="BT36" s="49">
        <v>98</v>
      </c>
      <c r="BU36" s="49">
        <v>99</v>
      </c>
      <c r="BV36" s="49">
        <v>100</v>
      </c>
      <c r="BW36" s="49">
        <v>101</v>
      </c>
      <c r="BX36" s="49">
        <v>102</v>
      </c>
      <c r="BY36" s="49">
        <v>103</v>
      </c>
      <c r="BZ36" s="49">
        <v>104</v>
      </c>
      <c r="CA36" s="49">
        <v>105</v>
      </c>
      <c r="CB36" s="49">
        <v>106</v>
      </c>
      <c r="CC36" s="49">
        <v>107</v>
      </c>
      <c r="CD36" s="49">
        <v>108</v>
      </c>
      <c r="CE36" s="49">
        <v>109</v>
      </c>
      <c r="CF36" s="49">
        <v>110</v>
      </c>
      <c r="CG36" s="49">
        <v>111</v>
      </c>
      <c r="CH36" s="49">
        <v>112</v>
      </c>
      <c r="CI36" s="49">
        <v>113</v>
      </c>
      <c r="CJ36" s="49">
        <v>114</v>
      </c>
      <c r="CK36" s="49">
        <v>115</v>
      </c>
      <c r="CL36" s="49">
        <v>116</v>
      </c>
      <c r="CM36" s="49">
        <v>117</v>
      </c>
      <c r="CN36" s="49">
        <v>118</v>
      </c>
      <c r="CO36" s="49">
        <v>119</v>
      </c>
      <c r="CP36" s="49">
        <v>120</v>
      </c>
      <c r="CS36" s="18"/>
    </row>
    <row r="37" spans="5:97" x14ac:dyDescent="0.25">
      <c r="E37" s="41">
        <v>121</v>
      </c>
      <c r="F37" s="41">
        <v>122</v>
      </c>
      <c r="G37" s="41">
        <v>125</v>
      </c>
      <c r="H37" s="41">
        <v>126</v>
      </c>
      <c r="I37" s="41">
        <v>127</v>
      </c>
      <c r="J37" s="41">
        <v>128</v>
      </c>
      <c r="K37" s="41">
        <v>129</v>
      </c>
      <c r="L37" s="41">
        <v>130</v>
      </c>
      <c r="M37" s="41">
        <v>131</v>
      </c>
      <c r="N37" s="41">
        <v>132</v>
      </c>
      <c r="O37" s="41">
        <v>133</v>
      </c>
      <c r="P37" s="41">
        <v>134</v>
      </c>
      <c r="Q37" s="41">
        <v>135</v>
      </c>
      <c r="R37" s="41">
        <v>136</v>
      </c>
      <c r="S37" s="41">
        <v>137</v>
      </c>
      <c r="T37" s="41">
        <v>138</v>
      </c>
      <c r="U37" s="41">
        <v>139</v>
      </c>
      <c r="V37" s="41">
        <v>140</v>
      </c>
      <c r="W37" s="41">
        <v>141</v>
      </c>
      <c r="X37" s="41">
        <v>142</v>
      </c>
      <c r="Y37" s="41">
        <v>143</v>
      </c>
      <c r="Z37" s="41">
        <v>144</v>
      </c>
      <c r="AA37" s="41">
        <v>145</v>
      </c>
      <c r="AB37" s="41">
        <v>146</v>
      </c>
      <c r="AC37" s="41">
        <v>147</v>
      </c>
      <c r="AD37" s="41">
        <v>148</v>
      </c>
      <c r="AE37" s="41">
        <v>149</v>
      </c>
      <c r="AF37" s="41">
        <v>150</v>
      </c>
      <c r="AG37" s="41">
        <v>151</v>
      </c>
      <c r="AH37" s="41">
        <v>152</v>
      </c>
      <c r="AI37" s="41">
        <v>153</v>
      </c>
      <c r="AJ37" s="41">
        <v>154</v>
      </c>
      <c r="AK37" s="41">
        <v>155</v>
      </c>
      <c r="AL37" s="41">
        <v>156</v>
      </c>
      <c r="AM37" s="41">
        <v>157</v>
      </c>
      <c r="AN37" s="41">
        <v>158</v>
      </c>
      <c r="AO37" s="41">
        <v>159</v>
      </c>
      <c r="AP37" s="41">
        <v>160</v>
      </c>
      <c r="AQ37" s="41">
        <v>161</v>
      </c>
      <c r="AR37" s="41">
        <v>162</v>
      </c>
      <c r="BA37" s="17">
        <v>4</v>
      </c>
      <c r="BC37" s="49">
        <v>121</v>
      </c>
      <c r="BD37" s="49">
        <v>122</v>
      </c>
      <c r="BE37" s="49">
        <v>125</v>
      </c>
      <c r="BF37" s="49">
        <v>126</v>
      </c>
      <c r="BG37" s="49">
        <v>127</v>
      </c>
      <c r="BH37" s="49">
        <v>128</v>
      </c>
      <c r="BI37" s="49">
        <v>129</v>
      </c>
      <c r="BJ37" s="49">
        <v>130</v>
      </c>
      <c r="BK37" s="49">
        <v>131</v>
      </c>
      <c r="BL37" s="49">
        <v>132</v>
      </c>
      <c r="BM37" s="49">
        <v>133</v>
      </c>
      <c r="BN37" s="49">
        <v>134</v>
      </c>
      <c r="BO37" s="49">
        <v>135</v>
      </c>
      <c r="BP37" s="49">
        <v>136</v>
      </c>
      <c r="BQ37" s="49">
        <v>137</v>
      </c>
      <c r="BR37" s="49">
        <v>138</v>
      </c>
      <c r="BS37" s="49">
        <v>139</v>
      </c>
      <c r="BT37" s="49">
        <v>140</v>
      </c>
      <c r="BU37" s="49">
        <v>141</v>
      </c>
      <c r="BV37" s="49">
        <v>142</v>
      </c>
      <c r="BW37" s="49">
        <v>143</v>
      </c>
      <c r="BX37" s="49">
        <v>144</v>
      </c>
      <c r="BY37" s="49">
        <v>145</v>
      </c>
      <c r="BZ37" s="49">
        <v>146</v>
      </c>
      <c r="CA37" s="49">
        <v>147</v>
      </c>
      <c r="CB37" s="49">
        <v>148</v>
      </c>
      <c r="CC37" s="49">
        <v>149</v>
      </c>
      <c r="CD37" s="49">
        <v>150</v>
      </c>
      <c r="CE37" s="49">
        <v>151</v>
      </c>
      <c r="CF37" s="49">
        <v>152</v>
      </c>
      <c r="CG37" s="49">
        <v>153</v>
      </c>
      <c r="CH37" s="49">
        <v>154</v>
      </c>
      <c r="CI37" s="49">
        <v>155</v>
      </c>
      <c r="CJ37" s="49">
        <v>156</v>
      </c>
      <c r="CK37" s="49">
        <v>157</v>
      </c>
      <c r="CL37" s="49">
        <v>158</v>
      </c>
      <c r="CM37" s="49">
        <v>159</v>
      </c>
      <c r="CN37" s="49">
        <v>160</v>
      </c>
      <c r="CO37" s="49">
        <v>161</v>
      </c>
      <c r="CP37" s="49">
        <v>162</v>
      </c>
      <c r="CS37" s="18"/>
    </row>
    <row r="38" spans="5:97" x14ac:dyDescent="0.25">
      <c r="E38" s="41">
        <v>161</v>
      </c>
      <c r="F38" s="41">
        <v>162</v>
      </c>
      <c r="G38" s="41">
        <v>163</v>
      </c>
      <c r="H38" s="41">
        <v>164</v>
      </c>
      <c r="I38" s="41">
        <v>165</v>
      </c>
      <c r="J38" s="41">
        <v>166</v>
      </c>
      <c r="K38" s="41">
        <v>167</v>
      </c>
      <c r="L38" s="41">
        <v>168</v>
      </c>
      <c r="M38" s="41">
        <v>169</v>
      </c>
      <c r="N38" s="41">
        <v>170</v>
      </c>
      <c r="O38" s="41">
        <v>171</v>
      </c>
      <c r="P38" s="41">
        <v>172</v>
      </c>
      <c r="Q38" s="41">
        <v>173</v>
      </c>
      <c r="R38" s="41">
        <v>174</v>
      </c>
      <c r="S38" s="41">
        <v>175</v>
      </c>
      <c r="T38" s="41">
        <v>176</v>
      </c>
      <c r="U38" s="41">
        <v>177</v>
      </c>
      <c r="V38" s="41">
        <v>178</v>
      </c>
      <c r="W38" s="41">
        <v>179</v>
      </c>
      <c r="X38" s="41">
        <v>180</v>
      </c>
      <c r="Y38" s="41">
        <v>181</v>
      </c>
      <c r="Z38" s="41">
        <v>182</v>
      </c>
      <c r="AA38" s="41">
        <v>183</v>
      </c>
      <c r="AB38" s="41">
        <v>184</v>
      </c>
      <c r="AC38" s="41">
        <v>185</v>
      </c>
      <c r="AD38" s="41">
        <v>186</v>
      </c>
      <c r="AE38" s="41">
        <v>187</v>
      </c>
      <c r="AF38" s="41">
        <v>188</v>
      </c>
      <c r="AG38" s="41">
        <v>189</v>
      </c>
      <c r="AH38" s="41">
        <v>190</v>
      </c>
      <c r="AI38" s="41">
        <v>191</v>
      </c>
      <c r="AJ38" s="41">
        <v>192</v>
      </c>
      <c r="AK38" s="41">
        <v>193</v>
      </c>
      <c r="AL38" s="41">
        <v>194</v>
      </c>
      <c r="AM38" s="41">
        <v>195</v>
      </c>
      <c r="AN38" s="41">
        <v>196</v>
      </c>
      <c r="AO38" s="41">
        <v>197</v>
      </c>
      <c r="AP38" s="41">
        <v>198</v>
      </c>
      <c r="AQ38" s="41">
        <v>199</v>
      </c>
      <c r="AR38" s="41">
        <v>200</v>
      </c>
      <c r="BA38" s="42">
        <v>5</v>
      </c>
      <c r="BC38" s="41">
        <v>161</v>
      </c>
      <c r="BD38" s="41">
        <v>162</v>
      </c>
      <c r="BE38" s="41">
        <v>163</v>
      </c>
      <c r="BF38" s="41">
        <v>164</v>
      </c>
      <c r="BG38" s="41">
        <v>165</v>
      </c>
      <c r="BH38" s="41">
        <v>166</v>
      </c>
      <c r="BI38" s="41">
        <v>167</v>
      </c>
      <c r="BJ38" s="41">
        <v>168</v>
      </c>
      <c r="BK38" s="41">
        <v>169</v>
      </c>
      <c r="BL38" s="41">
        <v>170</v>
      </c>
      <c r="BM38" s="41">
        <v>171</v>
      </c>
      <c r="BN38" s="41">
        <v>172</v>
      </c>
      <c r="BO38" s="41">
        <v>173</v>
      </c>
      <c r="BP38" s="41">
        <v>174</v>
      </c>
      <c r="BQ38" s="41">
        <v>175</v>
      </c>
      <c r="BR38" s="41">
        <v>176</v>
      </c>
      <c r="BS38" s="41">
        <v>177</v>
      </c>
      <c r="BT38" s="41">
        <v>178</v>
      </c>
      <c r="BU38" s="41">
        <v>179</v>
      </c>
      <c r="BV38" s="41">
        <v>180</v>
      </c>
      <c r="BW38" s="41">
        <v>181</v>
      </c>
      <c r="BX38" s="41">
        <v>182</v>
      </c>
      <c r="BY38" s="41">
        <v>183</v>
      </c>
      <c r="BZ38" s="41">
        <v>184</v>
      </c>
      <c r="CA38" s="41">
        <v>185</v>
      </c>
      <c r="CB38" s="41">
        <v>186</v>
      </c>
      <c r="CC38" s="41">
        <v>187</v>
      </c>
      <c r="CD38" s="41">
        <v>188</v>
      </c>
      <c r="CE38" s="41">
        <v>189</v>
      </c>
      <c r="CF38" s="41">
        <v>190</v>
      </c>
      <c r="CG38" s="41">
        <v>191</v>
      </c>
      <c r="CH38" s="41">
        <v>192</v>
      </c>
      <c r="CI38" s="41">
        <v>193</v>
      </c>
      <c r="CJ38" s="41">
        <v>194</v>
      </c>
      <c r="CK38" s="41">
        <v>195</v>
      </c>
      <c r="CL38" s="41">
        <v>196</v>
      </c>
      <c r="CM38" s="41">
        <v>197</v>
      </c>
      <c r="CN38" s="41">
        <v>198</v>
      </c>
      <c r="CO38" s="41">
        <v>199</v>
      </c>
      <c r="CP38" s="41">
        <v>200</v>
      </c>
      <c r="CS38" s="19"/>
    </row>
    <row r="39" spans="5:97" x14ac:dyDescent="0.25">
      <c r="E39" s="49">
        <v>201</v>
      </c>
      <c r="F39" s="49">
        <v>202</v>
      </c>
      <c r="G39" s="49">
        <v>203</v>
      </c>
      <c r="H39" s="49">
        <v>204</v>
      </c>
      <c r="I39" s="49">
        <v>205</v>
      </c>
      <c r="J39" s="49">
        <v>206</v>
      </c>
      <c r="K39" s="49">
        <v>207</v>
      </c>
      <c r="L39" s="49">
        <v>208</v>
      </c>
      <c r="M39" s="49">
        <v>209</v>
      </c>
      <c r="N39" s="49">
        <v>210</v>
      </c>
      <c r="O39" s="49">
        <v>211</v>
      </c>
      <c r="P39" s="49">
        <v>212</v>
      </c>
      <c r="Q39" s="49">
        <v>213</v>
      </c>
      <c r="R39" s="49">
        <v>214</v>
      </c>
      <c r="S39" s="49">
        <v>215</v>
      </c>
      <c r="T39" s="49">
        <v>216</v>
      </c>
      <c r="U39" s="49">
        <v>217</v>
      </c>
      <c r="V39" s="49">
        <v>218</v>
      </c>
      <c r="W39" s="49">
        <v>219</v>
      </c>
      <c r="X39" s="49">
        <v>220</v>
      </c>
      <c r="Y39" s="49">
        <v>221</v>
      </c>
      <c r="Z39" s="49">
        <v>222</v>
      </c>
      <c r="AA39" s="49">
        <v>223</v>
      </c>
      <c r="AB39" s="49">
        <v>224</v>
      </c>
      <c r="AC39" s="49">
        <v>225</v>
      </c>
      <c r="AD39" s="49">
        <v>226</v>
      </c>
      <c r="AE39" s="49">
        <v>227</v>
      </c>
      <c r="AF39" s="49">
        <v>228</v>
      </c>
      <c r="AG39" s="49">
        <v>229</v>
      </c>
      <c r="AH39" s="49">
        <v>230</v>
      </c>
      <c r="AI39" s="49">
        <v>231</v>
      </c>
      <c r="AJ39" s="49">
        <v>232</v>
      </c>
      <c r="AK39" s="49">
        <v>233</v>
      </c>
      <c r="AL39" s="49">
        <v>234</v>
      </c>
      <c r="AM39" s="49">
        <v>235</v>
      </c>
      <c r="AN39" s="49">
        <v>236</v>
      </c>
      <c r="AO39" s="49">
        <v>237</v>
      </c>
      <c r="AP39" s="49">
        <v>238</v>
      </c>
      <c r="AQ39" s="49">
        <v>239</v>
      </c>
      <c r="AR39" s="49">
        <v>240</v>
      </c>
      <c r="BA39" s="17">
        <v>6</v>
      </c>
      <c r="BC39" s="49">
        <v>201</v>
      </c>
      <c r="BD39" s="49">
        <v>202</v>
      </c>
      <c r="BE39" s="49">
        <v>203</v>
      </c>
      <c r="BF39" s="49">
        <v>204</v>
      </c>
      <c r="BG39" s="49">
        <v>205</v>
      </c>
      <c r="BH39" s="49">
        <v>206</v>
      </c>
      <c r="BI39" s="49">
        <v>207</v>
      </c>
      <c r="BJ39" s="49">
        <v>208</v>
      </c>
      <c r="BK39" s="49">
        <v>209</v>
      </c>
      <c r="BL39" s="49">
        <v>210</v>
      </c>
      <c r="BM39" s="49">
        <v>211</v>
      </c>
      <c r="BN39" s="49">
        <v>212</v>
      </c>
      <c r="BO39" s="49">
        <v>213</v>
      </c>
      <c r="BP39" s="49">
        <v>214</v>
      </c>
      <c r="BQ39" s="49">
        <v>215</v>
      </c>
      <c r="BR39" s="49">
        <v>216</v>
      </c>
      <c r="BS39" s="49">
        <v>217</v>
      </c>
      <c r="BT39" s="49">
        <v>218</v>
      </c>
      <c r="BU39" s="49">
        <v>219</v>
      </c>
      <c r="BV39" s="49">
        <v>220</v>
      </c>
      <c r="BW39" s="49">
        <v>221</v>
      </c>
      <c r="BX39" s="49">
        <v>222</v>
      </c>
      <c r="BY39" s="49">
        <v>223</v>
      </c>
      <c r="BZ39" s="49">
        <v>224</v>
      </c>
      <c r="CA39" s="49">
        <v>225</v>
      </c>
      <c r="CB39" s="49">
        <v>226</v>
      </c>
      <c r="CC39" s="49">
        <v>227</v>
      </c>
      <c r="CD39" s="49">
        <v>228</v>
      </c>
      <c r="CE39" s="49">
        <v>229</v>
      </c>
      <c r="CF39" s="49">
        <v>230</v>
      </c>
      <c r="CG39" s="49">
        <v>231</v>
      </c>
      <c r="CH39" s="49">
        <v>232</v>
      </c>
      <c r="CI39" s="49">
        <v>233</v>
      </c>
      <c r="CJ39" s="49">
        <v>234</v>
      </c>
      <c r="CK39" s="49">
        <v>235</v>
      </c>
      <c r="CL39" s="49">
        <v>236</v>
      </c>
      <c r="CM39" s="49">
        <v>237</v>
      </c>
      <c r="CN39" s="49">
        <v>238</v>
      </c>
      <c r="CO39" s="49">
        <v>239</v>
      </c>
      <c r="CP39" s="49">
        <v>240</v>
      </c>
      <c r="CS39" s="18"/>
    </row>
    <row r="40" spans="5:97" x14ac:dyDescent="0.25">
      <c r="E40" s="49">
        <v>241</v>
      </c>
      <c r="F40" s="49">
        <v>242</v>
      </c>
      <c r="G40" s="49">
        <v>243</v>
      </c>
      <c r="H40" s="49">
        <v>244</v>
      </c>
      <c r="I40" s="49">
        <v>245</v>
      </c>
      <c r="J40" s="49">
        <v>246</v>
      </c>
      <c r="K40" s="49">
        <v>247</v>
      </c>
      <c r="L40" s="49">
        <v>248</v>
      </c>
      <c r="M40" s="49">
        <v>249</v>
      </c>
      <c r="N40" s="49">
        <v>250</v>
      </c>
      <c r="O40" s="49">
        <v>251</v>
      </c>
      <c r="P40" s="49">
        <v>252</v>
      </c>
      <c r="Q40" s="49">
        <v>253</v>
      </c>
      <c r="R40" s="49">
        <v>254</v>
      </c>
      <c r="S40" s="49">
        <v>255</v>
      </c>
      <c r="T40" s="49">
        <v>256</v>
      </c>
      <c r="U40" s="49">
        <v>257</v>
      </c>
      <c r="V40" s="49">
        <v>258</v>
      </c>
      <c r="W40" s="49">
        <v>259</v>
      </c>
      <c r="X40" s="49">
        <v>260</v>
      </c>
      <c r="Y40" s="49">
        <v>261</v>
      </c>
      <c r="Z40" s="49">
        <v>262</v>
      </c>
      <c r="AA40" s="49">
        <v>263</v>
      </c>
      <c r="AB40" s="49">
        <v>264</v>
      </c>
      <c r="AC40" s="49">
        <v>265</v>
      </c>
      <c r="AD40" s="49">
        <v>266</v>
      </c>
      <c r="AE40" s="49">
        <v>267</v>
      </c>
      <c r="AF40" s="49">
        <v>268</v>
      </c>
      <c r="AG40" s="49">
        <v>269</v>
      </c>
      <c r="AH40" s="49">
        <v>270</v>
      </c>
      <c r="AI40" s="49">
        <v>271</v>
      </c>
      <c r="AJ40" s="49">
        <v>272</v>
      </c>
      <c r="AK40" s="49">
        <v>273</v>
      </c>
      <c r="AL40" s="49">
        <v>274</v>
      </c>
      <c r="AM40" s="49">
        <v>275</v>
      </c>
      <c r="AN40" s="49">
        <v>276</v>
      </c>
      <c r="AO40" s="49">
        <v>277</v>
      </c>
      <c r="AP40" s="49">
        <v>278</v>
      </c>
      <c r="AQ40" s="49">
        <v>279</v>
      </c>
      <c r="AR40" s="49">
        <v>280</v>
      </c>
      <c r="BA40" s="17">
        <v>7</v>
      </c>
      <c r="BC40" s="49">
        <v>241</v>
      </c>
      <c r="BD40" s="49">
        <v>242</v>
      </c>
      <c r="BE40" s="49">
        <v>243</v>
      </c>
      <c r="BF40" s="49">
        <v>244</v>
      </c>
      <c r="BG40" s="49">
        <v>245</v>
      </c>
      <c r="BH40" s="49">
        <v>246</v>
      </c>
      <c r="BI40" s="49">
        <v>247</v>
      </c>
      <c r="BJ40" s="49">
        <v>248</v>
      </c>
      <c r="BK40" s="49">
        <v>249</v>
      </c>
      <c r="BL40" s="49">
        <v>250</v>
      </c>
      <c r="BM40" s="49">
        <v>251</v>
      </c>
      <c r="BN40" s="49">
        <v>252</v>
      </c>
      <c r="BO40" s="49">
        <v>253</v>
      </c>
      <c r="BP40" s="49">
        <v>254</v>
      </c>
      <c r="BQ40" s="49">
        <v>255</v>
      </c>
      <c r="BR40" s="49">
        <v>256</v>
      </c>
      <c r="BS40" s="49">
        <v>257</v>
      </c>
      <c r="BT40" s="49">
        <v>258</v>
      </c>
      <c r="BU40" s="49">
        <v>259</v>
      </c>
      <c r="BV40" s="49">
        <v>260</v>
      </c>
      <c r="BW40" s="49">
        <v>261</v>
      </c>
      <c r="BX40" s="49">
        <v>262</v>
      </c>
      <c r="BY40" s="49">
        <v>263</v>
      </c>
      <c r="BZ40" s="49">
        <v>264</v>
      </c>
      <c r="CA40" s="49">
        <v>265</v>
      </c>
      <c r="CB40" s="49">
        <v>266</v>
      </c>
      <c r="CC40" s="49">
        <v>267</v>
      </c>
      <c r="CD40" s="49">
        <v>268</v>
      </c>
      <c r="CE40" s="49">
        <v>269</v>
      </c>
      <c r="CF40" s="49">
        <v>270</v>
      </c>
      <c r="CG40" s="49">
        <v>271</v>
      </c>
      <c r="CH40" s="49">
        <v>272</v>
      </c>
      <c r="CI40" s="49">
        <v>273</v>
      </c>
      <c r="CJ40" s="49">
        <v>274</v>
      </c>
      <c r="CK40" s="49">
        <v>275</v>
      </c>
      <c r="CL40" s="49">
        <v>276</v>
      </c>
      <c r="CM40" s="49">
        <v>277</v>
      </c>
      <c r="CN40" s="49">
        <v>278</v>
      </c>
      <c r="CO40" s="49">
        <v>279</v>
      </c>
      <c r="CP40" s="49">
        <v>280</v>
      </c>
      <c r="CS40" s="18"/>
    </row>
    <row r="41" spans="5:97" x14ac:dyDescent="0.25">
      <c r="E41" s="49">
        <v>281</v>
      </c>
      <c r="F41" s="49">
        <v>282</v>
      </c>
      <c r="G41" s="49">
        <v>283</v>
      </c>
      <c r="H41" s="49">
        <v>284</v>
      </c>
      <c r="I41" s="49">
        <v>285</v>
      </c>
      <c r="J41" s="49">
        <v>286</v>
      </c>
      <c r="K41" s="49">
        <v>287</v>
      </c>
      <c r="L41" s="49">
        <v>288</v>
      </c>
      <c r="M41" s="49">
        <v>289</v>
      </c>
      <c r="N41" s="49">
        <v>290</v>
      </c>
      <c r="O41" s="49">
        <v>291</v>
      </c>
      <c r="P41" s="49">
        <v>292</v>
      </c>
      <c r="Q41" s="49">
        <v>293</v>
      </c>
      <c r="R41" s="49">
        <v>294</v>
      </c>
      <c r="S41" s="49">
        <v>295</v>
      </c>
      <c r="T41" s="49">
        <v>296</v>
      </c>
      <c r="U41" s="49">
        <v>297</v>
      </c>
      <c r="V41" s="49">
        <v>298</v>
      </c>
      <c r="W41" s="49">
        <v>299</v>
      </c>
      <c r="X41" s="49">
        <v>300</v>
      </c>
      <c r="Y41" s="49">
        <v>301</v>
      </c>
      <c r="Z41" s="49">
        <v>302</v>
      </c>
      <c r="AA41" s="49">
        <v>303</v>
      </c>
      <c r="AB41" s="49">
        <v>304</v>
      </c>
      <c r="AC41" s="49">
        <v>305</v>
      </c>
      <c r="AD41" s="49">
        <v>306</v>
      </c>
      <c r="AE41" s="49">
        <v>307</v>
      </c>
      <c r="AF41" s="49">
        <v>308</v>
      </c>
      <c r="AG41" s="49">
        <v>309</v>
      </c>
      <c r="AH41" s="49">
        <v>310</v>
      </c>
      <c r="AI41" s="49">
        <v>311</v>
      </c>
      <c r="AJ41" s="49">
        <v>312</v>
      </c>
      <c r="AK41" s="49">
        <v>313</v>
      </c>
      <c r="AL41" s="49">
        <v>314</v>
      </c>
      <c r="AM41" s="49">
        <v>315</v>
      </c>
      <c r="AN41" s="49">
        <v>316</v>
      </c>
      <c r="AO41" s="49">
        <v>317</v>
      </c>
      <c r="AP41" s="49">
        <v>318</v>
      </c>
      <c r="AQ41" s="49">
        <v>319</v>
      </c>
      <c r="AR41" s="49">
        <v>320</v>
      </c>
      <c r="BA41" s="17">
        <v>8</v>
      </c>
      <c r="BC41" s="49">
        <v>281</v>
      </c>
      <c r="BD41" s="49">
        <v>282</v>
      </c>
      <c r="BE41" s="49">
        <v>283</v>
      </c>
      <c r="BF41" s="49">
        <v>284</v>
      </c>
      <c r="BG41" s="49">
        <v>285</v>
      </c>
      <c r="BH41" s="49">
        <v>286</v>
      </c>
      <c r="BI41" s="49">
        <v>287</v>
      </c>
      <c r="BJ41" s="49">
        <v>288</v>
      </c>
      <c r="BK41" s="49">
        <v>289</v>
      </c>
      <c r="BL41" s="49">
        <v>290</v>
      </c>
      <c r="BM41" s="49">
        <v>291</v>
      </c>
      <c r="BN41" s="49">
        <v>292</v>
      </c>
      <c r="BO41" s="49">
        <v>293</v>
      </c>
      <c r="BP41" s="49">
        <v>294</v>
      </c>
      <c r="BQ41" s="49">
        <v>295</v>
      </c>
      <c r="BR41" s="49">
        <v>296</v>
      </c>
      <c r="BS41" s="49">
        <v>297</v>
      </c>
      <c r="BT41" s="49">
        <v>298</v>
      </c>
      <c r="BU41" s="49">
        <v>299</v>
      </c>
      <c r="BV41" s="49">
        <v>300</v>
      </c>
      <c r="BW41" s="49">
        <v>301</v>
      </c>
      <c r="BX41" s="49">
        <v>302</v>
      </c>
      <c r="BY41" s="49">
        <v>303</v>
      </c>
      <c r="BZ41" s="49">
        <v>304</v>
      </c>
      <c r="CA41" s="49">
        <v>305</v>
      </c>
      <c r="CB41" s="49">
        <v>306</v>
      </c>
      <c r="CC41" s="49">
        <v>307</v>
      </c>
      <c r="CD41" s="49">
        <v>308</v>
      </c>
      <c r="CE41" s="49">
        <v>309</v>
      </c>
      <c r="CF41" s="49">
        <v>310</v>
      </c>
      <c r="CG41" s="49">
        <v>311</v>
      </c>
      <c r="CH41" s="49">
        <v>312</v>
      </c>
      <c r="CI41" s="49">
        <v>313</v>
      </c>
      <c r="CJ41" s="49">
        <v>314</v>
      </c>
      <c r="CK41" s="49">
        <v>315</v>
      </c>
      <c r="CL41" s="49">
        <v>316</v>
      </c>
      <c r="CM41" s="49">
        <v>317</v>
      </c>
      <c r="CN41" s="49">
        <v>318</v>
      </c>
      <c r="CO41" s="49">
        <v>319</v>
      </c>
      <c r="CP41" s="49">
        <v>320</v>
      </c>
      <c r="CS41" s="18"/>
    </row>
    <row r="42" spans="5:97" x14ac:dyDescent="0.25">
      <c r="E42" s="49">
        <v>321</v>
      </c>
      <c r="F42" s="49">
        <v>322</v>
      </c>
      <c r="G42" s="49">
        <v>323</v>
      </c>
      <c r="H42" s="49">
        <v>324</v>
      </c>
      <c r="I42" s="49">
        <v>325</v>
      </c>
      <c r="J42" s="49">
        <v>326</v>
      </c>
      <c r="K42" s="49">
        <v>327</v>
      </c>
      <c r="L42" s="49">
        <v>328</v>
      </c>
      <c r="M42" s="49">
        <v>329</v>
      </c>
      <c r="N42" s="49">
        <v>330</v>
      </c>
      <c r="O42" s="49">
        <v>331</v>
      </c>
      <c r="P42" s="49">
        <v>332</v>
      </c>
      <c r="Q42" s="49">
        <v>333</v>
      </c>
      <c r="R42" s="49">
        <v>334</v>
      </c>
      <c r="S42" s="49">
        <v>335</v>
      </c>
      <c r="T42" s="49">
        <v>336</v>
      </c>
      <c r="U42" s="49">
        <v>337</v>
      </c>
      <c r="V42" s="49">
        <v>338</v>
      </c>
      <c r="W42" s="49">
        <v>339</v>
      </c>
      <c r="X42" s="49">
        <v>340</v>
      </c>
      <c r="Y42" s="49">
        <v>341</v>
      </c>
      <c r="Z42" s="49">
        <v>342</v>
      </c>
      <c r="AA42" s="49">
        <v>343</v>
      </c>
      <c r="AB42" s="49">
        <v>344</v>
      </c>
      <c r="AC42" s="49">
        <v>345</v>
      </c>
      <c r="AD42" s="49">
        <v>346</v>
      </c>
      <c r="AE42" s="49">
        <v>347</v>
      </c>
      <c r="AF42" s="49">
        <v>348</v>
      </c>
      <c r="AG42" s="49">
        <v>349</v>
      </c>
      <c r="AH42" s="49">
        <v>350</v>
      </c>
      <c r="AI42" s="49">
        <v>351</v>
      </c>
      <c r="AJ42" s="49">
        <v>352</v>
      </c>
      <c r="AK42" s="49">
        <v>353</v>
      </c>
      <c r="AL42" s="49">
        <v>354</v>
      </c>
      <c r="AM42" s="49">
        <v>355</v>
      </c>
      <c r="AN42" s="49">
        <v>356</v>
      </c>
      <c r="AO42" s="49">
        <v>357</v>
      </c>
      <c r="AP42" s="49">
        <v>358</v>
      </c>
      <c r="AQ42" s="49">
        <v>359</v>
      </c>
      <c r="AR42" s="49">
        <v>360</v>
      </c>
      <c r="BA42" s="17">
        <v>9</v>
      </c>
      <c r="BC42" s="49">
        <v>321</v>
      </c>
      <c r="BD42" s="49">
        <v>322</v>
      </c>
      <c r="BE42" s="49">
        <v>323</v>
      </c>
      <c r="BF42" s="49">
        <v>324</v>
      </c>
      <c r="BG42" s="49">
        <v>325</v>
      </c>
      <c r="BH42" s="49">
        <v>326</v>
      </c>
      <c r="BI42" s="49">
        <v>327</v>
      </c>
      <c r="BJ42" s="49">
        <v>328</v>
      </c>
      <c r="BK42" s="49">
        <v>329</v>
      </c>
      <c r="BL42" s="49">
        <v>330</v>
      </c>
      <c r="BM42" s="49">
        <v>331</v>
      </c>
      <c r="BN42" s="49">
        <v>332</v>
      </c>
      <c r="BO42" s="49">
        <v>333</v>
      </c>
      <c r="BP42" s="49">
        <v>334</v>
      </c>
      <c r="BQ42" s="49">
        <v>335</v>
      </c>
      <c r="BR42" s="49">
        <v>336</v>
      </c>
      <c r="BS42" s="49">
        <v>337</v>
      </c>
      <c r="BT42" s="49">
        <v>338</v>
      </c>
      <c r="BU42" s="49">
        <v>339</v>
      </c>
      <c r="BV42" s="49">
        <v>340</v>
      </c>
      <c r="BW42" s="49">
        <v>341</v>
      </c>
      <c r="BX42" s="49">
        <v>342</v>
      </c>
      <c r="BY42" s="49">
        <v>343</v>
      </c>
      <c r="BZ42" s="49">
        <v>344</v>
      </c>
      <c r="CA42" s="49">
        <v>345</v>
      </c>
      <c r="CB42" s="49">
        <v>346</v>
      </c>
      <c r="CC42" s="49">
        <v>347</v>
      </c>
      <c r="CD42" s="49">
        <v>348</v>
      </c>
      <c r="CE42" s="49">
        <v>349</v>
      </c>
      <c r="CF42" s="49">
        <v>350</v>
      </c>
      <c r="CG42" s="49">
        <v>351</v>
      </c>
      <c r="CH42" s="49">
        <v>352</v>
      </c>
      <c r="CI42" s="49">
        <v>353</v>
      </c>
      <c r="CJ42" s="49">
        <v>354</v>
      </c>
      <c r="CK42" s="49">
        <v>355</v>
      </c>
      <c r="CL42" s="49">
        <v>356</v>
      </c>
      <c r="CM42" s="49">
        <v>357</v>
      </c>
      <c r="CN42" s="49">
        <v>358</v>
      </c>
      <c r="CO42" s="49">
        <v>359</v>
      </c>
      <c r="CP42" s="49">
        <v>360</v>
      </c>
      <c r="CS42" s="18"/>
    </row>
    <row r="43" spans="5:97" x14ac:dyDescent="0.25">
      <c r="E43" s="49">
        <v>361</v>
      </c>
      <c r="F43" s="49">
        <v>362</v>
      </c>
      <c r="G43" s="49">
        <v>363</v>
      </c>
      <c r="H43" s="49">
        <v>364</v>
      </c>
      <c r="I43" s="49">
        <v>365</v>
      </c>
      <c r="J43" s="49">
        <v>366</v>
      </c>
      <c r="K43" s="49">
        <v>367</v>
      </c>
      <c r="L43" s="49">
        <v>368</v>
      </c>
      <c r="M43" s="49">
        <v>369</v>
      </c>
      <c r="N43" s="49">
        <v>370</v>
      </c>
      <c r="O43" s="49">
        <v>371</v>
      </c>
      <c r="P43" s="49">
        <v>372</v>
      </c>
      <c r="Q43" s="49">
        <v>373</v>
      </c>
      <c r="R43" s="49">
        <v>374</v>
      </c>
      <c r="S43" s="49">
        <v>375</v>
      </c>
      <c r="T43" s="49">
        <v>376</v>
      </c>
      <c r="U43" s="49">
        <v>377</v>
      </c>
      <c r="V43" s="49">
        <v>378</v>
      </c>
      <c r="W43" s="49">
        <v>379</v>
      </c>
      <c r="X43" s="49">
        <v>380</v>
      </c>
      <c r="Y43" s="49">
        <v>381</v>
      </c>
      <c r="Z43" s="49">
        <v>382</v>
      </c>
      <c r="AA43" s="49">
        <v>383</v>
      </c>
      <c r="AB43" s="49">
        <v>384</v>
      </c>
      <c r="AC43" s="49">
        <v>385</v>
      </c>
      <c r="AD43" s="49">
        <v>386</v>
      </c>
      <c r="AE43" s="49">
        <v>387</v>
      </c>
      <c r="AF43" s="49">
        <v>388</v>
      </c>
      <c r="AG43" s="49">
        <v>389</v>
      </c>
      <c r="AH43" s="49">
        <v>390</v>
      </c>
      <c r="AI43" s="49">
        <v>391</v>
      </c>
      <c r="AJ43" s="49">
        <v>392</v>
      </c>
      <c r="AK43" s="49">
        <v>393</v>
      </c>
      <c r="AL43" s="49">
        <v>394</v>
      </c>
      <c r="AM43" s="49">
        <v>395</v>
      </c>
      <c r="AN43" s="49">
        <v>396</v>
      </c>
      <c r="AO43" s="49">
        <v>397</v>
      </c>
      <c r="AP43" s="49">
        <v>398</v>
      </c>
      <c r="AQ43" s="49">
        <v>399</v>
      </c>
      <c r="AR43" s="49">
        <v>400</v>
      </c>
      <c r="BA43" s="42">
        <v>10</v>
      </c>
      <c r="BC43" s="41">
        <v>361</v>
      </c>
      <c r="BD43" s="41">
        <v>362</v>
      </c>
      <c r="BE43" s="41">
        <v>363</v>
      </c>
      <c r="BF43" s="41">
        <v>364</v>
      </c>
      <c r="BG43" s="41">
        <v>365</v>
      </c>
      <c r="BH43" s="41">
        <v>366</v>
      </c>
      <c r="BI43" s="41">
        <v>367</v>
      </c>
      <c r="BJ43" s="41">
        <v>368</v>
      </c>
      <c r="BK43" s="41">
        <v>369</v>
      </c>
      <c r="BL43" s="41">
        <v>370</v>
      </c>
      <c r="BM43" s="41">
        <v>371</v>
      </c>
      <c r="BN43" s="41">
        <v>372</v>
      </c>
      <c r="BO43" s="41">
        <v>373</v>
      </c>
      <c r="BP43" s="41">
        <v>374</v>
      </c>
      <c r="BQ43" s="41">
        <v>375</v>
      </c>
      <c r="BR43" s="41">
        <v>376</v>
      </c>
      <c r="BS43" s="41">
        <v>377</v>
      </c>
      <c r="BT43" s="41">
        <v>378</v>
      </c>
      <c r="BU43" s="41">
        <v>379</v>
      </c>
      <c r="BV43" s="41">
        <v>380</v>
      </c>
      <c r="BW43" s="41">
        <v>381</v>
      </c>
      <c r="BX43" s="41">
        <v>382</v>
      </c>
      <c r="BY43" s="41">
        <v>383</v>
      </c>
      <c r="BZ43" s="41">
        <v>384</v>
      </c>
      <c r="CA43" s="41">
        <v>385</v>
      </c>
      <c r="CB43" s="41">
        <v>386</v>
      </c>
      <c r="CC43" s="41">
        <v>387</v>
      </c>
      <c r="CD43" s="41">
        <v>388</v>
      </c>
      <c r="CE43" s="41">
        <v>389</v>
      </c>
      <c r="CF43" s="41">
        <v>390</v>
      </c>
      <c r="CG43" s="41">
        <v>391</v>
      </c>
      <c r="CH43" s="41">
        <v>392</v>
      </c>
      <c r="CI43" s="41">
        <v>393</v>
      </c>
      <c r="CJ43" s="41">
        <v>394</v>
      </c>
      <c r="CK43" s="41">
        <v>395</v>
      </c>
      <c r="CL43" s="41">
        <v>396</v>
      </c>
      <c r="CM43" s="41">
        <v>397</v>
      </c>
      <c r="CN43" s="41">
        <v>398</v>
      </c>
      <c r="CO43" s="41">
        <v>399</v>
      </c>
      <c r="CP43" s="41">
        <v>400</v>
      </c>
      <c r="CS43" s="19"/>
    </row>
    <row r="44" spans="5:97" x14ac:dyDescent="0.25">
      <c r="E44" s="41">
        <v>401</v>
      </c>
      <c r="F44" s="41">
        <v>402</v>
      </c>
      <c r="G44" s="41">
        <v>403</v>
      </c>
      <c r="H44" s="41">
        <v>404</v>
      </c>
      <c r="I44" s="41">
        <v>405</v>
      </c>
      <c r="J44" s="41">
        <v>406</v>
      </c>
      <c r="K44" s="41">
        <v>407</v>
      </c>
      <c r="L44" s="41">
        <v>408</v>
      </c>
      <c r="M44" s="41">
        <v>409</v>
      </c>
      <c r="N44" s="41">
        <v>410</v>
      </c>
      <c r="O44" s="41">
        <v>411</v>
      </c>
      <c r="P44" s="41">
        <v>412</v>
      </c>
      <c r="Q44" s="41">
        <v>413</v>
      </c>
      <c r="R44" s="41">
        <v>414</v>
      </c>
      <c r="S44" s="41">
        <v>415</v>
      </c>
      <c r="T44" s="41">
        <v>416</v>
      </c>
      <c r="U44" s="41">
        <v>417</v>
      </c>
      <c r="V44" s="41">
        <v>418</v>
      </c>
      <c r="W44" s="41">
        <v>419</v>
      </c>
      <c r="X44" s="41">
        <v>420</v>
      </c>
      <c r="Y44" s="41">
        <v>421</v>
      </c>
      <c r="Z44" s="41">
        <v>422</v>
      </c>
      <c r="AA44" s="41">
        <v>423</v>
      </c>
      <c r="AB44" s="41">
        <v>424</v>
      </c>
      <c r="AC44" s="41">
        <v>425</v>
      </c>
      <c r="AD44" s="41">
        <v>426</v>
      </c>
      <c r="AE44" s="41">
        <v>427</v>
      </c>
      <c r="AF44" s="41">
        <v>428</v>
      </c>
      <c r="AG44" s="41">
        <v>429</v>
      </c>
      <c r="AH44" s="41">
        <v>430</v>
      </c>
      <c r="AI44" s="41">
        <v>431</v>
      </c>
      <c r="AJ44" s="41">
        <v>432</v>
      </c>
      <c r="AK44" s="41">
        <v>433</v>
      </c>
      <c r="AL44" s="41">
        <v>434</v>
      </c>
      <c r="AM44" s="41">
        <v>435</v>
      </c>
      <c r="AN44" s="41">
        <v>436</v>
      </c>
      <c r="AO44" s="41">
        <v>437</v>
      </c>
      <c r="AP44" s="41">
        <v>438</v>
      </c>
      <c r="AQ44" s="41">
        <v>439</v>
      </c>
      <c r="AR44" s="41">
        <v>440</v>
      </c>
      <c r="BA44" s="17">
        <v>11</v>
      </c>
      <c r="BC44" s="49">
        <v>401</v>
      </c>
      <c r="BD44" s="49">
        <v>402</v>
      </c>
      <c r="BE44" s="49">
        <v>403</v>
      </c>
      <c r="BF44" s="49">
        <v>404</v>
      </c>
      <c r="BG44" s="49">
        <v>405</v>
      </c>
      <c r="BH44" s="49">
        <v>406</v>
      </c>
      <c r="BI44" s="49">
        <v>407</v>
      </c>
      <c r="BJ44" s="49">
        <v>408</v>
      </c>
      <c r="BK44" s="49">
        <v>409</v>
      </c>
      <c r="BL44" s="49">
        <v>410</v>
      </c>
      <c r="BM44" s="49">
        <v>411</v>
      </c>
      <c r="BN44" s="49">
        <v>412</v>
      </c>
      <c r="BO44" s="49">
        <v>413</v>
      </c>
      <c r="BP44" s="49">
        <v>414</v>
      </c>
      <c r="BQ44" s="49">
        <v>415</v>
      </c>
      <c r="BR44" s="49">
        <v>416</v>
      </c>
      <c r="BS44" s="49">
        <v>417</v>
      </c>
      <c r="BT44" s="49">
        <v>418</v>
      </c>
      <c r="BU44" s="49">
        <v>419</v>
      </c>
      <c r="BV44" s="49">
        <v>420</v>
      </c>
      <c r="BW44" s="49">
        <v>421</v>
      </c>
      <c r="BX44" s="49">
        <v>422</v>
      </c>
      <c r="BY44" s="49">
        <v>423</v>
      </c>
      <c r="BZ44" s="49">
        <v>424</v>
      </c>
      <c r="CA44" s="49">
        <v>425</v>
      </c>
      <c r="CB44" s="49">
        <v>426</v>
      </c>
      <c r="CC44" s="49">
        <v>427</v>
      </c>
      <c r="CD44" s="49">
        <v>428</v>
      </c>
      <c r="CE44" s="49">
        <v>429</v>
      </c>
      <c r="CF44" s="49">
        <v>430</v>
      </c>
      <c r="CG44" s="49">
        <v>431</v>
      </c>
      <c r="CH44" s="49">
        <v>432</v>
      </c>
      <c r="CI44" s="49">
        <v>433</v>
      </c>
      <c r="CJ44" s="49">
        <v>434</v>
      </c>
      <c r="CK44" s="49">
        <v>435</v>
      </c>
      <c r="CL44" s="49">
        <v>436</v>
      </c>
      <c r="CM44" s="49">
        <v>437</v>
      </c>
      <c r="CN44" s="49">
        <v>438</v>
      </c>
      <c r="CO44" s="49">
        <v>439</v>
      </c>
      <c r="CP44" s="49">
        <v>440</v>
      </c>
      <c r="CS44" s="18"/>
    </row>
    <row r="45" spans="5:97" x14ac:dyDescent="0.25">
      <c r="E45" s="41">
        <v>441</v>
      </c>
      <c r="F45" s="41">
        <v>442</v>
      </c>
      <c r="G45" s="41">
        <v>443</v>
      </c>
      <c r="H45" s="41">
        <v>444</v>
      </c>
      <c r="I45" s="41">
        <v>445</v>
      </c>
      <c r="J45" s="41">
        <v>446</v>
      </c>
      <c r="K45" s="41">
        <v>447</v>
      </c>
      <c r="L45" s="41">
        <v>448</v>
      </c>
      <c r="M45" s="41">
        <v>449</v>
      </c>
      <c r="N45" s="41">
        <v>450</v>
      </c>
      <c r="O45" s="41">
        <v>451</v>
      </c>
      <c r="P45" s="41">
        <v>452</v>
      </c>
      <c r="Q45" s="41">
        <v>453</v>
      </c>
      <c r="R45" s="41">
        <v>454</v>
      </c>
      <c r="S45" s="41">
        <v>455</v>
      </c>
      <c r="T45" s="41">
        <v>456</v>
      </c>
      <c r="U45" s="41">
        <v>457</v>
      </c>
      <c r="V45" s="41">
        <v>458</v>
      </c>
      <c r="W45" s="41">
        <v>459</v>
      </c>
      <c r="X45" s="41">
        <v>460</v>
      </c>
      <c r="Y45" s="41">
        <v>461</v>
      </c>
      <c r="Z45" s="41">
        <v>462</v>
      </c>
      <c r="AA45" s="41">
        <v>463</v>
      </c>
      <c r="AB45" s="41">
        <v>464</v>
      </c>
      <c r="AC45" s="41">
        <v>465</v>
      </c>
      <c r="AD45" s="41">
        <v>466</v>
      </c>
      <c r="AE45" s="41">
        <v>467</v>
      </c>
      <c r="AF45" s="41">
        <v>468</v>
      </c>
      <c r="AG45" s="41">
        <v>469</v>
      </c>
      <c r="AH45" s="41">
        <v>470</v>
      </c>
      <c r="AI45" s="41">
        <v>471</v>
      </c>
      <c r="AJ45" s="41">
        <v>472</v>
      </c>
      <c r="AK45" s="41">
        <v>473</v>
      </c>
      <c r="AL45" s="41">
        <v>474</v>
      </c>
      <c r="AM45" s="41">
        <v>475</v>
      </c>
      <c r="AN45" s="41">
        <v>476</v>
      </c>
      <c r="AO45" s="41">
        <v>477</v>
      </c>
      <c r="AP45" s="41">
        <v>478</v>
      </c>
      <c r="AQ45" s="41">
        <v>479</v>
      </c>
      <c r="AR45" s="41">
        <v>480</v>
      </c>
      <c r="BA45" s="17">
        <v>12</v>
      </c>
      <c r="BC45" s="49">
        <v>441</v>
      </c>
      <c r="BD45" s="49">
        <v>442</v>
      </c>
      <c r="BE45" s="49">
        <v>443</v>
      </c>
      <c r="BF45" s="49">
        <v>444</v>
      </c>
      <c r="BG45" s="49">
        <v>445</v>
      </c>
      <c r="BH45" s="49">
        <v>446</v>
      </c>
      <c r="BI45" s="49">
        <v>447</v>
      </c>
      <c r="BJ45" s="49">
        <v>448</v>
      </c>
      <c r="BK45" s="49">
        <v>449</v>
      </c>
      <c r="BL45" s="49">
        <v>450</v>
      </c>
      <c r="BM45" s="49">
        <v>451</v>
      </c>
      <c r="BN45" s="49">
        <v>452</v>
      </c>
      <c r="BO45" s="49">
        <v>453</v>
      </c>
      <c r="BP45" s="49">
        <v>454</v>
      </c>
      <c r="BQ45" s="49">
        <v>455</v>
      </c>
      <c r="BR45" s="49">
        <v>456</v>
      </c>
      <c r="BS45" s="49">
        <v>457</v>
      </c>
      <c r="BT45" s="49">
        <v>458</v>
      </c>
      <c r="BU45" s="49">
        <v>459</v>
      </c>
      <c r="BV45" s="49">
        <v>460</v>
      </c>
      <c r="BW45" s="49">
        <v>461</v>
      </c>
      <c r="BX45" s="49">
        <v>462</v>
      </c>
      <c r="BY45" s="49">
        <v>463</v>
      </c>
      <c r="BZ45" s="49">
        <v>464</v>
      </c>
      <c r="CA45" s="49">
        <v>465</v>
      </c>
      <c r="CB45" s="49">
        <v>466</v>
      </c>
      <c r="CC45" s="49">
        <v>467</v>
      </c>
      <c r="CD45" s="49">
        <v>468</v>
      </c>
      <c r="CE45" s="49">
        <v>469</v>
      </c>
      <c r="CF45" s="49">
        <v>470</v>
      </c>
      <c r="CG45" s="49">
        <v>471</v>
      </c>
      <c r="CH45" s="49">
        <v>472</v>
      </c>
      <c r="CI45" s="49">
        <v>473</v>
      </c>
      <c r="CJ45" s="49">
        <v>474</v>
      </c>
      <c r="CK45" s="49">
        <v>475</v>
      </c>
      <c r="CL45" s="49">
        <v>476</v>
      </c>
      <c r="CM45" s="49">
        <v>477</v>
      </c>
      <c r="CN45" s="49">
        <v>478</v>
      </c>
      <c r="CO45" s="49">
        <v>479</v>
      </c>
      <c r="CP45" s="49">
        <v>480</v>
      </c>
      <c r="CS45" s="18"/>
    </row>
    <row r="46" spans="5:97" x14ac:dyDescent="0.25">
      <c r="E46" s="41">
        <v>481</v>
      </c>
      <c r="F46" s="41">
        <v>482</v>
      </c>
      <c r="G46" s="41">
        <v>483</v>
      </c>
      <c r="H46" s="41">
        <v>484</v>
      </c>
      <c r="I46" s="41">
        <v>485</v>
      </c>
      <c r="J46" s="41">
        <v>486</v>
      </c>
      <c r="K46" s="41">
        <v>487</v>
      </c>
      <c r="L46" s="41">
        <v>488</v>
      </c>
      <c r="M46" s="41">
        <v>489</v>
      </c>
      <c r="N46" s="41">
        <v>490</v>
      </c>
      <c r="O46" s="41">
        <v>491</v>
      </c>
      <c r="P46" s="41">
        <v>492</v>
      </c>
      <c r="Q46" s="41">
        <v>493</v>
      </c>
      <c r="R46" s="41">
        <v>494</v>
      </c>
      <c r="S46" s="41">
        <v>495</v>
      </c>
      <c r="T46" s="41">
        <v>496</v>
      </c>
      <c r="U46" s="41">
        <v>497</v>
      </c>
      <c r="V46" s="41">
        <v>498</v>
      </c>
      <c r="W46" s="41">
        <v>499</v>
      </c>
      <c r="X46" s="41">
        <v>500</v>
      </c>
      <c r="Y46" s="41">
        <v>501</v>
      </c>
      <c r="Z46" s="41">
        <v>502</v>
      </c>
      <c r="AA46" s="41">
        <v>503</v>
      </c>
      <c r="AB46" s="41">
        <v>504</v>
      </c>
      <c r="AC46" s="41">
        <v>505</v>
      </c>
      <c r="AD46" s="41">
        <v>506</v>
      </c>
      <c r="AE46" s="41">
        <v>507</v>
      </c>
      <c r="AF46" s="41">
        <v>508</v>
      </c>
      <c r="AG46" s="41">
        <v>509</v>
      </c>
      <c r="AH46" s="41">
        <v>510</v>
      </c>
      <c r="AI46" s="41">
        <v>511</v>
      </c>
      <c r="AJ46" s="41">
        <v>512</v>
      </c>
      <c r="AK46" s="41">
        <v>513</v>
      </c>
      <c r="AL46" s="41">
        <v>514</v>
      </c>
      <c r="AM46" s="41">
        <v>515</v>
      </c>
      <c r="AN46" s="41">
        <v>516</v>
      </c>
      <c r="AO46" s="41">
        <v>517</v>
      </c>
      <c r="AP46" s="41">
        <v>518</v>
      </c>
      <c r="AQ46" s="41">
        <v>519</v>
      </c>
      <c r="AR46" s="41">
        <v>520</v>
      </c>
      <c r="BA46" s="17">
        <v>13</v>
      </c>
      <c r="BC46" s="49">
        <v>481</v>
      </c>
      <c r="BD46" s="49">
        <v>482</v>
      </c>
      <c r="BE46" s="49">
        <v>483</v>
      </c>
      <c r="BF46" s="49">
        <v>484</v>
      </c>
      <c r="BG46" s="49">
        <v>485</v>
      </c>
      <c r="BH46" s="49">
        <v>486</v>
      </c>
      <c r="BI46" s="49">
        <v>487</v>
      </c>
      <c r="BJ46" s="49">
        <v>488</v>
      </c>
      <c r="BK46" s="49">
        <v>489</v>
      </c>
      <c r="BL46" s="49">
        <v>490</v>
      </c>
      <c r="BM46" s="49">
        <v>491</v>
      </c>
      <c r="BN46" s="49">
        <v>492</v>
      </c>
      <c r="BO46" s="49">
        <v>493</v>
      </c>
      <c r="BP46" s="49">
        <v>494</v>
      </c>
      <c r="BQ46" s="49">
        <v>495</v>
      </c>
      <c r="BR46" s="49">
        <v>496</v>
      </c>
      <c r="BS46" s="49">
        <v>497</v>
      </c>
      <c r="BT46" s="49">
        <v>498</v>
      </c>
      <c r="BU46" s="49">
        <v>499</v>
      </c>
      <c r="BV46" s="49">
        <v>500</v>
      </c>
      <c r="BW46" s="49">
        <v>501</v>
      </c>
      <c r="BX46" s="49">
        <v>502</v>
      </c>
      <c r="BY46" s="49">
        <v>503</v>
      </c>
      <c r="BZ46" s="49">
        <v>504</v>
      </c>
      <c r="CA46" s="49">
        <v>505</v>
      </c>
      <c r="CB46" s="49">
        <v>506</v>
      </c>
      <c r="CC46" s="49">
        <v>507</v>
      </c>
      <c r="CD46" s="49">
        <v>508</v>
      </c>
      <c r="CE46" s="49">
        <v>509</v>
      </c>
      <c r="CF46" s="49">
        <v>510</v>
      </c>
      <c r="CG46" s="49">
        <v>511</v>
      </c>
      <c r="CH46" s="49">
        <v>512</v>
      </c>
      <c r="CI46" s="49">
        <v>513</v>
      </c>
      <c r="CJ46" s="49">
        <v>514</v>
      </c>
      <c r="CK46" s="49">
        <v>515</v>
      </c>
      <c r="CL46" s="49">
        <v>516</v>
      </c>
      <c r="CM46" s="49">
        <v>517</v>
      </c>
      <c r="CN46" s="49">
        <v>518</v>
      </c>
      <c r="CO46" s="49">
        <v>519</v>
      </c>
      <c r="CP46" s="49">
        <v>520</v>
      </c>
      <c r="CS46" s="18"/>
    </row>
    <row r="47" spans="5:97" x14ac:dyDescent="0.25">
      <c r="E47" s="41">
        <v>521</v>
      </c>
      <c r="F47" s="41">
        <v>522</v>
      </c>
      <c r="G47" s="41">
        <v>523</v>
      </c>
      <c r="H47" s="41">
        <v>524</v>
      </c>
      <c r="I47" s="41">
        <v>525</v>
      </c>
      <c r="J47" s="41">
        <v>526</v>
      </c>
      <c r="K47" s="41">
        <v>527</v>
      </c>
      <c r="L47" s="41">
        <v>528</v>
      </c>
      <c r="M47" s="41">
        <v>529</v>
      </c>
      <c r="N47" s="41">
        <v>530</v>
      </c>
      <c r="O47" s="41">
        <v>531</v>
      </c>
      <c r="P47" s="41">
        <v>532</v>
      </c>
      <c r="Q47" s="41">
        <v>533</v>
      </c>
      <c r="R47" s="41">
        <v>534</v>
      </c>
      <c r="S47" s="41">
        <v>535</v>
      </c>
      <c r="T47" s="41">
        <v>536</v>
      </c>
      <c r="U47" s="41">
        <v>537</v>
      </c>
      <c r="V47" s="41">
        <v>538</v>
      </c>
      <c r="W47" s="41">
        <v>539</v>
      </c>
      <c r="X47" s="41">
        <v>540</v>
      </c>
      <c r="Y47" s="41">
        <v>541</v>
      </c>
      <c r="Z47" s="41">
        <v>542</v>
      </c>
      <c r="AA47" s="41">
        <v>543</v>
      </c>
      <c r="AB47" s="41">
        <v>544</v>
      </c>
      <c r="AC47" s="41">
        <v>545</v>
      </c>
      <c r="AD47" s="41">
        <v>546</v>
      </c>
      <c r="AE47" s="41">
        <v>547</v>
      </c>
      <c r="AF47" s="41">
        <v>548</v>
      </c>
      <c r="AG47" s="41">
        <v>549</v>
      </c>
      <c r="AH47" s="41">
        <v>550</v>
      </c>
      <c r="AI47" s="41">
        <v>551</v>
      </c>
      <c r="AJ47" s="41">
        <v>552</v>
      </c>
      <c r="AK47" s="41">
        <v>553</v>
      </c>
      <c r="AL47" s="41">
        <v>554</v>
      </c>
      <c r="AM47" s="41">
        <v>555</v>
      </c>
      <c r="AN47" s="41">
        <v>556</v>
      </c>
      <c r="AO47" s="41">
        <v>557</v>
      </c>
      <c r="AP47" s="41">
        <v>558</v>
      </c>
      <c r="AQ47" s="41">
        <v>559</v>
      </c>
      <c r="AR47" s="41">
        <v>560</v>
      </c>
      <c r="BA47" s="17">
        <v>14</v>
      </c>
      <c r="BC47" s="49">
        <v>521</v>
      </c>
      <c r="BD47" s="49">
        <v>522</v>
      </c>
      <c r="BE47" s="49">
        <v>523</v>
      </c>
      <c r="BF47" s="49">
        <v>524</v>
      </c>
      <c r="BG47" s="49">
        <v>525</v>
      </c>
      <c r="BH47" s="49">
        <v>526</v>
      </c>
      <c r="BI47" s="49">
        <v>527</v>
      </c>
      <c r="BJ47" s="49">
        <v>528</v>
      </c>
      <c r="BK47" s="49">
        <v>529</v>
      </c>
      <c r="BL47" s="49">
        <v>530</v>
      </c>
      <c r="BM47" s="49">
        <v>531</v>
      </c>
      <c r="BN47" s="49">
        <v>532</v>
      </c>
      <c r="BO47" s="49">
        <v>533</v>
      </c>
      <c r="BP47" s="49">
        <v>534</v>
      </c>
      <c r="BQ47" s="49">
        <v>535</v>
      </c>
      <c r="BR47" s="49">
        <v>536</v>
      </c>
      <c r="BS47" s="49">
        <v>537</v>
      </c>
      <c r="BT47" s="49">
        <v>538</v>
      </c>
      <c r="BU47" s="49">
        <v>539</v>
      </c>
      <c r="BV47" s="49">
        <v>540</v>
      </c>
      <c r="BW47" s="49">
        <v>541</v>
      </c>
      <c r="BX47" s="49">
        <v>542</v>
      </c>
      <c r="BY47" s="49">
        <v>543</v>
      </c>
      <c r="BZ47" s="49">
        <v>544</v>
      </c>
      <c r="CA47" s="49">
        <v>545</v>
      </c>
      <c r="CB47" s="49">
        <v>546</v>
      </c>
      <c r="CC47" s="49">
        <v>547</v>
      </c>
      <c r="CD47" s="49">
        <v>548</v>
      </c>
      <c r="CE47" s="49">
        <v>549</v>
      </c>
      <c r="CF47" s="49">
        <v>550</v>
      </c>
      <c r="CG47" s="49">
        <v>551</v>
      </c>
      <c r="CH47" s="49">
        <v>552</v>
      </c>
      <c r="CI47" s="49">
        <v>553</v>
      </c>
      <c r="CJ47" s="49">
        <v>554</v>
      </c>
      <c r="CK47" s="49">
        <v>555</v>
      </c>
      <c r="CL47" s="49">
        <v>556</v>
      </c>
      <c r="CM47" s="49">
        <v>557</v>
      </c>
      <c r="CN47" s="49">
        <v>558</v>
      </c>
      <c r="CO47" s="49">
        <v>559</v>
      </c>
      <c r="CP47" s="49">
        <v>560</v>
      </c>
      <c r="CS47" s="18"/>
    </row>
    <row r="48" spans="5:97" x14ac:dyDescent="0.25">
      <c r="E48" s="41">
        <f>E47+40</f>
        <v>561</v>
      </c>
      <c r="F48" s="41">
        <f>F47+40</f>
        <v>562</v>
      </c>
      <c r="G48" s="41">
        <f t="shared" ref="G48:V58" si="43">G47+40</f>
        <v>563</v>
      </c>
      <c r="H48" s="41">
        <f t="shared" si="43"/>
        <v>564</v>
      </c>
      <c r="I48" s="41">
        <f t="shared" si="43"/>
        <v>565</v>
      </c>
      <c r="J48" s="41">
        <f t="shared" si="43"/>
        <v>566</v>
      </c>
      <c r="K48" s="41">
        <f t="shared" si="43"/>
        <v>567</v>
      </c>
      <c r="L48" s="41">
        <f t="shared" si="43"/>
        <v>568</v>
      </c>
      <c r="M48" s="41">
        <f t="shared" si="43"/>
        <v>569</v>
      </c>
      <c r="N48" s="41">
        <f t="shared" si="43"/>
        <v>570</v>
      </c>
      <c r="O48" s="41">
        <f t="shared" si="43"/>
        <v>571</v>
      </c>
      <c r="P48" s="41">
        <f t="shared" si="43"/>
        <v>572</v>
      </c>
      <c r="Q48" s="41">
        <f t="shared" si="43"/>
        <v>573</v>
      </c>
      <c r="R48" s="41">
        <f t="shared" si="43"/>
        <v>574</v>
      </c>
      <c r="S48" s="41">
        <f t="shared" si="43"/>
        <v>575</v>
      </c>
      <c r="T48" s="41">
        <f t="shared" si="43"/>
        <v>576</v>
      </c>
      <c r="U48" s="41">
        <f t="shared" si="43"/>
        <v>577</v>
      </c>
      <c r="V48" s="41">
        <f t="shared" si="43"/>
        <v>578</v>
      </c>
      <c r="W48" s="41">
        <f t="shared" ref="W48:AL58" si="44">W47+40</f>
        <v>579</v>
      </c>
      <c r="X48" s="41">
        <f t="shared" si="44"/>
        <v>580</v>
      </c>
      <c r="Y48" s="41">
        <f t="shared" si="44"/>
        <v>581</v>
      </c>
      <c r="Z48" s="41">
        <f t="shared" si="44"/>
        <v>582</v>
      </c>
      <c r="AA48" s="41">
        <f t="shared" si="44"/>
        <v>583</v>
      </c>
      <c r="AB48" s="41">
        <f t="shared" si="44"/>
        <v>584</v>
      </c>
      <c r="AC48" s="41">
        <f t="shared" si="44"/>
        <v>585</v>
      </c>
      <c r="AD48" s="41">
        <f t="shared" si="44"/>
        <v>586</v>
      </c>
      <c r="AE48" s="41">
        <f t="shared" si="44"/>
        <v>587</v>
      </c>
      <c r="AF48" s="41">
        <f t="shared" si="44"/>
        <v>588</v>
      </c>
      <c r="AG48" s="41">
        <f t="shared" si="44"/>
        <v>589</v>
      </c>
      <c r="AH48" s="41">
        <f t="shared" si="44"/>
        <v>590</v>
      </c>
      <c r="AI48" s="41">
        <f t="shared" si="44"/>
        <v>591</v>
      </c>
      <c r="AJ48" s="41">
        <f t="shared" si="44"/>
        <v>592</v>
      </c>
      <c r="AK48" s="41">
        <f t="shared" si="44"/>
        <v>593</v>
      </c>
      <c r="AL48" s="41">
        <f t="shared" si="44"/>
        <v>594</v>
      </c>
      <c r="AM48" s="41">
        <f t="shared" ref="AM48:AR58" si="45">AM47+40</f>
        <v>595</v>
      </c>
      <c r="AN48" s="41">
        <f t="shared" si="45"/>
        <v>596</v>
      </c>
      <c r="AO48" s="41">
        <f t="shared" si="45"/>
        <v>597</v>
      </c>
      <c r="AP48" s="41">
        <f t="shared" si="45"/>
        <v>598</v>
      </c>
      <c r="AQ48" s="41">
        <f t="shared" si="45"/>
        <v>599</v>
      </c>
      <c r="AR48" s="41">
        <f t="shared" si="45"/>
        <v>600</v>
      </c>
      <c r="BA48" s="42">
        <v>15</v>
      </c>
      <c r="BC48" s="41">
        <f>BC47+40</f>
        <v>561</v>
      </c>
      <c r="BD48" s="41">
        <f>BD47+40</f>
        <v>562</v>
      </c>
      <c r="BE48" s="41">
        <f t="shared" ref="BE48:BE58" si="46">BE47+40</f>
        <v>563</v>
      </c>
      <c r="BF48" s="41">
        <f t="shared" ref="BF48:BF58" si="47">BF47+40</f>
        <v>564</v>
      </c>
      <c r="BG48" s="41">
        <f t="shared" ref="BG48:BG58" si="48">BG47+40</f>
        <v>565</v>
      </c>
      <c r="BH48" s="41">
        <f t="shared" ref="BH48:BH58" si="49">BH47+40</f>
        <v>566</v>
      </c>
      <c r="BI48" s="41">
        <f t="shared" ref="BI48:BI58" si="50">BI47+40</f>
        <v>567</v>
      </c>
      <c r="BJ48" s="41">
        <f t="shared" ref="BJ48:BJ58" si="51">BJ47+40</f>
        <v>568</v>
      </c>
      <c r="BK48" s="41">
        <f t="shared" ref="BK48:BK58" si="52">BK47+40</f>
        <v>569</v>
      </c>
      <c r="BL48" s="41">
        <f t="shared" ref="BL48:BL58" si="53">BL47+40</f>
        <v>570</v>
      </c>
      <c r="BM48" s="41">
        <f t="shared" ref="BM48:BM58" si="54">BM47+40</f>
        <v>571</v>
      </c>
      <c r="BN48" s="41">
        <f t="shared" ref="BN48:BN58" si="55">BN47+40</f>
        <v>572</v>
      </c>
      <c r="BO48" s="41">
        <f t="shared" ref="BO48:BO58" si="56">BO47+40</f>
        <v>573</v>
      </c>
      <c r="BP48" s="41">
        <f t="shared" ref="BP48:BP58" si="57">BP47+40</f>
        <v>574</v>
      </c>
      <c r="BQ48" s="41">
        <f t="shared" ref="BQ48:BQ58" si="58">BQ47+40</f>
        <v>575</v>
      </c>
      <c r="BR48" s="41">
        <f t="shared" ref="BR48:BR58" si="59">BR47+40</f>
        <v>576</v>
      </c>
      <c r="BS48" s="41">
        <f t="shared" ref="BS48:BS58" si="60">BS47+40</f>
        <v>577</v>
      </c>
      <c r="BT48" s="41">
        <f t="shared" ref="BT48:BT58" si="61">BT47+40</f>
        <v>578</v>
      </c>
      <c r="BU48" s="41">
        <f t="shared" ref="BU48:BU58" si="62">BU47+40</f>
        <v>579</v>
      </c>
      <c r="BV48" s="41">
        <f t="shared" ref="BV48:BV58" si="63">BV47+40</f>
        <v>580</v>
      </c>
      <c r="BW48" s="41">
        <f t="shared" ref="BW48:BW58" si="64">BW47+40</f>
        <v>581</v>
      </c>
      <c r="BX48" s="41">
        <f t="shared" ref="BX48:BX58" si="65">BX47+40</f>
        <v>582</v>
      </c>
      <c r="BY48" s="41">
        <f t="shared" ref="BY48:BY58" si="66">BY47+40</f>
        <v>583</v>
      </c>
      <c r="BZ48" s="41">
        <f t="shared" ref="BZ48:BZ58" si="67">BZ47+40</f>
        <v>584</v>
      </c>
      <c r="CA48" s="41">
        <f t="shared" ref="CA48:CA58" si="68">CA47+40</f>
        <v>585</v>
      </c>
      <c r="CB48" s="41">
        <f t="shared" ref="CB48:CB58" si="69">CB47+40</f>
        <v>586</v>
      </c>
      <c r="CC48" s="41">
        <f t="shared" ref="CC48:CC58" si="70">CC47+40</f>
        <v>587</v>
      </c>
      <c r="CD48" s="41">
        <f t="shared" ref="CD48:CD58" si="71">CD47+40</f>
        <v>588</v>
      </c>
      <c r="CE48" s="41">
        <f t="shared" ref="CE48:CE58" si="72">CE47+40</f>
        <v>589</v>
      </c>
      <c r="CF48" s="41">
        <f t="shared" ref="CF48:CF58" si="73">CF47+40</f>
        <v>590</v>
      </c>
      <c r="CG48" s="41">
        <f t="shared" ref="CG48:CG58" si="74">CG47+40</f>
        <v>591</v>
      </c>
      <c r="CH48" s="41">
        <f t="shared" ref="CH48:CH58" si="75">CH47+40</f>
        <v>592</v>
      </c>
      <c r="CI48" s="41">
        <f t="shared" ref="CI48:CI58" si="76">CI47+40</f>
        <v>593</v>
      </c>
      <c r="CJ48" s="41">
        <f t="shared" ref="CJ48:CJ58" si="77">CJ47+40</f>
        <v>594</v>
      </c>
      <c r="CK48" s="41">
        <f t="shared" ref="CK48:CK58" si="78">CK47+40</f>
        <v>595</v>
      </c>
      <c r="CL48" s="41">
        <f t="shared" ref="CL48:CL58" si="79">CL47+40</f>
        <v>596</v>
      </c>
      <c r="CM48" s="41">
        <f t="shared" ref="CM48:CM58" si="80">CM47+40</f>
        <v>597</v>
      </c>
      <c r="CN48" s="41">
        <f t="shared" ref="CN48:CN58" si="81">CN47+40</f>
        <v>598</v>
      </c>
      <c r="CO48" s="41">
        <f t="shared" ref="CO48:CO58" si="82">CO47+40</f>
        <v>599</v>
      </c>
      <c r="CP48" s="41">
        <f t="shared" ref="CP48:CP58" si="83">CP47+40</f>
        <v>600</v>
      </c>
      <c r="CS48" s="19"/>
    </row>
    <row r="49" spans="5:97" x14ac:dyDescent="0.25">
      <c r="E49" s="49">
        <f t="shared" ref="E49:E58" si="84">E48+40</f>
        <v>601</v>
      </c>
      <c r="F49" s="49">
        <f t="shared" ref="F49:F58" si="85">F48+40</f>
        <v>602</v>
      </c>
      <c r="G49" s="49">
        <f t="shared" si="43"/>
        <v>603</v>
      </c>
      <c r="H49" s="49">
        <f t="shared" si="43"/>
        <v>604</v>
      </c>
      <c r="I49" s="49">
        <f t="shared" si="43"/>
        <v>605</v>
      </c>
      <c r="J49" s="49">
        <f t="shared" si="43"/>
        <v>606</v>
      </c>
      <c r="K49" s="49">
        <f t="shared" si="43"/>
        <v>607</v>
      </c>
      <c r="L49" s="49">
        <f t="shared" si="43"/>
        <v>608</v>
      </c>
      <c r="M49" s="49">
        <f t="shared" si="43"/>
        <v>609</v>
      </c>
      <c r="N49" s="49">
        <f t="shared" si="43"/>
        <v>610</v>
      </c>
      <c r="O49" s="49">
        <f t="shared" si="43"/>
        <v>611</v>
      </c>
      <c r="P49" s="49">
        <f t="shared" si="43"/>
        <v>612</v>
      </c>
      <c r="Q49" s="49">
        <f t="shared" si="43"/>
        <v>613</v>
      </c>
      <c r="R49" s="49">
        <f t="shared" si="43"/>
        <v>614</v>
      </c>
      <c r="S49" s="49">
        <f t="shared" si="43"/>
        <v>615</v>
      </c>
      <c r="T49" s="49">
        <f t="shared" si="43"/>
        <v>616</v>
      </c>
      <c r="U49" s="49">
        <f t="shared" si="43"/>
        <v>617</v>
      </c>
      <c r="V49" s="49">
        <f t="shared" si="43"/>
        <v>618</v>
      </c>
      <c r="W49" s="49">
        <f t="shared" si="44"/>
        <v>619</v>
      </c>
      <c r="X49" s="49">
        <f t="shared" si="44"/>
        <v>620</v>
      </c>
      <c r="Y49" s="49">
        <f t="shared" si="44"/>
        <v>621</v>
      </c>
      <c r="Z49" s="49">
        <f t="shared" si="44"/>
        <v>622</v>
      </c>
      <c r="AA49" s="49">
        <f t="shared" si="44"/>
        <v>623</v>
      </c>
      <c r="AB49" s="49">
        <f t="shared" si="44"/>
        <v>624</v>
      </c>
      <c r="AC49" s="49">
        <f t="shared" si="44"/>
        <v>625</v>
      </c>
      <c r="AD49" s="49">
        <f t="shared" si="44"/>
        <v>626</v>
      </c>
      <c r="AE49" s="49">
        <f t="shared" si="44"/>
        <v>627</v>
      </c>
      <c r="AF49" s="49">
        <f t="shared" si="44"/>
        <v>628</v>
      </c>
      <c r="AG49" s="49">
        <f t="shared" si="44"/>
        <v>629</v>
      </c>
      <c r="AH49" s="49">
        <f t="shared" si="44"/>
        <v>630</v>
      </c>
      <c r="AI49" s="49">
        <f t="shared" si="44"/>
        <v>631</v>
      </c>
      <c r="AJ49" s="49">
        <f t="shared" si="44"/>
        <v>632</v>
      </c>
      <c r="AK49" s="49">
        <f t="shared" si="44"/>
        <v>633</v>
      </c>
      <c r="AL49" s="49">
        <f t="shared" si="44"/>
        <v>634</v>
      </c>
      <c r="AM49" s="49">
        <f t="shared" si="45"/>
        <v>635</v>
      </c>
      <c r="AN49" s="49">
        <f t="shared" si="45"/>
        <v>636</v>
      </c>
      <c r="AO49" s="49">
        <f t="shared" si="45"/>
        <v>637</v>
      </c>
      <c r="AP49" s="49">
        <f t="shared" si="45"/>
        <v>638</v>
      </c>
      <c r="AQ49" s="49">
        <f t="shared" si="45"/>
        <v>639</v>
      </c>
      <c r="AR49" s="49">
        <f t="shared" si="45"/>
        <v>640</v>
      </c>
      <c r="BA49" s="17">
        <v>16</v>
      </c>
      <c r="BC49" s="49">
        <f t="shared" ref="BC49:BC58" si="86">BC48+40</f>
        <v>601</v>
      </c>
      <c r="BD49" s="49">
        <f t="shared" ref="BD49:BD58" si="87">BD48+40</f>
        <v>602</v>
      </c>
      <c r="BE49" s="49">
        <f t="shared" si="46"/>
        <v>603</v>
      </c>
      <c r="BF49" s="49">
        <f t="shared" si="47"/>
        <v>604</v>
      </c>
      <c r="BG49" s="49">
        <f t="shared" si="48"/>
        <v>605</v>
      </c>
      <c r="BH49" s="49">
        <f t="shared" si="49"/>
        <v>606</v>
      </c>
      <c r="BI49" s="49">
        <f t="shared" si="50"/>
        <v>607</v>
      </c>
      <c r="BJ49" s="49">
        <f t="shared" si="51"/>
        <v>608</v>
      </c>
      <c r="BK49" s="49">
        <f t="shared" si="52"/>
        <v>609</v>
      </c>
      <c r="BL49" s="49">
        <f t="shared" si="53"/>
        <v>610</v>
      </c>
      <c r="BM49" s="49">
        <f t="shared" si="54"/>
        <v>611</v>
      </c>
      <c r="BN49" s="49">
        <f t="shared" si="55"/>
        <v>612</v>
      </c>
      <c r="BO49" s="49">
        <f t="shared" si="56"/>
        <v>613</v>
      </c>
      <c r="BP49" s="49">
        <f t="shared" si="57"/>
        <v>614</v>
      </c>
      <c r="BQ49" s="49">
        <f t="shared" si="58"/>
        <v>615</v>
      </c>
      <c r="BR49" s="49">
        <f t="shared" si="59"/>
        <v>616</v>
      </c>
      <c r="BS49" s="49">
        <f t="shared" si="60"/>
        <v>617</v>
      </c>
      <c r="BT49" s="49">
        <f t="shared" si="61"/>
        <v>618</v>
      </c>
      <c r="BU49" s="49">
        <f t="shared" si="62"/>
        <v>619</v>
      </c>
      <c r="BV49" s="49">
        <f t="shared" si="63"/>
        <v>620</v>
      </c>
      <c r="BW49" s="49">
        <f t="shared" si="64"/>
        <v>621</v>
      </c>
      <c r="BX49" s="49">
        <f t="shared" si="65"/>
        <v>622</v>
      </c>
      <c r="BY49" s="49">
        <f t="shared" si="66"/>
        <v>623</v>
      </c>
      <c r="BZ49" s="49">
        <f t="shared" si="67"/>
        <v>624</v>
      </c>
      <c r="CA49" s="49">
        <f t="shared" si="68"/>
        <v>625</v>
      </c>
      <c r="CB49" s="49">
        <f t="shared" si="69"/>
        <v>626</v>
      </c>
      <c r="CC49" s="49">
        <f t="shared" si="70"/>
        <v>627</v>
      </c>
      <c r="CD49" s="49">
        <f t="shared" si="71"/>
        <v>628</v>
      </c>
      <c r="CE49" s="49">
        <f t="shared" si="72"/>
        <v>629</v>
      </c>
      <c r="CF49" s="49">
        <f t="shared" si="73"/>
        <v>630</v>
      </c>
      <c r="CG49" s="49">
        <f t="shared" si="74"/>
        <v>631</v>
      </c>
      <c r="CH49" s="49">
        <f t="shared" si="75"/>
        <v>632</v>
      </c>
      <c r="CI49" s="49">
        <f t="shared" si="76"/>
        <v>633</v>
      </c>
      <c r="CJ49" s="49">
        <f t="shared" si="77"/>
        <v>634</v>
      </c>
      <c r="CK49" s="49">
        <f t="shared" si="78"/>
        <v>635</v>
      </c>
      <c r="CL49" s="49">
        <f t="shared" si="79"/>
        <v>636</v>
      </c>
      <c r="CM49" s="49">
        <f t="shared" si="80"/>
        <v>637</v>
      </c>
      <c r="CN49" s="49">
        <f t="shared" si="81"/>
        <v>638</v>
      </c>
      <c r="CO49" s="49">
        <f t="shared" si="82"/>
        <v>639</v>
      </c>
      <c r="CP49" s="49">
        <f t="shared" si="83"/>
        <v>640</v>
      </c>
      <c r="CS49" s="18"/>
    </row>
    <row r="50" spans="5:97" x14ac:dyDescent="0.25">
      <c r="E50" s="49">
        <f t="shared" si="84"/>
        <v>641</v>
      </c>
      <c r="F50" s="49">
        <f t="shared" si="85"/>
        <v>642</v>
      </c>
      <c r="G50" s="49">
        <f t="shared" si="43"/>
        <v>643</v>
      </c>
      <c r="H50" s="49">
        <f t="shared" si="43"/>
        <v>644</v>
      </c>
      <c r="I50" s="49">
        <f t="shared" si="43"/>
        <v>645</v>
      </c>
      <c r="J50" s="49">
        <f t="shared" si="43"/>
        <v>646</v>
      </c>
      <c r="K50" s="49">
        <f t="shared" si="43"/>
        <v>647</v>
      </c>
      <c r="L50" s="49">
        <f t="shared" si="43"/>
        <v>648</v>
      </c>
      <c r="M50" s="49">
        <f t="shared" si="43"/>
        <v>649</v>
      </c>
      <c r="N50" s="49">
        <f t="shared" si="43"/>
        <v>650</v>
      </c>
      <c r="O50" s="49">
        <f t="shared" si="43"/>
        <v>651</v>
      </c>
      <c r="P50" s="49">
        <f t="shared" si="43"/>
        <v>652</v>
      </c>
      <c r="Q50" s="49">
        <f t="shared" si="43"/>
        <v>653</v>
      </c>
      <c r="R50" s="49">
        <f t="shared" si="43"/>
        <v>654</v>
      </c>
      <c r="S50" s="49">
        <f t="shared" si="43"/>
        <v>655</v>
      </c>
      <c r="T50" s="49">
        <f t="shared" si="43"/>
        <v>656</v>
      </c>
      <c r="U50" s="49">
        <f t="shared" si="43"/>
        <v>657</v>
      </c>
      <c r="V50" s="49">
        <f t="shared" si="43"/>
        <v>658</v>
      </c>
      <c r="W50" s="49">
        <f t="shared" si="44"/>
        <v>659</v>
      </c>
      <c r="X50" s="49">
        <f t="shared" si="44"/>
        <v>660</v>
      </c>
      <c r="Y50" s="49">
        <f t="shared" si="44"/>
        <v>661</v>
      </c>
      <c r="Z50" s="49">
        <f t="shared" si="44"/>
        <v>662</v>
      </c>
      <c r="AA50" s="49">
        <f t="shared" si="44"/>
        <v>663</v>
      </c>
      <c r="AB50" s="49">
        <f t="shared" si="44"/>
        <v>664</v>
      </c>
      <c r="AC50" s="49">
        <f t="shared" si="44"/>
        <v>665</v>
      </c>
      <c r="AD50" s="49">
        <f t="shared" si="44"/>
        <v>666</v>
      </c>
      <c r="AE50" s="49">
        <f t="shared" si="44"/>
        <v>667</v>
      </c>
      <c r="AF50" s="49">
        <f t="shared" si="44"/>
        <v>668</v>
      </c>
      <c r="AG50" s="49">
        <f t="shared" si="44"/>
        <v>669</v>
      </c>
      <c r="AH50" s="49">
        <f t="shared" si="44"/>
        <v>670</v>
      </c>
      <c r="AI50" s="49">
        <f t="shared" si="44"/>
        <v>671</v>
      </c>
      <c r="AJ50" s="49">
        <f t="shared" si="44"/>
        <v>672</v>
      </c>
      <c r="AK50" s="49">
        <f t="shared" si="44"/>
        <v>673</v>
      </c>
      <c r="AL50" s="49">
        <f t="shared" si="44"/>
        <v>674</v>
      </c>
      <c r="AM50" s="49">
        <f t="shared" si="45"/>
        <v>675</v>
      </c>
      <c r="AN50" s="49">
        <f t="shared" si="45"/>
        <v>676</v>
      </c>
      <c r="AO50" s="49">
        <f t="shared" si="45"/>
        <v>677</v>
      </c>
      <c r="AP50" s="49">
        <f t="shared" si="45"/>
        <v>678</v>
      </c>
      <c r="AQ50" s="49">
        <f t="shared" si="45"/>
        <v>679</v>
      </c>
      <c r="AR50" s="49">
        <f t="shared" si="45"/>
        <v>680</v>
      </c>
      <c r="BA50" s="17">
        <v>17</v>
      </c>
      <c r="BC50" s="49">
        <f t="shared" si="86"/>
        <v>641</v>
      </c>
      <c r="BD50" s="49">
        <f t="shared" si="87"/>
        <v>642</v>
      </c>
      <c r="BE50" s="49">
        <f t="shared" si="46"/>
        <v>643</v>
      </c>
      <c r="BF50" s="49">
        <f t="shared" si="47"/>
        <v>644</v>
      </c>
      <c r="BG50" s="49">
        <f t="shared" si="48"/>
        <v>645</v>
      </c>
      <c r="BH50" s="49">
        <f t="shared" si="49"/>
        <v>646</v>
      </c>
      <c r="BI50" s="49">
        <f t="shared" si="50"/>
        <v>647</v>
      </c>
      <c r="BJ50" s="49">
        <f t="shared" si="51"/>
        <v>648</v>
      </c>
      <c r="BK50" s="49">
        <f t="shared" si="52"/>
        <v>649</v>
      </c>
      <c r="BL50" s="49">
        <f t="shared" si="53"/>
        <v>650</v>
      </c>
      <c r="BM50" s="49">
        <f t="shared" si="54"/>
        <v>651</v>
      </c>
      <c r="BN50" s="49">
        <f t="shared" si="55"/>
        <v>652</v>
      </c>
      <c r="BO50" s="49">
        <f t="shared" si="56"/>
        <v>653</v>
      </c>
      <c r="BP50" s="49">
        <f t="shared" si="57"/>
        <v>654</v>
      </c>
      <c r="BQ50" s="49">
        <f t="shared" si="58"/>
        <v>655</v>
      </c>
      <c r="BR50" s="49">
        <f t="shared" si="59"/>
        <v>656</v>
      </c>
      <c r="BS50" s="49">
        <f t="shared" si="60"/>
        <v>657</v>
      </c>
      <c r="BT50" s="49">
        <f t="shared" si="61"/>
        <v>658</v>
      </c>
      <c r="BU50" s="49">
        <f t="shared" si="62"/>
        <v>659</v>
      </c>
      <c r="BV50" s="49">
        <f t="shared" si="63"/>
        <v>660</v>
      </c>
      <c r="BW50" s="49">
        <f t="shared" si="64"/>
        <v>661</v>
      </c>
      <c r="BX50" s="49">
        <f t="shared" si="65"/>
        <v>662</v>
      </c>
      <c r="BY50" s="49">
        <f t="shared" si="66"/>
        <v>663</v>
      </c>
      <c r="BZ50" s="49">
        <f t="shared" si="67"/>
        <v>664</v>
      </c>
      <c r="CA50" s="49">
        <f t="shared" si="68"/>
        <v>665</v>
      </c>
      <c r="CB50" s="49">
        <f t="shared" si="69"/>
        <v>666</v>
      </c>
      <c r="CC50" s="49">
        <f t="shared" si="70"/>
        <v>667</v>
      </c>
      <c r="CD50" s="49">
        <f t="shared" si="71"/>
        <v>668</v>
      </c>
      <c r="CE50" s="49">
        <f t="shared" si="72"/>
        <v>669</v>
      </c>
      <c r="CF50" s="49">
        <f t="shared" si="73"/>
        <v>670</v>
      </c>
      <c r="CG50" s="49">
        <f t="shared" si="74"/>
        <v>671</v>
      </c>
      <c r="CH50" s="49">
        <f t="shared" si="75"/>
        <v>672</v>
      </c>
      <c r="CI50" s="49">
        <f t="shared" si="76"/>
        <v>673</v>
      </c>
      <c r="CJ50" s="49">
        <f t="shared" si="77"/>
        <v>674</v>
      </c>
      <c r="CK50" s="49">
        <f t="shared" si="78"/>
        <v>675</v>
      </c>
      <c r="CL50" s="49">
        <f t="shared" si="79"/>
        <v>676</v>
      </c>
      <c r="CM50" s="49">
        <f t="shared" si="80"/>
        <v>677</v>
      </c>
      <c r="CN50" s="49">
        <f t="shared" si="81"/>
        <v>678</v>
      </c>
      <c r="CO50" s="49">
        <f t="shared" si="82"/>
        <v>679</v>
      </c>
      <c r="CP50" s="49">
        <f t="shared" si="83"/>
        <v>680</v>
      </c>
      <c r="CS50" s="18"/>
    </row>
    <row r="51" spans="5:97" x14ac:dyDescent="0.25">
      <c r="E51" s="49">
        <f t="shared" si="84"/>
        <v>681</v>
      </c>
      <c r="F51" s="49">
        <f t="shared" si="85"/>
        <v>682</v>
      </c>
      <c r="G51" s="49">
        <f t="shared" si="43"/>
        <v>683</v>
      </c>
      <c r="H51" s="49">
        <f t="shared" si="43"/>
        <v>684</v>
      </c>
      <c r="I51" s="49">
        <f t="shared" si="43"/>
        <v>685</v>
      </c>
      <c r="J51" s="49">
        <f t="shared" si="43"/>
        <v>686</v>
      </c>
      <c r="K51" s="49">
        <f t="shared" si="43"/>
        <v>687</v>
      </c>
      <c r="L51" s="49">
        <f t="shared" si="43"/>
        <v>688</v>
      </c>
      <c r="M51" s="49">
        <f t="shared" si="43"/>
        <v>689</v>
      </c>
      <c r="N51" s="49">
        <f t="shared" si="43"/>
        <v>690</v>
      </c>
      <c r="O51" s="49">
        <f t="shared" si="43"/>
        <v>691</v>
      </c>
      <c r="P51" s="49">
        <f t="shared" si="43"/>
        <v>692</v>
      </c>
      <c r="Q51" s="49">
        <f t="shared" si="43"/>
        <v>693</v>
      </c>
      <c r="R51" s="49">
        <f t="shared" si="43"/>
        <v>694</v>
      </c>
      <c r="S51" s="49">
        <f t="shared" si="43"/>
        <v>695</v>
      </c>
      <c r="T51" s="49">
        <f t="shared" si="43"/>
        <v>696</v>
      </c>
      <c r="U51" s="49">
        <f t="shared" si="43"/>
        <v>697</v>
      </c>
      <c r="V51" s="49">
        <f t="shared" si="43"/>
        <v>698</v>
      </c>
      <c r="W51" s="49">
        <f t="shared" si="44"/>
        <v>699</v>
      </c>
      <c r="X51" s="49">
        <f t="shared" si="44"/>
        <v>700</v>
      </c>
      <c r="Y51" s="49">
        <f t="shared" si="44"/>
        <v>701</v>
      </c>
      <c r="Z51" s="49">
        <f t="shared" si="44"/>
        <v>702</v>
      </c>
      <c r="AA51" s="49">
        <f t="shared" si="44"/>
        <v>703</v>
      </c>
      <c r="AB51" s="49">
        <f t="shared" si="44"/>
        <v>704</v>
      </c>
      <c r="AC51" s="49">
        <f t="shared" si="44"/>
        <v>705</v>
      </c>
      <c r="AD51" s="49">
        <f t="shared" si="44"/>
        <v>706</v>
      </c>
      <c r="AE51" s="49">
        <f t="shared" si="44"/>
        <v>707</v>
      </c>
      <c r="AF51" s="49">
        <f t="shared" si="44"/>
        <v>708</v>
      </c>
      <c r="AG51" s="49">
        <f t="shared" si="44"/>
        <v>709</v>
      </c>
      <c r="AH51" s="49">
        <f t="shared" si="44"/>
        <v>710</v>
      </c>
      <c r="AI51" s="49">
        <f t="shared" si="44"/>
        <v>711</v>
      </c>
      <c r="AJ51" s="49">
        <f t="shared" si="44"/>
        <v>712</v>
      </c>
      <c r="AK51" s="49">
        <f t="shared" si="44"/>
        <v>713</v>
      </c>
      <c r="AL51" s="49">
        <f t="shared" si="44"/>
        <v>714</v>
      </c>
      <c r="AM51" s="49">
        <f t="shared" si="45"/>
        <v>715</v>
      </c>
      <c r="AN51" s="49">
        <f t="shared" si="45"/>
        <v>716</v>
      </c>
      <c r="AO51" s="49">
        <f t="shared" si="45"/>
        <v>717</v>
      </c>
      <c r="AP51" s="49">
        <f t="shared" si="45"/>
        <v>718</v>
      </c>
      <c r="AQ51" s="49">
        <f t="shared" si="45"/>
        <v>719</v>
      </c>
      <c r="AR51" s="49">
        <f t="shared" si="45"/>
        <v>720</v>
      </c>
      <c r="BA51" s="17">
        <v>18</v>
      </c>
      <c r="BC51" s="49">
        <f t="shared" si="86"/>
        <v>681</v>
      </c>
      <c r="BD51" s="49">
        <f t="shared" si="87"/>
        <v>682</v>
      </c>
      <c r="BE51" s="49">
        <f t="shared" si="46"/>
        <v>683</v>
      </c>
      <c r="BF51" s="49">
        <f t="shared" si="47"/>
        <v>684</v>
      </c>
      <c r="BG51" s="49">
        <f t="shared" si="48"/>
        <v>685</v>
      </c>
      <c r="BH51" s="49">
        <f t="shared" si="49"/>
        <v>686</v>
      </c>
      <c r="BI51" s="49">
        <f t="shared" si="50"/>
        <v>687</v>
      </c>
      <c r="BJ51" s="49">
        <f t="shared" si="51"/>
        <v>688</v>
      </c>
      <c r="BK51" s="49">
        <f t="shared" si="52"/>
        <v>689</v>
      </c>
      <c r="BL51" s="49">
        <f t="shared" si="53"/>
        <v>690</v>
      </c>
      <c r="BM51" s="49">
        <f t="shared" si="54"/>
        <v>691</v>
      </c>
      <c r="BN51" s="49">
        <f t="shared" si="55"/>
        <v>692</v>
      </c>
      <c r="BO51" s="49">
        <f t="shared" si="56"/>
        <v>693</v>
      </c>
      <c r="BP51" s="49">
        <f t="shared" si="57"/>
        <v>694</v>
      </c>
      <c r="BQ51" s="49">
        <f t="shared" si="58"/>
        <v>695</v>
      </c>
      <c r="BR51" s="49">
        <f t="shared" si="59"/>
        <v>696</v>
      </c>
      <c r="BS51" s="49">
        <f t="shared" si="60"/>
        <v>697</v>
      </c>
      <c r="BT51" s="49">
        <f t="shared" si="61"/>
        <v>698</v>
      </c>
      <c r="BU51" s="49">
        <f t="shared" si="62"/>
        <v>699</v>
      </c>
      <c r="BV51" s="49">
        <f t="shared" si="63"/>
        <v>700</v>
      </c>
      <c r="BW51" s="49">
        <f t="shared" si="64"/>
        <v>701</v>
      </c>
      <c r="BX51" s="49">
        <f t="shared" si="65"/>
        <v>702</v>
      </c>
      <c r="BY51" s="49">
        <f t="shared" si="66"/>
        <v>703</v>
      </c>
      <c r="BZ51" s="49">
        <f t="shared" si="67"/>
        <v>704</v>
      </c>
      <c r="CA51" s="49">
        <f t="shared" si="68"/>
        <v>705</v>
      </c>
      <c r="CB51" s="49">
        <f t="shared" si="69"/>
        <v>706</v>
      </c>
      <c r="CC51" s="49">
        <f t="shared" si="70"/>
        <v>707</v>
      </c>
      <c r="CD51" s="49">
        <f t="shared" si="71"/>
        <v>708</v>
      </c>
      <c r="CE51" s="49">
        <f t="shared" si="72"/>
        <v>709</v>
      </c>
      <c r="CF51" s="49">
        <f t="shared" si="73"/>
        <v>710</v>
      </c>
      <c r="CG51" s="49">
        <f t="shared" si="74"/>
        <v>711</v>
      </c>
      <c r="CH51" s="49">
        <f t="shared" si="75"/>
        <v>712</v>
      </c>
      <c r="CI51" s="49">
        <f t="shared" si="76"/>
        <v>713</v>
      </c>
      <c r="CJ51" s="49">
        <f t="shared" si="77"/>
        <v>714</v>
      </c>
      <c r="CK51" s="49">
        <f t="shared" si="78"/>
        <v>715</v>
      </c>
      <c r="CL51" s="49">
        <f t="shared" si="79"/>
        <v>716</v>
      </c>
      <c r="CM51" s="49">
        <f t="shared" si="80"/>
        <v>717</v>
      </c>
      <c r="CN51" s="49">
        <f t="shared" si="81"/>
        <v>718</v>
      </c>
      <c r="CO51" s="49">
        <f t="shared" si="82"/>
        <v>719</v>
      </c>
      <c r="CP51" s="49">
        <f t="shared" si="83"/>
        <v>720</v>
      </c>
      <c r="CS51" s="18"/>
    </row>
    <row r="52" spans="5:97" x14ac:dyDescent="0.25">
      <c r="E52" s="49">
        <f t="shared" si="84"/>
        <v>721</v>
      </c>
      <c r="F52" s="49">
        <f t="shared" si="85"/>
        <v>722</v>
      </c>
      <c r="G52" s="49">
        <f t="shared" si="43"/>
        <v>723</v>
      </c>
      <c r="H52" s="49">
        <f t="shared" si="43"/>
        <v>724</v>
      </c>
      <c r="I52" s="49">
        <f t="shared" si="43"/>
        <v>725</v>
      </c>
      <c r="J52" s="49">
        <f t="shared" si="43"/>
        <v>726</v>
      </c>
      <c r="K52" s="49">
        <f t="shared" si="43"/>
        <v>727</v>
      </c>
      <c r="L52" s="49">
        <f t="shared" si="43"/>
        <v>728</v>
      </c>
      <c r="M52" s="49">
        <f t="shared" si="43"/>
        <v>729</v>
      </c>
      <c r="N52" s="49">
        <f t="shared" si="43"/>
        <v>730</v>
      </c>
      <c r="O52" s="49">
        <f t="shared" si="43"/>
        <v>731</v>
      </c>
      <c r="P52" s="49">
        <f t="shared" si="43"/>
        <v>732</v>
      </c>
      <c r="Q52" s="49">
        <f t="shared" si="43"/>
        <v>733</v>
      </c>
      <c r="R52" s="49">
        <f t="shared" si="43"/>
        <v>734</v>
      </c>
      <c r="S52" s="49">
        <f t="shared" si="43"/>
        <v>735</v>
      </c>
      <c r="T52" s="49">
        <f t="shared" si="43"/>
        <v>736</v>
      </c>
      <c r="U52" s="49">
        <f t="shared" si="43"/>
        <v>737</v>
      </c>
      <c r="V52" s="49">
        <f t="shared" si="43"/>
        <v>738</v>
      </c>
      <c r="W52" s="49">
        <f t="shared" si="44"/>
        <v>739</v>
      </c>
      <c r="X52" s="49">
        <f t="shared" si="44"/>
        <v>740</v>
      </c>
      <c r="Y52" s="49">
        <f t="shared" si="44"/>
        <v>741</v>
      </c>
      <c r="Z52" s="49">
        <f t="shared" si="44"/>
        <v>742</v>
      </c>
      <c r="AA52" s="49">
        <f t="shared" si="44"/>
        <v>743</v>
      </c>
      <c r="AB52" s="49">
        <f t="shared" si="44"/>
        <v>744</v>
      </c>
      <c r="AC52" s="49">
        <f t="shared" si="44"/>
        <v>745</v>
      </c>
      <c r="AD52" s="49">
        <f t="shared" si="44"/>
        <v>746</v>
      </c>
      <c r="AE52" s="49">
        <f t="shared" si="44"/>
        <v>747</v>
      </c>
      <c r="AF52" s="49">
        <f t="shared" si="44"/>
        <v>748</v>
      </c>
      <c r="AG52" s="49">
        <f t="shared" si="44"/>
        <v>749</v>
      </c>
      <c r="AH52" s="49">
        <f t="shared" si="44"/>
        <v>750</v>
      </c>
      <c r="AI52" s="49">
        <f t="shared" si="44"/>
        <v>751</v>
      </c>
      <c r="AJ52" s="49">
        <f t="shared" si="44"/>
        <v>752</v>
      </c>
      <c r="AK52" s="49">
        <f t="shared" si="44"/>
        <v>753</v>
      </c>
      <c r="AL52" s="49">
        <f t="shared" si="44"/>
        <v>754</v>
      </c>
      <c r="AM52" s="49">
        <f t="shared" si="45"/>
        <v>755</v>
      </c>
      <c r="AN52" s="49">
        <f t="shared" si="45"/>
        <v>756</v>
      </c>
      <c r="AO52" s="49">
        <f t="shared" si="45"/>
        <v>757</v>
      </c>
      <c r="AP52" s="49">
        <f t="shared" si="45"/>
        <v>758</v>
      </c>
      <c r="AQ52" s="49">
        <f t="shared" si="45"/>
        <v>759</v>
      </c>
      <c r="AR52" s="49">
        <f t="shared" si="45"/>
        <v>760</v>
      </c>
      <c r="BA52" s="17">
        <v>19</v>
      </c>
      <c r="BC52" s="49">
        <f t="shared" si="86"/>
        <v>721</v>
      </c>
      <c r="BD52" s="49">
        <f t="shared" si="87"/>
        <v>722</v>
      </c>
      <c r="BE52" s="49">
        <f t="shared" si="46"/>
        <v>723</v>
      </c>
      <c r="BF52" s="49">
        <f t="shared" si="47"/>
        <v>724</v>
      </c>
      <c r="BG52" s="49">
        <f t="shared" si="48"/>
        <v>725</v>
      </c>
      <c r="BH52" s="49">
        <f t="shared" si="49"/>
        <v>726</v>
      </c>
      <c r="BI52" s="49">
        <f t="shared" si="50"/>
        <v>727</v>
      </c>
      <c r="BJ52" s="49">
        <f t="shared" si="51"/>
        <v>728</v>
      </c>
      <c r="BK52" s="49">
        <f t="shared" si="52"/>
        <v>729</v>
      </c>
      <c r="BL52" s="49">
        <f t="shared" si="53"/>
        <v>730</v>
      </c>
      <c r="BM52" s="49">
        <f t="shared" si="54"/>
        <v>731</v>
      </c>
      <c r="BN52" s="49">
        <f t="shared" si="55"/>
        <v>732</v>
      </c>
      <c r="BO52" s="49">
        <f t="shared" si="56"/>
        <v>733</v>
      </c>
      <c r="BP52" s="49">
        <f t="shared" si="57"/>
        <v>734</v>
      </c>
      <c r="BQ52" s="49">
        <f t="shared" si="58"/>
        <v>735</v>
      </c>
      <c r="BR52" s="49">
        <f t="shared" si="59"/>
        <v>736</v>
      </c>
      <c r="BS52" s="49">
        <f t="shared" si="60"/>
        <v>737</v>
      </c>
      <c r="BT52" s="49">
        <f t="shared" si="61"/>
        <v>738</v>
      </c>
      <c r="BU52" s="49">
        <f t="shared" si="62"/>
        <v>739</v>
      </c>
      <c r="BV52" s="49">
        <f t="shared" si="63"/>
        <v>740</v>
      </c>
      <c r="BW52" s="49">
        <f t="shared" si="64"/>
        <v>741</v>
      </c>
      <c r="BX52" s="49">
        <f t="shared" si="65"/>
        <v>742</v>
      </c>
      <c r="BY52" s="49">
        <f t="shared" si="66"/>
        <v>743</v>
      </c>
      <c r="BZ52" s="49">
        <f t="shared" si="67"/>
        <v>744</v>
      </c>
      <c r="CA52" s="49">
        <f t="shared" si="68"/>
        <v>745</v>
      </c>
      <c r="CB52" s="49">
        <f t="shared" si="69"/>
        <v>746</v>
      </c>
      <c r="CC52" s="49">
        <f t="shared" si="70"/>
        <v>747</v>
      </c>
      <c r="CD52" s="49">
        <f t="shared" si="71"/>
        <v>748</v>
      </c>
      <c r="CE52" s="49">
        <f t="shared" si="72"/>
        <v>749</v>
      </c>
      <c r="CF52" s="49">
        <f t="shared" si="73"/>
        <v>750</v>
      </c>
      <c r="CG52" s="49">
        <f t="shared" si="74"/>
        <v>751</v>
      </c>
      <c r="CH52" s="49">
        <f t="shared" si="75"/>
        <v>752</v>
      </c>
      <c r="CI52" s="49">
        <f t="shared" si="76"/>
        <v>753</v>
      </c>
      <c r="CJ52" s="49">
        <f t="shared" si="77"/>
        <v>754</v>
      </c>
      <c r="CK52" s="49">
        <f t="shared" si="78"/>
        <v>755</v>
      </c>
      <c r="CL52" s="49">
        <f t="shared" si="79"/>
        <v>756</v>
      </c>
      <c r="CM52" s="49">
        <f t="shared" si="80"/>
        <v>757</v>
      </c>
      <c r="CN52" s="49">
        <f t="shared" si="81"/>
        <v>758</v>
      </c>
      <c r="CO52" s="49">
        <f t="shared" si="82"/>
        <v>759</v>
      </c>
      <c r="CP52" s="49">
        <f t="shared" si="83"/>
        <v>760</v>
      </c>
      <c r="CS52" s="18"/>
    </row>
    <row r="53" spans="5:97" x14ac:dyDescent="0.25">
      <c r="E53" s="49">
        <f t="shared" si="84"/>
        <v>761</v>
      </c>
      <c r="F53" s="49">
        <f t="shared" si="85"/>
        <v>762</v>
      </c>
      <c r="G53" s="49">
        <f t="shared" si="43"/>
        <v>763</v>
      </c>
      <c r="H53" s="49">
        <f t="shared" si="43"/>
        <v>764</v>
      </c>
      <c r="I53" s="49">
        <f t="shared" si="43"/>
        <v>765</v>
      </c>
      <c r="J53" s="49">
        <f t="shared" si="43"/>
        <v>766</v>
      </c>
      <c r="K53" s="49">
        <f t="shared" si="43"/>
        <v>767</v>
      </c>
      <c r="L53" s="49">
        <f t="shared" si="43"/>
        <v>768</v>
      </c>
      <c r="M53" s="49">
        <f t="shared" si="43"/>
        <v>769</v>
      </c>
      <c r="N53" s="49">
        <f t="shared" si="43"/>
        <v>770</v>
      </c>
      <c r="O53" s="49">
        <f t="shared" si="43"/>
        <v>771</v>
      </c>
      <c r="P53" s="49">
        <f t="shared" si="43"/>
        <v>772</v>
      </c>
      <c r="Q53" s="49">
        <f t="shared" si="43"/>
        <v>773</v>
      </c>
      <c r="R53" s="49">
        <f t="shared" si="43"/>
        <v>774</v>
      </c>
      <c r="S53" s="49">
        <f t="shared" si="43"/>
        <v>775</v>
      </c>
      <c r="T53" s="49">
        <f t="shared" si="43"/>
        <v>776</v>
      </c>
      <c r="U53" s="49">
        <f t="shared" si="43"/>
        <v>777</v>
      </c>
      <c r="V53" s="49">
        <f t="shared" si="43"/>
        <v>778</v>
      </c>
      <c r="W53" s="49">
        <f t="shared" si="44"/>
        <v>779</v>
      </c>
      <c r="X53" s="49">
        <f t="shared" si="44"/>
        <v>780</v>
      </c>
      <c r="Y53" s="49">
        <f t="shared" si="44"/>
        <v>781</v>
      </c>
      <c r="Z53" s="49">
        <f t="shared" si="44"/>
        <v>782</v>
      </c>
      <c r="AA53" s="49">
        <f t="shared" si="44"/>
        <v>783</v>
      </c>
      <c r="AB53" s="49">
        <f t="shared" si="44"/>
        <v>784</v>
      </c>
      <c r="AC53" s="49">
        <f t="shared" si="44"/>
        <v>785</v>
      </c>
      <c r="AD53" s="49">
        <f t="shared" si="44"/>
        <v>786</v>
      </c>
      <c r="AE53" s="49">
        <f t="shared" si="44"/>
        <v>787</v>
      </c>
      <c r="AF53" s="49">
        <f t="shared" si="44"/>
        <v>788</v>
      </c>
      <c r="AG53" s="49">
        <f t="shared" si="44"/>
        <v>789</v>
      </c>
      <c r="AH53" s="49">
        <f t="shared" si="44"/>
        <v>790</v>
      </c>
      <c r="AI53" s="49">
        <f t="shared" si="44"/>
        <v>791</v>
      </c>
      <c r="AJ53" s="49">
        <f t="shared" si="44"/>
        <v>792</v>
      </c>
      <c r="AK53" s="49">
        <f t="shared" si="44"/>
        <v>793</v>
      </c>
      <c r="AL53" s="49">
        <f t="shared" si="44"/>
        <v>794</v>
      </c>
      <c r="AM53" s="49">
        <f t="shared" si="45"/>
        <v>795</v>
      </c>
      <c r="AN53" s="49">
        <f t="shared" si="45"/>
        <v>796</v>
      </c>
      <c r="AO53" s="49">
        <f t="shared" si="45"/>
        <v>797</v>
      </c>
      <c r="AP53" s="49">
        <f t="shared" si="45"/>
        <v>798</v>
      </c>
      <c r="AQ53" s="49">
        <f t="shared" si="45"/>
        <v>799</v>
      </c>
      <c r="AR53" s="49">
        <f t="shared" si="45"/>
        <v>800</v>
      </c>
      <c r="BA53" s="42">
        <v>20</v>
      </c>
      <c r="BC53" s="41">
        <f t="shared" si="86"/>
        <v>761</v>
      </c>
      <c r="BD53" s="41">
        <f t="shared" si="87"/>
        <v>762</v>
      </c>
      <c r="BE53" s="41">
        <f t="shared" si="46"/>
        <v>763</v>
      </c>
      <c r="BF53" s="41">
        <f t="shared" si="47"/>
        <v>764</v>
      </c>
      <c r="BG53" s="41">
        <f t="shared" si="48"/>
        <v>765</v>
      </c>
      <c r="BH53" s="41">
        <f t="shared" si="49"/>
        <v>766</v>
      </c>
      <c r="BI53" s="41">
        <f t="shared" si="50"/>
        <v>767</v>
      </c>
      <c r="BJ53" s="41">
        <f t="shared" si="51"/>
        <v>768</v>
      </c>
      <c r="BK53" s="41">
        <f t="shared" si="52"/>
        <v>769</v>
      </c>
      <c r="BL53" s="41">
        <f t="shared" si="53"/>
        <v>770</v>
      </c>
      <c r="BM53" s="41">
        <f t="shared" si="54"/>
        <v>771</v>
      </c>
      <c r="BN53" s="41">
        <f t="shared" si="55"/>
        <v>772</v>
      </c>
      <c r="BO53" s="41">
        <f t="shared" si="56"/>
        <v>773</v>
      </c>
      <c r="BP53" s="41">
        <f t="shared" si="57"/>
        <v>774</v>
      </c>
      <c r="BQ53" s="41">
        <f t="shared" si="58"/>
        <v>775</v>
      </c>
      <c r="BR53" s="41">
        <f t="shared" si="59"/>
        <v>776</v>
      </c>
      <c r="BS53" s="41">
        <f t="shared" si="60"/>
        <v>777</v>
      </c>
      <c r="BT53" s="41">
        <f t="shared" si="61"/>
        <v>778</v>
      </c>
      <c r="BU53" s="41">
        <f t="shared" si="62"/>
        <v>779</v>
      </c>
      <c r="BV53" s="41">
        <f t="shared" si="63"/>
        <v>780</v>
      </c>
      <c r="BW53" s="41">
        <f t="shared" si="64"/>
        <v>781</v>
      </c>
      <c r="BX53" s="41">
        <f t="shared" si="65"/>
        <v>782</v>
      </c>
      <c r="BY53" s="41">
        <f t="shared" si="66"/>
        <v>783</v>
      </c>
      <c r="BZ53" s="41">
        <f t="shared" si="67"/>
        <v>784</v>
      </c>
      <c r="CA53" s="41">
        <f t="shared" si="68"/>
        <v>785</v>
      </c>
      <c r="CB53" s="41">
        <f t="shared" si="69"/>
        <v>786</v>
      </c>
      <c r="CC53" s="41">
        <f t="shared" si="70"/>
        <v>787</v>
      </c>
      <c r="CD53" s="41">
        <f t="shared" si="71"/>
        <v>788</v>
      </c>
      <c r="CE53" s="41">
        <f t="shared" si="72"/>
        <v>789</v>
      </c>
      <c r="CF53" s="41">
        <f t="shared" si="73"/>
        <v>790</v>
      </c>
      <c r="CG53" s="41">
        <f t="shared" si="74"/>
        <v>791</v>
      </c>
      <c r="CH53" s="41">
        <f t="shared" si="75"/>
        <v>792</v>
      </c>
      <c r="CI53" s="41">
        <f t="shared" si="76"/>
        <v>793</v>
      </c>
      <c r="CJ53" s="41">
        <f t="shared" si="77"/>
        <v>794</v>
      </c>
      <c r="CK53" s="41">
        <f t="shared" si="78"/>
        <v>795</v>
      </c>
      <c r="CL53" s="41">
        <f t="shared" si="79"/>
        <v>796</v>
      </c>
      <c r="CM53" s="41">
        <f t="shared" si="80"/>
        <v>797</v>
      </c>
      <c r="CN53" s="41">
        <f t="shared" si="81"/>
        <v>798</v>
      </c>
      <c r="CO53" s="41">
        <f t="shared" si="82"/>
        <v>799</v>
      </c>
      <c r="CP53" s="41">
        <f t="shared" si="83"/>
        <v>800</v>
      </c>
      <c r="CS53" s="19"/>
    </row>
    <row r="54" spans="5:97" x14ac:dyDescent="0.25">
      <c r="E54" s="41">
        <f t="shared" si="84"/>
        <v>801</v>
      </c>
      <c r="F54" s="41">
        <f t="shared" si="85"/>
        <v>802</v>
      </c>
      <c r="G54" s="41">
        <f t="shared" si="43"/>
        <v>803</v>
      </c>
      <c r="H54" s="41">
        <f t="shared" si="43"/>
        <v>804</v>
      </c>
      <c r="I54" s="41">
        <f t="shared" si="43"/>
        <v>805</v>
      </c>
      <c r="J54" s="41">
        <f t="shared" si="43"/>
        <v>806</v>
      </c>
      <c r="K54" s="41">
        <f t="shared" si="43"/>
        <v>807</v>
      </c>
      <c r="L54" s="41">
        <f t="shared" si="43"/>
        <v>808</v>
      </c>
      <c r="M54" s="41">
        <f t="shared" si="43"/>
        <v>809</v>
      </c>
      <c r="N54" s="41">
        <f t="shared" si="43"/>
        <v>810</v>
      </c>
      <c r="O54" s="41">
        <f t="shared" si="43"/>
        <v>811</v>
      </c>
      <c r="P54" s="41">
        <f t="shared" si="43"/>
        <v>812</v>
      </c>
      <c r="Q54" s="41">
        <f t="shared" si="43"/>
        <v>813</v>
      </c>
      <c r="R54" s="41">
        <f t="shared" si="43"/>
        <v>814</v>
      </c>
      <c r="S54" s="41">
        <f t="shared" si="43"/>
        <v>815</v>
      </c>
      <c r="T54" s="41">
        <f t="shared" si="43"/>
        <v>816</v>
      </c>
      <c r="U54" s="41">
        <f t="shared" si="43"/>
        <v>817</v>
      </c>
      <c r="V54" s="41">
        <f t="shared" si="43"/>
        <v>818</v>
      </c>
      <c r="W54" s="41">
        <f t="shared" si="44"/>
        <v>819</v>
      </c>
      <c r="X54" s="41">
        <f t="shared" si="44"/>
        <v>820</v>
      </c>
      <c r="Y54" s="41">
        <f t="shared" si="44"/>
        <v>821</v>
      </c>
      <c r="Z54" s="41">
        <f t="shared" si="44"/>
        <v>822</v>
      </c>
      <c r="AA54" s="41">
        <f t="shared" si="44"/>
        <v>823</v>
      </c>
      <c r="AB54" s="41">
        <f t="shared" si="44"/>
        <v>824</v>
      </c>
      <c r="AC54" s="41">
        <f t="shared" si="44"/>
        <v>825</v>
      </c>
      <c r="AD54" s="41">
        <f t="shared" si="44"/>
        <v>826</v>
      </c>
      <c r="AE54" s="41">
        <f t="shared" si="44"/>
        <v>827</v>
      </c>
      <c r="AF54" s="41">
        <f t="shared" si="44"/>
        <v>828</v>
      </c>
      <c r="AG54" s="41">
        <f t="shared" si="44"/>
        <v>829</v>
      </c>
      <c r="AH54" s="41">
        <f t="shared" si="44"/>
        <v>830</v>
      </c>
      <c r="AI54" s="41">
        <f t="shared" si="44"/>
        <v>831</v>
      </c>
      <c r="AJ54" s="41">
        <f t="shared" si="44"/>
        <v>832</v>
      </c>
      <c r="AK54" s="41">
        <f t="shared" si="44"/>
        <v>833</v>
      </c>
      <c r="AL54" s="41">
        <f t="shared" si="44"/>
        <v>834</v>
      </c>
      <c r="AM54" s="41">
        <f t="shared" si="45"/>
        <v>835</v>
      </c>
      <c r="AN54" s="41">
        <f t="shared" si="45"/>
        <v>836</v>
      </c>
      <c r="AO54" s="41">
        <f t="shared" si="45"/>
        <v>837</v>
      </c>
      <c r="AP54" s="41">
        <f t="shared" si="45"/>
        <v>838</v>
      </c>
      <c r="AQ54" s="41">
        <f t="shared" si="45"/>
        <v>839</v>
      </c>
      <c r="AR54" s="41">
        <f t="shared" si="45"/>
        <v>840</v>
      </c>
      <c r="AZ54" s="42"/>
      <c r="BA54" s="17">
        <v>21</v>
      </c>
      <c r="BC54" s="49">
        <f t="shared" si="86"/>
        <v>801</v>
      </c>
      <c r="BD54" s="49">
        <f t="shared" si="87"/>
        <v>802</v>
      </c>
      <c r="BE54" s="49">
        <f t="shared" si="46"/>
        <v>803</v>
      </c>
      <c r="BF54" s="49">
        <f t="shared" si="47"/>
        <v>804</v>
      </c>
      <c r="BG54" s="49">
        <f t="shared" si="48"/>
        <v>805</v>
      </c>
      <c r="BH54" s="49">
        <f t="shared" si="49"/>
        <v>806</v>
      </c>
      <c r="BI54" s="49">
        <f t="shared" si="50"/>
        <v>807</v>
      </c>
      <c r="BJ54" s="49">
        <f t="shared" si="51"/>
        <v>808</v>
      </c>
      <c r="BK54" s="49">
        <f t="shared" si="52"/>
        <v>809</v>
      </c>
      <c r="BL54" s="49">
        <f t="shared" si="53"/>
        <v>810</v>
      </c>
      <c r="BM54" s="49">
        <f t="shared" si="54"/>
        <v>811</v>
      </c>
      <c r="BN54" s="49">
        <f t="shared" si="55"/>
        <v>812</v>
      </c>
      <c r="BO54" s="49">
        <f t="shared" si="56"/>
        <v>813</v>
      </c>
      <c r="BP54" s="49">
        <f t="shared" si="57"/>
        <v>814</v>
      </c>
      <c r="BQ54" s="49">
        <f t="shared" si="58"/>
        <v>815</v>
      </c>
      <c r="BR54" s="49">
        <f t="shared" si="59"/>
        <v>816</v>
      </c>
      <c r="BS54" s="49">
        <f t="shared" si="60"/>
        <v>817</v>
      </c>
      <c r="BT54" s="49">
        <f t="shared" si="61"/>
        <v>818</v>
      </c>
      <c r="BU54" s="49">
        <f t="shared" si="62"/>
        <v>819</v>
      </c>
      <c r="BV54" s="49">
        <f t="shared" si="63"/>
        <v>820</v>
      </c>
      <c r="BW54" s="49">
        <f t="shared" si="64"/>
        <v>821</v>
      </c>
      <c r="BX54" s="49">
        <f t="shared" si="65"/>
        <v>822</v>
      </c>
      <c r="BY54" s="49">
        <f t="shared" si="66"/>
        <v>823</v>
      </c>
      <c r="BZ54" s="49">
        <f t="shared" si="67"/>
        <v>824</v>
      </c>
      <c r="CA54" s="49">
        <f t="shared" si="68"/>
        <v>825</v>
      </c>
      <c r="CB54" s="49">
        <f t="shared" si="69"/>
        <v>826</v>
      </c>
      <c r="CC54" s="49">
        <f t="shared" si="70"/>
        <v>827</v>
      </c>
      <c r="CD54" s="49">
        <f t="shared" si="71"/>
        <v>828</v>
      </c>
      <c r="CE54" s="49">
        <f t="shared" si="72"/>
        <v>829</v>
      </c>
      <c r="CF54" s="49">
        <f t="shared" si="73"/>
        <v>830</v>
      </c>
      <c r="CG54" s="49">
        <f t="shared" si="74"/>
        <v>831</v>
      </c>
      <c r="CH54" s="49">
        <f t="shared" si="75"/>
        <v>832</v>
      </c>
      <c r="CI54" s="49">
        <f t="shared" si="76"/>
        <v>833</v>
      </c>
      <c r="CJ54" s="49">
        <f t="shared" si="77"/>
        <v>834</v>
      </c>
      <c r="CK54" s="49">
        <f t="shared" si="78"/>
        <v>835</v>
      </c>
      <c r="CL54" s="49">
        <f t="shared" si="79"/>
        <v>836</v>
      </c>
      <c r="CM54" s="49">
        <f t="shared" si="80"/>
        <v>837</v>
      </c>
      <c r="CN54" s="49">
        <f t="shared" si="81"/>
        <v>838</v>
      </c>
      <c r="CO54" s="49">
        <f t="shared" si="82"/>
        <v>839</v>
      </c>
      <c r="CP54" s="49">
        <f t="shared" si="83"/>
        <v>840</v>
      </c>
      <c r="CS54" s="18"/>
    </row>
    <row r="55" spans="5:97" x14ac:dyDescent="0.25">
      <c r="E55" s="41">
        <f t="shared" si="84"/>
        <v>841</v>
      </c>
      <c r="F55" s="41">
        <f t="shared" si="85"/>
        <v>842</v>
      </c>
      <c r="G55" s="41">
        <f t="shared" si="43"/>
        <v>843</v>
      </c>
      <c r="H55" s="41">
        <f t="shared" si="43"/>
        <v>844</v>
      </c>
      <c r="I55" s="41">
        <f t="shared" si="43"/>
        <v>845</v>
      </c>
      <c r="J55" s="41">
        <f t="shared" si="43"/>
        <v>846</v>
      </c>
      <c r="K55" s="41">
        <f t="shared" si="43"/>
        <v>847</v>
      </c>
      <c r="L55" s="41">
        <f t="shared" si="43"/>
        <v>848</v>
      </c>
      <c r="M55" s="41">
        <f t="shared" si="43"/>
        <v>849</v>
      </c>
      <c r="N55" s="41">
        <f t="shared" si="43"/>
        <v>850</v>
      </c>
      <c r="O55" s="41">
        <f t="shared" si="43"/>
        <v>851</v>
      </c>
      <c r="P55" s="41">
        <f t="shared" si="43"/>
        <v>852</v>
      </c>
      <c r="Q55" s="41">
        <f t="shared" si="43"/>
        <v>853</v>
      </c>
      <c r="R55" s="41">
        <f t="shared" si="43"/>
        <v>854</v>
      </c>
      <c r="S55" s="41">
        <f t="shared" si="43"/>
        <v>855</v>
      </c>
      <c r="T55" s="41">
        <f t="shared" si="43"/>
        <v>856</v>
      </c>
      <c r="U55" s="41">
        <f t="shared" si="43"/>
        <v>857</v>
      </c>
      <c r="V55" s="41">
        <f t="shared" si="43"/>
        <v>858</v>
      </c>
      <c r="W55" s="41">
        <f t="shared" si="44"/>
        <v>859</v>
      </c>
      <c r="X55" s="41">
        <f t="shared" si="44"/>
        <v>860</v>
      </c>
      <c r="Y55" s="41">
        <f t="shared" si="44"/>
        <v>861</v>
      </c>
      <c r="Z55" s="41">
        <f t="shared" si="44"/>
        <v>862</v>
      </c>
      <c r="AA55" s="41">
        <f t="shared" si="44"/>
        <v>863</v>
      </c>
      <c r="AB55" s="41">
        <f t="shared" si="44"/>
        <v>864</v>
      </c>
      <c r="AC55" s="41">
        <f t="shared" si="44"/>
        <v>865</v>
      </c>
      <c r="AD55" s="41">
        <f t="shared" si="44"/>
        <v>866</v>
      </c>
      <c r="AE55" s="41">
        <f t="shared" si="44"/>
        <v>867</v>
      </c>
      <c r="AF55" s="41">
        <f t="shared" si="44"/>
        <v>868</v>
      </c>
      <c r="AG55" s="41">
        <f t="shared" si="44"/>
        <v>869</v>
      </c>
      <c r="AH55" s="41">
        <f t="shared" si="44"/>
        <v>870</v>
      </c>
      <c r="AI55" s="41">
        <f t="shared" si="44"/>
        <v>871</v>
      </c>
      <c r="AJ55" s="41">
        <f t="shared" si="44"/>
        <v>872</v>
      </c>
      <c r="AK55" s="41">
        <f t="shared" si="44"/>
        <v>873</v>
      </c>
      <c r="AL55" s="41">
        <f t="shared" si="44"/>
        <v>874</v>
      </c>
      <c r="AM55" s="41">
        <f t="shared" si="45"/>
        <v>875</v>
      </c>
      <c r="AN55" s="41">
        <f t="shared" si="45"/>
        <v>876</v>
      </c>
      <c r="AO55" s="41">
        <f t="shared" si="45"/>
        <v>877</v>
      </c>
      <c r="AP55" s="41">
        <f t="shared" si="45"/>
        <v>878</v>
      </c>
      <c r="AQ55" s="41">
        <f t="shared" si="45"/>
        <v>879</v>
      </c>
      <c r="AR55" s="41">
        <f t="shared" si="45"/>
        <v>880</v>
      </c>
      <c r="BA55" s="17">
        <v>22</v>
      </c>
      <c r="BC55" s="49">
        <f t="shared" si="86"/>
        <v>841</v>
      </c>
      <c r="BD55" s="49">
        <f t="shared" si="87"/>
        <v>842</v>
      </c>
      <c r="BE55" s="49">
        <f t="shared" si="46"/>
        <v>843</v>
      </c>
      <c r="BF55" s="49">
        <f t="shared" si="47"/>
        <v>844</v>
      </c>
      <c r="BG55" s="49">
        <f t="shared" si="48"/>
        <v>845</v>
      </c>
      <c r="BH55" s="49">
        <f t="shared" si="49"/>
        <v>846</v>
      </c>
      <c r="BI55" s="49">
        <f t="shared" si="50"/>
        <v>847</v>
      </c>
      <c r="BJ55" s="49">
        <f t="shared" si="51"/>
        <v>848</v>
      </c>
      <c r="BK55" s="49">
        <f t="shared" si="52"/>
        <v>849</v>
      </c>
      <c r="BL55" s="49">
        <f t="shared" si="53"/>
        <v>850</v>
      </c>
      <c r="BM55" s="49">
        <f t="shared" si="54"/>
        <v>851</v>
      </c>
      <c r="BN55" s="49">
        <f t="shared" si="55"/>
        <v>852</v>
      </c>
      <c r="BO55" s="49">
        <f t="shared" si="56"/>
        <v>853</v>
      </c>
      <c r="BP55" s="49">
        <f t="shared" si="57"/>
        <v>854</v>
      </c>
      <c r="BQ55" s="49">
        <f t="shared" si="58"/>
        <v>855</v>
      </c>
      <c r="BR55" s="49">
        <f t="shared" si="59"/>
        <v>856</v>
      </c>
      <c r="BS55" s="49">
        <f t="shared" si="60"/>
        <v>857</v>
      </c>
      <c r="BT55" s="49">
        <f t="shared" si="61"/>
        <v>858</v>
      </c>
      <c r="BU55" s="49">
        <f t="shared" si="62"/>
        <v>859</v>
      </c>
      <c r="BV55" s="49">
        <f t="shared" si="63"/>
        <v>860</v>
      </c>
      <c r="BW55" s="49">
        <f t="shared" si="64"/>
        <v>861</v>
      </c>
      <c r="BX55" s="49">
        <f t="shared" si="65"/>
        <v>862</v>
      </c>
      <c r="BY55" s="49">
        <f t="shared" si="66"/>
        <v>863</v>
      </c>
      <c r="BZ55" s="49">
        <f t="shared" si="67"/>
        <v>864</v>
      </c>
      <c r="CA55" s="49">
        <f t="shared" si="68"/>
        <v>865</v>
      </c>
      <c r="CB55" s="49">
        <f t="shared" si="69"/>
        <v>866</v>
      </c>
      <c r="CC55" s="49">
        <f t="shared" si="70"/>
        <v>867</v>
      </c>
      <c r="CD55" s="49">
        <f t="shared" si="71"/>
        <v>868</v>
      </c>
      <c r="CE55" s="49">
        <f t="shared" si="72"/>
        <v>869</v>
      </c>
      <c r="CF55" s="49">
        <f t="shared" si="73"/>
        <v>870</v>
      </c>
      <c r="CG55" s="49">
        <f t="shared" si="74"/>
        <v>871</v>
      </c>
      <c r="CH55" s="49">
        <f t="shared" si="75"/>
        <v>872</v>
      </c>
      <c r="CI55" s="49">
        <f t="shared" si="76"/>
        <v>873</v>
      </c>
      <c r="CJ55" s="49">
        <f t="shared" si="77"/>
        <v>874</v>
      </c>
      <c r="CK55" s="49">
        <f t="shared" si="78"/>
        <v>875</v>
      </c>
      <c r="CL55" s="49">
        <f t="shared" si="79"/>
        <v>876</v>
      </c>
      <c r="CM55" s="49">
        <f t="shared" si="80"/>
        <v>877</v>
      </c>
      <c r="CN55" s="49">
        <f t="shared" si="81"/>
        <v>878</v>
      </c>
      <c r="CO55" s="49">
        <f t="shared" si="82"/>
        <v>879</v>
      </c>
      <c r="CP55" s="49">
        <f t="shared" si="83"/>
        <v>880</v>
      </c>
      <c r="CS55" s="18"/>
    </row>
    <row r="56" spans="5:97" x14ac:dyDescent="0.25">
      <c r="E56" s="41">
        <f t="shared" si="84"/>
        <v>881</v>
      </c>
      <c r="F56" s="41">
        <f t="shared" si="85"/>
        <v>882</v>
      </c>
      <c r="G56" s="41">
        <f t="shared" si="43"/>
        <v>883</v>
      </c>
      <c r="H56" s="41">
        <f t="shared" si="43"/>
        <v>884</v>
      </c>
      <c r="I56" s="41">
        <f t="shared" si="43"/>
        <v>885</v>
      </c>
      <c r="J56" s="41">
        <f t="shared" si="43"/>
        <v>886</v>
      </c>
      <c r="K56" s="41">
        <f t="shared" si="43"/>
        <v>887</v>
      </c>
      <c r="L56" s="41">
        <f t="shared" si="43"/>
        <v>888</v>
      </c>
      <c r="M56" s="41">
        <f t="shared" si="43"/>
        <v>889</v>
      </c>
      <c r="N56" s="41">
        <f t="shared" si="43"/>
        <v>890</v>
      </c>
      <c r="O56" s="41">
        <f t="shared" si="43"/>
        <v>891</v>
      </c>
      <c r="P56" s="41">
        <f t="shared" si="43"/>
        <v>892</v>
      </c>
      <c r="Q56" s="41">
        <f t="shared" si="43"/>
        <v>893</v>
      </c>
      <c r="R56" s="41">
        <f t="shared" si="43"/>
        <v>894</v>
      </c>
      <c r="S56" s="41">
        <f t="shared" si="43"/>
        <v>895</v>
      </c>
      <c r="T56" s="41">
        <f t="shared" si="43"/>
        <v>896</v>
      </c>
      <c r="U56" s="41">
        <f t="shared" si="43"/>
        <v>897</v>
      </c>
      <c r="V56" s="41">
        <f t="shared" si="43"/>
        <v>898</v>
      </c>
      <c r="W56" s="41">
        <f t="shared" si="44"/>
        <v>899</v>
      </c>
      <c r="X56" s="41">
        <f t="shared" si="44"/>
        <v>900</v>
      </c>
      <c r="Y56" s="41">
        <f t="shared" si="44"/>
        <v>901</v>
      </c>
      <c r="Z56" s="41">
        <f t="shared" si="44"/>
        <v>902</v>
      </c>
      <c r="AA56" s="41">
        <f t="shared" si="44"/>
        <v>903</v>
      </c>
      <c r="AB56" s="41">
        <f t="shared" si="44"/>
        <v>904</v>
      </c>
      <c r="AC56" s="41">
        <f t="shared" si="44"/>
        <v>905</v>
      </c>
      <c r="AD56" s="41">
        <f t="shared" si="44"/>
        <v>906</v>
      </c>
      <c r="AE56" s="41">
        <f t="shared" si="44"/>
        <v>907</v>
      </c>
      <c r="AF56" s="41">
        <f t="shared" si="44"/>
        <v>908</v>
      </c>
      <c r="AG56" s="41">
        <f t="shared" si="44"/>
        <v>909</v>
      </c>
      <c r="AH56" s="41">
        <f t="shared" si="44"/>
        <v>910</v>
      </c>
      <c r="AI56" s="41">
        <f t="shared" si="44"/>
        <v>911</v>
      </c>
      <c r="AJ56" s="41">
        <f t="shared" si="44"/>
        <v>912</v>
      </c>
      <c r="AK56" s="41">
        <f t="shared" si="44"/>
        <v>913</v>
      </c>
      <c r="AL56" s="41">
        <f t="shared" si="44"/>
        <v>914</v>
      </c>
      <c r="AM56" s="41">
        <f t="shared" si="45"/>
        <v>915</v>
      </c>
      <c r="AN56" s="41">
        <f t="shared" si="45"/>
        <v>916</v>
      </c>
      <c r="AO56" s="41">
        <f t="shared" si="45"/>
        <v>917</v>
      </c>
      <c r="AP56" s="41">
        <f t="shared" si="45"/>
        <v>918</v>
      </c>
      <c r="AQ56" s="41">
        <f t="shared" si="45"/>
        <v>919</v>
      </c>
      <c r="AR56" s="41">
        <f t="shared" si="45"/>
        <v>920</v>
      </c>
      <c r="BA56" s="17">
        <v>23</v>
      </c>
      <c r="BC56" s="49">
        <f t="shared" si="86"/>
        <v>881</v>
      </c>
      <c r="BD56" s="49">
        <f t="shared" si="87"/>
        <v>882</v>
      </c>
      <c r="BE56" s="49">
        <f t="shared" si="46"/>
        <v>883</v>
      </c>
      <c r="BF56" s="49">
        <f t="shared" si="47"/>
        <v>884</v>
      </c>
      <c r="BG56" s="49">
        <f t="shared" si="48"/>
        <v>885</v>
      </c>
      <c r="BH56" s="49">
        <f t="shared" si="49"/>
        <v>886</v>
      </c>
      <c r="BI56" s="49">
        <f t="shared" si="50"/>
        <v>887</v>
      </c>
      <c r="BJ56" s="49">
        <f t="shared" si="51"/>
        <v>888</v>
      </c>
      <c r="BK56" s="49">
        <f t="shared" si="52"/>
        <v>889</v>
      </c>
      <c r="BL56" s="49">
        <f t="shared" si="53"/>
        <v>890</v>
      </c>
      <c r="BM56" s="49">
        <f t="shared" si="54"/>
        <v>891</v>
      </c>
      <c r="BN56" s="49">
        <f t="shared" si="55"/>
        <v>892</v>
      </c>
      <c r="BO56" s="49">
        <f t="shared" si="56"/>
        <v>893</v>
      </c>
      <c r="BP56" s="49">
        <f t="shared" si="57"/>
        <v>894</v>
      </c>
      <c r="BQ56" s="49">
        <f t="shared" si="58"/>
        <v>895</v>
      </c>
      <c r="BR56" s="49">
        <f t="shared" si="59"/>
        <v>896</v>
      </c>
      <c r="BS56" s="49">
        <f t="shared" si="60"/>
        <v>897</v>
      </c>
      <c r="BT56" s="49">
        <f t="shared" si="61"/>
        <v>898</v>
      </c>
      <c r="BU56" s="49">
        <f t="shared" si="62"/>
        <v>899</v>
      </c>
      <c r="BV56" s="49">
        <f t="shared" si="63"/>
        <v>900</v>
      </c>
      <c r="BW56" s="49">
        <f t="shared" si="64"/>
        <v>901</v>
      </c>
      <c r="BX56" s="49">
        <f t="shared" si="65"/>
        <v>902</v>
      </c>
      <c r="BY56" s="49">
        <f t="shared" si="66"/>
        <v>903</v>
      </c>
      <c r="BZ56" s="49">
        <f t="shared" si="67"/>
        <v>904</v>
      </c>
      <c r="CA56" s="49">
        <f t="shared" si="68"/>
        <v>905</v>
      </c>
      <c r="CB56" s="49">
        <f t="shared" si="69"/>
        <v>906</v>
      </c>
      <c r="CC56" s="49">
        <f t="shared" si="70"/>
        <v>907</v>
      </c>
      <c r="CD56" s="49">
        <f t="shared" si="71"/>
        <v>908</v>
      </c>
      <c r="CE56" s="49">
        <f t="shared" si="72"/>
        <v>909</v>
      </c>
      <c r="CF56" s="49">
        <f t="shared" si="73"/>
        <v>910</v>
      </c>
      <c r="CG56" s="49">
        <f t="shared" si="74"/>
        <v>911</v>
      </c>
      <c r="CH56" s="49">
        <f t="shared" si="75"/>
        <v>912</v>
      </c>
      <c r="CI56" s="49">
        <f t="shared" si="76"/>
        <v>913</v>
      </c>
      <c r="CJ56" s="49">
        <f t="shared" si="77"/>
        <v>914</v>
      </c>
      <c r="CK56" s="49">
        <f t="shared" si="78"/>
        <v>915</v>
      </c>
      <c r="CL56" s="49">
        <f t="shared" si="79"/>
        <v>916</v>
      </c>
      <c r="CM56" s="49">
        <f t="shared" si="80"/>
        <v>917</v>
      </c>
      <c r="CN56" s="49">
        <f t="shared" si="81"/>
        <v>918</v>
      </c>
      <c r="CO56" s="49">
        <f t="shared" si="82"/>
        <v>919</v>
      </c>
      <c r="CP56" s="49">
        <f t="shared" si="83"/>
        <v>920</v>
      </c>
      <c r="CS56" s="18"/>
    </row>
    <row r="57" spans="5:97" x14ac:dyDescent="0.25">
      <c r="E57" s="41">
        <f t="shared" si="84"/>
        <v>921</v>
      </c>
      <c r="F57" s="41">
        <f t="shared" si="85"/>
        <v>922</v>
      </c>
      <c r="G57" s="41">
        <f t="shared" si="43"/>
        <v>923</v>
      </c>
      <c r="H57" s="41">
        <f t="shared" si="43"/>
        <v>924</v>
      </c>
      <c r="I57" s="41">
        <f t="shared" si="43"/>
        <v>925</v>
      </c>
      <c r="J57" s="41">
        <f t="shared" si="43"/>
        <v>926</v>
      </c>
      <c r="K57" s="41">
        <f t="shared" si="43"/>
        <v>927</v>
      </c>
      <c r="L57" s="41">
        <f t="shared" si="43"/>
        <v>928</v>
      </c>
      <c r="M57" s="41">
        <f t="shared" si="43"/>
        <v>929</v>
      </c>
      <c r="N57" s="41">
        <f t="shared" si="43"/>
        <v>930</v>
      </c>
      <c r="O57" s="41">
        <f t="shared" si="43"/>
        <v>931</v>
      </c>
      <c r="P57" s="41">
        <f t="shared" si="43"/>
        <v>932</v>
      </c>
      <c r="Q57" s="41">
        <f t="shared" si="43"/>
        <v>933</v>
      </c>
      <c r="R57" s="41">
        <f t="shared" si="43"/>
        <v>934</v>
      </c>
      <c r="S57" s="41">
        <f t="shared" si="43"/>
        <v>935</v>
      </c>
      <c r="T57" s="41">
        <f t="shared" si="43"/>
        <v>936</v>
      </c>
      <c r="U57" s="41">
        <f t="shared" si="43"/>
        <v>937</v>
      </c>
      <c r="V57" s="41">
        <f t="shared" si="43"/>
        <v>938</v>
      </c>
      <c r="W57" s="41">
        <f t="shared" si="44"/>
        <v>939</v>
      </c>
      <c r="X57" s="41">
        <f t="shared" si="44"/>
        <v>940</v>
      </c>
      <c r="Y57" s="41">
        <f t="shared" si="44"/>
        <v>941</v>
      </c>
      <c r="Z57" s="41">
        <f t="shared" si="44"/>
        <v>942</v>
      </c>
      <c r="AA57" s="41">
        <f t="shared" si="44"/>
        <v>943</v>
      </c>
      <c r="AB57" s="41">
        <f t="shared" si="44"/>
        <v>944</v>
      </c>
      <c r="AC57" s="41">
        <f t="shared" si="44"/>
        <v>945</v>
      </c>
      <c r="AD57" s="41">
        <f t="shared" si="44"/>
        <v>946</v>
      </c>
      <c r="AE57" s="41">
        <f t="shared" si="44"/>
        <v>947</v>
      </c>
      <c r="AF57" s="41">
        <f t="shared" si="44"/>
        <v>948</v>
      </c>
      <c r="AG57" s="41">
        <f t="shared" si="44"/>
        <v>949</v>
      </c>
      <c r="AH57" s="41">
        <f t="shared" si="44"/>
        <v>950</v>
      </c>
      <c r="AI57" s="41">
        <f t="shared" si="44"/>
        <v>951</v>
      </c>
      <c r="AJ57" s="41">
        <f t="shared" si="44"/>
        <v>952</v>
      </c>
      <c r="AK57" s="41">
        <f t="shared" si="44"/>
        <v>953</v>
      </c>
      <c r="AL57" s="41">
        <f t="shared" si="44"/>
        <v>954</v>
      </c>
      <c r="AM57" s="41">
        <f t="shared" si="45"/>
        <v>955</v>
      </c>
      <c r="AN57" s="41">
        <f t="shared" si="45"/>
        <v>956</v>
      </c>
      <c r="AO57" s="41">
        <f t="shared" si="45"/>
        <v>957</v>
      </c>
      <c r="AP57" s="41">
        <f t="shared" si="45"/>
        <v>958</v>
      </c>
      <c r="AQ57" s="41">
        <f t="shared" si="45"/>
        <v>959</v>
      </c>
      <c r="AR57" s="41">
        <f t="shared" si="45"/>
        <v>960</v>
      </c>
      <c r="BA57" s="17">
        <v>24</v>
      </c>
      <c r="BC57" s="49">
        <f t="shared" si="86"/>
        <v>921</v>
      </c>
      <c r="BD57" s="49">
        <f t="shared" si="87"/>
        <v>922</v>
      </c>
      <c r="BE57" s="49">
        <f t="shared" si="46"/>
        <v>923</v>
      </c>
      <c r="BF57" s="49">
        <f t="shared" si="47"/>
        <v>924</v>
      </c>
      <c r="BG57" s="49">
        <f t="shared" si="48"/>
        <v>925</v>
      </c>
      <c r="BH57" s="49">
        <f t="shared" si="49"/>
        <v>926</v>
      </c>
      <c r="BI57" s="49">
        <f t="shared" si="50"/>
        <v>927</v>
      </c>
      <c r="BJ57" s="49">
        <f t="shared" si="51"/>
        <v>928</v>
      </c>
      <c r="BK57" s="49">
        <f t="shared" si="52"/>
        <v>929</v>
      </c>
      <c r="BL57" s="49">
        <f t="shared" si="53"/>
        <v>930</v>
      </c>
      <c r="BM57" s="49">
        <f t="shared" si="54"/>
        <v>931</v>
      </c>
      <c r="BN57" s="49">
        <f t="shared" si="55"/>
        <v>932</v>
      </c>
      <c r="BO57" s="49">
        <f t="shared" si="56"/>
        <v>933</v>
      </c>
      <c r="BP57" s="49">
        <f t="shared" si="57"/>
        <v>934</v>
      </c>
      <c r="BQ57" s="49">
        <f t="shared" si="58"/>
        <v>935</v>
      </c>
      <c r="BR57" s="49">
        <f t="shared" si="59"/>
        <v>936</v>
      </c>
      <c r="BS57" s="49">
        <f t="shared" si="60"/>
        <v>937</v>
      </c>
      <c r="BT57" s="49">
        <f t="shared" si="61"/>
        <v>938</v>
      </c>
      <c r="BU57" s="49">
        <f t="shared" si="62"/>
        <v>939</v>
      </c>
      <c r="BV57" s="49">
        <f t="shared" si="63"/>
        <v>940</v>
      </c>
      <c r="BW57" s="49">
        <f t="shared" si="64"/>
        <v>941</v>
      </c>
      <c r="BX57" s="49">
        <f t="shared" si="65"/>
        <v>942</v>
      </c>
      <c r="BY57" s="49">
        <f t="shared" si="66"/>
        <v>943</v>
      </c>
      <c r="BZ57" s="49">
        <f t="shared" si="67"/>
        <v>944</v>
      </c>
      <c r="CA57" s="49">
        <f t="shared" si="68"/>
        <v>945</v>
      </c>
      <c r="CB57" s="49">
        <f t="shared" si="69"/>
        <v>946</v>
      </c>
      <c r="CC57" s="49">
        <f t="shared" si="70"/>
        <v>947</v>
      </c>
      <c r="CD57" s="49">
        <f t="shared" si="71"/>
        <v>948</v>
      </c>
      <c r="CE57" s="49">
        <f t="shared" si="72"/>
        <v>949</v>
      </c>
      <c r="CF57" s="49">
        <f t="shared" si="73"/>
        <v>950</v>
      </c>
      <c r="CG57" s="49">
        <f t="shared" si="74"/>
        <v>951</v>
      </c>
      <c r="CH57" s="49">
        <f t="shared" si="75"/>
        <v>952</v>
      </c>
      <c r="CI57" s="49">
        <f t="shared" si="76"/>
        <v>953</v>
      </c>
      <c r="CJ57" s="49">
        <f t="shared" si="77"/>
        <v>954</v>
      </c>
      <c r="CK57" s="49">
        <f t="shared" si="78"/>
        <v>955</v>
      </c>
      <c r="CL57" s="49">
        <f t="shared" si="79"/>
        <v>956</v>
      </c>
      <c r="CM57" s="49">
        <f t="shared" si="80"/>
        <v>957</v>
      </c>
      <c r="CN57" s="49">
        <f t="shared" si="81"/>
        <v>958</v>
      </c>
      <c r="CO57" s="49">
        <f t="shared" si="82"/>
        <v>959</v>
      </c>
      <c r="CP57" s="49">
        <f t="shared" si="83"/>
        <v>960</v>
      </c>
      <c r="CS57" s="18"/>
    </row>
    <row r="58" spans="5:97" x14ac:dyDescent="0.25">
      <c r="E58" s="41">
        <f t="shared" si="84"/>
        <v>961</v>
      </c>
      <c r="F58" s="41">
        <f t="shared" si="85"/>
        <v>962</v>
      </c>
      <c r="G58" s="41">
        <f t="shared" si="43"/>
        <v>963</v>
      </c>
      <c r="H58" s="41">
        <f t="shared" si="43"/>
        <v>964</v>
      </c>
      <c r="I58" s="41">
        <f t="shared" si="43"/>
        <v>965</v>
      </c>
      <c r="J58" s="41">
        <f t="shared" si="43"/>
        <v>966</v>
      </c>
      <c r="K58" s="41">
        <f t="shared" si="43"/>
        <v>967</v>
      </c>
      <c r="L58" s="41">
        <f t="shared" si="43"/>
        <v>968</v>
      </c>
      <c r="M58" s="41">
        <f t="shared" si="43"/>
        <v>969</v>
      </c>
      <c r="N58" s="41">
        <f t="shared" si="43"/>
        <v>970</v>
      </c>
      <c r="O58" s="41">
        <f t="shared" si="43"/>
        <v>971</v>
      </c>
      <c r="P58" s="41">
        <f t="shared" si="43"/>
        <v>972</v>
      </c>
      <c r="Q58" s="41">
        <f t="shared" si="43"/>
        <v>973</v>
      </c>
      <c r="R58" s="41">
        <f t="shared" si="43"/>
        <v>974</v>
      </c>
      <c r="S58" s="41">
        <f t="shared" si="43"/>
        <v>975</v>
      </c>
      <c r="T58" s="41">
        <f t="shared" si="43"/>
        <v>976</v>
      </c>
      <c r="U58" s="41">
        <f t="shared" si="43"/>
        <v>977</v>
      </c>
      <c r="V58" s="41">
        <f t="shared" si="43"/>
        <v>978</v>
      </c>
      <c r="W58" s="41">
        <f t="shared" si="44"/>
        <v>979</v>
      </c>
      <c r="X58" s="41">
        <f t="shared" si="44"/>
        <v>980</v>
      </c>
      <c r="Y58" s="41">
        <f t="shared" si="44"/>
        <v>981</v>
      </c>
      <c r="Z58" s="41">
        <f t="shared" si="44"/>
        <v>982</v>
      </c>
      <c r="AA58" s="41">
        <f t="shared" si="44"/>
        <v>983</v>
      </c>
      <c r="AB58" s="41">
        <f t="shared" si="44"/>
        <v>984</v>
      </c>
      <c r="AC58" s="41">
        <f t="shared" si="44"/>
        <v>985</v>
      </c>
      <c r="AD58" s="41">
        <f t="shared" si="44"/>
        <v>986</v>
      </c>
      <c r="AE58" s="41">
        <f t="shared" si="44"/>
        <v>987</v>
      </c>
      <c r="AF58" s="41">
        <f t="shared" si="44"/>
        <v>988</v>
      </c>
      <c r="AG58" s="41">
        <f t="shared" si="44"/>
        <v>989</v>
      </c>
      <c r="AH58" s="41">
        <f t="shared" si="44"/>
        <v>990</v>
      </c>
      <c r="AI58" s="41">
        <f t="shared" si="44"/>
        <v>991</v>
      </c>
      <c r="AJ58" s="41">
        <f t="shared" si="44"/>
        <v>992</v>
      </c>
      <c r="AK58" s="41">
        <f t="shared" si="44"/>
        <v>993</v>
      </c>
      <c r="AL58" s="41">
        <f t="shared" si="44"/>
        <v>994</v>
      </c>
      <c r="AM58" s="41">
        <f t="shared" si="45"/>
        <v>995</v>
      </c>
      <c r="AN58" s="41">
        <f t="shared" si="45"/>
        <v>996</v>
      </c>
      <c r="AO58" s="41">
        <f t="shared" si="45"/>
        <v>997</v>
      </c>
      <c r="AP58" s="41">
        <f t="shared" si="45"/>
        <v>998</v>
      </c>
      <c r="AQ58" s="41">
        <f t="shared" si="45"/>
        <v>999</v>
      </c>
      <c r="AR58" s="41">
        <f t="shared" si="45"/>
        <v>1000</v>
      </c>
      <c r="AY58" s="41"/>
      <c r="BA58" s="42">
        <v>25</v>
      </c>
      <c r="BC58" s="41">
        <f t="shared" si="86"/>
        <v>961</v>
      </c>
      <c r="BD58" s="41">
        <f t="shared" si="87"/>
        <v>962</v>
      </c>
      <c r="BE58" s="41">
        <f t="shared" si="46"/>
        <v>963</v>
      </c>
      <c r="BF58" s="41">
        <f t="shared" si="47"/>
        <v>964</v>
      </c>
      <c r="BG58" s="41">
        <f t="shared" si="48"/>
        <v>965</v>
      </c>
      <c r="BH58" s="41">
        <f t="shared" si="49"/>
        <v>966</v>
      </c>
      <c r="BI58" s="41">
        <f t="shared" si="50"/>
        <v>967</v>
      </c>
      <c r="BJ58" s="41">
        <f t="shared" si="51"/>
        <v>968</v>
      </c>
      <c r="BK58" s="41">
        <f t="shared" si="52"/>
        <v>969</v>
      </c>
      <c r="BL58" s="41">
        <f t="shared" si="53"/>
        <v>970</v>
      </c>
      <c r="BM58" s="41">
        <f t="shared" si="54"/>
        <v>971</v>
      </c>
      <c r="BN58" s="41">
        <f t="shared" si="55"/>
        <v>972</v>
      </c>
      <c r="BO58" s="41">
        <f t="shared" si="56"/>
        <v>973</v>
      </c>
      <c r="BP58" s="41">
        <f t="shared" si="57"/>
        <v>974</v>
      </c>
      <c r="BQ58" s="41">
        <f t="shared" si="58"/>
        <v>975</v>
      </c>
      <c r="BR58" s="41">
        <f t="shared" si="59"/>
        <v>976</v>
      </c>
      <c r="BS58" s="41">
        <f t="shared" si="60"/>
        <v>977</v>
      </c>
      <c r="BT58" s="41">
        <f t="shared" si="61"/>
        <v>978</v>
      </c>
      <c r="BU58" s="41">
        <f t="shared" si="62"/>
        <v>979</v>
      </c>
      <c r="BV58" s="41">
        <f t="shared" si="63"/>
        <v>980</v>
      </c>
      <c r="BW58" s="41">
        <f t="shared" si="64"/>
        <v>981</v>
      </c>
      <c r="BX58" s="41">
        <f t="shared" si="65"/>
        <v>982</v>
      </c>
      <c r="BY58" s="41">
        <f t="shared" si="66"/>
        <v>983</v>
      </c>
      <c r="BZ58" s="41">
        <f t="shared" si="67"/>
        <v>984</v>
      </c>
      <c r="CA58" s="41">
        <f t="shared" si="68"/>
        <v>985</v>
      </c>
      <c r="CB58" s="41">
        <f t="shared" si="69"/>
        <v>986</v>
      </c>
      <c r="CC58" s="41">
        <f t="shared" si="70"/>
        <v>987</v>
      </c>
      <c r="CD58" s="41">
        <f t="shared" si="71"/>
        <v>988</v>
      </c>
      <c r="CE58" s="41">
        <f t="shared" si="72"/>
        <v>989</v>
      </c>
      <c r="CF58" s="41">
        <f t="shared" si="73"/>
        <v>990</v>
      </c>
      <c r="CG58" s="41">
        <f t="shared" si="74"/>
        <v>991</v>
      </c>
      <c r="CH58" s="41">
        <f t="shared" si="75"/>
        <v>992</v>
      </c>
      <c r="CI58" s="41">
        <f t="shared" si="76"/>
        <v>993</v>
      </c>
      <c r="CJ58" s="41">
        <f t="shared" si="77"/>
        <v>994</v>
      </c>
      <c r="CK58" s="41">
        <f t="shared" si="78"/>
        <v>995</v>
      </c>
      <c r="CL58" s="41">
        <f t="shared" si="79"/>
        <v>996</v>
      </c>
      <c r="CM58" s="41">
        <f t="shared" si="80"/>
        <v>997</v>
      </c>
      <c r="CN58" s="41">
        <f t="shared" si="81"/>
        <v>998</v>
      </c>
      <c r="CO58" s="41">
        <f t="shared" si="82"/>
        <v>999</v>
      </c>
      <c r="CP58" s="41">
        <f t="shared" si="83"/>
        <v>1000</v>
      </c>
      <c r="CS58" s="1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3E16-1BFF-4951-8B1F-F7149BEB2811}">
  <dimension ref="B1:M52"/>
  <sheetViews>
    <sheetView topLeftCell="A36" zoomScale="69" zoomScaleNormal="69" workbookViewId="0">
      <selection activeCell="G72" sqref="G72"/>
    </sheetView>
  </sheetViews>
  <sheetFormatPr baseColWidth="10" defaultRowHeight="14.4" outlineLevelRow="1" x14ac:dyDescent="0.3"/>
  <cols>
    <col min="7" max="7" width="45.44140625" bestFit="1" customWidth="1"/>
  </cols>
  <sheetData>
    <row r="1" spans="2:13" x14ac:dyDescent="0.3">
      <c r="B1" t="s">
        <v>6</v>
      </c>
    </row>
    <row r="4" spans="2:13" x14ac:dyDescent="0.3">
      <c r="J4" s="5"/>
      <c r="K4" s="5"/>
      <c r="L4" s="5"/>
      <c r="M4" s="5"/>
    </row>
    <row r="5" spans="2:13" x14ac:dyDescent="0.3">
      <c r="G5" t="s">
        <v>10</v>
      </c>
      <c r="H5" t="s">
        <v>9</v>
      </c>
      <c r="I5">
        <f>IF(I8&lt;=3,3,I8)</f>
        <v>3</v>
      </c>
      <c r="J5" t="s">
        <v>18</v>
      </c>
      <c r="K5" t="s">
        <v>20</v>
      </c>
      <c r="L5" s="1">
        <f>IF(I21&lt;=I7,I9*I6*I14,(I9*I6*I14-I20))</f>
        <v>22.980850308680264</v>
      </c>
    </row>
    <row r="6" spans="2:13" x14ac:dyDescent="0.3">
      <c r="G6" t="s">
        <v>11</v>
      </c>
      <c r="H6" t="s">
        <v>3</v>
      </c>
      <c r="I6">
        <v>3</v>
      </c>
      <c r="J6" t="s">
        <v>18</v>
      </c>
      <c r="K6" t="s">
        <v>21</v>
      </c>
      <c r="L6" s="1">
        <f>IF(I21&lt;=I7,I6*(I7-I9)*I15,I18+I19)</f>
        <v>6.6032630658104416</v>
      </c>
    </row>
    <row r="7" spans="2:13" x14ac:dyDescent="0.3">
      <c r="G7" t="s">
        <v>12</v>
      </c>
      <c r="H7" t="s">
        <v>0</v>
      </c>
      <c r="I7">
        <f>I5+I11+I12</f>
        <v>3.4000000000000004</v>
      </c>
      <c r="J7" t="s">
        <v>18</v>
      </c>
      <c r="K7" t="s">
        <v>37</v>
      </c>
      <c r="L7" s="7">
        <f>L6/(L5+L6)</f>
        <v>0.22320300704040003</v>
      </c>
    </row>
    <row r="8" spans="2:13" x14ac:dyDescent="0.3">
      <c r="G8" t="s">
        <v>13</v>
      </c>
      <c r="H8" s="3" t="s">
        <v>7</v>
      </c>
      <c r="I8" s="1">
        <v>2.5</v>
      </c>
      <c r="J8" t="s">
        <v>18</v>
      </c>
    </row>
    <row r="9" spans="2:13" x14ac:dyDescent="0.3">
      <c r="G9" t="s">
        <v>14</v>
      </c>
      <c r="H9" s="3" t="s">
        <v>8</v>
      </c>
      <c r="I9" s="1">
        <f>I8*_xlfn.CSC(I10*PI()/180)</f>
        <v>2.7584447974062294</v>
      </c>
      <c r="J9" t="s">
        <v>18</v>
      </c>
    </row>
    <row r="10" spans="2:13" x14ac:dyDescent="0.3">
      <c r="G10" t="s">
        <v>15</v>
      </c>
      <c r="H10" s="3" t="s">
        <v>5</v>
      </c>
      <c r="I10">
        <v>65</v>
      </c>
      <c r="J10" t="s">
        <v>19</v>
      </c>
    </row>
    <row r="11" spans="2:13" x14ac:dyDescent="0.3">
      <c r="E11" s="2"/>
      <c r="G11" t="s">
        <v>16</v>
      </c>
      <c r="H11" t="s">
        <v>1</v>
      </c>
      <c r="I11">
        <v>0.2</v>
      </c>
      <c r="J11" t="s">
        <v>18</v>
      </c>
    </row>
    <row r="12" spans="2:13" x14ac:dyDescent="0.3">
      <c r="G12" t="s">
        <v>17</v>
      </c>
      <c r="H12" t="s">
        <v>2</v>
      </c>
      <c r="I12">
        <v>0.2</v>
      </c>
      <c r="J12" t="s">
        <v>18</v>
      </c>
    </row>
    <row r="13" spans="2:13" x14ac:dyDescent="0.3">
      <c r="G13" t="s">
        <v>24</v>
      </c>
      <c r="H13" t="s">
        <v>4</v>
      </c>
      <c r="I13" s="1">
        <f>I6*_xlfn.COT(I10*PI()/180)</f>
        <v>1.3989229744649958</v>
      </c>
      <c r="J13" t="s">
        <v>18</v>
      </c>
    </row>
    <row r="14" spans="2:13" x14ac:dyDescent="0.3">
      <c r="G14" t="s">
        <v>25</v>
      </c>
      <c r="H14" t="s">
        <v>22</v>
      </c>
      <c r="I14" s="4">
        <v>3</v>
      </c>
      <c r="J14" t="s">
        <v>27</v>
      </c>
    </row>
    <row r="15" spans="2:13" x14ac:dyDescent="0.3">
      <c r="G15" t="s">
        <v>26</v>
      </c>
      <c r="H15" t="s">
        <v>23</v>
      </c>
      <c r="I15">
        <v>2.6</v>
      </c>
      <c r="J15" t="s">
        <v>27</v>
      </c>
    </row>
    <row r="16" spans="2:13" x14ac:dyDescent="0.3">
      <c r="G16" t="s">
        <v>24</v>
      </c>
      <c r="H16" t="s">
        <v>29</v>
      </c>
      <c r="I16" s="1">
        <f>I17*TAN(I10*PI()/180)</f>
        <v>1.6241804281487469</v>
      </c>
      <c r="J16" t="s">
        <v>18</v>
      </c>
    </row>
    <row r="17" spans="3:10" x14ac:dyDescent="0.3">
      <c r="G17" t="s">
        <v>24</v>
      </c>
      <c r="H17" t="s">
        <v>19</v>
      </c>
      <c r="I17" s="1">
        <f>IF(I21&lt;=I7,0,(I13+I9)-I7)</f>
        <v>0.75736777187122506</v>
      </c>
      <c r="J17" t="s">
        <v>18</v>
      </c>
    </row>
    <row r="18" spans="3:10" x14ac:dyDescent="0.3">
      <c r="G18" t="s">
        <v>35</v>
      </c>
      <c r="H18" t="s">
        <v>30</v>
      </c>
      <c r="I18" s="4">
        <f>0.5*I6*I6*_xlfn.COT(I10*PI()/180)*I15</f>
        <v>5.4557996004134841</v>
      </c>
      <c r="J18" t="s">
        <v>34</v>
      </c>
    </row>
    <row r="19" spans="3:10" x14ac:dyDescent="0.3">
      <c r="G19" t="s">
        <v>35</v>
      </c>
      <c r="H19" t="s">
        <v>31</v>
      </c>
      <c r="I19" s="4">
        <f>0.5*(I7-I9)*(I6-I16)*I15</f>
        <v>1.1474634653969578</v>
      </c>
      <c r="J19" t="s">
        <v>34</v>
      </c>
    </row>
    <row r="20" spans="3:10" x14ac:dyDescent="0.3">
      <c r="G20" t="s">
        <v>36</v>
      </c>
      <c r="H20" t="s">
        <v>32</v>
      </c>
      <c r="I20" s="2">
        <f>0.5*I16*I17*I14</f>
        <v>1.8451528679758031</v>
      </c>
      <c r="J20" t="s">
        <v>34</v>
      </c>
    </row>
    <row r="21" spans="3:10" x14ac:dyDescent="0.3">
      <c r="G21" t="s">
        <v>24</v>
      </c>
      <c r="H21" t="s">
        <v>28</v>
      </c>
      <c r="I21" s="1">
        <f>I13+I9</f>
        <v>4.1573677718712254</v>
      </c>
      <c r="J21" t="s">
        <v>18</v>
      </c>
    </row>
    <row r="25" spans="3:10" x14ac:dyDescent="0.3">
      <c r="C25" t="s">
        <v>38</v>
      </c>
    </row>
    <row r="28" spans="3:10" x14ac:dyDescent="0.3">
      <c r="G28" t="s">
        <v>10</v>
      </c>
      <c r="H28" t="s">
        <v>9</v>
      </c>
      <c r="I28" s="8">
        <f>I5</f>
        <v>3</v>
      </c>
      <c r="J28" t="s">
        <v>18</v>
      </c>
    </row>
    <row r="29" spans="3:10" x14ac:dyDescent="0.3">
      <c r="G29" t="s">
        <v>11</v>
      </c>
      <c r="H29" t="s">
        <v>3</v>
      </c>
      <c r="I29" s="8">
        <f>I6</f>
        <v>3</v>
      </c>
      <c r="J29" t="s">
        <v>18</v>
      </c>
    </row>
    <row r="30" spans="3:10" x14ac:dyDescent="0.3">
      <c r="G30" t="s">
        <v>64</v>
      </c>
      <c r="H30" t="s">
        <v>65</v>
      </c>
      <c r="I30" s="8">
        <f>I29*_xlfn.CSC(I35*PI()/180)</f>
        <v>3.3101337568874749</v>
      </c>
      <c r="J30" t="s">
        <v>18</v>
      </c>
    </row>
    <row r="31" spans="3:10" x14ac:dyDescent="0.3">
      <c r="G31" t="s">
        <v>50</v>
      </c>
      <c r="H31" t="s">
        <v>51</v>
      </c>
      <c r="I31" s="8">
        <v>5</v>
      </c>
      <c r="J31" t="s">
        <v>52</v>
      </c>
    </row>
    <row r="32" spans="3:10" x14ac:dyDescent="0.3">
      <c r="G32" t="s">
        <v>39</v>
      </c>
      <c r="H32" t="s">
        <v>40</v>
      </c>
      <c r="I32" s="8">
        <f>I29*(I31-1)</f>
        <v>12</v>
      </c>
      <c r="J32" t="s">
        <v>18</v>
      </c>
    </row>
    <row r="33" spans="7:10" x14ac:dyDescent="0.3">
      <c r="G33" t="s">
        <v>53</v>
      </c>
      <c r="H33" s="3" t="s">
        <v>44</v>
      </c>
      <c r="I33" s="8">
        <f>I32*_xlfn.CSC(I35*PI()/180)</f>
        <v>13.2405350275499</v>
      </c>
      <c r="J33" t="s">
        <v>18</v>
      </c>
    </row>
    <row r="34" spans="7:10" x14ac:dyDescent="0.3">
      <c r="G34" s="46" t="s">
        <v>54</v>
      </c>
      <c r="H34" s="47" t="s">
        <v>55</v>
      </c>
      <c r="I34" s="48">
        <f>I38*TAN(ATAN(I36/100))</f>
        <v>5.64275253050958</v>
      </c>
      <c r="J34" s="46" t="s">
        <v>18</v>
      </c>
    </row>
    <row r="35" spans="7:10" x14ac:dyDescent="0.3">
      <c r="G35" t="s">
        <v>15</v>
      </c>
      <c r="H35" s="3" t="s">
        <v>5</v>
      </c>
      <c r="I35" s="8">
        <f>I10</f>
        <v>65</v>
      </c>
      <c r="J35" t="s">
        <v>19</v>
      </c>
    </row>
    <row r="36" spans="7:10" ht="19.2" x14ac:dyDescent="0.45">
      <c r="G36" t="s">
        <v>46</v>
      </c>
      <c r="H36" s="3" t="s">
        <v>47</v>
      </c>
      <c r="I36" s="8">
        <v>15</v>
      </c>
      <c r="J36" t="s">
        <v>49</v>
      </c>
    </row>
    <row r="37" spans="7:10" x14ac:dyDescent="0.3">
      <c r="G37" t="s">
        <v>45</v>
      </c>
      <c r="H37" s="3" t="s">
        <v>43</v>
      </c>
      <c r="I37" s="8">
        <f>I33*SIN(PI()-ATAN(I36/100)-I35*PI()/180)/SIN(2*ATAN(I36/100))</f>
        <v>43.276643461229533</v>
      </c>
      <c r="J37" t="s">
        <v>18</v>
      </c>
    </row>
    <row r="38" spans="7:10" x14ac:dyDescent="0.3">
      <c r="G38" s="43" t="s">
        <v>48</v>
      </c>
      <c r="H38" s="44" t="s">
        <v>42</v>
      </c>
      <c r="I38" s="45">
        <f>I33*SIN((I35*PI()/180)-ATAN(I36/100))/SIN(2*ATAN(I36/100))</f>
        <v>37.618350203397199</v>
      </c>
      <c r="J38" s="43" t="s">
        <v>18</v>
      </c>
    </row>
    <row r="39" spans="7:10" x14ac:dyDescent="0.3">
      <c r="G39" t="s">
        <v>56</v>
      </c>
      <c r="H39" s="3" t="s">
        <v>60</v>
      </c>
      <c r="I39" s="4">
        <f>I40*I41*SIN(2*ATAN(I36/100))*0.5*I28</f>
        <v>40.584316908074342</v>
      </c>
      <c r="J39" t="s">
        <v>70</v>
      </c>
    </row>
    <row r="40" spans="7:10" hidden="1" outlineLevel="1" x14ac:dyDescent="0.3">
      <c r="H40" s="3" t="s">
        <v>67</v>
      </c>
      <c r="I40" s="4">
        <f>I30*SIN(PI()-ATAN(I36/100)-I35*PI()/180)/SIN(2*ATAN(I36/100))</f>
        <v>10.819160865307383</v>
      </c>
    </row>
    <row r="41" spans="7:10" hidden="1" outlineLevel="1" x14ac:dyDescent="0.3">
      <c r="H41" s="3" t="s">
        <v>66</v>
      </c>
      <c r="I41" s="4">
        <f>I29*SIN((I35*PI()/180)-ATAN(I36/100))/SIN(2*ATAN(I36/100))</f>
        <v>8.5234509312026585</v>
      </c>
    </row>
    <row r="42" spans="7:10" collapsed="1" x14ac:dyDescent="0.3">
      <c r="G42" t="s">
        <v>57</v>
      </c>
      <c r="H42" s="3" t="s">
        <v>61</v>
      </c>
      <c r="I42" s="4">
        <f>I43*I44*SIN(2*ATAN(I36/100))*0.5*I28-(I39)</f>
        <v>138.53503962210692</v>
      </c>
      <c r="J42" t="s">
        <v>70</v>
      </c>
    </row>
    <row r="43" spans="7:10" hidden="1" outlineLevel="1" x14ac:dyDescent="0.3">
      <c r="H43" s="3" t="s">
        <v>68</v>
      </c>
      <c r="I43" s="4">
        <f>2*I30*SIN(PI()-ATAN(I36/100)-I35*PI()/180)/SIN(2*ATAN(I36/100))</f>
        <v>21.638321730614766</v>
      </c>
    </row>
    <row r="44" spans="7:10" hidden="1" outlineLevel="1" x14ac:dyDescent="0.3">
      <c r="H44" s="3" t="s">
        <v>69</v>
      </c>
      <c r="I44" s="4">
        <f>2*I30*SIN((I35*PI()/180)-ATAN(I36/100))/SIN(2*ATAN(I36/100))</f>
        <v>18.8091751016986</v>
      </c>
    </row>
    <row r="45" spans="7:10" collapsed="1" x14ac:dyDescent="0.3">
      <c r="G45" t="s">
        <v>58</v>
      </c>
      <c r="H45" s="3" t="s">
        <v>62</v>
      </c>
      <c r="I45" s="4">
        <f>I46*I47*SIN(2*ATAN(I36/100))*0.5*I28-(I39+I42)</f>
        <v>223.89919566272664</v>
      </c>
      <c r="J45" t="s">
        <v>70</v>
      </c>
    </row>
    <row r="46" spans="7:10" hidden="1" outlineLevel="1" x14ac:dyDescent="0.3">
      <c r="H46" s="3" t="s">
        <v>67</v>
      </c>
      <c r="I46" s="4">
        <f>3*I30*SIN(PI()-ATAN(I36/100)-I35*PI()/180)/SIN(2*ATAN(I36/100))</f>
        <v>32.457482595922151</v>
      </c>
    </row>
    <row r="47" spans="7:10" hidden="1" outlineLevel="1" x14ac:dyDescent="0.3">
      <c r="H47" s="3" t="s">
        <v>66</v>
      </c>
      <c r="I47" s="4">
        <f>3*I30*SIN((I35*PI()/180)-ATAN(I36/100))/SIN(2*ATAN(I36/100))</f>
        <v>28.213762652547903</v>
      </c>
    </row>
    <row r="48" spans="7:10" collapsed="1" x14ac:dyDescent="0.3">
      <c r="G48" t="s">
        <v>59</v>
      </c>
      <c r="H48" s="3" t="s">
        <v>63</v>
      </c>
      <c r="I48" s="4">
        <f>I49*I50*SIN(2*ATAN(I36/100))*0.5*I28-(I39+I42+I45)</f>
        <v>313.45887392781719</v>
      </c>
      <c r="J48" t="s">
        <v>70</v>
      </c>
    </row>
    <row r="49" spans="3:9" hidden="1" outlineLevel="1" x14ac:dyDescent="0.3">
      <c r="H49" s="3" t="s">
        <v>67</v>
      </c>
      <c r="I49" s="4">
        <f>4*I30*SIN(PI()-ATAN(I36/100)-I35*PI()/180)/SIN(2*ATAN(I36/100))</f>
        <v>43.276643461229533</v>
      </c>
    </row>
    <row r="50" spans="3:9" hidden="1" outlineLevel="1" x14ac:dyDescent="0.3">
      <c r="H50" s="3" t="s">
        <v>66</v>
      </c>
      <c r="I50" s="4">
        <f>4*I30*SIN((I35*PI()/180)-ATAN(I36/100))/SIN(2*ATAN(I36/100))</f>
        <v>37.618350203397199</v>
      </c>
    </row>
    <row r="51" spans="3:9" collapsed="1" x14ac:dyDescent="0.3"/>
    <row r="52" spans="3:9" x14ac:dyDescent="0.3">
      <c r="C52" t="s">
        <v>133</v>
      </c>
    </row>
  </sheetData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1DC6-9E48-494D-B74F-1B2E8482F68C}">
  <dimension ref="G4:L20"/>
  <sheetViews>
    <sheetView zoomScale="62" zoomScaleNormal="62" workbookViewId="0">
      <selection activeCell="P32" sqref="P32"/>
    </sheetView>
  </sheetViews>
  <sheetFormatPr baseColWidth="10" defaultRowHeight="14.4" x14ac:dyDescent="0.3"/>
  <cols>
    <col min="7" max="7" width="35.33203125" bestFit="1" customWidth="1"/>
  </cols>
  <sheetData>
    <row r="4" spans="7:12" x14ac:dyDescent="0.3">
      <c r="G4" t="s">
        <v>10</v>
      </c>
      <c r="H4" t="s">
        <v>9</v>
      </c>
      <c r="I4">
        <f>IF(I7&lt;=3,3,I7)</f>
        <v>3</v>
      </c>
      <c r="J4" t="s">
        <v>18</v>
      </c>
      <c r="K4" t="s">
        <v>20</v>
      </c>
      <c r="L4" s="1">
        <f>I8*I5*I12</f>
        <v>82.753343922186872</v>
      </c>
    </row>
    <row r="5" spans="7:12" x14ac:dyDescent="0.3">
      <c r="G5" t="s">
        <v>11</v>
      </c>
      <c r="H5" t="s">
        <v>3</v>
      </c>
      <c r="I5">
        <v>10</v>
      </c>
      <c r="J5" t="s">
        <v>18</v>
      </c>
      <c r="K5" t="s">
        <v>21</v>
      </c>
      <c r="L5" s="1">
        <f>(I10+I11)*I5*I13</f>
        <v>26</v>
      </c>
    </row>
    <row r="6" spans="7:12" x14ac:dyDescent="0.3">
      <c r="G6" t="s">
        <v>12</v>
      </c>
      <c r="H6" t="s">
        <v>0</v>
      </c>
      <c r="I6">
        <f>I4+I10+I11</f>
        <v>4</v>
      </c>
      <c r="J6" t="s">
        <v>18</v>
      </c>
      <c r="K6" t="s">
        <v>37</v>
      </c>
      <c r="L6" s="6">
        <f>L5/(L5+L4)</f>
        <v>0.23907310858048675</v>
      </c>
    </row>
    <row r="7" spans="7:12" x14ac:dyDescent="0.3">
      <c r="G7" t="s">
        <v>13</v>
      </c>
      <c r="H7" s="3" t="s">
        <v>7</v>
      </c>
      <c r="I7" s="1">
        <v>2.5</v>
      </c>
      <c r="J7" t="s">
        <v>18</v>
      </c>
    </row>
    <row r="8" spans="7:12" x14ac:dyDescent="0.3">
      <c r="G8" t="s">
        <v>14</v>
      </c>
      <c r="H8" s="3" t="s">
        <v>8</v>
      </c>
      <c r="I8" s="1">
        <f>I7*_xlfn.CSC(I9*PI()/180)</f>
        <v>2.7584447974062294</v>
      </c>
      <c r="J8" t="s">
        <v>18</v>
      </c>
    </row>
    <row r="9" spans="7:12" x14ac:dyDescent="0.3">
      <c r="G9" t="s">
        <v>15</v>
      </c>
      <c r="H9" s="3" t="s">
        <v>5</v>
      </c>
      <c r="I9">
        <v>65</v>
      </c>
      <c r="J9" t="s">
        <v>19</v>
      </c>
    </row>
    <row r="10" spans="7:12" x14ac:dyDescent="0.3">
      <c r="G10" t="s">
        <v>16</v>
      </c>
      <c r="H10" t="s">
        <v>1</v>
      </c>
      <c r="I10">
        <v>0.5</v>
      </c>
      <c r="J10" t="s">
        <v>18</v>
      </c>
    </row>
    <row r="11" spans="7:12" x14ac:dyDescent="0.3">
      <c r="G11" t="s">
        <v>17</v>
      </c>
      <c r="H11" t="s">
        <v>2</v>
      </c>
      <c r="I11">
        <v>0.5</v>
      </c>
      <c r="J11" t="s">
        <v>18</v>
      </c>
    </row>
    <row r="12" spans="7:12" x14ac:dyDescent="0.3">
      <c r="G12" t="s">
        <v>25</v>
      </c>
      <c r="H12" t="s">
        <v>22</v>
      </c>
      <c r="I12" s="4">
        <v>3</v>
      </c>
      <c r="J12" t="s">
        <v>27</v>
      </c>
    </row>
    <row r="13" spans="7:12" x14ac:dyDescent="0.3">
      <c r="G13" t="s">
        <v>26</v>
      </c>
      <c r="H13" t="s">
        <v>23</v>
      </c>
      <c r="I13">
        <v>2.6</v>
      </c>
      <c r="J13" t="s">
        <v>27</v>
      </c>
    </row>
    <row r="14" spans="7:12" x14ac:dyDescent="0.3">
      <c r="I14" s="1"/>
    </row>
    <row r="15" spans="7:12" x14ac:dyDescent="0.3">
      <c r="I15" s="1"/>
    </row>
    <row r="17" spans="9:9" x14ac:dyDescent="0.3">
      <c r="I17" s="4"/>
    </row>
    <row r="18" spans="9:9" x14ac:dyDescent="0.3">
      <c r="I18" s="4"/>
    </row>
    <row r="19" spans="9:9" x14ac:dyDescent="0.3">
      <c r="I19" s="2"/>
    </row>
    <row r="20" spans="9:9" x14ac:dyDescent="0.3">
      <c r="I20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A949-5FE9-4708-AD26-CB888A441294}">
  <dimension ref="A1"/>
  <sheetViews>
    <sheetView workbookViewId="0">
      <selection activeCell="J14" sqref="J1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C03C-11F7-41B1-BF95-2B57B0455926}">
  <dimension ref="C1:F16"/>
  <sheetViews>
    <sheetView showGridLines="0" workbookViewId="0">
      <selection activeCell="H5" sqref="H5"/>
    </sheetView>
  </sheetViews>
  <sheetFormatPr baseColWidth="10" defaultRowHeight="14.4" x14ac:dyDescent="0.3"/>
  <cols>
    <col min="3" max="3" width="14.5546875" bestFit="1" customWidth="1"/>
  </cols>
  <sheetData>
    <row r="1" spans="3:6" x14ac:dyDescent="0.3">
      <c r="C1" s="54" t="s">
        <v>84</v>
      </c>
    </row>
    <row r="3" spans="3:6" x14ac:dyDescent="0.3">
      <c r="C3" s="24" t="s">
        <v>6</v>
      </c>
      <c r="D3" s="24" t="s">
        <v>80</v>
      </c>
      <c r="E3" s="24" t="s">
        <v>81</v>
      </c>
      <c r="F3" s="24" t="s">
        <v>1</v>
      </c>
    </row>
    <row r="4" spans="3:6" x14ac:dyDescent="0.3">
      <c r="C4" s="25" t="s">
        <v>85</v>
      </c>
      <c r="D4" s="25">
        <v>30</v>
      </c>
      <c r="E4" s="25"/>
      <c r="F4" s="25">
        <f>SUM(D4:E4)</f>
        <v>30</v>
      </c>
    </row>
    <row r="5" spans="3:6" x14ac:dyDescent="0.3">
      <c r="C5" s="26" t="s">
        <v>77</v>
      </c>
      <c r="D5" s="26">
        <v>16</v>
      </c>
      <c r="E5" s="26"/>
      <c r="F5" s="26">
        <f>SUM(D5:E5)</f>
        <v>16</v>
      </c>
    </row>
    <row r="6" spans="3:6" x14ac:dyDescent="0.3">
      <c r="C6" s="26" t="s">
        <v>78</v>
      </c>
      <c r="D6" s="26"/>
      <c r="E6" s="26">
        <v>23</v>
      </c>
      <c r="F6" s="26">
        <f>SUM(D6:E6)</f>
        <v>23</v>
      </c>
    </row>
    <row r="7" spans="3:6" x14ac:dyDescent="0.3">
      <c r="C7" s="27" t="s">
        <v>79</v>
      </c>
      <c r="D7" s="26"/>
      <c r="E7" s="26">
        <v>9</v>
      </c>
      <c r="F7" s="26">
        <f>SUM(D7:E7)</f>
        <v>9</v>
      </c>
    </row>
    <row r="8" spans="3:6" x14ac:dyDescent="0.3">
      <c r="C8" s="24" t="s">
        <v>82</v>
      </c>
      <c r="D8" s="24">
        <f>SUM(D4:D7)</f>
        <v>46</v>
      </c>
      <c r="E8" s="24">
        <f>SUM(E4:E7)</f>
        <v>32</v>
      </c>
      <c r="F8" s="55">
        <f>SUM(D8:E8)</f>
        <v>78</v>
      </c>
    </row>
    <row r="11" spans="3:6" x14ac:dyDescent="0.3">
      <c r="C11" s="24" t="s">
        <v>83</v>
      </c>
      <c r="D11" s="24" t="s">
        <v>80</v>
      </c>
      <c r="E11" s="24" t="s">
        <v>81</v>
      </c>
      <c r="F11" s="24" t="s">
        <v>1</v>
      </c>
    </row>
    <row r="12" spans="3:6" x14ac:dyDescent="0.3">
      <c r="C12" s="25" t="s">
        <v>85</v>
      </c>
      <c r="D12" s="25">
        <v>22</v>
      </c>
      <c r="E12" s="25"/>
      <c r="F12" s="25">
        <f>SUM(D12:E12)</f>
        <v>22</v>
      </c>
    </row>
    <row r="13" spans="3:6" x14ac:dyDescent="0.3">
      <c r="C13" s="26" t="s">
        <v>77</v>
      </c>
      <c r="D13" s="26">
        <v>16</v>
      </c>
      <c r="E13" s="26"/>
      <c r="F13" s="26">
        <f>SUM(D13:E13)</f>
        <v>16</v>
      </c>
    </row>
    <row r="14" spans="3:6" x14ac:dyDescent="0.3">
      <c r="C14" s="26" t="s">
        <v>78</v>
      </c>
      <c r="D14" s="26"/>
      <c r="E14" s="26">
        <v>23</v>
      </c>
      <c r="F14" s="26">
        <f>SUM(D14:E14)</f>
        <v>23</v>
      </c>
    </row>
    <row r="15" spans="3:6" x14ac:dyDescent="0.3">
      <c r="C15" s="27" t="s">
        <v>79</v>
      </c>
      <c r="D15" s="26"/>
      <c r="E15" s="26">
        <v>9</v>
      </c>
      <c r="F15" s="26">
        <f>SUM(D15:E15)</f>
        <v>9</v>
      </c>
    </row>
    <row r="16" spans="3:6" x14ac:dyDescent="0.3">
      <c r="C16" s="24" t="s">
        <v>82</v>
      </c>
      <c r="D16" s="24">
        <f>SUM(D12:D15)</f>
        <v>38</v>
      </c>
      <c r="E16" s="24">
        <f>SUM(E12:E15)</f>
        <v>32</v>
      </c>
      <c r="F16" s="55">
        <f>SUM(D16:E16)</f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80FA-1AAC-4D51-9E49-F4FB3397D861}">
  <dimension ref="D2:J23"/>
  <sheetViews>
    <sheetView tabSelected="1" workbookViewId="0">
      <selection activeCell="L2" sqref="L2"/>
    </sheetView>
  </sheetViews>
  <sheetFormatPr baseColWidth="10" defaultRowHeight="14.4" x14ac:dyDescent="0.3"/>
  <cols>
    <col min="4" max="4" width="12.77734375" bestFit="1" customWidth="1"/>
    <col min="7" max="7" width="12.77734375" bestFit="1" customWidth="1"/>
  </cols>
  <sheetData>
    <row r="2" spans="4:8" x14ac:dyDescent="0.3">
      <c r="D2" t="s">
        <v>164</v>
      </c>
      <c r="E2">
        <v>2500</v>
      </c>
      <c r="F2" t="s">
        <v>165</v>
      </c>
    </row>
    <row r="4" spans="4:8" x14ac:dyDescent="0.3">
      <c r="D4" t="s">
        <v>6</v>
      </c>
      <c r="G4" t="s">
        <v>159</v>
      </c>
    </row>
    <row r="5" spans="4:8" x14ac:dyDescent="0.3">
      <c r="D5" t="s">
        <v>149</v>
      </c>
      <c r="E5">
        <f>E6+E7</f>
        <v>338</v>
      </c>
      <c r="G5" t="s">
        <v>149</v>
      </c>
      <c r="H5">
        <f>H6+H7</f>
        <v>670</v>
      </c>
    </row>
    <row r="6" spans="4:8" x14ac:dyDescent="0.3">
      <c r="D6" s="50" t="s">
        <v>150</v>
      </c>
      <c r="E6" s="51">
        <f>5*38*1.2</f>
        <v>228</v>
      </c>
      <c r="G6" s="50" t="s">
        <v>150</v>
      </c>
      <c r="H6" s="51">
        <f>5*20*1.2</f>
        <v>120</v>
      </c>
    </row>
    <row r="7" spans="4:8" x14ac:dyDescent="0.3">
      <c r="D7" s="50" t="s">
        <v>151</v>
      </c>
      <c r="E7" s="51">
        <f>110</f>
        <v>110</v>
      </c>
      <c r="G7" s="50" t="s">
        <v>151</v>
      </c>
      <c r="H7" s="51">
        <f>5*110</f>
        <v>550</v>
      </c>
    </row>
    <row r="8" spans="4:8" x14ac:dyDescent="0.3">
      <c r="D8" t="s">
        <v>152</v>
      </c>
      <c r="E8">
        <f>E9</f>
        <v>694</v>
      </c>
      <c r="G8" t="s">
        <v>152</v>
      </c>
      <c r="H8">
        <f>H9</f>
        <v>750</v>
      </c>
    </row>
    <row r="9" spans="4:8" x14ac:dyDescent="0.3">
      <c r="D9" s="53" t="s">
        <v>153</v>
      </c>
      <c r="E9" s="52">
        <f>((75-5.6)/0.12)*1.2</f>
        <v>694</v>
      </c>
      <c r="G9" s="53" t="s">
        <v>153</v>
      </c>
      <c r="H9" s="52">
        <f>((75)/0.12)*1.2</f>
        <v>750</v>
      </c>
    </row>
    <row r="10" spans="4:8" x14ac:dyDescent="0.3">
      <c r="D10" s="53"/>
      <c r="E10" s="52"/>
      <c r="G10" s="53"/>
      <c r="H10" s="52"/>
    </row>
    <row r="12" spans="4:8" x14ac:dyDescent="0.3">
      <c r="D12" t="s">
        <v>156</v>
      </c>
    </row>
    <row r="13" spans="4:8" x14ac:dyDescent="0.3">
      <c r="D13" t="s">
        <v>157</v>
      </c>
      <c r="E13" s="10">
        <v>53567.596406260658</v>
      </c>
      <c r="F13" t="s">
        <v>33</v>
      </c>
      <c r="G13" t="s">
        <v>157</v>
      </c>
      <c r="H13" s="10">
        <v>78018.311708328692</v>
      </c>
    </row>
    <row r="14" spans="4:8" x14ac:dyDescent="0.3">
      <c r="D14" t="s">
        <v>158</v>
      </c>
      <c r="E14" s="8">
        <v>99.501349496904851</v>
      </c>
      <c r="F14" t="s">
        <v>161</v>
      </c>
      <c r="G14" t="s">
        <v>158</v>
      </c>
      <c r="H14" s="8">
        <v>125.46808733436012</v>
      </c>
    </row>
    <row r="15" spans="4:8" x14ac:dyDescent="0.3">
      <c r="D15" t="s">
        <v>163</v>
      </c>
      <c r="E15">
        <v>78</v>
      </c>
      <c r="F15" t="s">
        <v>161</v>
      </c>
      <c r="G15" t="s">
        <v>163</v>
      </c>
      <c r="H15">
        <v>70</v>
      </c>
    </row>
    <row r="17" spans="4:10" x14ac:dyDescent="0.3">
      <c r="D17" s="54" t="s">
        <v>160</v>
      </c>
      <c r="E17" s="62">
        <f>E14*E13</f>
        <v>5330048.1317284862</v>
      </c>
      <c r="F17" s="54"/>
      <c r="G17" s="54"/>
      <c r="H17" s="62">
        <f>H14*H13</f>
        <v>9788808.3470999151</v>
      </c>
    </row>
    <row r="19" spans="4:10" x14ac:dyDescent="0.3">
      <c r="D19" t="s">
        <v>162</v>
      </c>
      <c r="E19" s="10">
        <f>E15*E13</f>
        <v>4178272.5196883315</v>
      </c>
      <c r="H19" s="10">
        <f>H15*H13</f>
        <v>5461281.8195830081</v>
      </c>
    </row>
    <row r="20" spans="4:10" x14ac:dyDescent="0.3">
      <c r="E20" s="10">
        <f>(E8+E5)*E2</f>
        <v>2580000</v>
      </c>
      <c r="H20" s="10">
        <f>(H8+H5)*E2</f>
        <v>3550000</v>
      </c>
    </row>
    <row r="21" spans="4:10" x14ac:dyDescent="0.3">
      <c r="D21" s="54" t="s">
        <v>166</v>
      </c>
      <c r="E21" s="62">
        <f>SUM(E19:E20)</f>
        <v>6758272.5196883315</v>
      </c>
      <c r="F21" s="54"/>
      <c r="G21" s="54"/>
      <c r="H21" s="62">
        <f>SUM(H19:H20)</f>
        <v>9011281.8195830081</v>
      </c>
    </row>
    <row r="23" spans="4:10" x14ac:dyDescent="0.3">
      <c r="D23" s="54" t="s">
        <v>167</v>
      </c>
      <c r="E23" s="62">
        <f>E17-E21</f>
        <v>-1428224.3879598454</v>
      </c>
      <c r="F23" s="54"/>
      <c r="G23" s="54"/>
      <c r="H23" s="62">
        <f>H17-H21</f>
        <v>777526.52751690708</v>
      </c>
      <c r="J23" s="6">
        <f>H23/H17</f>
        <v>7.9430151244840874E-2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Modelo de bloques</vt:lpstr>
      <vt:lpstr>M.B. S.O.</vt:lpstr>
      <vt:lpstr>OCF</vt:lpstr>
      <vt:lpstr>SLS</vt:lpstr>
      <vt:lpstr>diseño</vt:lpstr>
      <vt:lpstr>Cutoff</vt:lpstr>
      <vt:lpstr>tradeoff</vt:lpstr>
      <vt:lpstr>CUADRO1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Kellyn Cristobal</dc:creator>
  <cp:lastModifiedBy>Kellyn Cristobal</cp:lastModifiedBy>
  <dcterms:created xsi:type="dcterms:W3CDTF">2024-06-12T15:36:48Z</dcterms:created>
  <dcterms:modified xsi:type="dcterms:W3CDTF">2024-06-13T03:22:15Z</dcterms:modified>
</cp:coreProperties>
</file>