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6105FA46-C3D7-49E3-8DDB-F9D18927253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1" sheetId="1" r:id="rId1"/>
    <sheet name="C2, C3" sheetId="4" r:id="rId2"/>
    <sheet name="C4" sheetId="6" r:id="rId3"/>
  </sheets>
  <definedNames>
    <definedName name="_xlnm.Print_Area" localSheetId="0">'C1'!$A$1:$I$58</definedName>
    <definedName name="_xlnm.Print_Area" localSheetId="1">'C2, C3'!$A$1:$I$48</definedName>
    <definedName name="_xlnm.Print_Area" localSheetId="2">'C4'!$A$1:$I$48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F21" i="4"/>
  <c r="G40" i="6"/>
  <c r="E34" i="6"/>
  <c r="D33" i="6"/>
  <c r="E31" i="6"/>
  <c r="E29" i="6"/>
  <c r="D34" i="6" s="1"/>
  <c r="H21" i="6"/>
  <c r="H16" i="6"/>
  <c r="G40" i="4"/>
  <c r="E34" i="4"/>
  <c r="D33" i="4"/>
  <c r="E31" i="4"/>
  <c r="E29" i="4"/>
  <c r="D34" i="4" s="1"/>
  <c r="H21" i="4"/>
  <c r="H16" i="4"/>
  <c r="E24" i="4" l="1"/>
  <c r="E33" i="4" s="1"/>
  <c r="F33" i="4" s="1"/>
  <c r="E24" i="6"/>
  <c r="E33" i="6" s="1"/>
  <c r="F33" i="6" s="1"/>
  <c r="D33" i="1"/>
  <c r="H21" i="1"/>
  <c r="E34" i="1"/>
  <c r="E31" i="1"/>
  <c r="E29" i="1"/>
  <c r="D34" i="1" s="1"/>
  <c r="H16" i="1"/>
  <c r="E24" i="1" l="1"/>
  <c r="E33" i="1" s="1"/>
  <c r="F33" i="1" s="1"/>
  <c r="E41" i="6"/>
  <c r="E37" i="6"/>
  <c r="E41" i="4"/>
  <c r="E37" i="4"/>
  <c r="E41" i="1" l="1"/>
  <c r="E37" i="1"/>
</calcChain>
</file>

<file path=xl/sharedStrings.xml><?xml version="1.0" encoding="utf-8"?>
<sst xmlns="http://schemas.openxmlformats.org/spreadsheetml/2006/main" count="153" uniqueCount="51">
  <si>
    <t>PREDIMENSIONAMIENTO DE COLUMNAS</t>
  </si>
  <si>
    <t>Consideraciones Para Zonas de Alto Riesgo Sïsmico</t>
  </si>
  <si>
    <t>PROYECTO:</t>
  </si>
  <si>
    <t>Metrado de Cargas:</t>
  </si>
  <si>
    <t>Peso de Aligerado</t>
  </si>
  <si>
    <t>Peso de Acabado</t>
  </si>
  <si>
    <t>Peso Tabiqueria</t>
  </si>
  <si>
    <t>Peso de Vigas</t>
  </si>
  <si>
    <t>Peso de Columnas</t>
  </si>
  <si>
    <t xml:space="preserve">Sobre Carga S/C </t>
  </si>
  <si>
    <t>Largo=</t>
  </si>
  <si>
    <t>Ancho=</t>
  </si>
  <si>
    <t>Area=</t>
  </si>
  <si>
    <t>Area Tributaria (A):</t>
  </si>
  <si>
    <t xml:space="preserve">Carga de Piso </t>
  </si>
  <si>
    <t>P = 1.10 Pg        n = 0.30</t>
  </si>
  <si>
    <t>P = 1.10 Pg        n = 0.25</t>
  </si>
  <si>
    <r>
      <t xml:space="preserve">Tipo C 1                     </t>
    </r>
    <r>
      <rPr>
        <sz val="8"/>
        <color theme="1"/>
        <rFont val="Arial Narrow"/>
        <family val="2"/>
      </rPr>
      <t>(para los primeros pisos)</t>
    </r>
  </si>
  <si>
    <t xml:space="preserve">Tipo C 2, C 3                     </t>
  </si>
  <si>
    <t>Columna Interior</t>
  </si>
  <si>
    <t>Columna Externas de Porticos Interiores</t>
  </si>
  <si>
    <t>P = 1.25 Pg        n = 0.25</t>
  </si>
  <si>
    <t xml:space="preserve">Tipo C 4                 </t>
  </si>
  <si>
    <t>Columna de Esquina</t>
  </si>
  <si>
    <t>P = 1.50 Pg        n = 0.20</t>
  </si>
  <si>
    <t>* Tabla de valores para el predimensionaminto de columnas.</t>
  </si>
  <si>
    <t>Peso Total Cargas de Gavedad (Pg):</t>
  </si>
  <si>
    <t>Pg =</t>
  </si>
  <si>
    <t>Predimensionamiento:</t>
  </si>
  <si>
    <t>D =</t>
  </si>
  <si>
    <t>b =</t>
  </si>
  <si>
    <t xml:space="preserve">Otra dimensión de la sección de la columna.
</t>
  </si>
  <si>
    <t xml:space="preserve">Dimensión de sección en la dirección del análisis sísmico  de la columna.
</t>
  </si>
  <si>
    <t>n =</t>
  </si>
  <si>
    <t>f'c =</t>
  </si>
  <si>
    <t>COLUMNA INTERIOR</t>
  </si>
  <si>
    <r>
      <t xml:space="preserve">Tipo C 1.                    </t>
    </r>
    <r>
      <rPr>
        <sz val="8"/>
        <color theme="1"/>
        <rFont val="Arial Narrow"/>
        <family val="2"/>
      </rPr>
      <t>(para  4 ultimos pisos superiores)</t>
    </r>
  </si>
  <si>
    <t>b.D =</t>
  </si>
  <si>
    <t>P =</t>
  </si>
  <si>
    <t># =</t>
  </si>
  <si>
    <t>Para Columnas Rectangulares Usar:</t>
  </si>
  <si>
    <t>Para Columnas Cuadradas Usar:</t>
  </si>
  <si>
    <t>b=D=</t>
  </si>
  <si>
    <t xml:space="preserve">usar </t>
  </si>
  <si>
    <t>D=</t>
  </si>
  <si>
    <t>b=</t>
  </si>
  <si>
    <t>* Dimensionamiento realizado solo por gravedad, Rigidizar por sismo.</t>
  </si>
  <si>
    <t>C2</t>
  </si>
  <si>
    <t>C4</t>
  </si>
  <si>
    <t>COLUMNA DE ESQUINA</t>
  </si>
  <si>
    <t>COLUMNA EXTERNA DE PORTICOS INTERIORES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</si>
</sst>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:&quot;\ 0\ &quot;kg/m2&quot;"/>
    <numFmt numFmtId="165" formatCode="0.00\ &quot;m&quot;"/>
    <numFmt numFmtId="166" formatCode="0.00\ &quot;m2&quot;"/>
    <numFmt numFmtId="167" formatCode="0\ &quot;kg&quot;"/>
    <numFmt numFmtId="168" formatCode="0\ &quot;f'c  (Resistencia del concreto a comprension simple.)&quot;"/>
    <numFmt numFmtId="169" formatCode="0.00\ &quot;  (Valor que depende del tipo de columna de Tabla)&quot;"/>
    <numFmt numFmtId="170" formatCode="0.00\ &quot;Pg&quot;"/>
    <numFmt numFmtId="171" formatCode="&quot;=&quot;\ 0.00\ &quot;cm2&quot;"/>
    <numFmt numFmtId="172" formatCode="0\ &quot;Numero de pisos&quot;"/>
    <numFmt numFmtId="173" formatCode="0\ &quot;x&quot;"/>
    <numFmt numFmtId="174" formatCode="&quot;x&quot;\ 0\ &quot;kg/cm2&quot;"/>
    <numFmt numFmtId="175" formatCode="0.00\ &quot;cm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2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11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center" wrapText="1"/>
    </xf>
    <xf numFmtId="170" fontId="4" fillId="0" borderId="0" xfId="0" applyNumberFormat="1" applyFont="1" applyAlignment="1">
      <alignment vertical="center"/>
    </xf>
    <xf numFmtId="170" fontId="4" fillId="0" borderId="0" xfId="0" applyNumberFormat="1" applyFont="1" applyAlignment="1">
      <alignment horizontal="left" vertical="center"/>
    </xf>
    <xf numFmtId="2" fontId="1" fillId="0" borderId="0" xfId="0" applyNumberFormat="1" applyFont="1"/>
    <xf numFmtId="167" fontId="1" fillId="0" borderId="4" xfId="0" applyNumberFormat="1" applyFont="1" applyBorder="1" applyAlignment="1">
      <alignment horizontal="left"/>
    </xf>
    <xf numFmtId="173" fontId="1" fillId="0" borderId="4" xfId="0" applyNumberFormat="1" applyFont="1" applyBorder="1"/>
    <xf numFmtId="174" fontId="1" fillId="0" borderId="0" xfId="0" applyNumberFormat="1" applyFont="1" applyAlignment="1">
      <alignment horizontal="left"/>
    </xf>
    <xf numFmtId="175" fontId="2" fillId="0" borderId="0" xfId="0" applyNumberFormat="1" applyFont="1"/>
    <xf numFmtId="175" fontId="7" fillId="0" borderId="0" xfId="0" applyNumberFormat="1" applyFont="1"/>
    <xf numFmtId="0" fontId="7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75" fontId="2" fillId="2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168" fontId="4" fillId="2" borderId="0" xfId="0" applyNumberFormat="1" applyFont="1" applyFill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0" xfId="0" applyFont="1" applyAlignment="1">
      <alignment horizontal="left" vertical="top" wrapText="1"/>
    </xf>
    <xf numFmtId="172" fontId="4" fillId="2" borderId="0" xfId="0" applyNumberFormat="1" applyFont="1" applyFill="1" applyAlignment="1">
      <alignment horizontal="left" vertical="center"/>
    </xf>
    <xf numFmtId="17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41413</xdr:colOff>
      <xdr:row>26</xdr:row>
      <xdr:rowOff>182217</xdr:rowOff>
    </xdr:from>
    <xdr:ext cx="1018761" cy="438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9 CuadroTexto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56761" y="6443869"/>
              <a:ext cx="1018761" cy="438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200" b="0" i="0">
                        <a:latin typeface="Cambria Math"/>
                      </a:rPr>
                      <m:t>b</m:t>
                    </m:r>
                    <m:r>
                      <a:rPr lang="es-PE" sz="1200" b="0" i="0">
                        <a:latin typeface="Cambria Math"/>
                      </a:rPr>
                      <m:t>.</m:t>
                    </m:r>
                    <m:r>
                      <m:rPr>
                        <m:sty m:val="p"/>
                      </m:rPr>
                      <a:rPr lang="es-PE" sz="1200" b="0" i="0">
                        <a:latin typeface="Cambria Math"/>
                      </a:rPr>
                      <m:t>D</m:t>
                    </m:r>
                    <m:r>
                      <a:rPr lang="es-PE" sz="12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s-P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/>
                          </a:rPr>
                          <m:t>#.</m:t>
                        </m:r>
                        <m:r>
                          <m:rPr>
                            <m:sty m:val="p"/>
                          </m:rPr>
                          <a:rPr lang="es-PE" sz="1200" b="0" i="0">
                            <a:latin typeface="Cambria Math"/>
                          </a:rPr>
                          <m:t>P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PE" sz="1200" b="0" i="0">
                            <a:latin typeface="Cambria Math"/>
                          </a:rPr>
                          <m:t>n</m:t>
                        </m:r>
                        <m:r>
                          <a:rPr lang="es-PE" sz="1200" b="0" i="0">
                            <a:latin typeface="Cambria Math"/>
                          </a:rPr>
                          <m:t>.</m:t>
                        </m:r>
                        <m:sSup>
                          <m:sSupPr>
                            <m:ctrlPr>
                              <a:rPr lang="es-PE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PE" sz="1200" b="0" i="0">
                                <a:latin typeface="Cambria Math"/>
                              </a:rPr>
                              <m:t>f</m:t>
                            </m:r>
                          </m:e>
                          <m:sup>
                            <m:r>
                              <a:rPr lang="es-PE" sz="1200" b="0" i="0">
                                <a:latin typeface="Cambria Math"/>
                              </a:rPr>
                              <m:t>′</m:t>
                            </m:r>
                          </m:sup>
                        </m:sSup>
                        <m:r>
                          <m:rPr>
                            <m:sty m:val="p"/>
                          </m:rPr>
                          <a:rPr lang="es-PE" sz="1200" b="0" i="0">
                            <a:latin typeface="Cambria Math"/>
                          </a:rPr>
                          <m:t>c</m:t>
                        </m:r>
                      </m:den>
                    </m:f>
                  </m:oMath>
                </m:oMathPara>
              </a14:m>
              <a:endParaRPr lang="es-PE" sz="1200" i="0">
                <a:latin typeface="Arial Narrow" pitchFamily="34" charset="0"/>
              </a:endParaRPr>
            </a:p>
          </xdr:txBody>
        </xdr:sp>
      </mc:Choice>
      <mc:Fallback xmlns="">
        <xdr:sp macro="" textlink="">
          <xdr:nvSpPr>
            <xdr:cNvPr id="10" name="9 CuadroTexto"/>
            <xdr:cNvSpPr txBox="1"/>
          </xdr:nvSpPr>
          <xdr:spPr>
            <a:xfrm>
              <a:off x="256761" y="6443869"/>
              <a:ext cx="1018761" cy="438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PE" sz="1200" b="0" i="0">
                  <a:latin typeface="Cambria Math"/>
                </a:rPr>
                <a:t>b.D=  (#.P)/(n.f^′ c)</a:t>
              </a:r>
              <a:endParaRPr lang="es-PE" sz="1200" i="0">
                <a:latin typeface="Arial Narrow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622851</xdr:colOff>
      <xdr:row>42</xdr:row>
      <xdr:rowOff>92985</xdr:rowOff>
    </xdr:from>
    <xdr:to>
      <xdr:col>6</xdr:col>
      <xdr:colOff>337929</xdr:colOff>
      <xdr:row>57</xdr:row>
      <xdr:rowOff>39756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7F6E7-12E5-4D7F-9149-BA3F5B33C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294" y="8408724"/>
          <a:ext cx="2630557" cy="2530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13253</xdr:colOff>
      <xdr:row>0</xdr:row>
      <xdr:rowOff>59634</xdr:rowOff>
    </xdr:from>
    <xdr:to>
      <xdr:col>8</xdr:col>
      <xdr:colOff>198782</xdr:colOff>
      <xdr:row>4</xdr:row>
      <xdr:rowOff>59355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7AA147-BA33-4455-9865-B8FAB670D1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4227444" y="59634"/>
          <a:ext cx="967408" cy="755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41413</xdr:colOff>
      <xdr:row>26</xdr:row>
      <xdr:rowOff>182217</xdr:rowOff>
    </xdr:from>
    <xdr:ext cx="1018761" cy="438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9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60488" y="6487767"/>
              <a:ext cx="1018761" cy="438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200" b="0" i="0">
                        <a:latin typeface="Cambria Math"/>
                      </a:rPr>
                      <m:t>b</m:t>
                    </m:r>
                    <m:r>
                      <a:rPr lang="es-PE" sz="1200" b="0" i="0">
                        <a:latin typeface="Cambria Math"/>
                      </a:rPr>
                      <m:t>.</m:t>
                    </m:r>
                    <m:r>
                      <m:rPr>
                        <m:sty m:val="p"/>
                      </m:rPr>
                      <a:rPr lang="es-PE" sz="1200" b="0" i="0">
                        <a:latin typeface="Cambria Math"/>
                      </a:rPr>
                      <m:t>D</m:t>
                    </m:r>
                    <m:r>
                      <a:rPr lang="es-PE" sz="12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s-P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/>
                          </a:rPr>
                          <m:t>#.</m:t>
                        </m:r>
                        <m:r>
                          <m:rPr>
                            <m:sty m:val="p"/>
                          </m:rPr>
                          <a:rPr lang="es-PE" sz="1200" b="0" i="0">
                            <a:latin typeface="Cambria Math"/>
                          </a:rPr>
                          <m:t>P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PE" sz="1200" b="0" i="0">
                            <a:latin typeface="Cambria Math"/>
                          </a:rPr>
                          <m:t>n</m:t>
                        </m:r>
                        <m:r>
                          <a:rPr lang="es-PE" sz="1200" b="0" i="0">
                            <a:latin typeface="Cambria Math"/>
                          </a:rPr>
                          <m:t>.</m:t>
                        </m:r>
                        <m:sSup>
                          <m:sSupPr>
                            <m:ctrlPr>
                              <a:rPr lang="es-PE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PE" sz="1200" b="0" i="0">
                                <a:latin typeface="Cambria Math"/>
                              </a:rPr>
                              <m:t>f</m:t>
                            </m:r>
                          </m:e>
                          <m:sup>
                            <m:r>
                              <a:rPr lang="es-PE" sz="1200" b="0" i="0">
                                <a:latin typeface="Cambria Math"/>
                              </a:rPr>
                              <m:t>′</m:t>
                            </m:r>
                          </m:sup>
                        </m:sSup>
                        <m:r>
                          <m:rPr>
                            <m:sty m:val="p"/>
                          </m:rPr>
                          <a:rPr lang="es-PE" sz="1200" b="0" i="0">
                            <a:latin typeface="Cambria Math"/>
                          </a:rPr>
                          <m:t>c</m:t>
                        </m:r>
                      </m:den>
                    </m:f>
                  </m:oMath>
                </m:oMathPara>
              </a14:m>
              <a:endParaRPr lang="es-PE" sz="1200" i="0">
                <a:latin typeface="Arial Narrow" pitchFamily="34" charset="0"/>
              </a:endParaRPr>
            </a:p>
          </xdr:txBody>
        </xdr:sp>
      </mc:Choice>
      <mc:Fallback xmlns="">
        <xdr:sp macro="" textlink="">
          <xdr:nvSpPr>
            <xdr:cNvPr id="2" name="9 CuadroTexto"/>
            <xdr:cNvSpPr txBox="1"/>
          </xdr:nvSpPr>
          <xdr:spPr>
            <a:xfrm>
              <a:off x="260488" y="6487767"/>
              <a:ext cx="1018761" cy="438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PE" sz="1200" b="0" i="0">
                  <a:latin typeface="Cambria Math"/>
                </a:rPr>
                <a:t>b.D=  </a:t>
              </a:r>
              <a:r>
                <a:rPr lang="es-PE" sz="1200" b="0" i="0">
                  <a:latin typeface="Cambria Math" panose="02040503050406030204" pitchFamily="18" charset="0"/>
                </a:rPr>
                <a:t>(</a:t>
              </a:r>
              <a:r>
                <a:rPr lang="es-PE" sz="1200" b="0" i="0">
                  <a:latin typeface="Cambria Math"/>
                </a:rPr>
                <a:t>#.P</a:t>
              </a:r>
              <a:r>
                <a:rPr lang="es-PE" sz="1200" b="0" i="0">
                  <a:latin typeface="Cambria Math" panose="02040503050406030204" pitchFamily="18" charset="0"/>
                </a:rPr>
                <a:t>)/(</a:t>
              </a:r>
              <a:r>
                <a:rPr lang="es-PE" sz="1200" b="0" i="0">
                  <a:latin typeface="Cambria Math"/>
                </a:rPr>
                <a:t>n.f</a:t>
              </a:r>
              <a:r>
                <a:rPr lang="es-PE" sz="1200" b="0" i="0">
                  <a:latin typeface="Cambria Math" panose="02040503050406030204" pitchFamily="18" charset="0"/>
                </a:rPr>
                <a:t>^</a:t>
              </a:r>
              <a:r>
                <a:rPr lang="es-PE" sz="1200" b="0" i="0">
                  <a:latin typeface="Cambria Math"/>
                </a:rPr>
                <a:t>′ c</a:t>
              </a:r>
              <a:r>
                <a:rPr lang="es-PE" sz="1200" b="0" i="0">
                  <a:latin typeface="Cambria Math" panose="02040503050406030204" pitchFamily="18" charset="0"/>
                </a:rPr>
                <a:t>)</a:t>
              </a:r>
              <a:endParaRPr lang="es-PE" sz="1200" i="0">
                <a:latin typeface="Arial Narrow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185530</xdr:colOff>
      <xdr:row>43</xdr:row>
      <xdr:rowOff>0</xdr:rowOff>
    </xdr:from>
    <xdr:to>
      <xdr:col>7</xdr:col>
      <xdr:colOff>562644</xdr:colOff>
      <xdr:row>67</xdr:row>
      <xdr:rowOff>59634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BA604-3AF6-4875-B884-C0905905C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443" y="8488017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26504</xdr:colOff>
      <xdr:row>0</xdr:row>
      <xdr:rowOff>46383</xdr:rowOff>
    </xdr:from>
    <xdr:to>
      <xdr:col>8</xdr:col>
      <xdr:colOff>212033</xdr:colOff>
      <xdr:row>4</xdr:row>
      <xdr:rowOff>46104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BD66F1-540F-4646-8191-268157662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4240695" y="46383"/>
          <a:ext cx="967408" cy="755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41413</xdr:colOff>
      <xdr:row>26</xdr:row>
      <xdr:rowOff>182217</xdr:rowOff>
    </xdr:from>
    <xdr:ext cx="1018761" cy="438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9 CuadroTexto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60488" y="6487767"/>
              <a:ext cx="1018761" cy="438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200" b="0" i="0">
                        <a:latin typeface="Cambria Math"/>
                      </a:rPr>
                      <m:t>b</m:t>
                    </m:r>
                    <m:r>
                      <a:rPr lang="es-PE" sz="1200" b="0" i="0">
                        <a:latin typeface="Cambria Math"/>
                      </a:rPr>
                      <m:t>.</m:t>
                    </m:r>
                    <m:r>
                      <m:rPr>
                        <m:sty m:val="p"/>
                      </m:rPr>
                      <a:rPr lang="es-PE" sz="1200" b="0" i="0">
                        <a:latin typeface="Cambria Math"/>
                      </a:rPr>
                      <m:t>D</m:t>
                    </m:r>
                    <m:r>
                      <a:rPr lang="es-PE" sz="12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s-P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/>
                          </a:rPr>
                          <m:t>#.</m:t>
                        </m:r>
                        <m:r>
                          <m:rPr>
                            <m:sty m:val="p"/>
                          </m:rPr>
                          <a:rPr lang="es-PE" sz="1200" b="0" i="0">
                            <a:latin typeface="Cambria Math"/>
                          </a:rPr>
                          <m:t>P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PE" sz="1200" b="0" i="0">
                            <a:latin typeface="Cambria Math"/>
                          </a:rPr>
                          <m:t>n</m:t>
                        </m:r>
                        <m:r>
                          <a:rPr lang="es-PE" sz="1200" b="0" i="0">
                            <a:latin typeface="Cambria Math"/>
                          </a:rPr>
                          <m:t>.</m:t>
                        </m:r>
                        <m:sSup>
                          <m:sSupPr>
                            <m:ctrlPr>
                              <a:rPr lang="es-PE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PE" sz="1200" b="0" i="0">
                                <a:latin typeface="Cambria Math"/>
                              </a:rPr>
                              <m:t>f</m:t>
                            </m:r>
                          </m:e>
                          <m:sup>
                            <m:r>
                              <a:rPr lang="es-PE" sz="1200" b="0" i="0">
                                <a:latin typeface="Cambria Math"/>
                              </a:rPr>
                              <m:t>′</m:t>
                            </m:r>
                          </m:sup>
                        </m:sSup>
                        <m:r>
                          <m:rPr>
                            <m:sty m:val="p"/>
                          </m:rPr>
                          <a:rPr lang="es-PE" sz="1200" b="0" i="0">
                            <a:latin typeface="Cambria Math"/>
                          </a:rPr>
                          <m:t>c</m:t>
                        </m:r>
                      </m:den>
                    </m:f>
                  </m:oMath>
                </m:oMathPara>
              </a14:m>
              <a:endParaRPr lang="es-PE" sz="1200" i="0">
                <a:latin typeface="Arial Narrow" pitchFamily="34" charset="0"/>
              </a:endParaRPr>
            </a:p>
          </xdr:txBody>
        </xdr:sp>
      </mc:Choice>
      <mc:Fallback xmlns="">
        <xdr:sp macro="" textlink="">
          <xdr:nvSpPr>
            <xdr:cNvPr id="2" name="9 CuadroTexto"/>
            <xdr:cNvSpPr txBox="1"/>
          </xdr:nvSpPr>
          <xdr:spPr>
            <a:xfrm>
              <a:off x="260488" y="6487767"/>
              <a:ext cx="1018761" cy="438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PE" sz="1200" b="0" i="0">
                  <a:latin typeface="Cambria Math"/>
                </a:rPr>
                <a:t>b.D=  </a:t>
              </a:r>
              <a:r>
                <a:rPr lang="es-PE" sz="1200" b="0" i="0">
                  <a:latin typeface="Cambria Math" panose="02040503050406030204" pitchFamily="18" charset="0"/>
                </a:rPr>
                <a:t>(</a:t>
              </a:r>
              <a:r>
                <a:rPr lang="es-PE" sz="1200" b="0" i="0">
                  <a:latin typeface="Cambria Math"/>
                </a:rPr>
                <a:t>#.P</a:t>
              </a:r>
              <a:r>
                <a:rPr lang="es-PE" sz="1200" b="0" i="0">
                  <a:latin typeface="Cambria Math" panose="02040503050406030204" pitchFamily="18" charset="0"/>
                </a:rPr>
                <a:t>)/(</a:t>
              </a:r>
              <a:r>
                <a:rPr lang="es-PE" sz="1200" b="0" i="0">
                  <a:latin typeface="Cambria Math"/>
                </a:rPr>
                <a:t>n.f</a:t>
              </a:r>
              <a:r>
                <a:rPr lang="es-PE" sz="1200" b="0" i="0">
                  <a:latin typeface="Cambria Math" panose="02040503050406030204" pitchFamily="18" charset="0"/>
                </a:rPr>
                <a:t>^</a:t>
              </a:r>
              <a:r>
                <a:rPr lang="es-PE" sz="1200" b="0" i="0">
                  <a:latin typeface="Cambria Math"/>
                </a:rPr>
                <a:t>′ c</a:t>
              </a:r>
              <a:r>
                <a:rPr lang="es-PE" sz="1200" b="0" i="0">
                  <a:latin typeface="Cambria Math" panose="02040503050406030204" pitchFamily="18" charset="0"/>
                </a:rPr>
                <a:t>)</a:t>
              </a:r>
              <a:endParaRPr lang="es-PE" sz="1200" i="0">
                <a:latin typeface="Arial Narrow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185530</xdr:colOff>
      <xdr:row>43</xdr:row>
      <xdr:rowOff>0</xdr:rowOff>
    </xdr:from>
    <xdr:to>
      <xdr:col>7</xdr:col>
      <xdr:colOff>562644</xdr:colOff>
      <xdr:row>67</xdr:row>
      <xdr:rowOff>59634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41F516-9FB6-4E4C-AEB0-4A52DF152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443" y="8488017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33130</xdr:colOff>
      <xdr:row>0</xdr:row>
      <xdr:rowOff>33131</xdr:rowOff>
    </xdr:from>
    <xdr:to>
      <xdr:col>8</xdr:col>
      <xdr:colOff>218659</xdr:colOff>
      <xdr:row>4</xdr:row>
      <xdr:rowOff>32852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A653E7-C874-4B36-8B47-16F17C1B40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4247321" y="33131"/>
          <a:ext cx="967408" cy="755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view="pageBreakPreview" zoomScale="115" zoomScaleNormal="130" zoomScaleSheetLayoutView="115" workbookViewId="0">
      <selection activeCell="H6" sqref="H6"/>
    </sheetView>
  </sheetViews>
  <sheetFormatPr defaultColWidth="11.44140625" defaultRowHeight="13.8" x14ac:dyDescent="0.25"/>
  <cols>
    <col min="1" max="1" width="3.33203125" style="1" customWidth="1"/>
    <col min="2" max="2" width="2.6640625" style="1" customWidth="1"/>
    <col min="3" max="3" width="11.44140625" style="1" customWidth="1"/>
    <col min="4" max="4" width="7.44140625" style="1" customWidth="1"/>
    <col min="5" max="5" width="12" style="1" customWidth="1"/>
    <col min="6" max="6" width="11.6640625" style="1" customWidth="1"/>
    <col min="7" max="7" width="12.88671875" style="1" customWidth="1"/>
    <col min="8" max="8" width="11.44140625" style="1"/>
    <col min="9" max="9" width="3.5546875" style="1" customWidth="1"/>
    <col min="10" max="16384" width="11.44140625" style="1"/>
  </cols>
  <sheetData>
    <row r="1" spans="1:9" ht="15.6" x14ac:dyDescent="0.3">
      <c r="B1" s="26" t="s">
        <v>0</v>
      </c>
      <c r="C1" s="26"/>
      <c r="D1" s="26"/>
      <c r="E1" s="26"/>
      <c r="F1" s="26"/>
      <c r="G1" s="26"/>
      <c r="H1" s="26"/>
      <c r="I1" s="26"/>
    </row>
    <row r="2" spans="1:9" ht="14.4" x14ac:dyDescent="0.3">
      <c r="C2" s="5" t="s">
        <v>1</v>
      </c>
    </row>
    <row r="3" spans="1:9" ht="14.4" thickBot="1" x14ac:dyDescent="0.3">
      <c r="A3" s="4"/>
      <c r="B3" s="4"/>
      <c r="C3" s="3" t="s">
        <v>2</v>
      </c>
      <c r="D3" s="3"/>
      <c r="E3" s="3"/>
      <c r="F3" s="4"/>
      <c r="G3" s="4"/>
      <c r="H3" s="4"/>
      <c r="I3" s="4"/>
    </row>
    <row r="4" spans="1:9" ht="14.4" thickTop="1" x14ac:dyDescent="0.25">
      <c r="B4" s="6"/>
      <c r="C4" s="6"/>
      <c r="D4" s="6"/>
      <c r="E4" s="6"/>
      <c r="F4" s="6"/>
      <c r="G4" s="6"/>
      <c r="H4" s="6"/>
    </row>
    <row r="5" spans="1:9" ht="33" customHeight="1" x14ac:dyDescent="0.25">
      <c r="B5" s="6"/>
      <c r="C5" s="33" t="s">
        <v>17</v>
      </c>
      <c r="D5" s="33"/>
      <c r="E5" s="30" t="s">
        <v>19</v>
      </c>
      <c r="F5" s="30"/>
      <c r="G5" s="13" t="s">
        <v>15</v>
      </c>
      <c r="H5" s="6"/>
    </row>
    <row r="6" spans="1:9" ht="33" customHeight="1" x14ac:dyDescent="0.25">
      <c r="B6" s="6"/>
      <c r="C6" s="33" t="s">
        <v>36</v>
      </c>
      <c r="D6" s="33"/>
      <c r="E6" s="30" t="s">
        <v>19</v>
      </c>
      <c r="F6" s="30"/>
      <c r="G6" s="13" t="s">
        <v>16</v>
      </c>
      <c r="H6" s="6"/>
    </row>
    <row r="7" spans="1:9" ht="33" customHeight="1" x14ac:dyDescent="0.25">
      <c r="B7" s="6"/>
      <c r="C7" s="30" t="s">
        <v>18</v>
      </c>
      <c r="D7" s="30"/>
      <c r="E7" s="30" t="s">
        <v>20</v>
      </c>
      <c r="F7" s="30"/>
      <c r="G7" s="13" t="s">
        <v>21</v>
      </c>
      <c r="H7" s="6"/>
    </row>
    <row r="8" spans="1:9" ht="33" customHeight="1" x14ac:dyDescent="0.25">
      <c r="B8" s="6"/>
      <c r="C8" s="30" t="s">
        <v>22</v>
      </c>
      <c r="D8" s="30"/>
      <c r="E8" s="30" t="s">
        <v>23</v>
      </c>
      <c r="F8" s="30"/>
      <c r="G8" s="13" t="s">
        <v>24</v>
      </c>
      <c r="H8" s="6"/>
    </row>
    <row r="9" spans="1:9" ht="16.5" customHeight="1" x14ac:dyDescent="0.25">
      <c r="B9" s="6"/>
      <c r="C9" s="31" t="s">
        <v>25</v>
      </c>
      <c r="D9" s="31"/>
      <c r="E9" s="31"/>
      <c r="F9" s="31"/>
      <c r="G9" s="31"/>
      <c r="H9" s="6"/>
    </row>
    <row r="10" spans="1:9" x14ac:dyDescent="0.25">
      <c r="B10" s="32" t="s">
        <v>35</v>
      </c>
      <c r="C10" s="32"/>
      <c r="D10" s="32"/>
      <c r="E10" s="32"/>
      <c r="F10" s="32"/>
      <c r="G10" s="32"/>
      <c r="H10" s="32"/>
    </row>
    <row r="11" spans="1:9" x14ac:dyDescent="0.25">
      <c r="B11" s="6"/>
      <c r="C11" s="22" t="s">
        <v>48</v>
      </c>
      <c r="D11" s="6"/>
      <c r="E11" s="6"/>
      <c r="F11" s="6"/>
      <c r="G11" s="6"/>
      <c r="H11" s="6"/>
    </row>
    <row r="12" spans="1:9" x14ac:dyDescent="0.25">
      <c r="B12" s="2" t="s">
        <v>3</v>
      </c>
      <c r="C12" s="2"/>
    </row>
    <row r="13" spans="1:9" x14ac:dyDescent="0.25">
      <c r="C13" s="1" t="s">
        <v>4</v>
      </c>
      <c r="E13" s="23">
        <v>350</v>
      </c>
    </row>
    <row r="14" spans="1:9" x14ac:dyDescent="0.25">
      <c r="C14" s="1" t="s">
        <v>5</v>
      </c>
      <c r="E14" s="23">
        <v>100</v>
      </c>
    </row>
    <row r="15" spans="1:9" x14ac:dyDescent="0.25">
      <c r="C15" s="1" t="s">
        <v>6</v>
      </c>
      <c r="E15" s="23">
        <v>120</v>
      </c>
    </row>
    <row r="16" spans="1:9" x14ac:dyDescent="0.25">
      <c r="C16" s="1" t="s">
        <v>7</v>
      </c>
      <c r="E16" s="23">
        <v>100</v>
      </c>
      <c r="G16" s="2" t="s">
        <v>14</v>
      </c>
      <c r="H16" s="12">
        <f>+SUM(E13:E18)</f>
        <v>980</v>
      </c>
    </row>
    <row r="17" spans="2:9" x14ac:dyDescent="0.25">
      <c r="C17" s="1" t="s">
        <v>8</v>
      </c>
      <c r="E17" s="23">
        <v>60</v>
      </c>
    </row>
    <row r="18" spans="2:9" x14ac:dyDescent="0.25">
      <c r="C18" s="1" t="s">
        <v>9</v>
      </c>
      <c r="D18" s="7"/>
      <c r="E18" s="23">
        <v>250</v>
      </c>
    </row>
    <row r="19" spans="2:9" x14ac:dyDescent="0.25">
      <c r="D19" s="7"/>
      <c r="E19" s="7"/>
    </row>
    <row r="20" spans="2:9" x14ac:dyDescent="0.25">
      <c r="B20" s="2" t="s">
        <v>13</v>
      </c>
    </row>
    <row r="21" spans="2:9" x14ac:dyDescent="0.25">
      <c r="C21" s="8" t="s">
        <v>10</v>
      </c>
      <c r="D21" s="24">
        <v>5</v>
      </c>
      <c r="E21" s="8" t="s">
        <v>11</v>
      </c>
      <c r="F21" s="24">
        <v>8</v>
      </c>
      <c r="G21" s="9" t="s">
        <v>12</v>
      </c>
      <c r="H21" s="10">
        <f>+D21*F21</f>
        <v>40</v>
      </c>
    </row>
    <row r="23" spans="2:9" x14ac:dyDescent="0.25">
      <c r="B23" s="2" t="s">
        <v>26</v>
      </c>
    </row>
    <row r="24" spans="2:9" x14ac:dyDescent="0.25">
      <c r="C24" s="9"/>
      <c r="D24" s="9" t="s">
        <v>27</v>
      </c>
      <c r="E24" s="11">
        <f>+H21*H16</f>
        <v>39200</v>
      </c>
    </row>
    <row r="26" spans="2:9" x14ac:dyDescent="0.25">
      <c r="B26" s="2" t="s">
        <v>28</v>
      </c>
    </row>
    <row r="27" spans="2:9" x14ac:dyDescent="0.25">
      <c r="D27" s="8" t="s">
        <v>29</v>
      </c>
      <c r="E27" s="27" t="s">
        <v>32</v>
      </c>
      <c r="F27" s="27"/>
      <c r="G27" s="27"/>
      <c r="H27" s="27"/>
      <c r="I27" s="27"/>
    </row>
    <row r="28" spans="2:9" x14ac:dyDescent="0.25">
      <c r="D28" s="8" t="s">
        <v>30</v>
      </c>
      <c r="E28" s="27" t="s">
        <v>31</v>
      </c>
      <c r="F28" s="27"/>
      <c r="G28" s="27"/>
      <c r="H28" s="27"/>
      <c r="I28" s="27"/>
    </row>
    <row r="29" spans="2:9" x14ac:dyDescent="0.25">
      <c r="D29" s="8" t="s">
        <v>33</v>
      </c>
      <c r="E29" s="28">
        <f>+IF(C11="C1",0.3,IF(C11="C2",0.25,IF(C11="C3",0.25,0.2)))</f>
        <v>0.2</v>
      </c>
      <c r="F29" s="28"/>
      <c r="G29" s="28"/>
      <c r="H29" s="28"/>
      <c r="I29" s="28"/>
    </row>
    <row r="30" spans="2:9" x14ac:dyDescent="0.25">
      <c r="D30" s="8" t="s">
        <v>34</v>
      </c>
      <c r="E30" s="29">
        <v>210</v>
      </c>
      <c r="F30" s="29"/>
      <c r="G30" s="29"/>
      <c r="H30" s="29"/>
      <c r="I30" s="29"/>
    </row>
    <row r="31" spans="2:9" x14ac:dyDescent="0.25">
      <c r="D31" s="8" t="s">
        <v>38</v>
      </c>
      <c r="E31" s="15">
        <f>+IF(C11="C1",1.1,IF(C11="C2",1.25,IF(C11="C3",1.25,1.5)))</f>
        <v>1.5</v>
      </c>
      <c r="F31" s="14"/>
      <c r="G31" s="14"/>
      <c r="H31" s="14"/>
      <c r="I31" s="14"/>
    </row>
    <row r="32" spans="2:9" x14ac:dyDescent="0.25">
      <c r="D32" s="8" t="s">
        <v>39</v>
      </c>
      <c r="E32" s="35">
        <v>4</v>
      </c>
      <c r="F32" s="35"/>
      <c r="G32" s="14"/>
      <c r="H32" s="14"/>
      <c r="I32" s="14"/>
    </row>
    <row r="33" spans="3:7" x14ac:dyDescent="0.25">
      <c r="C33" s="8" t="s">
        <v>37</v>
      </c>
      <c r="D33" s="18">
        <f>+E32</f>
        <v>4</v>
      </c>
      <c r="E33" s="17">
        <f>+E31*E24</f>
        <v>58800</v>
      </c>
      <c r="F33" s="36">
        <f>+E33*D33/(D34*E34)</f>
        <v>5600</v>
      </c>
      <c r="G33" s="36"/>
    </row>
    <row r="34" spans="3:7" x14ac:dyDescent="0.25">
      <c r="D34" s="16">
        <f>+E29</f>
        <v>0.2</v>
      </c>
      <c r="E34" s="19">
        <f>+E30</f>
        <v>210</v>
      </c>
    </row>
    <row r="36" spans="3:7" x14ac:dyDescent="0.25">
      <c r="C36" s="2" t="s">
        <v>41</v>
      </c>
    </row>
    <row r="37" spans="3:7" x14ac:dyDescent="0.25">
      <c r="C37" s="2"/>
      <c r="D37" s="9" t="s">
        <v>42</v>
      </c>
      <c r="E37" s="20">
        <f>POWER(F33,0.5)</f>
        <v>74.833147735478832</v>
      </c>
      <c r="F37" s="9" t="s">
        <v>43</v>
      </c>
      <c r="G37" s="21">
        <v>75</v>
      </c>
    </row>
    <row r="39" spans="3:7" x14ac:dyDescent="0.25">
      <c r="C39" s="2" t="s">
        <v>40</v>
      </c>
    </row>
    <row r="40" spans="3:7" x14ac:dyDescent="0.25">
      <c r="D40" s="9" t="s">
        <v>45</v>
      </c>
      <c r="E40" s="25">
        <v>60</v>
      </c>
      <c r="F40" s="9" t="s">
        <v>43</v>
      </c>
      <c r="G40" s="21">
        <f>+ROUNDUP(E40,0)</f>
        <v>60</v>
      </c>
    </row>
    <row r="41" spans="3:7" x14ac:dyDescent="0.25">
      <c r="D41" s="9" t="s">
        <v>44</v>
      </c>
      <c r="E41" s="20">
        <f>+F33/E40</f>
        <v>93.333333333333329</v>
      </c>
      <c r="F41" s="9" t="s">
        <v>43</v>
      </c>
      <c r="G41" s="21">
        <v>95</v>
      </c>
    </row>
    <row r="42" spans="3:7" x14ac:dyDescent="0.25">
      <c r="C42" s="34" t="s">
        <v>46</v>
      </c>
      <c r="D42" s="34"/>
      <c r="E42" s="34"/>
      <c r="F42" s="34"/>
      <c r="G42" s="34"/>
    </row>
  </sheetData>
  <mergeCells count="18">
    <mergeCell ref="C42:G42"/>
    <mergeCell ref="E32:F32"/>
    <mergeCell ref="F33:G33"/>
    <mergeCell ref="B1:I1"/>
    <mergeCell ref="E27:I27"/>
    <mergeCell ref="E28:I28"/>
    <mergeCell ref="E29:I29"/>
    <mergeCell ref="E30:I30"/>
    <mergeCell ref="C7:D7"/>
    <mergeCell ref="E7:F7"/>
    <mergeCell ref="C8:D8"/>
    <mergeCell ref="E8:F8"/>
    <mergeCell ref="C9:G9"/>
    <mergeCell ref="B10:H10"/>
    <mergeCell ref="E5:F5"/>
    <mergeCell ref="E6:F6"/>
    <mergeCell ref="C5:D5"/>
    <mergeCell ref="C6:D6"/>
  </mergeCells>
  <pageMargins left="0.7" right="0.7" top="0.75" bottom="0.75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view="pageBreakPreview" zoomScale="115" zoomScaleNormal="130" zoomScaleSheetLayoutView="115" workbookViewId="0">
      <selection activeCell="H2" sqref="H2"/>
    </sheetView>
  </sheetViews>
  <sheetFormatPr defaultColWidth="11.44140625" defaultRowHeight="13.8" x14ac:dyDescent="0.25"/>
  <cols>
    <col min="1" max="1" width="3.33203125" style="1" customWidth="1"/>
    <col min="2" max="2" width="2.6640625" style="1" customWidth="1"/>
    <col min="3" max="3" width="11.44140625" style="1" customWidth="1"/>
    <col min="4" max="4" width="7.44140625" style="1" customWidth="1"/>
    <col min="5" max="5" width="12" style="1" customWidth="1"/>
    <col min="6" max="6" width="11.6640625" style="1" customWidth="1"/>
    <col min="7" max="7" width="12.88671875" style="1" customWidth="1"/>
    <col min="8" max="8" width="11.44140625" style="1"/>
    <col min="9" max="9" width="3.5546875" style="1" customWidth="1"/>
    <col min="10" max="16384" width="11.44140625" style="1"/>
  </cols>
  <sheetData>
    <row r="1" spans="1:9" ht="15.6" x14ac:dyDescent="0.3">
      <c r="B1" s="26" t="s">
        <v>0</v>
      </c>
      <c r="C1" s="26"/>
      <c r="D1" s="26"/>
      <c r="E1" s="26"/>
      <c r="F1" s="26"/>
      <c r="G1" s="26"/>
      <c r="H1" s="26"/>
      <c r="I1" s="26"/>
    </row>
    <row r="2" spans="1:9" ht="14.4" x14ac:dyDescent="0.3">
      <c r="C2" s="5" t="s">
        <v>1</v>
      </c>
    </row>
    <row r="3" spans="1:9" ht="14.4" thickBot="1" x14ac:dyDescent="0.3">
      <c r="A3" s="4"/>
      <c r="B3" s="4"/>
      <c r="C3" s="3" t="s">
        <v>2</v>
      </c>
      <c r="D3" s="3"/>
      <c r="E3" s="3"/>
      <c r="F3" s="4"/>
      <c r="G3" s="4"/>
      <c r="H3" s="4"/>
      <c r="I3" s="4"/>
    </row>
    <row r="4" spans="1:9" ht="14.4" thickTop="1" x14ac:dyDescent="0.25">
      <c r="B4" s="6"/>
      <c r="C4" s="6"/>
      <c r="D4" s="6"/>
      <c r="E4" s="6"/>
      <c r="F4" s="6"/>
      <c r="G4" s="6"/>
      <c r="H4" s="6"/>
    </row>
    <row r="5" spans="1:9" ht="33" customHeight="1" x14ac:dyDescent="0.25">
      <c r="B5" s="6"/>
      <c r="C5" s="33" t="s">
        <v>17</v>
      </c>
      <c r="D5" s="33"/>
      <c r="E5" s="30" t="s">
        <v>19</v>
      </c>
      <c r="F5" s="30"/>
      <c r="G5" s="13" t="s">
        <v>15</v>
      </c>
      <c r="H5" s="6"/>
    </row>
    <row r="6" spans="1:9" ht="33" customHeight="1" x14ac:dyDescent="0.25">
      <c r="B6" s="6"/>
      <c r="C6" s="33" t="s">
        <v>36</v>
      </c>
      <c r="D6" s="33"/>
      <c r="E6" s="30" t="s">
        <v>19</v>
      </c>
      <c r="F6" s="30"/>
      <c r="G6" s="13" t="s">
        <v>16</v>
      </c>
      <c r="H6" s="6"/>
    </row>
    <row r="7" spans="1:9" ht="33" customHeight="1" x14ac:dyDescent="0.25">
      <c r="B7" s="6"/>
      <c r="C7" s="30" t="s">
        <v>18</v>
      </c>
      <c r="D7" s="30"/>
      <c r="E7" s="30" t="s">
        <v>20</v>
      </c>
      <c r="F7" s="30"/>
      <c r="G7" s="13" t="s">
        <v>21</v>
      </c>
      <c r="H7" s="6"/>
    </row>
    <row r="8" spans="1:9" ht="33" customHeight="1" x14ac:dyDescent="0.25">
      <c r="B8" s="6"/>
      <c r="C8" s="30" t="s">
        <v>22</v>
      </c>
      <c r="D8" s="30"/>
      <c r="E8" s="30" t="s">
        <v>23</v>
      </c>
      <c r="F8" s="30"/>
      <c r="G8" s="13" t="s">
        <v>24</v>
      </c>
      <c r="H8" s="6"/>
    </row>
    <row r="9" spans="1:9" ht="16.5" customHeight="1" x14ac:dyDescent="0.25">
      <c r="B9" s="6"/>
      <c r="C9" s="31" t="s">
        <v>25</v>
      </c>
      <c r="D9" s="31"/>
      <c r="E9" s="31"/>
      <c r="F9" s="31"/>
      <c r="G9" s="31"/>
      <c r="H9" s="6"/>
    </row>
    <row r="10" spans="1:9" x14ac:dyDescent="0.25">
      <c r="B10" s="32" t="s">
        <v>50</v>
      </c>
      <c r="C10" s="32"/>
      <c r="D10" s="32"/>
      <c r="E10" s="32"/>
      <c r="F10" s="32"/>
      <c r="G10" s="32"/>
      <c r="H10" s="32"/>
    </row>
    <row r="11" spans="1:9" x14ac:dyDescent="0.25">
      <c r="B11" s="6"/>
      <c r="C11" s="22" t="s">
        <v>47</v>
      </c>
      <c r="D11" s="6"/>
      <c r="E11" s="6"/>
      <c r="F11" s="6"/>
      <c r="G11" s="6"/>
      <c r="H11" s="6"/>
    </row>
    <row r="12" spans="1:9" x14ac:dyDescent="0.25">
      <c r="B12" s="2" t="s">
        <v>3</v>
      </c>
      <c r="C12" s="2"/>
    </row>
    <row r="13" spans="1:9" x14ac:dyDescent="0.25">
      <c r="C13" s="1" t="s">
        <v>4</v>
      </c>
      <c r="E13" s="23">
        <v>350</v>
      </c>
    </row>
    <row r="14" spans="1:9" x14ac:dyDescent="0.25">
      <c r="C14" s="1" t="s">
        <v>5</v>
      </c>
      <c r="E14" s="23">
        <v>100</v>
      </c>
    </row>
    <row r="15" spans="1:9" x14ac:dyDescent="0.25">
      <c r="C15" s="1" t="s">
        <v>6</v>
      </c>
      <c r="E15" s="23">
        <v>120</v>
      </c>
    </row>
    <row r="16" spans="1:9" x14ac:dyDescent="0.25">
      <c r="C16" s="1" t="s">
        <v>7</v>
      </c>
      <c r="E16" s="23">
        <v>100</v>
      </c>
      <c r="G16" s="2" t="s">
        <v>14</v>
      </c>
      <c r="H16" s="12">
        <f>+SUM(E13:E18)</f>
        <v>980</v>
      </c>
    </row>
    <row r="17" spans="2:9" x14ac:dyDescent="0.25">
      <c r="C17" s="1" t="s">
        <v>8</v>
      </c>
      <c r="E17" s="23">
        <v>60</v>
      </c>
    </row>
    <row r="18" spans="2:9" x14ac:dyDescent="0.25">
      <c r="C18" s="1" t="s">
        <v>9</v>
      </c>
      <c r="D18" s="7"/>
      <c r="E18" s="23">
        <v>250</v>
      </c>
    </row>
    <row r="19" spans="2:9" x14ac:dyDescent="0.25">
      <c r="D19" s="7"/>
      <c r="E19" s="7"/>
    </row>
    <row r="20" spans="2:9" x14ac:dyDescent="0.25">
      <c r="B20" s="2" t="s">
        <v>13</v>
      </c>
    </row>
    <row r="21" spans="2:9" x14ac:dyDescent="0.25">
      <c r="C21" s="8" t="s">
        <v>10</v>
      </c>
      <c r="D21" s="24">
        <v>8</v>
      </c>
      <c r="E21" s="8" t="s">
        <v>11</v>
      </c>
      <c r="F21" s="24">
        <f>6.85/2</f>
        <v>3.4249999999999998</v>
      </c>
      <c r="G21" s="9" t="s">
        <v>12</v>
      </c>
      <c r="H21" s="10">
        <f>+D21*F21</f>
        <v>27.4</v>
      </c>
    </row>
    <row r="23" spans="2:9" x14ac:dyDescent="0.25">
      <c r="B23" s="2" t="s">
        <v>26</v>
      </c>
    </row>
    <row r="24" spans="2:9" x14ac:dyDescent="0.25">
      <c r="C24" s="9"/>
      <c r="D24" s="9" t="s">
        <v>27</v>
      </c>
      <c r="E24" s="11">
        <f>+H21*H16</f>
        <v>26852</v>
      </c>
    </row>
    <row r="26" spans="2:9" x14ac:dyDescent="0.25">
      <c r="B26" s="2" t="s">
        <v>28</v>
      </c>
    </row>
    <row r="27" spans="2:9" x14ac:dyDescent="0.25">
      <c r="D27" s="8" t="s">
        <v>29</v>
      </c>
      <c r="E27" s="27" t="s">
        <v>32</v>
      </c>
      <c r="F27" s="27"/>
      <c r="G27" s="27"/>
      <c r="H27" s="27"/>
      <c r="I27" s="27"/>
    </row>
    <row r="28" spans="2:9" x14ac:dyDescent="0.25">
      <c r="D28" s="8" t="s">
        <v>30</v>
      </c>
      <c r="E28" s="27" t="s">
        <v>31</v>
      </c>
      <c r="F28" s="27"/>
      <c r="G28" s="27"/>
      <c r="H28" s="27"/>
      <c r="I28" s="27"/>
    </row>
    <row r="29" spans="2:9" x14ac:dyDescent="0.25">
      <c r="D29" s="8" t="s">
        <v>33</v>
      </c>
      <c r="E29" s="28">
        <f>+IF(C11="C1",0.3,IF(C11="C2",0.25,IF(C11="C3",0.25,0.2)))</f>
        <v>0.25</v>
      </c>
      <c r="F29" s="28"/>
      <c r="G29" s="28"/>
      <c r="H29" s="28"/>
      <c r="I29" s="28"/>
    </row>
    <row r="30" spans="2:9" x14ac:dyDescent="0.25">
      <c r="D30" s="8" t="s">
        <v>34</v>
      </c>
      <c r="E30" s="29">
        <v>420</v>
      </c>
      <c r="F30" s="29"/>
      <c r="G30" s="29"/>
      <c r="H30" s="29"/>
      <c r="I30" s="29"/>
    </row>
    <row r="31" spans="2:9" x14ac:dyDescent="0.25">
      <c r="D31" s="8" t="s">
        <v>38</v>
      </c>
      <c r="E31" s="15">
        <f>+IF(C11="C1",1.1,IF(C11="C2",1.25,IF(C11="C3",1.25,1.5)))</f>
        <v>1.25</v>
      </c>
      <c r="F31" s="14"/>
      <c r="G31" s="14"/>
      <c r="H31" s="14"/>
      <c r="I31" s="14"/>
    </row>
    <row r="32" spans="2:9" x14ac:dyDescent="0.25">
      <c r="D32" s="8" t="s">
        <v>39</v>
      </c>
      <c r="E32" s="35">
        <v>10</v>
      </c>
      <c r="F32" s="35"/>
      <c r="G32" s="14"/>
      <c r="H32" s="14"/>
      <c r="I32" s="14"/>
    </row>
    <row r="33" spans="3:7" x14ac:dyDescent="0.25">
      <c r="C33" s="8" t="s">
        <v>37</v>
      </c>
      <c r="D33" s="18">
        <f>+E32</f>
        <v>10</v>
      </c>
      <c r="E33" s="17">
        <f>+E31*E24</f>
        <v>33565</v>
      </c>
      <c r="F33" s="36">
        <f>+E33*D33/(D34*E34)</f>
        <v>3196.6666666666665</v>
      </c>
      <c r="G33" s="36"/>
    </row>
    <row r="34" spans="3:7" x14ac:dyDescent="0.25">
      <c r="D34" s="16">
        <f>+E29</f>
        <v>0.25</v>
      </c>
      <c r="E34" s="19">
        <f>+E30</f>
        <v>420</v>
      </c>
    </row>
    <row r="36" spans="3:7" x14ac:dyDescent="0.25">
      <c r="C36" s="2" t="s">
        <v>41</v>
      </c>
    </row>
    <row r="37" spans="3:7" x14ac:dyDescent="0.25">
      <c r="C37" s="2"/>
      <c r="D37" s="9" t="s">
        <v>42</v>
      </c>
      <c r="E37" s="20">
        <f>POWER(F33,0.5)</f>
        <v>56.539072035775988</v>
      </c>
      <c r="F37" s="9" t="s">
        <v>43</v>
      </c>
      <c r="G37" s="21">
        <v>60</v>
      </c>
    </row>
    <row r="39" spans="3:7" x14ac:dyDescent="0.25">
      <c r="C39" s="2" t="s">
        <v>40</v>
      </c>
    </row>
    <row r="40" spans="3:7" x14ac:dyDescent="0.25">
      <c r="D40" s="9" t="s">
        <v>45</v>
      </c>
      <c r="E40" s="25">
        <v>40</v>
      </c>
      <c r="F40" s="9" t="s">
        <v>43</v>
      </c>
      <c r="G40" s="21">
        <f>+ROUNDUP(E40,0)</f>
        <v>40</v>
      </c>
    </row>
    <row r="41" spans="3:7" x14ac:dyDescent="0.25">
      <c r="D41" s="9" t="s">
        <v>44</v>
      </c>
      <c r="E41" s="20">
        <f>+F33/E40</f>
        <v>79.916666666666657</v>
      </c>
      <c r="F41" s="9" t="s">
        <v>43</v>
      </c>
      <c r="G41" s="21">
        <v>80</v>
      </c>
    </row>
    <row r="42" spans="3:7" x14ac:dyDescent="0.25">
      <c r="C42" s="34" t="s">
        <v>46</v>
      </c>
      <c r="D42" s="34"/>
      <c r="E42" s="34"/>
      <c r="F42" s="34"/>
      <c r="G42" s="34"/>
    </row>
  </sheetData>
  <mergeCells count="18">
    <mergeCell ref="E28:I28"/>
    <mergeCell ref="B1:I1"/>
    <mergeCell ref="C5:D5"/>
    <mergeCell ref="E5:F5"/>
    <mergeCell ref="C6:D6"/>
    <mergeCell ref="E6:F6"/>
    <mergeCell ref="C7:D7"/>
    <mergeCell ref="E7:F7"/>
    <mergeCell ref="C8:D8"/>
    <mergeCell ref="E8:F8"/>
    <mergeCell ref="C9:G9"/>
    <mergeCell ref="B10:H10"/>
    <mergeCell ref="E27:I27"/>
    <mergeCell ref="E29:I29"/>
    <mergeCell ref="E30:I30"/>
    <mergeCell ref="E32:F32"/>
    <mergeCell ref="F33:G33"/>
    <mergeCell ref="C42:G42"/>
  </mergeCells>
  <pageMargins left="0.7" right="0.7" top="0.75" bottom="0.75" header="0.3" footer="0.3"/>
  <pageSetup paperSize="9" scale="8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2"/>
  <sheetViews>
    <sheetView tabSelected="1" view="pageBreakPreview" zoomScale="115" zoomScaleNormal="130" zoomScaleSheetLayoutView="115" workbookViewId="0">
      <selection activeCell="J4" sqref="J4"/>
    </sheetView>
  </sheetViews>
  <sheetFormatPr defaultColWidth="11.44140625" defaultRowHeight="13.8" x14ac:dyDescent="0.25"/>
  <cols>
    <col min="1" max="1" width="3.33203125" style="1" customWidth="1"/>
    <col min="2" max="2" width="2.6640625" style="1" customWidth="1"/>
    <col min="3" max="3" width="11.44140625" style="1" customWidth="1"/>
    <col min="4" max="4" width="7.44140625" style="1" customWidth="1"/>
    <col min="5" max="5" width="12" style="1" customWidth="1"/>
    <col min="6" max="6" width="11.6640625" style="1" customWidth="1"/>
    <col min="7" max="7" width="12.88671875" style="1" customWidth="1"/>
    <col min="8" max="8" width="11.44140625" style="1"/>
    <col min="9" max="9" width="3.5546875" style="1" customWidth="1"/>
    <col min="10" max="16384" width="11.44140625" style="1"/>
  </cols>
  <sheetData>
    <row r="1" spans="1:9" ht="15.6" x14ac:dyDescent="0.3">
      <c r="B1" s="26" t="s">
        <v>0</v>
      </c>
      <c r="C1" s="26"/>
      <c r="D1" s="26"/>
      <c r="E1" s="26"/>
      <c r="F1" s="26"/>
      <c r="G1" s="26"/>
      <c r="H1" s="26"/>
      <c r="I1" s="26"/>
    </row>
    <row r="2" spans="1:9" ht="14.4" x14ac:dyDescent="0.3">
      <c r="C2" s="5" t="s">
        <v>1</v>
      </c>
    </row>
    <row r="3" spans="1:9" ht="14.4" thickBot="1" x14ac:dyDescent="0.3">
      <c r="A3" s="4"/>
      <c r="B3" s="4"/>
      <c r="C3" s="3" t="s">
        <v>2</v>
      </c>
      <c r="D3" s="3"/>
      <c r="E3" s="3"/>
      <c r="F3" s="4"/>
      <c r="G3" s="4"/>
      <c r="H3" s="4"/>
      <c r="I3" s="4"/>
    </row>
    <row r="4" spans="1:9" ht="14.4" thickTop="1" x14ac:dyDescent="0.25">
      <c r="B4" s="6"/>
      <c r="C4" s="6"/>
      <c r="D4" s="6"/>
      <c r="E4" s="6"/>
      <c r="F4" s="6"/>
      <c r="G4" s="6"/>
      <c r="H4" s="6"/>
    </row>
    <row r="5" spans="1:9" ht="33" customHeight="1" x14ac:dyDescent="0.25">
      <c r="B5" s="6"/>
      <c r="C5" s="33" t="s">
        <v>17</v>
      </c>
      <c r="D5" s="33"/>
      <c r="E5" s="30" t="s">
        <v>19</v>
      </c>
      <c r="F5" s="30"/>
      <c r="G5" s="13" t="s">
        <v>15</v>
      </c>
      <c r="H5" s="6"/>
    </row>
    <row r="6" spans="1:9" ht="33" customHeight="1" x14ac:dyDescent="0.25">
      <c r="B6" s="6"/>
      <c r="C6" s="33" t="s">
        <v>36</v>
      </c>
      <c r="D6" s="33"/>
      <c r="E6" s="30" t="s">
        <v>19</v>
      </c>
      <c r="F6" s="30"/>
      <c r="G6" s="13" t="s">
        <v>16</v>
      </c>
      <c r="H6" s="6"/>
    </row>
    <row r="7" spans="1:9" ht="33" customHeight="1" x14ac:dyDescent="0.25">
      <c r="B7" s="6"/>
      <c r="C7" s="30" t="s">
        <v>18</v>
      </c>
      <c r="D7" s="30"/>
      <c r="E7" s="30" t="s">
        <v>20</v>
      </c>
      <c r="F7" s="30"/>
      <c r="G7" s="13" t="s">
        <v>21</v>
      </c>
      <c r="H7" s="6"/>
    </row>
    <row r="8" spans="1:9" ht="33" customHeight="1" x14ac:dyDescent="0.25">
      <c r="B8" s="6"/>
      <c r="C8" s="30" t="s">
        <v>22</v>
      </c>
      <c r="D8" s="30"/>
      <c r="E8" s="30" t="s">
        <v>23</v>
      </c>
      <c r="F8" s="30"/>
      <c r="G8" s="13" t="s">
        <v>24</v>
      </c>
      <c r="H8" s="6"/>
    </row>
    <row r="9" spans="1:9" ht="16.5" customHeight="1" x14ac:dyDescent="0.25">
      <c r="B9" s="6"/>
      <c r="C9" s="31" t="s">
        <v>25</v>
      </c>
      <c r="D9" s="31"/>
      <c r="E9" s="31"/>
      <c r="F9" s="31"/>
      <c r="G9" s="31"/>
      <c r="H9" s="6"/>
    </row>
    <row r="10" spans="1:9" x14ac:dyDescent="0.25">
      <c r="B10" s="32" t="s">
        <v>49</v>
      </c>
      <c r="C10" s="32"/>
      <c r="D10" s="32"/>
      <c r="E10" s="32"/>
      <c r="F10" s="32"/>
      <c r="G10" s="32"/>
      <c r="H10" s="32"/>
    </row>
    <row r="11" spans="1:9" x14ac:dyDescent="0.25">
      <c r="B11" s="6"/>
      <c r="C11" s="22" t="s">
        <v>48</v>
      </c>
      <c r="D11" s="6"/>
      <c r="E11" s="6"/>
      <c r="F11" s="6"/>
      <c r="G11" s="6"/>
      <c r="H11" s="6"/>
    </row>
    <row r="12" spans="1:9" x14ac:dyDescent="0.25">
      <c r="B12" s="2" t="s">
        <v>3</v>
      </c>
      <c r="C12" s="2"/>
    </row>
    <row r="13" spans="1:9" x14ac:dyDescent="0.25">
      <c r="C13" s="1" t="s">
        <v>4</v>
      </c>
      <c r="E13" s="23">
        <v>300</v>
      </c>
    </row>
    <row r="14" spans="1:9" x14ac:dyDescent="0.25">
      <c r="C14" s="1" t="s">
        <v>5</v>
      </c>
      <c r="E14" s="23">
        <v>100</v>
      </c>
    </row>
    <row r="15" spans="1:9" x14ac:dyDescent="0.25">
      <c r="C15" s="1" t="s">
        <v>6</v>
      </c>
      <c r="E15" s="23">
        <v>150</v>
      </c>
    </row>
    <row r="16" spans="1:9" x14ac:dyDescent="0.25">
      <c r="C16" s="1" t="s">
        <v>7</v>
      </c>
      <c r="E16" s="23">
        <v>100</v>
      </c>
      <c r="G16" s="2" t="s">
        <v>14</v>
      </c>
      <c r="H16" s="12">
        <f>+SUM(E13:E18)</f>
        <v>910</v>
      </c>
    </row>
    <row r="17" spans="2:9" x14ac:dyDescent="0.25">
      <c r="C17" s="1" t="s">
        <v>8</v>
      </c>
      <c r="E17" s="23">
        <v>60</v>
      </c>
    </row>
    <row r="18" spans="2:9" x14ac:dyDescent="0.25">
      <c r="C18" s="1" t="s">
        <v>9</v>
      </c>
      <c r="D18" s="7"/>
      <c r="E18" s="23">
        <v>200</v>
      </c>
    </row>
    <row r="19" spans="2:9" x14ac:dyDescent="0.25">
      <c r="D19" s="7"/>
      <c r="E19" s="7"/>
    </row>
    <row r="20" spans="2:9" x14ac:dyDescent="0.25">
      <c r="B20" s="2" t="s">
        <v>13</v>
      </c>
    </row>
    <row r="21" spans="2:9" x14ac:dyDescent="0.25">
      <c r="C21" s="8" t="s">
        <v>10</v>
      </c>
      <c r="D21" s="24">
        <v>5</v>
      </c>
      <c r="E21" s="8" t="s">
        <v>11</v>
      </c>
      <c r="F21" s="24">
        <v>3</v>
      </c>
      <c r="G21" s="9" t="s">
        <v>12</v>
      </c>
      <c r="H21" s="10">
        <f>+D21*F21</f>
        <v>15</v>
      </c>
    </row>
    <row r="23" spans="2:9" x14ac:dyDescent="0.25">
      <c r="B23" s="2" t="s">
        <v>26</v>
      </c>
    </row>
    <row r="24" spans="2:9" x14ac:dyDescent="0.25">
      <c r="C24" s="9"/>
      <c r="D24" s="9" t="s">
        <v>27</v>
      </c>
      <c r="E24" s="11">
        <f>+H21*H16</f>
        <v>13650</v>
      </c>
    </row>
    <row r="26" spans="2:9" x14ac:dyDescent="0.25">
      <c r="B26" s="2" t="s">
        <v>28</v>
      </c>
    </row>
    <row r="27" spans="2:9" x14ac:dyDescent="0.25">
      <c r="D27" s="8" t="s">
        <v>29</v>
      </c>
      <c r="E27" s="27" t="s">
        <v>32</v>
      </c>
      <c r="F27" s="27"/>
      <c r="G27" s="27"/>
      <c r="H27" s="27"/>
      <c r="I27" s="27"/>
    </row>
    <row r="28" spans="2:9" x14ac:dyDescent="0.25">
      <c r="D28" s="8" t="s">
        <v>30</v>
      </c>
      <c r="E28" s="27" t="s">
        <v>31</v>
      </c>
      <c r="F28" s="27"/>
      <c r="G28" s="27"/>
      <c r="H28" s="27"/>
      <c r="I28" s="27"/>
    </row>
    <row r="29" spans="2:9" x14ac:dyDescent="0.25">
      <c r="D29" s="8" t="s">
        <v>33</v>
      </c>
      <c r="E29" s="28">
        <f>+IF(C11="C1",0.3,IF(C11="C2",0.25,IF(C11="C3",0.25,0.2)))</f>
        <v>0.2</v>
      </c>
      <c r="F29" s="28"/>
      <c r="G29" s="28"/>
      <c r="H29" s="28"/>
      <c r="I29" s="28"/>
    </row>
    <row r="30" spans="2:9" x14ac:dyDescent="0.25">
      <c r="D30" s="8" t="s">
        <v>34</v>
      </c>
      <c r="E30" s="29">
        <v>210</v>
      </c>
      <c r="F30" s="29"/>
      <c r="G30" s="29"/>
      <c r="H30" s="29"/>
      <c r="I30" s="29"/>
    </row>
    <row r="31" spans="2:9" x14ac:dyDescent="0.25">
      <c r="D31" s="8" t="s">
        <v>38</v>
      </c>
      <c r="E31" s="15">
        <f>+IF(C11="C1",1.1,IF(C11="C2",1.25,IF(C11="C3",1.25,1.5)))</f>
        <v>1.5</v>
      </c>
      <c r="F31" s="14"/>
      <c r="G31" s="14"/>
      <c r="H31" s="14"/>
      <c r="I31" s="14"/>
    </row>
    <row r="32" spans="2:9" x14ac:dyDescent="0.25">
      <c r="D32" s="8" t="s">
        <v>39</v>
      </c>
      <c r="E32" s="35">
        <v>7</v>
      </c>
      <c r="F32" s="35"/>
      <c r="G32" s="14"/>
      <c r="H32" s="14"/>
      <c r="I32" s="14"/>
    </row>
    <row r="33" spans="3:7" x14ac:dyDescent="0.25">
      <c r="C33" s="8" t="s">
        <v>37</v>
      </c>
      <c r="D33" s="18">
        <f>+E32</f>
        <v>7</v>
      </c>
      <c r="E33" s="17">
        <f>+E31*E24</f>
        <v>20475</v>
      </c>
      <c r="F33" s="36">
        <f>+E33*D33/(D34*E34)</f>
        <v>3412.5</v>
      </c>
      <c r="G33" s="36"/>
    </row>
    <row r="34" spans="3:7" x14ac:dyDescent="0.25">
      <c r="D34" s="16">
        <f>+E29</f>
        <v>0.2</v>
      </c>
      <c r="E34" s="19">
        <f>+E30</f>
        <v>210</v>
      </c>
    </row>
    <row r="36" spans="3:7" x14ac:dyDescent="0.25">
      <c r="C36" s="2" t="s">
        <v>41</v>
      </c>
    </row>
    <row r="37" spans="3:7" x14ac:dyDescent="0.25">
      <c r="C37" s="2"/>
      <c r="D37" s="9" t="s">
        <v>42</v>
      </c>
      <c r="E37" s="20">
        <f>POWER(F33,0.5)</f>
        <v>58.416607227739611</v>
      </c>
      <c r="F37" s="9" t="s">
        <v>43</v>
      </c>
      <c r="G37" s="21">
        <v>60</v>
      </c>
    </row>
    <row r="39" spans="3:7" x14ac:dyDescent="0.25">
      <c r="C39" s="2" t="s">
        <v>40</v>
      </c>
    </row>
    <row r="40" spans="3:7" x14ac:dyDescent="0.25">
      <c r="D40" s="9" t="s">
        <v>45</v>
      </c>
      <c r="E40" s="25">
        <v>50</v>
      </c>
      <c r="F40" s="9" t="s">
        <v>43</v>
      </c>
      <c r="G40" s="21">
        <f>+ROUNDUP(E40,0)</f>
        <v>50</v>
      </c>
    </row>
    <row r="41" spans="3:7" x14ac:dyDescent="0.25">
      <c r="D41" s="9" t="s">
        <v>44</v>
      </c>
      <c r="E41" s="20">
        <f>+F33/E40</f>
        <v>68.25</v>
      </c>
      <c r="F41" s="9" t="s">
        <v>43</v>
      </c>
      <c r="G41" s="21">
        <v>70</v>
      </c>
    </row>
    <row r="42" spans="3:7" x14ac:dyDescent="0.25">
      <c r="C42" s="34" t="s">
        <v>46</v>
      </c>
      <c r="D42" s="34"/>
      <c r="E42" s="34"/>
      <c r="F42" s="34"/>
      <c r="G42" s="34"/>
    </row>
  </sheetData>
  <mergeCells count="18">
    <mergeCell ref="E28:I28"/>
    <mergeCell ref="B1:I1"/>
    <mergeCell ref="C5:D5"/>
    <mergeCell ref="E5:F5"/>
    <mergeCell ref="C6:D6"/>
    <mergeCell ref="E6:F6"/>
    <mergeCell ref="C7:D7"/>
    <mergeCell ref="E7:F7"/>
    <mergeCell ref="C8:D8"/>
    <mergeCell ref="E8:F8"/>
    <mergeCell ref="C9:G9"/>
    <mergeCell ref="B10:H10"/>
    <mergeCell ref="E27:I27"/>
    <mergeCell ref="E29:I29"/>
    <mergeCell ref="E30:I30"/>
    <mergeCell ref="E32:F32"/>
    <mergeCell ref="F33:G33"/>
    <mergeCell ref="C42:G42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C1</vt:lpstr>
      <vt:lpstr>C2, C3</vt:lpstr>
      <vt:lpstr>C4</vt:lpstr>
      <vt:lpstr>'C1'!Print_Area</vt:lpstr>
      <vt:lpstr>'C2, C3'!Print_Area</vt:lpstr>
      <vt:lpstr>'C4'!Print_Area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Win07</dc:creator>
  <cp:lastModifiedBy>DELL</cp:lastModifiedBy>
  <dcterms:created xsi:type="dcterms:W3CDTF">2015-02-03T14:38:18Z</dcterms:created>
  <dcterms:modified xsi:type="dcterms:W3CDTF">2024-04-22T13:23:59Z</dcterms:modified>
</cp:coreProperties>
</file>