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8811E645-42E9-4A55-8BD8-148C90D88D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lles de refuerzo" sheetId="1" r:id="rId1"/>
    <sheet name="teo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F37" i="1" l="1"/>
  <c r="E37" i="1"/>
  <c r="D37" i="1"/>
  <c r="E63" i="1" l="1"/>
  <c r="K63" i="1"/>
  <c r="C43" i="1"/>
  <c r="C51" i="1"/>
  <c r="C59" i="1" l="1"/>
  <c r="H64" i="1" s="1"/>
  <c r="B64" i="1" l="1"/>
</calcChain>
</file>

<file path=xl/sharedStrings.xml><?xml version="1.0" encoding="utf-8"?>
<sst xmlns="http://schemas.openxmlformats.org/spreadsheetml/2006/main" count="89" uniqueCount="62">
  <si>
    <t>TABLA 1</t>
  </si>
  <si>
    <t>ACERO DISPONIBLES EN cm2</t>
  </si>
  <si>
    <t>N°</t>
  </si>
  <si>
    <t>DIAMETRO</t>
  </si>
  <si>
    <t>AREA</t>
  </si>
  <si>
    <t>cm</t>
  </si>
  <si>
    <t>cm2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</si>
  <si>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</si>
  <si>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</si>
  <si>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</si>
  <si>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</si>
  <si>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</si>
  <si>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</si>
  <si>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</si>
  <si>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</si>
  <si>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</si>
  <si>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Ø</t>
  </si>
  <si>
    <t>Gancho estándar con doblez de 180°</t>
  </si>
  <si>
    <t>Gancho estándar con doblez de 90°</t>
  </si>
  <si>
    <t>1 3/4"</t>
  </si>
  <si>
    <t>2 1/4"</t>
  </si>
  <si>
    <t>8mm</t>
  </si>
  <si>
    <t>DESARROLLO DE GANCHOS ESTÁNDAR EN TRACCIÓN</t>
  </si>
  <si>
    <t>fc =</t>
  </si>
  <si>
    <t>kg/cm2</t>
  </si>
  <si>
    <t>fy =</t>
  </si>
  <si>
    <t>ldg</t>
  </si>
  <si>
    <t>1. LONGITUD DE DESARROLLO (ldg)</t>
  </si>
  <si>
    <r>
      <rPr>
        <sz val="10"/>
        <color theme="1"/>
        <rFont val="Calibri"/>
        <family val="2"/>
      </rPr>
      <t xml:space="preserve">φ </t>
    </r>
    <r>
      <rPr>
        <sz val="10"/>
        <color theme="1"/>
        <rFont val="Arial"/>
        <family val="2"/>
      </rPr>
      <t>(pulg)</t>
    </r>
  </si>
  <si>
    <t>Ψe</t>
  </si>
  <si>
    <t>Ψe =</t>
  </si>
  <si>
    <t>λ =</t>
  </si>
  <si>
    <t>Ψc =</t>
  </si>
  <si>
    <t>Ψr =</t>
  </si>
  <si>
    <t>db (cm)</t>
  </si>
  <si>
    <t>A (cm2)</t>
  </si>
  <si>
    <t xml:space="preserve">Acero # = </t>
  </si>
  <si>
    <t>1/4"</t>
  </si>
  <si>
    <t>λ</t>
  </si>
  <si>
    <t>Ψc</t>
  </si>
  <si>
    <t>Ψr</t>
  </si>
  <si>
    <t>TABLA 12.4</t>
  </si>
  <si>
    <t>2. DATOS</t>
  </si>
  <si>
    <t>ldg =</t>
  </si>
  <si>
    <t>Ver tabla 12.4</t>
  </si>
  <si>
    <t>3. CALCULO DE LONGITUD DE DESARROLLO CON GANCHO ESTANDAR</t>
  </si>
  <si>
    <t>MPa</t>
  </si>
  <si>
    <t>LONGITUD DE DESARROLLO (Según Norma E.060)</t>
  </si>
  <si>
    <t>4. LONGITUD DE DESARROLLO QUE TERMINEN EN GANCHO ESTANDAR (NORMA E.060)</t>
  </si>
  <si>
    <t>La longitud de desarrollo para barras corrugadas en tracción que termine en un gancho</t>
  </si>
  <si>
    <t xml:space="preserve">estándar, no debe ser menor que el menor valor entre 8db y 150 mm </t>
  </si>
  <si>
    <r>
      <t>---</t>
    </r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Caso 1</t>
    </r>
  </si>
  <si>
    <r>
      <t>---</t>
    </r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Caso 2</t>
    </r>
  </si>
  <si>
    <t>Usamos la longitud de desarrollo con gancho estandar el maximo valor</t>
  </si>
  <si>
    <t>5. LONGITUD DE DESARROLLO CON GANCHO ESTANDAR</t>
  </si>
  <si>
    <t>Barra</t>
  </si>
  <si>
    <t>Ab (cm2)</t>
  </si>
  <si>
    <t>fc (kg/cm2)</t>
  </si>
  <si>
    <t>8 mm</t>
  </si>
  <si>
    <t>Ldg (cm)</t>
  </si>
  <si>
    <t>6. ANCLAJE CON GANCHO ESTÁNDAR - NORMA PERUANA E.060</t>
  </si>
  <si>
    <t>Libro: Apuntes del Curso de Concreto Armado I - Autor: Gianfranco Ottazzi Pasino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</si>
</sst>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21.5"/>
      <color rgb="FF0070C0"/>
      <name val="Calibri"/>
      <family val="2"/>
      <scheme val="minor"/>
    </font>
    <font>
      <b/>
      <u/>
      <sz val="2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1" fillId="2" borderId="4" xfId="0" applyFont="1" applyFill="1" applyBorder="1" applyAlignment="1">
      <alignment horizontal="center" vertical="center"/>
    </xf>
    <xf numFmtId="12" fontId="1" fillId="2" borderId="4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" fontId="0" fillId="2" borderId="0" xfId="0" applyNumberFormat="1" applyFill="1"/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indent="2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0" fillId="2" borderId="0" xfId="0" quotePrefix="1" applyFill="1"/>
    <xf numFmtId="0" fontId="9" fillId="2" borderId="0" xfId="0" applyFont="1" applyFill="1" applyAlignment="1">
      <alignment horizontal="left" vertical="center" indent="4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6" fillId="2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left" vertical="center" indent="9"/>
    </xf>
    <xf numFmtId="0" fontId="0" fillId="5" borderId="0" xfId="0" applyFill="1"/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</xdr:colOff>
      <xdr:row>7</xdr:row>
      <xdr:rowOff>0</xdr:rowOff>
    </xdr:from>
    <xdr:to>
      <xdr:col>2</xdr:col>
      <xdr:colOff>8282</xdr:colOff>
      <xdr:row>18</xdr:row>
      <xdr:rowOff>8282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902804" y="2252870"/>
          <a:ext cx="0" cy="210378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90551</xdr:colOff>
      <xdr:row>11</xdr:row>
      <xdr:rowOff>122101</xdr:rowOff>
    </xdr:from>
    <xdr:to>
      <xdr:col>2</xdr:col>
      <xdr:colOff>90551</xdr:colOff>
      <xdr:row>13</xdr:row>
      <xdr:rowOff>101101</xdr:rowOff>
    </xdr:to>
    <xdr:cxnSp macro="">
      <xdr:nvCxnSpPr>
        <xdr:cNvPr id="171" name="Conector rect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/>
      </xdr:nvCxnSpPr>
      <xdr:spPr>
        <a:xfrm flipV="1">
          <a:off x="983930" y="2559187"/>
          <a:ext cx="0" cy="36000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128188</xdr:colOff>
      <xdr:row>10</xdr:row>
      <xdr:rowOff>189198</xdr:rowOff>
    </xdr:from>
    <xdr:to>
      <xdr:col>5</xdr:col>
      <xdr:colOff>322611</xdr:colOff>
      <xdr:row>10</xdr:row>
      <xdr:rowOff>189198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646745" y="3395041"/>
          <a:ext cx="143539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131502</xdr:colOff>
      <xdr:row>13</xdr:row>
      <xdr:rowOff>186837</xdr:rowOff>
    </xdr:from>
    <xdr:to>
      <xdr:col>5</xdr:col>
      <xdr:colOff>312180</xdr:colOff>
      <xdr:row>13</xdr:row>
      <xdr:rowOff>186837</xdr:rowOff>
    </xdr:to>
    <xdr:cxnSp macro="">
      <xdr:nvCxnSpPr>
        <xdr:cNvPr id="176" name="Conector rect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/>
      </xdr:nvCxnSpPr>
      <xdr:spPr>
        <a:xfrm>
          <a:off x="1649357" y="3959966"/>
          <a:ext cx="14220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134360</xdr:colOff>
      <xdr:row>13</xdr:row>
      <xdr:rowOff>173238</xdr:rowOff>
    </xdr:from>
    <xdr:to>
      <xdr:col>3</xdr:col>
      <xdr:colOff>134360</xdr:colOff>
      <xdr:row>18</xdr:row>
      <xdr:rowOff>48738</xdr:rowOff>
    </xdr:to>
    <xdr:cxnSp macro="">
      <xdr:nvCxnSpPr>
        <xdr:cNvPr id="177" name="Conector rect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/>
      </xdr:nvCxnSpPr>
      <xdr:spPr>
        <a:xfrm flipV="1">
          <a:off x="1652917" y="3950581"/>
          <a:ext cx="0" cy="828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366346</xdr:colOff>
      <xdr:row>6</xdr:row>
      <xdr:rowOff>76314</xdr:rowOff>
    </xdr:from>
    <xdr:to>
      <xdr:col>3</xdr:col>
      <xdr:colOff>439615</xdr:colOff>
      <xdr:row>7</xdr:row>
      <xdr:rowOff>177274</xdr:rowOff>
    </xdr:to>
    <xdr:sp macro="" textlink="">
      <xdr:nvSpPr>
        <xdr:cNvPr id="12" name="Forma lib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43437" y="2513230"/>
          <a:ext cx="1310282" cy="291460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18846" h="291460">
              <a:moveTo>
                <a:pt x="0" y="106860"/>
              </a:moveTo>
              <a:lnTo>
                <a:pt x="505558" y="106860"/>
              </a:lnTo>
              <a:lnTo>
                <a:pt x="510395" y="291460"/>
              </a:lnTo>
              <a:lnTo>
                <a:pt x="737673" y="0"/>
              </a:lnTo>
              <a:cubicBezTo>
                <a:pt x="739132" y="69916"/>
                <a:pt x="738102" y="80456"/>
                <a:pt x="739561" y="150372"/>
              </a:cubicBezTo>
              <a:lnTo>
                <a:pt x="1318846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365851</xdr:colOff>
      <xdr:row>17</xdr:row>
      <xdr:rowOff>85731</xdr:rowOff>
    </xdr:from>
    <xdr:to>
      <xdr:col>3</xdr:col>
      <xdr:colOff>439120</xdr:colOff>
      <xdr:row>18</xdr:row>
      <xdr:rowOff>186691</xdr:rowOff>
    </xdr:to>
    <xdr:sp macro="" textlink="">
      <xdr:nvSpPr>
        <xdr:cNvPr id="178" name="Forma lib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43437" y="4625074"/>
          <a:ext cx="1314240" cy="291460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18846" h="291460">
              <a:moveTo>
                <a:pt x="0" y="106860"/>
              </a:moveTo>
              <a:lnTo>
                <a:pt x="505558" y="106860"/>
              </a:lnTo>
              <a:lnTo>
                <a:pt x="510395" y="291460"/>
              </a:lnTo>
              <a:lnTo>
                <a:pt x="737673" y="0"/>
              </a:lnTo>
              <a:cubicBezTo>
                <a:pt x="739132" y="69916"/>
                <a:pt x="738102" y="80456"/>
                <a:pt x="739561" y="150372"/>
              </a:cubicBezTo>
              <a:lnTo>
                <a:pt x="1318846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132023</xdr:colOff>
      <xdr:row>11</xdr:row>
      <xdr:rowOff>79197</xdr:rowOff>
    </xdr:from>
    <xdr:to>
      <xdr:col>5</xdr:col>
      <xdr:colOff>326648</xdr:colOff>
      <xdr:row>11</xdr:row>
      <xdr:rowOff>79197</xdr:rowOff>
    </xdr:to>
    <xdr:cxnSp macro="">
      <xdr:nvCxnSpPr>
        <xdr:cNvPr id="179" name="Conector rect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/>
      </xdr:nvCxnSpPr>
      <xdr:spPr>
        <a:xfrm>
          <a:off x="1028239" y="3473561"/>
          <a:ext cx="2052000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232262</xdr:colOff>
      <xdr:row>10</xdr:row>
      <xdr:rowOff>64350</xdr:rowOff>
    </xdr:from>
    <xdr:to>
      <xdr:col>5</xdr:col>
      <xdr:colOff>405495</xdr:colOff>
      <xdr:row>14</xdr:row>
      <xdr:rowOff>160652</xdr:rowOff>
    </xdr:to>
    <xdr:sp macro="" textlink="">
      <xdr:nvSpPr>
        <xdr:cNvPr id="180" name="Forma lib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 rot="16200000">
          <a:off x="2648905" y="3608513"/>
          <a:ext cx="858302" cy="173233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496014 w 1318846"/>
            <a:gd name="connsiteY1" fmla="*/ 194743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  <a:gd name="connsiteX0" fmla="*/ 0 w 1323618"/>
            <a:gd name="connsiteY0" fmla="*/ 163727 h 291460"/>
            <a:gd name="connsiteX1" fmla="*/ 500786 w 1323618"/>
            <a:gd name="connsiteY1" fmla="*/ 194743 h 291460"/>
            <a:gd name="connsiteX2" fmla="*/ 515167 w 1323618"/>
            <a:gd name="connsiteY2" fmla="*/ 291460 h 291460"/>
            <a:gd name="connsiteX3" fmla="*/ 742445 w 1323618"/>
            <a:gd name="connsiteY3" fmla="*/ 0 h 291460"/>
            <a:gd name="connsiteX4" fmla="*/ 744333 w 1323618"/>
            <a:gd name="connsiteY4" fmla="*/ 150372 h 291460"/>
            <a:gd name="connsiteX5" fmla="*/ 1323618 w 1323618"/>
            <a:gd name="connsiteY5" fmla="*/ 152819 h 291460"/>
            <a:gd name="connsiteX0" fmla="*/ 0 w 1323618"/>
            <a:gd name="connsiteY0" fmla="*/ 163727 h 291460"/>
            <a:gd name="connsiteX1" fmla="*/ 510330 w 1323618"/>
            <a:gd name="connsiteY1" fmla="*/ 137879 h 291460"/>
            <a:gd name="connsiteX2" fmla="*/ 515167 w 1323618"/>
            <a:gd name="connsiteY2" fmla="*/ 291460 h 291460"/>
            <a:gd name="connsiteX3" fmla="*/ 742445 w 1323618"/>
            <a:gd name="connsiteY3" fmla="*/ 0 h 291460"/>
            <a:gd name="connsiteX4" fmla="*/ 744333 w 1323618"/>
            <a:gd name="connsiteY4" fmla="*/ 150372 h 291460"/>
            <a:gd name="connsiteX5" fmla="*/ 1323618 w 1323618"/>
            <a:gd name="connsiteY5" fmla="*/ 152819 h 291460"/>
            <a:gd name="connsiteX0" fmla="*/ 0 w 1333163"/>
            <a:gd name="connsiteY0" fmla="*/ 143047 h 291460"/>
            <a:gd name="connsiteX1" fmla="*/ 519875 w 1333163"/>
            <a:gd name="connsiteY1" fmla="*/ 137879 h 291460"/>
            <a:gd name="connsiteX2" fmla="*/ 524712 w 1333163"/>
            <a:gd name="connsiteY2" fmla="*/ 291460 h 291460"/>
            <a:gd name="connsiteX3" fmla="*/ 751990 w 1333163"/>
            <a:gd name="connsiteY3" fmla="*/ 0 h 291460"/>
            <a:gd name="connsiteX4" fmla="*/ 753878 w 1333163"/>
            <a:gd name="connsiteY4" fmla="*/ 150372 h 291460"/>
            <a:gd name="connsiteX5" fmla="*/ 1333163 w 1333163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33163" h="291460">
              <a:moveTo>
                <a:pt x="0" y="143047"/>
              </a:moveTo>
              <a:lnTo>
                <a:pt x="519875" y="137879"/>
              </a:lnTo>
              <a:lnTo>
                <a:pt x="524712" y="291460"/>
              </a:lnTo>
              <a:lnTo>
                <a:pt x="751990" y="0"/>
              </a:lnTo>
              <a:cubicBezTo>
                <a:pt x="753449" y="69916"/>
                <a:pt x="752419" y="80456"/>
                <a:pt x="753878" y="150372"/>
              </a:cubicBezTo>
              <a:lnTo>
                <a:pt x="1333163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194724</xdr:colOff>
      <xdr:row>13</xdr:row>
      <xdr:rowOff>101322</xdr:rowOff>
    </xdr:from>
    <xdr:to>
      <xdr:col>5</xdr:col>
      <xdr:colOff>317349</xdr:colOff>
      <xdr:row>13</xdr:row>
      <xdr:rowOff>101322</xdr:rowOff>
    </xdr:to>
    <xdr:cxnSp macro="">
      <xdr:nvCxnSpPr>
        <xdr:cNvPr id="181" name="Conector rect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/>
      </xdr:nvCxnSpPr>
      <xdr:spPr>
        <a:xfrm>
          <a:off x="1090940" y="3876686"/>
          <a:ext cx="1980000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157850</xdr:colOff>
      <xdr:row>12</xdr:row>
      <xdr:rowOff>176493</xdr:rowOff>
    </xdr:from>
    <xdr:to>
      <xdr:col>2</xdr:col>
      <xdr:colOff>258232</xdr:colOff>
      <xdr:row>13</xdr:row>
      <xdr:rowOff>100669</xdr:rowOff>
    </xdr:to>
    <xdr:sp macro="" textlink="">
      <xdr:nvSpPr>
        <xdr:cNvPr id="14" name="Ar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rot="10800000">
          <a:off x="1054066" y="3761357"/>
          <a:ext cx="100382" cy="114676"/>
        </a:xfrm>
        <a:prstGeom prst="arc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138025</xdr:colOff>
      <xdr:row>7</xdr:row>
      <xdr:rowOff>29627</xdr:rowOff>
    </xdr:from>
    <xdr:to>
      <xdr:col>3</xdr:col>
      <xdr:colOff>138025</xdr:colOff>
      <xdr:row>11</xdr:row>
      <xdr:rowOff>5627</xdr:rowOff>
    </xdr:to>
    <xdr:cxnSp macro="">
      <xdr:nvCxnSpPr>
        <xdr:cNvPr id="183" name="Conector rect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/>
      </xdr:nvCxnSpPr>
      <xdr:spPr>
        <a:xfrm flipV="1">
          <a:off x="1652500" y="2658527"/>
          <a:ext cx="0" cy="738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92231</xdr:colOff>
      <xdr:row>11</xdr:row>
      <xdr:rowOff>80543</xdr:rowOff>
    </xdr:from>
    <xdr:to>
      <xdr:col>2</xdr:col>
      <xdr:colOff>192613</xdr:colOff>
      <xdr:row>12</xdr:row>
      <xdr:rowOff>4719</xdr:rowOff>
    </xdr:to>
    <xdr:sp macro="" textlink="">
      <xdr:nvSpPr>
        <xdr:cNvPr id="184" name="Arc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 rot="10800000" flipV="1">
          <a:off x="993443" y="3465581"/>
          <a:ext cx="100382" cy="114676"/>
        </a:xfrm>
        <a:prstGeom prst="arc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159951</xdr:colOff>
      <xdr:row>11</xdr:row>
      <xdr:rowOff>144795</xdr:rowOff>
    </xdr:from>
    <xdr:to>
      <xdr:col>2</xdr:col>
      <xdr:colOff>159951</xdr:colOff>
      <xdr:row>13</xdr:row>
      <xdr:rowOff>51795</xdr:rowOff>
    </xdr:to>
    <xdr:cxnSp macro="">
      <xdr:nvCxnSpPr>
        <xdr:cNvPr id="185" name="Conector rect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/>
      </xdr:nvCxnSpPr>
      <xdr:spPr>
        <a:xfrm flipV="1">
          <a:off x="1053330" y="2581881"/>
          <a:ext cx="0" cy="28800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90588</xdr:colOff>
      <xdr:row>10</xdr:row>
      <xdr:rowOff>80596</xdr:rowOff>
    </xdr:from>
    <xdr:to>
      <xdr:col>3</xdr:col>
      <xdr:colOff>137463</xdr:colOff>
      <xdr:row>10</xdr:row>
      <xdr:rowOff>80596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986804" y="3284460"/>
          <a:ext cx="666000" cy="0"/>
        </a:xfrm>
        <a:prstGeom prst="straightConnector1">
          <a:avLst/>
        </a:prstGeom>
        <a:ln>
          <a:solidFill>
            <a:srgbClr val="0070C0"/>
          </a:solidFill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8282</xdr:colOff>
      <xdr:row>7</xdr:row>
      <xdr:rowOff>0</xdr:rowOff>
    </xdr:from>
    <xdr:to>
      <xdr:col>8</xdr:col>
      <xdr:colOff>8282</xdr:colOff>
      <xdr:row>18</xdr:row>
      <xdr:rowOff>8282</xdr:rowOff>
    </xdr:to>
    <xdr:cxnSp macro="">
      <xdr:nvCxnSpPr>
        <xdr:cNvPr id="193" name="Conector rec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/>
      </xdr:nvCxnSpPr>
      <xdr:spPr>
        <a:xfrm flipV="1">
          <a:off x="909494" y="2623038"/>
          <a:ext cx="0" cy="210378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128188</xdr:colOff>
      <xdr:row>10</xdr:row>
      <xdr:rowOff>189198</xdr:rowOff>
    </xdr:from>
    <xdr:to>
      <xdr:col>11</xdr:col>
      <xdr:colOff>322611</xdr:colOff>
      <xdr:row>10</xdr:row>
      <xdr:rowOff>189198</xdr:rowOff>
    </xdr:to>
    <xdr:cxnSp macro="">
      <xdr:nvCxnSpPr>
        <xdr:cNvPr id="195" name="Conector rect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/>
      </xdr:nvCxnSpPr>
      <xdr:spPr>
        <a:xfrm>
          <a:off x="1652188" y="3383736"/>
          <a:ext cx="14400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131502</xdr:colOff>
      <xdr:row>13</xdr:row>
      <xdr:rowOff>186837</xdr:rowOff>
    </xdr:from>
    <xdr:to>
      <xdr:col>11</xdr:col>
      <xdr:colOff>312180</xdr:colOff>
      <xdr:row>13</xdr:row>
      <xdr:rowOff>186837</xdr:rowOff>
    </xdr:to>
    <xdr:cxnSp macro="">
      <xdr:nvCxnSpPr>
        <xdr:cNvPr id="196" name="Conector rect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/>
      </xdr:nvCxnSpPr>
      <xdr:spPr>
        <a:xfrm>
          <a:off x="1655502" y="3952875"/>
          <a:ext cx="142625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134360</xdr:colOff>
      <xdr:row>13</xdr:row>
      <xdr:rowOff>173238</xdr:rowOff>
    </xdr:from>
    <xdr:to>
      <xdr:col>9</xdr:col>
      <xdr:colOff>134360</xdr:colOff>
      <xdr:row>18</xdr:row>
      <xdr:rowOff>48738</xdr:rowOff>
    </xdr:to>
    <xdr:cxnSp macro="">
      <xdr:nvCxnSpPr>
        <xdr:cNvPr id="197" name="Conector rec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/>
      </xdr:nvCxnSpPr>
      <xdr:spPr>
        <a:xfrm flipV="1">
          <a:off x="1658360" y="3939276"/>
          <a:ext cx="0" cy="828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366346</xdr:colOff>
      <xdr:row>6</xdr:row>
      <xdr:rowOff>76314</xdr:rowOff>
    </xdr:from>
    <xdr:to>
      <xdr:col>9</xdr:col>
      <xdr:colOff>439615</xdr:colOff>
      <xdr:row>7</xdr:row>
      <xdr:rowOff>177274</xdr:rowOff>
    </xdr:to>
    <xdr:sp macro="" textlink="">
      <xdr:nvSpPr>
        <xdr:cNvPr id="198" name="Forma lib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44769" y="2508852"/>
          <a:ext cx="1318846" cy="291460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18846" h="291460">
              <a:moveTo>
                <a:pt x="0" y="106860"/>
              </a:moveTo>
              <a:lnTo>
                <a:pt x="505558" y="106860"/>
              </a:lnTo>
              <a:lnTo>
                <a:pt x="510395" y="291460"/>
              </a:lnTo>
              <a:lnTo>
                <a:pt x="737673" y="0"/>
              </a:lnTo>
              <a:cubicBezTo>
                <a:pt x="739132" y="69916"/>
                <a:pt x="738102" y="80456"/>
                <a:pt x="739561" y="150372"/>
              </a:cubicBezTo>
              <a:lnTo>
                <a:pt x="1318846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365851</xdr:colOff>
      <xdr:row>17</xdr:row>
      <xdr:rowOff>85731</xdr:rowOff>
    </xdr:from>
    <xdr:to>
      <xdr:col>9</xdr:col>
      <xdr:colOff>439120</xdr:colOff>
      <xdr:row>18</xdr:row>
      <xdr:rowOff>186691</xdr:rowOff>
    </xdr:to>
    <xdr:sp macro="" textlink="">
      <xdr:nvSpPr>
        <xdr:cNvPr id="199" name="Forma lib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44274" y="4613769"/>
          <a:ext cx="1318846" cy="291460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18846" h="291460">
              <a:moveTo>
                <a:pt x="0" y="106860"/>
              </a:moveTo>
              <a:lnTo>
                <a:pt x="505558" y="106860"/>
              </a:lnTo>
              <a:lnTo>
                <a:pt x="510395" y="291460"/>
              </a:lnTo>
              <a:lnTo>
                <a:pt x="737673" y="0"/>
              </a:lnTo>
              <a:cubicBezTo>
                <a:pt x="739132" y="69916"/>
                <a:pt x="738102" y="80456"/>
                <a:pt x="739561" y="150372"/>
              </a:cubicBezTo>
              <a:lnTo>
                <a:pt x="1318846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132023</xdr:colOff>
      <xdr:row>11</xdr:row>
      <xdr:rowOff>79197</xdr:rowOff>
    </xdr:from>
    <xdr:to>
      <xdr:col>11</xdr:col>
      <xdr:colOff>326648</xdr:colOff>
      <xdr:row>11</xdr:row>
      <xdr:rowOff>79197</xdr:rowOff>
    </xdr:to>
    <xdr:cxnSp macro="">
      <xdr:nvCxnSpPr>
        <xdr:cNvPr id="200" name="Conector rect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/>
      </xdr:nvCxnSpPr>
      <xdr:spPr>
        <a:xfrm>
          <a:off x="1033235" y="3464235"/>
          <a:ext cx="2062990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232262</xdr:colOff>
      <xdr:row>10</xdr:row>
      <xdr:rowOff>64350</xdr:rowOff>
    </xdr:from>
    <xdr:to>
      <xdr:col>11</xdr:col>
      <xdr:colOff>405495</xdr:colOff>
      <xdr:row>14</xdr:row>
      <xdr:rowOff>160652</xdr:rowOff>
    </xdr:to>
    <xdr:sp macro="" textlink="">
      <xdr:nvSpPr>
        <xdr:cNvPr id="201" name="Forma lib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 rot="16200000">
          <a:off x="2659305" y="3601422"/>
          <a:ext cx="858302" cy="173233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496014 w 1318846"/>
            <a:gd name="connsiteY1" fmla="*/ 194743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  <a:gd name="connsiteX0" fmla="*/ 0 w 1323618"/>
            <a:gd name="connsiteY0" fmla="*/ 163727 h 291460"/>
            <a:gd name="connsiteX1" fmla="*/ 500786 w 1323618"/>
            <a:gd name="connsiteY1" fmla="*/ 194743 h 291460"/>
            <a:gd name="connsiteX2" fmla="*/ 515167 w 1323618"/>
            <a:gd name="connsiteY2" fmla="*/ 291460 h 291460"/>
            <a:gd name="connsiteX3" fmla="*/ 742445 w 1323618"/>
            <a:gd name="connsiteY3" fmla="*/ 0 h 291460"/>
            <a:gd name="connsiteX4" fmla="*/ 744333 w 1323618"/>
            <a:gd name="connsiteY4" fmla="*/ 150372 h 291460"/>
            <a:gd name="connsiteX5" fmla="*/ 1323618 w 1323618"/>
            <a:gd name="connsiteY5" fmla="*/ 152819 h 291460"/>
            <a:gd name="connsiteX0" fmla="*/ 0 w 1323618"/>
            <a:gd name="connsiteY0" fmla="*/ 163727 h 291460"/>
            <a:gd name="connsiteX1" fmla="*/ 510330 w 1323618"/>
            <a:gd name="connsiteY1" fmla="*/ 137879 h 291460"/>
            <a:gd name="connsiteX2" fmla="*/ 515167 w 1323618"/>
            <a:gd name="connsiteY2" fmla="*/ 291460 h 291460"/>
            <a:gd name="connsiteX3" fmla="*/ 742445 w 1323618"/>
            <a:gd name="connsiteY3" fmla="*/ 0 h 291460"/>
            <a:gd name="connsiteX4" fmla="*/ 744333 w 1323618"/>
            <a:gd name="connsiteY4" fmla="*/ 150372 h 291460"/>
            <a:gd name="connsiteX5" fmla="*/ 1323618 w 1323618"/>
            <a:gd name="connsiteY5" fmla="*/ 152819 h 291460"/>
            <a:gd name="connsiteX0" fmla="*/ 0 w 1333163"/>
            <a:gd name="connsiteY0" fmla="*/ 143047 h 291460"/>
            <a:gd name="connsiteX1" fmla="*/ 519875 w 1333163"/>
            <a:gd name="connsiteY1" fmla="*/ 137879 h 291460"/>
            <a:gd name="connsiteX2" fmla="*/ 524712 w 1333163"/>
            <a:gd name="connsiteY2" fmla="*/ 291460 h 291460"/>
            <a:gd name="connsiteX3" fmla="*/ 751990 w 1333163"/>
            <a:gd name="connsiteY3" fmla="*/ 0 h 291460"/>
            <a:gd name="connsiteX4" fmla="*/ 753878 w 1333163"/>
            <a:gd name="connsiteY4" fmla="*/ 150372 h 291460"/>
            <a:gd name="connsiteX5" fmla="*/ 1333163 w 1333163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33163" h="291460">
              <a:moveTo>
                <a:pt x="0" y="143047"/>
              </a:moveTo>
              <a:lnTo>
                <a:pt x="519875" y="137879"/>
              </a:lnTo>
              <a:lnTo>
                <a:pt x="524712" y="291460"/>
              </a:lnTo>
              <a:lnTo>
                <a:pt x="751990" y="0"/>
              </a:lnTo>
              <a:cubicBezTo>
                <a:pt x="753449" y="69916"/>
                <a:pt x="752419" y="80456"/>
                <a:pt x="753878" y="150372"/>
              </a:cubicBezTo>
              <a:lnTo>
                <a:pt x="1333163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125225</xdr:colOff>
      <xdr:row>13</xdr:row>
      <xdr:rowOff>101322</xdr:rowOff>
    </xdr:from>
    <xdr:to>
      <xdr:col>11</xdr:col>
      <xdr:colOff>312389</xdr:colOff>
      <xdr:row>13</xdr:row>
      <xdr:rowOff>101322</xdr:rowOff>
    </xdr:to>
    <xdr:cxnSp macro="">
      <xdr:nvCxnSpPr>
        <xdr:cNvPr id="202" name="Conector rect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/>
      </xdr:nvCxnSpPr>
      <xdr:spPr>
        <a:xfrm>
          <a:off x="4743563" y="3875281"/>
          <a:ext cx="2048400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138025</xdr:colOff>
      <xdr:row>7</xdr:row>
      <xdr:rowOff>29627</xdr:rowOff>
    </xdr:from>
    <xdr:to>
      <xdr:col>9</xdr:col>
      <xdr:colOff>138025</xdr:colOff>
      <xdr:row>11</xdr:row>
      <xdr:rowOff>5627</xdr:rowOff>
    </xdr:to>
    <xdr:cxnSp macro="">
      <xdr:nvCxnSpPr>
        <xdr:cNvPr id="204" name="Conector rect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/>
      </xdr:nvCxnSpPr>
      <xdr:spPr>
        <a:xfrm flipV="1">
          <a:off x="1662025" y="2652665"/>
          <a:ext cx="0" cy="738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92231</xdr:colOff>
      <xdr:row>11</xdr:row>
      <xdr:rowOff>80543</xdr:rowOff>
    </xdr:from>
    <xdr:to>
      <xdr:col>8</xdr:col>
      <xdr:colOff>192613</xdr:colOff>
      <xdr:row>12</xdr:row>
      <xdr:rowOff>4719</xdr:rowOff>
    </xdr:to>
    <xdr:sp macro="" textlink="">
      <xdr:nvSpPr>
        <xdr:cNvPr id="205" name="Arc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 rot="10800000" flipV="1">
          <a:off x="4730173" y="3465581"/>
          <a:ext cx="100382" cy="114676"/>
        </a:xfrm>
        <a:prstGeom prst="arc">
          <a:avLst>
            <a:gd name="adj1" fmla="val 16200000"/>
            <a:gd name="adj2" fmla="val 533169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132249</xdr:colOff>
      <xdr:row>12</xdr:row>
      <xdr:rowOff>6696</xdr:rowOff>
    </xdr:from>
    <xdr:to>
      <xdr:col>8</xdr:col>
      <xdr:colOff>420249</xdr:colOff>
      <xdr:row>12</xdr:row>
      <xdr:rowOff>6696</xdr:rowOff>
    </xdr:to>
    <xdr:cxnSp macro="">
      <xdr:nvCxnSpPr>
        <xdr:cNvPr id="206" name="Conector rect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/>
      </xdr:nvCxnSpPr>
      <xdr:spPr>
        <a:xfrm rot="5400000" flipV="1">
          <a:off x="4914191" y="3438234"/>
          <a:ext cx="0" cy="28800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90588</xdr:colOff>
      <xdr:row>10</xdr:row>
      <xdr:rowOff>80596</xdr:rowOff>
    </xdr:from>
    <xdr:to>
      <xdr:col>9</xdr:col>
      <xdr:colOff>137463</xdr:colOff>
      <xdr:row>10</xdr:row>
      <xdr:rowOff>80596</xdr:rowOff>
    </xdr:to>
    <xdr:cxnSp macro="">
      <xdr:nvCxnSpPr>
        <xdr:cNvPr id="207" name="Conector recto de flecha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/>
      </xdr:nvCxnSpPr>
      <xdr:spPr>
        <a:xfrm>
          <a:off x="991800" y="3275134"/>
          <a:ext cx="669663" cy="0"/>
        </a:xfrm>
        <a:prstGeom prst="straightConnector1">
          <a:avLst/>
        </a:prstGeom>
        <a:ln>
          <a:solidFill>
            <a:srgbClr val="0070C0"/>
          </a:solidFill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127614</xdr:colOff>
      <xdr:row>12</xdr:row>
      <xdr:rowOff>179973</xdr:rowOff>
    </xdr:from>
    <xdr:to>
      <xdr:col>8</xdr:col>
      <xdr:colOff>415614</xdr:colOff>
      <xdr:row>12</xdr:row>
      <xdr:rowOff>179973</xdr:rowOff>
    </xdr:to>
    <xdr:cxnSp macro="">
      <xdr:nvCxnSpPr>
        <xdr:cNvPr id="208" name="Conector rect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/>
      </xdr:nvCxnSpPr>
      <xdr:spPr>
        <a:xfrm rot="5400000" flipV="1">
          <a:off x="4869890" y="2663559"/>
          <a:ext cx="0" cy="28800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90180</xdr:colOff>
      <xdr:row>12</xdr:row>
      <xdr:rowOff>175323</xdr:rowOff>
    </xdr:from>
    <xdr:to>
      <xdr:col>8</xdr:col>
      <xdr:colOff>190562</xdr:colOff>
      <xdr:row>13</xdr:row>
      <xdr:rowOff>99499</xdr:rowOff>
    </xdr:to>
    <xdr:sp macro="" textlink="">
      <xdr:nvSpPr>
        <xdr:cNvPr id="209" name="Arc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 rot="10800000" flipV="1">
          <a:off x="4708518" y="3758782"/>
          <a:ext cx="100382" cy="114676"/>
        </a:xfrm>
        <a:prstGeom prst="arc">
          <a:avLst>
            <a:gd name="adj1" fmla="val 16200000"/>
            <a:gd name="adj2" fmla="val 533169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4</xdr:col>
      <xdr:colOff>51394</xdr:colOff>
      <xdr:row>22</xdr:row>
      <xdr:rowOff>137729</xdr:rowOff>
    </xdr:from>
    <xdr:ext cx="2927981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2179739" y="4670315"/>
              <a:ext cx="2927981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400" b="0" i="0">
                        <a:latin typeface="Cambria Math" panose="02040503050406030204" pitchFamily="18" charset="0"/>
                      </a:rPr>
                      <m:t>ldg</m:t>
                    </m:r>
                    <m:r>
                      <a:rPr lang="es-PE" sz="14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PE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PE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400" b="0" i="0">
                                <a:latin typeface="Cambria Math" panose="02040503050406030204" pitchFamily="18" charset="0"/>
                              </a:rPr>
                              <m:t>0.24</m:t>
                            </m:r>
                            <m: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fy</m:t>
                            </m:r>
                            <m: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λ</m:t>
                            </m:r>
                            <m: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l-GR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Ψ</m:t>
                            </m:r>
                            <m:r>
                              <m:rPr>
                                <m:sty m:val="p"/>
                              </m:rP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e</m:t>
                            </m:r>
                            <m: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l-GR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Ψ</m:t>
                            </m:r>
                            <m:r>
                              <m:rPr>
                                <m:sty m:val="p"/>
                              </m:rP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c</m:t>
                            </m:r>
                            <m: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l-GR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Ψ</m:t>
                            </m:r>
                            <m:r>
                              <m:rPr>
                                <m:sty m:val="p"/>
                              </m:rPr>
                              <a:rPr lang="es-PE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r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s-PE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m:rPr>
                                    <m:sty m:val="p"/>
                                  </m:rPr>
                                  <a:rPr lang="es-PE" sz="1400" b="0" i="0">
                                    <a:latin typeface="Cambria Math" panose="02040503050406030204" pitchFamily="18" charset="0"/>
                                  </a:rPr>
                                  <m:t>fc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es-PE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es-PE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db</m:t>
                    </m:r>
                  </m:oMath>
                </m:oMathPara>
              </a14:m>
              <a:endParaRPr lang="es-PE" sz="1400" i="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2179739" y="4670315"/>
              <a:ext cx="2927981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400" b="0" i="0">
                  <a:latin typeface="Cambria Math" panose="02040503050406030204" pitchFamily="18" charset="0"/>
                </a:rPr>
                <a:t>ldg=((0.24</a:t>
              </a:r>
              <a:r>
                <a:rPr lang="es-PE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∙fy∙λ∙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Ψ</a:t>
              </a:r>
              <a:r>
                <a:rPr lang="es-PE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e∙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Ψ</a:t>
              </a:r>
              <a:r>
                <a:rPr lang="es-PE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c∙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Ψ</a:t>
              </a:r>
              <a:r>
                <a:rPr lang="es-PE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r)/√</a:t>
              </a:r>
              <a:r>
                <a:rPr lang="es-PE" sz="1400" b="0" i="0">
                  <a:latin typeface="Cambria Math" panose="02040503050406030204" pitchFamily="18" charset="0"/>
                </a:rPr>
                <a:t>fc)</a:t>
              </a:r>
              <a:r>
                <a:rPr lang="es-PE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∙db</a:t>
              </a:r>
              <a:endParaRPr lang="es-PE" sz="1400" i="0"/>
            </a:p>
          </xdr:txBody>
        </xdr:sp>
      </mc:Fallback>
    </mc:AlternateContent>
    <xdr:clientData/>
  </xdr:oneCellAnchor>
  <xdr:twoCellAnchor editAs="oneCell">
    <xdr:from>
      <xdr:col>19</xdr:col>
      <xdr:colOff>80597</xdr:colOff>
      <xdr:row>22</xdr:row>
      <xdr:rowOff>58614</xdr:rowOff>
    </xdr:from>
    <xdr:to>
      <xdr:col>23</xdr:col>
      <xdr:colOff>1</xdr:colOff>
      <xdr:row>38</xdr:row>
      <xdr:rowOff>153865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189" t="14841" r="27653" b="5193"/>
        <a:stretch/>
      </xdr:blipFill>
      <xdr:spPr>
        <a:xfrm>
          <a:off x="9275885" y="4586652"/>
          <a:ext cx="2806212" cy="3143251"/>
        </a:xfrm>
        <a:prstGeom prst="rect">
          <a:avLst/>
        </a:prstGeom>
      </xdr:spPr>
    </xdr:pic>
    <xdr:clientData/>
  </xdr:twoCellAnchor>
  <xdr:oneCellAnchor>
    <xdr:from>
      <xdr:col>1</xdr:col>
      <xdr:colOff>265790</xdr:colOff>
      <xdr:row>39</xdr:row>
      <xdr:rowOff>158750</xdr:rowOff>
    </xdr:from>
    <xdr:ext cx="230069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FDB45E0-1615-4937-8421-84CA5495CEEA}"/>
                </a:ext>
              </a:extLst>
            </xdr:cNvPr>
            <xdr:cNvSpPr txBox="1"/>
          </xdr:nvSpPr>
          <xdr:spPr>
            <a:xfrm>
              <a:off x="539634" y="7933531"/>
              <a:ext cx="230069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ldg</m:t>
                    </m:r>
                    <m:r>
                      <a:rPr lang="es-PE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1100" b="0" i="0">
                                <a:latin typeface="Cambria Math" panose="02040503050406030204" pitchFamily="18" charset="0"/>
                              </a:rPr>
                              <m:t>0.24</m:t>
                            </m:r>
                            <m: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fy</m:t>
                            </m:r>
                            <m: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λ</m:t>
                            </m:r>
                            <m: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l-GR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Ψ</m:t>
                            </m:r>
                            <m:r>
                              <m:rPr>
                                <m:sty m:val="p"/>
                              </m:rP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e</m:t>
                            </m:r>
                            <m: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l-GR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Ψ</m:t>
                            </m:r>
                            <m:r>
                              <m:rPr>
                                <m:sty m:val="p"/>
                              </m:rP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c</m:t>
                            </m:r>
                            <m: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m:rPr>
                                <m:sty m:val="p"/>
                              </m:rPr>
                              <a:rPr lang="el-GR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Ψ</m:t>
                            </m:r>
                            <m:r>
                              <m:rPr>
                                <m:sty m:val="p"/>
                              </m:rPr>
                              <a:rPr lang="es-PE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r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m:rPr>
                                    <m:sty m:val="p"/>
                                  </m:rPr>
                                  <a:rPr lang="es-PE" sz="1100" b="0" i="0">
                                    <a:latin typeface="Cambria Math" panose="02040503050406030204" pitchFamily="18" charset="0"/>
                                  </a:rPr>
                                  <m:t>fc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es-P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db</m:t>
                    </m:r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FDB45E0-1615-4937-8421-84CA5495CEEA}"/>
                </a:ext>
              </a:extLst>
            </xdr:cNvPr>
            <xdr:cNvSpPr txBox="1"/>
          </xdr:nvSpPr>
          <xdr:spPr>
            <a:xfrm>
              <a:off x="539634" y="7933531"/>
              <a:ext cx="230069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ldg=((0.24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∙fy∙λ∙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Ψ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e∙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Ψ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c∙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Ψ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r)/√</a:t>
              </a:r>
              <a:r>
                <a:rPr lang="es-PE" sz="1100" b="0" i="0">
                  <a:latin typeface="Cambria Math" panose="02040503050406030204" pitchFamily="18" charset="0"/>
                </a:rPr>
                <a:t>fc)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∙db</a:t>
              </a:r>
              <a:endParaRPr lang="es-PE" sz="1100" i="0"/>
            </a:p>
          </xdr:txBody>
        </xdr:sp>
      </mc:Fallback>
    </mc:AlternateContent>
    <xdr:clientData/>
  </xdr:oneCellAnchor>
  <xdr:oneCellAnchor>
    <xdr:from>
      <xdr:col>1</xdr:col>
      <xdr:colOff>263738</xdr:colOff>
      <xdr:row>48</xdr:row>
      <xdr:rowOff>162445</xdr:rowOff>
    </xdr:from>
    <xdr:ext cx="7378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62A7E2A-A284-4562-9220-000DB8B2DD6E}"/>
                </a:ext>
              </a:extLst>
            </xdr:cNvPr>
            <xdr:cNvSpPr txBox="1"/>
          </xdr:nvSpPr>
          <xdr:spPr>
            <a:xfrm>
              <a:off x="539635" y="9648031"/>
              <a:ext cx="7378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ldg</m:t>
                    </m:r>
                    <m:r>
                      <a:rPr lang="es-PE" sz="1100" b="0" i="0">
                        <a:latin typeface="Cambria Math" panose="02040503050406030204" pitchFamily="18" charset="0"/>
                      </a:rPr>
                      <m:t>=8∙</m:t>
                    </m:r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db</m:t>
                    </m:r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62A7E2A-A284-4562-9220-000DB8B2DD6E}"/>
                </a:ext>
              </a:extLst>
            </xdr:cNvPr>
            <xdr:cNvSpPr txBox="1"/>
          </xdr:nvSpPr>
          <xdr:spPr>
            <a:xfrm>
              <a:off x="539635" y="9648031"/>
              <a:ext cx="7378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ldg=</a:t>
              </a:r>
              <a:r>
                <a:rPr lang="es-ES" sz="1100" b="0" i="0">
                  <a:latin typeface="Cambria Math" panose="02040503050406030204" pitchFamily="18" charset="0"/>
                </a:rPr>
                <a:t>8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∙db</a:t>
              </a:r>
              <a:endParaRPr lang="es-PE" sz="1100" i="0"/>
            </a:p>
          </xdr:txBody>
        </xdr:sp>
      </mc:Fallback>
    </mc:AlternateContent>
    <xdr:clientData/>
  </xdr:oneCellAnchor>
  <xdr:twoCellAnchor>
    <xdr:from>
      <xdr:col>2</xdr:col>
      <xdr:colOff>8282</xdr:colOff>
      <xdr:row>61</xdr:row>
      <xdr:rowOff>0</xdr:rowOff>
    </xdr:from>
    <xdr:to>
      <xdr:col>2</xdr:col>
      <xdr:colOff>8282</xdr:colOff>
      <xdr:row>72</xdr:row>
      <xdr:rowOff>8282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8EF829CC-068E-4E48-8170-CF386FB4EA1F}"/>
            </a:ext>
          </a:extLst>
        </xdr:cNvPr>
        <xdr:cNvCxnSpPr/>
      </xdr:nvCxnSpPr>
      <xdr:spPr>
        <a:xfrm flipV="1">
          <a:off x="901661" y="1675086"/>
          <a:ext cx="0" cy="210378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90551</xdr:colOff>
      <xdr:row>65</xdr:row>
      <xdr:rowOff>122101</xdr:rowOff>
    </xdr:from>
    <xdr:to>
      <xdr:col>2</xdr:col>
      <xdr:colOff>90551</xdr:colOff>
      <xdr:row>67</xdr:row>
      <xdr:rowOff>101101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BA057DD3-DB62-4118-AD37-45C840CF07F1}"/>
            </a:ext>
          </a:extLst>
        </xdr:cNvPr>
        <xdr:cNvCxnSpPr/>
      </xdr:nvCxnSpPr>
      <xdr:spPr>
        <a:xfrm flipV="1">
          <a:off x="983930" y="2559187"/>
          <a:ext cx="0" cy="36000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128188</xdr:colOff>
      <xdr:row>64</xdr:row>
      <xdr:rowOff>189198</xdr:rowOff>
    </xdr:from>
    <xdr:to>
      <xdr:col>5</xdr:col>
      <xdr:colOff>322611</xdr:colOff>
      <xdr:row>64</xdr:row>
      <xdr:rowOff>189198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8153BEB5-F60C-457B-8D26-D5B920398694}"/>
            </a:ext>
          </a:extLst>
        </xdr:cNvPr>
        <xdr:cNvCxnSpPr/>
      </xdr:nvCxnSpPr>
      <xdr:spPr>
        <a:xfrm>
          <a:off x="1639050" y="2435784"/>
          <a:ext cx="1429389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131502</xdr:colOff>
      <xdr:row>67</xdr:row>
      <xdr:rowOff>186837</xdr:rowOff>
    </xdr:from>
    <xdr:to>
      <xdr:col>5</xdr:col>
      <xdr:colOff>312180</xdr:colOff>
      <xdr:row>67</xdr:row>
      <xdr:rowOff>186837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24CFFCE1-2644-400F-8CBE-90C5CC9803F4}"/>
            </a:ext>
          </a:extLst>
        </xdr:cNvPr>
        <xdr:cNvCxnSpPr/>
      </xdr:nvCxnSpPr>
      <xdr:spPr>
        <a:xfrm>
          <a:off x="1642364" y="3004923"/>
          <a:ext cx="1415644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134360</xdr:colOff>
      <xdr:row>67</xdr:row>
      <xdr:rowOff>173238</xdr:rowOff>
    </xdr:from>
    <xdr:to>
      <xdr:col>3</xdr:col>
      <xdr:colOff>134360</xdr:colOff>
      <xdr:row>72</xdr:row>
      <xdr:rowOff>48738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11DE7A6D-5953-4454-AE54-D7133289E363}"/>
            </a:ext>
          </a:extLst>
        </xdr:cNvPr>
        <xdr:cNvCxnSpPr/>
      </xdr:nvCxnSpPr>
      <xdr:spPr>
        <a:xfrm flipV="1">
          <a:off x="1645222" y="2991324"/>
          <a:ext cx="0" cy="828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366346</xdr:colOff>
      <xdr:row>60</xdr:row>
      <xdr:rowOff>76314</xdr:rowOff>
    </xdr:from>
    <xdr:to>
      <xdr:col>3</xdr:col>
      <xdr:colOff>439615</xdr:colOff>
      <xdr:row>61</xdr:row>
      <xdr:rowOff>177274</xdr:rowOff>
    </xdr:to>
    <xdr:sp macro="" textlink="">
      <xdr:nvSpPr>
        <xdr:cNvPr id="20" name="Forma libre 11">
          <a:extLst>
            <a:ext uri="{FF2B5EF4-FFF2-40B4-BE49-F238E27FC236}">
              <a16:creationId xmlns:a16="http://schemas.microsoft.com/office/drawing/2014/main" id="{36E9341E-1817-41DF-B6C3-00F06AD67AC0}"/>
            </a:ext>
          </a:extLst>
        </xdr:cNvPr>
        <xdr:cNvSpPr/>
      </xdr:nvSpPr>
      <xdr:spPr>
        <a:xfrm>
          <a:off x="642243" y="1560900"/>
          <a:ext cx="1308234" cy="291460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18846" h="291460">
              <a:moveTo>
                <a:pt x="0" y="106860"/>
              </a:moveTo>
              <a:lnTo>
                <a:pt x="505558" y="106860"/>
              </a:lnTo>
              <a:lnTo>
                <a:pt x="510395" y="291460"/>
              </a:lnTo>
              <a:lnTo>
                <a:pt x="737673" y="0"/>
              </a:lnTo>
              <a:cubicBezTo>
                <a:pt x="739132" y="69916"/>
                <a:pt x="738102" y="80456"/>
                <a:pt x="739561" y="150372"/>
              </a:cubicBezTo>
              <a:lnTo>
                <a:pt x="1318846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365851</xdr:colOff>
      <xdr:row>71</xdr:row>
      <xdr:rowOff>85731</xdr:rowOff>
    </xdr:from>
    <xdr:to>
      <xdr:col>3</xdr:col>
      <xdr:colOff>439120</xdr:colOff>
      <xdr:row>72</xdr:row>
      <xdr:rowOff>186691</xdr:rowOff>
    </xdr:to>
    <xdr:sp macro="" textlink="">
      <xdr:nvSpPr>
        <xdr:cNvPr id="22" name="Forma libre 177">
          <a:extLst>
            <a:ext uri="{FF2B5EF4-FFF2-40B4-BE49-F238E27FC236}">
              <a16:creationId xmlns:a16="http://schemas.microsoft.com/office/drawing/2014/main" id="{07F86B22-EBB1-442A-82D1-6FB8E9C8C30F}"/>
            </a:ext>
          </a:extLst>
        </xdr:cNvPr>
        <xdr:cNvSpPr/>
      </xdr:nvSpPr>
      <xdr:spPr>
        <a:xfrm>
          <a:off x="641748" y="3665817"/>
          <a:ext cx="1308234" cy="291460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18846" h="291460">
              <a:moveTo>
                <a:pt x="0" y="106860"/>
              </a:moveTo>
              <a:lnTo>
                <a:pt x="505558" y="106860"/>
              </a:lnTo>
              <a:lnTo>
                <a:pt x="510395" y="291460"/>
              </a:lnTo>
              <a:lnTo>
                <a:pt x="737673" y="0"/>
              </a:lnTo>
              <a:cubicBezTo>
                <a:pt x="739132" y="69916"/>
                <a:pt x="738102" y="80456"/>
                <a:pt x="739561" y="150372"/>
              </a:cubicBezTo>
              <a:lnTo>
                <a:pt x="1318846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132023</xdr:colOff>
      <xdr:row>65</xdr:row>
      <xdr:rowOff>79197</xdr:rowOff>
    </xdr:from>
    <xdr:to>
      <xdr:col>5</xdr:col>
      <xdr:colOff>326648</xdr:colOff>
      <xdr:row>65</xdr:row>
      <xdr:rowOff>79197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975B2139-B555-4156-9882-B5FBECB530B7}"/>
            </a:ext>
          </a:extLst>
        </xdr:cNvPr>
        <xdr:cNvCxnSpPr/>
      </xdr:nvCxnSpPr>
      <xdr:spPr>
        <a:xfrm>
          <a:off x="1025402" y="2516283"/>
          <a:ext cx="2047074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232262</xdr:colOff>
      <xdr:row>64</xdr:row>
      <xdr:rowOff>64350</xdr:rowOff>
    </xdr:from>
    <xdr:to>
      <xdr:col>5</xdr:col>
      <xdr:colOff>405495</xdr:colOff>
      <xdr:row>68</xdr:row>
      <xdr:rowOff>160652</xdr:rowOff>
    </xdr:to>
    <xdr:sp macro="" textlink="">
      <xdr:nvSpPr>
        <xdr:cNvPr id="26" name="Forma libre 179">
          <a:extLst>
            <a:ext uri="{FF2B5EF4-FFF2-40B4-BE49-F238E27FC236}">
              <a16:creationId xmlns:a16="http://schemas.microsoft.com/office/drawing/2014/main" id="{EC65EB34-C513-4AC0-B307-9D2505E29718}"/>
            </a:ext>
          </a:extLst>
        </xdr:cNvPr>
        <xdr:cNvSpPr/>
      </xdr:nvSpPr>
      <xdr:spPr>
        <a:xfrm rot="16200000">
          <a:off x="2635556" y="2653470"/>
          <a:ext cx="858302" cy="173233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496014 w 1318846"/>
            <a:gd name="connsiteY1" fmla="*/ 194743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  <a:gd name="connsiteX0" fmla="*/ 0 w 1323618"/>
            <a:gd name="connsiteY0" fmla="*/ 163727 h 291460"/>
            <a:gd name="connsiteX1" fmla="*/ 500786 w 1323618"/>
            <a:gd name="connsiteY1" fmla="*/ 194743 h 291460"/>
            <a:gd name="connsiteX2" fmla="*/ 515167 w 1323618"/>
            <a:gd name="connsiteY2" fmla="*/ 291460 h 291460"/>
            <a:gd name="connsiteX3" fmla="*/ 742445 w 1323618"/>
            <a:gd name="connsiteY3" fmla="*/ 0 h 291460"/>
            <a:gd name="connsiteX4" fmla="*/ 744333 w 1323618"/>
            <a:gd name="connsiteY4" fmla="*/ 150372 h 291460"/>
            <a:gd name="connsiteX5" fmla="*/ 1323618 w 1323618"/>
            <a:gd name="connsiteY5" fmla="*/ 152819 h 291460"/>
            <a:gd name="connsiteX0" fmla="*/ 0 w 1323618"/>
            <a:gd name="connsiteY0" fmla="*/ 163727 h 291460"/>
            <a:gd name="connsiteX1" fmla="*/ 510330 w 1323618"/>
            <a:gd name="connsiteY1" fmla="*/ 137879 h 291460"/>
            <a:gd name="connsiteX2" fmla="*/ 515167 w 1323618"/>
            <a:gd name="connsiteY2" fmla="*/ 291460 h 291460"/>
            <a:gd name="connsiteX3" fmla="*/ 742445 w 1323618"/>
            <a:gd name="connsiteY3" fmla="*/ 0 h 291460"/>
            <a:gd name="connsiteX4" fmla="*/ 744333 w 1323618"/>
            <a:gd name="connsiteY4" fmla="*/ 150372 h 291460"/>
            <a:gd name="connsiteX5" fmla="*/ 1323618 w 1323618"/>
            <a:gd name="connsiteY5" fmla="*/ 152819 h 291460"/>
            <a:gd name="connsiteX0" fmla="*/ 0 w 1333163"/>
            <a:gd name="connsiteY0" fmla="*/ 143047 h 291460"/>
            <a:gd name="connsiteX1" fmla="*/ 519875 w 1333163"/>
            <a:gd name="connsiteY1" fmla="*/ 137879 h 291460"/>
            <a:gd name="connsiteX2" fmla="*/ 524712 w 1333163"/>
            <a:gd name="connsiteY2" fmla="*/ 291460 h 291460"/>
            <a:gd name="connsiteX3" fmla="*/ 751990 w 1333163"/>
            <a:gd name="connsiteY3" fmla="*/ 0 h 291460"/>
            <a:gd name="connsiteX4" fmla="*/ 753878 w 1333163"/>
            <a:gd name="connsiteY4" fmla="*/ 150372 h 291460"/>
            <a:gd name="connsiteX5" fmla="*/ 1333163 w 1333163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33163" h="291460">
              <a:moveTo>
                <a:pt x="0" y="143047"/>
              </a:moveTo>
              <a:lnTo>
                <a:pt x="519875" y="137879"/>
              </a:lnTo>
              <a:lnTo>
                <a:pt x="524712" y="291460"/>
              </a:lnTo>
              <a:lnTo>
                <a:pt x="751990" y="0"/>
              </a:lnTo>
              <a:cubicBezTo>
                <a:pt x="753449" y="69916"/>
                <a:pt x="752419" y="80456"/>
                <a:pt x="753878" y="150372"/>
              </a:cubicBezTo>
              <a:lnTo>
                <a:pt x="1333163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194724</xdr:colOff>
      <xdr:row>67</xdr:row>
      <xdr:rowOff>101322</xdr:rowOff>
    </xdr:from>
    <xdr:to>
      <xdr:col>5</xdr:col>
      <xdr:colOff>317349</xdr:colOff>
      <xdr:row>67</xdr:row>
      <xdr:rowOff>101322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B32F0CE5-0BBC-440B-961A-7CB746AB95D1}"/>
            </a:ext>
          </a:extLst>
        </xdr:cNvPr>
        <xdr:cNvCxnSpPr/>
      </xdr:nvCxnSpPr>
      <xdr:spPr>
        <a:xfrm>
          <a:off x="1088103" y="2919408"/>
          <a:ext cx="1975074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157850</xdr:colOff>
      <xdr:row>66</xdr:row>
      <xdr:rowOff>176493</xdr:rowOff>
    </xdr:from>
    <xdr:to>
      <xdr:col>2</xdr:col>
      <xdr:colOff>258232</xdr:colOff>
      <xdr:row>67</xdr:row>
      <xdr:rowOff>100669</xdr:rowOff>
    </xdr:to>
    <xdr:sp macro="" textlink="">
      <xdr:nvSpPr>
        <xdr:cNvPr id="31" name="Arco 30">
          <a:extLst>
            <a:ext uri="{FF2B5EF4-FFF2-40B4-BE49-F238E27FC236}">
              <a16:creationId xmlns:a16="http://schemas.microsoft.com/office/drawing/2014/main" id="{1EE58F87-2103-4F40-9E8E-C7919F9A7D43}"/>
            </a:ext>
          </a:extLst>
        </xdr:cNvPr>
        <xdr:cNvSpPr/>
      </xdr:nvSpPr>
      <xdr:spPr>
        <a:xfrm rot="10800000">
          <a:off x="1051229" y="2804079"/>
          <a:ext cx="100382" cy="114676"/>
        </a:xfrm>
        <a:prstGeom prst="arc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138025</xdr:colOff>
      <xdr:row>61</xdr:row>
      <xdr:rowOff>29627</xdr:rowOff>
    </xdr:from>
    <xdr:to>
      <xdr:col>3</xdr:col>
      <xdr:colOff>138025</xdr:colOff>
      <xdr:row>65</xdr:row>
      <xdr:rowOff>5627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7D280741-2873-4A54-BE97-516104492FAB}"/>
            </a:ext>
          </a:extLst>
        </xdr:cNvPr>
        <xdr:cNvCxnSpPr/>
      </xdr:nvCxnSpPr>
      <xdr:spPr>
        <a:xfrm flipV="1">
          <a:off x="1648887" y="1704713"/>
          <a:ext cx="0" cy="738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92231</xdr:colOff>
      <xdr:row>65</xdr:row>
      <xdr:rowOff>80543</xdr:rowOff>
    </xdr:from>
    <xdr:to>
      <xdr:col>2</xdr:col>
      <xdr:colOff>192613</xdr:colOff>
      <xdr:row>66</xdr:row>
      <xdr:rowOff>4719</xdr:rowOff>
    </xdr:to>
    <xdr:sp macro="" textlink="">
      <xdr:nvSpPr>
        <xdr:cNvPr id="33" name="Arco 32">
          <a:extLst>
            <a:ext uri="{FF2B5EF4-FFF2-40B4-BE49-F238E27FC236}">
              <a16:creationId xmlns:a16="http://schemas.microsoft.com/office/drawing/2014/main" id="{255CF4C1-A655-4EEC-B3AC-A2820BB623BA}"/>
            </a:ext>
          </a:extLst>
        </xdr:cNvPr>
        <xdr:cNvSpPr/>
      </xdr:nvSpPr>
      <xdr:spPr>
        <a:xfrm rot="10800000" flipV="1">
          <a:off x="985610" y="2517629"/>
          <a:ext cx="100382" cy="114676"/>
        </a:xfrm>
        <a:prstGeom prst="arc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159951</xdr:colOff>
      <xdr:row>65</xdr:row>
      <xdr:rowOff>144795</xdr:rowOff>
    </xdr:from>
    <xdr:to>
      <xdr:col>2</xdr:col>
      <xdr:colOff>159951</xdr:colOff>
      <xdr:row>67</xdr:row>
      <xdr:rowOff>51795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E2E81998-46E0-4F77-B02A-0F412CBCC785}"/>
            </a:ext>
          </a:extLst>
        </xdr:cNvPr>
        <xdr:cNvCxnSpPr/>
      </xdr:nvCxnSpPr>
      <xdr:spPr>
        <a:xfrm flipV="1">
          <a:off x="1053330" y="2581881"/>
          <a:ext cx="0" cy="28800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90588</xdr:colOff>
      <xdr:row>64</xdr:row>
      <xdr:rowOff>80596</xdr:rowOff>
    </xdr:from>
    <xdr:to>
      <xdr:col>3</xdr:col>
      <xdr:colOff>137463</xdr:colOff>
      <xdr:row>64</xdr:row>
      <xdr:rowOff>80596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C51C793-FCB1-429D-9A93-59A7701A576E}"/>
            </a:ext>
          </a:extLst>
        </xdr:cNvPr>
        <xdr:cNvCxnSpPr/>
      </xdr:nvCxnSpPr>
      <xdr:spPr>
        <a:xfrm>
          <a:off x="983967" y="2327182"/>
          <a:ext cx="664358" cy="0"/>
        </a:xfrm>
        <a:prstGeom prst="straightConnector1">
          <a:avLst/>
        </a:prstGeom>
        <a:ln>
          <a:solidFill>
            <a:srgbClr val="FF0000"/>
          </a:solidFill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8282</xdr:colOff>
      <xdr:row>61</xdr:row>
      <xdr:rowOff>0</xdr:rowOff>
    </xdr:from>
    <xdr:to>
      <xdr:col>8</xdr:col>
      <xdr:colOff>8282</xdr:colOff>
      <xdr:row>72</xdr:row>
      <xdr:rowOff>8282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E522D5-D18E-4901-88DE-DC0DA4578072}"/>
            </a:ext>
          </a:extLst>
        </xdr:cNvPr>
        <xdr:cNvCxnSpPr/>
      </xdr:nvCxnSpPr>
      <xdr:spPr>
        <a:xfrm flipV="1">
          <a:off x="4606558" y="1675086"/>
          <a:ext cx="0" cy="210378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128188</xdr:colOff>
      <xdr:row>64</xdr:row>
      <xdr:rowOff>189198</xdr:rowOff>
    </xdr:from>
    <xdr:to>
      <xdr:col>11</xdr:col>
      <xdr:colOff>322611</xdr:colOff>
      <xdr:row>64</xdr:row>
      <xdr:rowOff>189198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3BBB5327-807E-42A0-84F7-2F7E4FC9810F}"/>
            </a:ext>
          </a:extLst>
        </xdr:cNvPr>
        <xdr:cNvCxnSpPr/>
      </xdr:nvCxnSpPr>
      <xdr:spPr>
        <a:xfrm>
          <a:off x="5343947" y="2435784"/>
          <a:ext cx="1429388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131502</xdr:colOff>
      <xdr:row>67</xdr:row>
      <xdr:rowOff>186837</xdr:rowOff>
    </xdr:from>
    <xdr:to>
      <xdr:col>11</xdr:col>
      <xdr:colOff>312180</xdr:colOff>
      <xdr:row>67</xdr:row>
      <xdr:rowOff>186837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55DB7598-7AE5-4598-9193-B76831BB640F}"/>
            </a:ext>
          </a:extLst>
        </xdr:cNvPr>
        <xdr:cNvCxnSpPr/>
      </xdr:nvCxnSpPr>
      <xdr:spPr>
        <a:xfrm>
          <a:off x="5347261" y="3004923"/>
          <a:ext cx="1415643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134360</xdr:colOff>
      <xdr:row>67</xdr:row>
      <xdr:rowOff>173238</xdr:rowOff>
    </xdr:from>
    <xdr:to>
      <xdr:col>9</xdr:col>
      <xdr:colOff>134360</xdr:colOff>
      <xdr:row>72</xdr:row>
      <xdr:rowOff>48738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246F4DAC-EDAF-41B2-AA5A-E4C8CED8B1FD}"/>
            </a:ext>
          </a:extLst>
        </xdr:cNvPr>
        <xdr:cNvCxnSpPr/>
      </xdr:nvCxnSpPr>
      <xdr:spPr>
        <a:xfrm flipV="1">
          <a:off x="5350119" y="2991324"/>
          <a:ext cx="0" cy="828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366346</xdr:colOff>
      <xdr:row>60</xdr:row>
      <xdr:rowOff>76314</xdr:rowOff>
    </xdr:from>
    <xdr:to>
      <xdr:col>9</xdr:col>
      <xdr:colOff>439615</xdr:colOff>
      <xdr:row>61</xdr:row>
      <xdr:rowOff>177274</xdr:rowOff>
    </xdr:to>
    <xdr:sp macro="" textlink="">
      <xdr:nvSpPr>
        <xdr:cNvPr id="69" name="Forma libre 197">
          <a:extLst>
            <a:ext uri="{FF2B5EF4-FFF2-40B4-BE49-F238E27FC236}">
              <a16:creationId xmlns:a16="http://schemas.microsoft.com/office/drawing/2014/main" id="{8F861564-C3F9-4CCF-9508-79CEF30B67AE}"/>
            </a:ext>
          </a:extLst>
        </xdr:cNvPr>
        <xdr:cNvSpPr/>
      </xdr:nvSpPr>
      <xdr:spPr>
        <a:xfrm>
          <a:off x="4347139" y="1560900"/>
          <a:ext cx="1308235" cy="291460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18846" h="291460">
              <a:moveTo>
                <a:pt x="0" y="106860"/>
              </a:moveTo>
              <a:lnTo>
                <a:pt x="505558" y="106860"/>
              </a:lnTo>
              <a:lnTo>
                <a:pt x="510395" y="291460"/>
              </a:lnTo>
              <a:lnTo>
                <a:pt x="737673" y="0"/>
              </a:lnTo>
              <a:cubicBezTo>
                <a:pt x="739132" y="69916"/>
                <a:pt x="738102" y="80456"/>
                <a:pt x="739561" y="150372"/>
              </a:cubicBezTo>
              <a:lnTo>
                <a:pt x="1318846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365851</xdr:colOff>
      <xdr:row>71</xdr:row>
      <xdr:rowOff>85731</xdr:rowOff>
    </xdr:from>
    <xdr:to>
      <xdr:col>9</xdr:col>
      <xdr:colOff>439120</xdr:colOff>
      <xdr:row>72</xdr:row>
      <xdr:rowOff>186691</xdr:rowOff>
    </xdr:to>
    <xdr:sp macro="" textlink="">
      <xdr:nvSpPr>
        <xdr:cNvPr id="77" name="Forma libre 198">
          <a:extLst>
            <a:ext uri="{FF2B5EF4-FFF2-40B4-BE49-F238E27FC236}">
              <a16:creationId xmlns:a16="http://schemas.microsoft.com/office/drawing/2014/main" id="{EAE534E5-0D2B-40DD-B283-469FAA371C12}"/>
            </a:ext>
          </a:extLst>
        </xdr:cNvPr>
        <xdr:cNvSpPr/>
      </xdr:nvSpPr>
      <xdr:spPr>
        <a:xfrm>
          <a:off x="4346644" y="3665817"/>
          <a:ext cx="1308235" cy="291460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18846" h="291460">
              <a:moveTo>
                <a:pt x="0" y="106860"/>
              </a:moveTo>
              <a:lnTo>
                <a:pt x="505558" y="106860"/>
              </a:lnTo>
              <a:lnTo>
                <a:pt x="510395" y="291460"/>
              </a:lnTo>
              <a:lnTo>
                <a:pt x="737673" y="0"/>
              </a:lnTo>
              <a:cubicBezTo>
                <a:pt x="739132" y="69916"/>
                <a:pt x="738102" y="80456"/>
                <a:pt x="739561" y="150372"/>
              </a:cubicBezTo>
              <a:lnTo>
                <a:pt x="1318846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132023</xdr:colOff>
      <xdr:row>65</xdr:row>
      <xdr:rowOff>79197</xdr:rowOff>
    </xdr:from>
    <xdr:to>
      <xdr:col>11</xdr:col>
      <xdr:colOff>326648</xdr:colOff>
      <xdr:row>65</xdr:row>
      <xdr:rowOff>79197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A41D9CD7-226E-415F-BCC7-1B0FC309F79E}"/>
            </a:ext>
          </a:extLst>
        </xdr:cNvPr>
        <xdr:cNvCxnSpPr/>
      </xdr:nvCxnSpPr>
      <xdr:spPr>
        <a:xfrm>
          <a:off x="4730299" y="2516283"/>
          <a:ext cx="2047073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232262</xdr:colOff>
      <xdr:row>64</xdr:row>
      <xdr:rowOff>64350</xdr:rowOff>
    </xdr:from>
    <xdr:to>
      <xdr:col>11</xdr:col>
      <xdr:colOff>405495</xdr:colOff>
      <xdr:row>68</xdr:row>
      <xdr:rowOff>160652</xdr:rowOff>
    </xdr:to>
    <xdr:sp macro="" textlink="">
      <xdr:nvSpPr>
        <xdr:cNvPr id="79" name="Forma libre 200">
          <a:extLst>
            <a:ext uri="{FF2B5EF4-FFF2-40B4-BE49-F238E27FC236}">
              <a16:creationId xmlns:a16="http://schemas.microsoft.com/office/drawing/2014/main" id="{668D5C48-0CB7-441D-9E25-7FB6154E91BE}"/>
            </a:ext>
          </a:extLst>
        </xdr:cNvPr>
        <xdr:cNvSpPr/>
      </xdr:nvSpPr>
      <xdr:spPr>
        <a:xfrm rot="16200000">
          <a:off x="6340452" y="2653470"/>
          <a:ext cx="858302" cy="173233"/>
        </a:xfrm>
        <a:custGeom>
          <a:avLst/>
          <a:gdLst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32693 w 1326173"/>
            <a:gd name="connsiteY4" fmla="*/ 168519 h 417635"/>
            <a:gd name="connsiteX5" fmla="*/ 1326173 w 1326173"/>
            <a:gd name="connsiteY5" fmla="*/ 161192 h 417635"/>
            <a:gd name="connsiteX0" fmla="*/ 0 w 1326173"/>
            <a:gd name="connsiteY0" fmla="*/ 153866 h 417635"/>
            <a:gd name="connsiteX1" fmla="*/ 505558 w 1326173"/>
            <a:gd name="connsiteY1" fmla="*/ 153866 h 417635"/>
            <a:gd name="connsiteX2" fmla="*/ 512885 w 1326173"/>
            <a:gd name="connsiteY2" fmla="*/ 417635 h 417635"/>
            <a:gd name="connsiteX3" fmla="*/ 732693 w 1326173"/>
            <a:gd name="connsiteY3" fmla="*/ 0 h 417635"/>
            <a:gd name="connsiteX4" fmla="*/ 740020 w 1326173"/>
            <a:gd name="connsiteY4" fmla="*/ 234461 h 417635"/>
            <a:gd name="connsiteX5" fmla="*/ 1326173 w 1326173"/>
            <a:gd name="connsiteY5" fmla="*/ 161192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0 w 1318846"/>
            <a:gd name="connsiteY4" fmla="*/ 234461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234461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4374 w 1318846"/>
            <a:gd name="connsiteY4" fmla="*/ 191165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57436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40021 w 1318846"/>
            <a:gd name="connsiteY4" fmla="*/ 221471 h 417635"/>
            <a:gd name="connsiteX5" fmla="*/ 1318846 w 1318846"/>
            <a:gd name="connsiteY5" fmla="*/ 199825 h 417635"/>
            <a:gd name="connsiteX0" fmla="*/ 0 w 1318846"/>
            <a:gd name="connsiteY0" fmla="*/ 153866 h 417635"/>
            <a:gd name="connsiteX1" fmla="*/ 505558 w 1318846"/>
            <a:gd name="connsiteY1" fmla="*/ 153866 h 417635"/>
            <a:gd name="connsiteX2" fmla="*/ 512885 w 1318846"/>
            <a:gd name="connsiteY2" fmla="*/ 417635 h 417635"/>
            <a:gd name="connsiteX3" fmla="*/ 732693 w 1318846"/>
            <a:gd name="connsiteY3" fmla="*/ 0 h 417635"/>
            <a:gd name="connsiteX4" fmla="*/ 737071 w 1318846"/>
            <a:gd name="connsiteY4" fmla="*/ 209748 h 417635"/>
            <a:gd name="connsiteX5" fmla="*/ 1318846 w 1318846"/>
            <a:gd name="connsiteY5" fmla="*/ 199825 h 417635"/>
            <a:gd name="connsiteX0" fmla="*/ 0 w 1318846"/>
            <a:gd name="connsiteY0" fmla="*/ 153866 h 338466"/>
            <a:gd name="connsiteX1" fmla="*/ 505558 w 1318846"/>
            <a:gd name="connsiteY1" fmla="*/ 153866 h 338466"/>
            <a:gd name="connsiteX2" fmla="*/ 510395 w 1318846"/>
            <a:gd name="connsiteY2" fmla="*/ 338466 h 338466"/>
            <a:gd name="connsiteX3" fmla="*/ 732693 w 1318846"/>
            <a:gd name="connsiteY3" fmla="*/ 0 h 338466"/>
            <a:gd name="connsiteX4" fmla="*/ 737071 w 1318846"/>
            <a:gd name="connsiteY4" fmla="*/ 209748 h 338466"/>
            <a:gd name="connsiteX5" fmla="*/ 1318846 w 1318846"/>
            <a:gd name="connsiteY5" fmla="*/ 199825 h 338466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7071 w 1318846"/>
            <a:gd name="connsiteY4" fmla="*/ 16274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505558 w 1318846"/>
            <a:gd name="connsiteY1" fmla="*/ 106860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  <a:gd name="connsiteX0" fmla="*/ 0 w 1318846"/>
            <a:gd name="connsiteY0" fmla="*/ 106860 h 291460"/>
            <a:gd name="connsiteX1" fmla="*/ 496014 w 1318846"/>
            <a:gd name="connsiteY1" fmla="*/ 194743 h 291460"/>
            <a:gd name="connsiteX2" fmla="*/ 510395 w 1318846"/>
            <a:gd name="connsiteY2" fmla="*/ 291460 h 291460"/>
            <a:gd name="connsiteX3" fmla="*/ 737673 w 1318846"/>
            <a:gd name="connsiteY3" fmla="*/ 0 h 291460"/>
            <a:gd name="connsiteX4" fmla="*/ 739561 w 1318846"/>
            <a:gd name="connsiteY4" fmla="*/ 150372 h 291460"/>
            <a:gd name="connsiteX5" fmla="*/ 1318846 w 1318846"/>
            <a:gd name="connsiteY5" fmla="*/ 152819 h 291460"/>
            <a:gd name="connsiteX0" fmla="*/ 0 w 1323618"/>
            <a:gd name="connsiteY0" fmla="*/ 163727 h 291460"/>
            <a:gd name="connsiteX1" fmla="*/ 500786 w 1323618"/>
            <a:gd name="connsiteY1" fmla="*/ 194743 h 291460"/>
            <a:gd name="connsiteX2" fmla="*/ 515167 w 1323618"/>
            <a:gd name="connsiteY2" fmla="*/ 291460 h 291460"/>
            <a:gd name="connsiteX3" fmla="*/ 742445 w 1323618"/>
            <a:gd name="connsiteY3" fmla="*/ 0 h 291460"/>
            <a:gd name="connsiteX4" fmla="*/ 744333 w 1323618"/>
            <a:gd name="connsiteY4" fmla="*/ 150372 h 291460"/>
            <a:gd name="connsiteX5" fmla="*/ 1323618 w 1323618"/>
            <a:gd name="connsiteY5" fmla="*/ 152819 h 291460"/>
            <a:gd name="connsiteX0" fmla="*/ 0 w 1323618"/>
            <a:gd name="connsiteY0" fmla="*/ 163727 h 291460"/>
            <a:gd name="connsiteX1" fmla="*/ 510330 w 1323618"/>
            <a:gd name="connsiteY1" fmla="*/ 137879 h 291460"/>
            <a:gd name="connsiteX2" fmla="*/ 515167 w 1323618"/>
            <a:gd name="connsiteY2" fmla="*/ 291460 h 291460"/>
            <a:gd name="connsiteX3" fmla="*/ 742445 w 1323618"/>
            <a:gd name="connsiteY3" fmla="*/ 0 h 291460"/>
            <a:gd name="connsiteX4" fmla="*/ 744333 w 1323618"/>
            <a:gd name="connsiteY4" fmla="*/ 150372 h 291460"/>
            <a:gd name="connsiteX5" fmla="*/ 1323618 w 1323618"/>
            <a:gd name="connsiteY5" fmla="*/ 152819 h 291460"/>
            <a:gd name="connsiteX0" fmla="*/ 0 w 1333163"/>
            <a:gd name="connsiteY0" fmla="*/ 143047 h 291460"/>
            <a:gd name="connsiteX1" fmla="*/ 519875 w 1333163"/>
            <a:gd name="connsiteY1" fmla="*/ 137879 h 291460"/>
            <a:gd name="connsiteX2" fmla="*/ 524712 w 1333163"/>
            <a:gd name="connsiteY2" fmla="*/ 291460 h 291460"/>
            <a:gd name="connsiteX3" fmla="*/ 751990 w 1333163"/>
            <a:gd name="connsiteY3" fmla="*/ 0 h 291460"/>
            <a:gd name="connsiteX4" fmla="*/ 753878 w 1333163"/>
            <a:gd name="connsiteY4" fmla="*/ 150372 h 291460"/>
            <a:gd name="connsiteX5" fmla="*/ 1333163 w 1333163"/>
            <a:gd name="connsiteY5" fmla="*/ 152819 h 2914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33163" h="291460">
              <a:moveTo>
                <a:pt x="0" y="143047"/>
              </a:moveTo>
              <a:lnTo>
                <a:pt x="519875" y="137879"/>
              </a:lnTo>
              <a:lnTo>
                <a:pt x="524712" y="291460"/>
              </a:lnTo>
              <a:lnTo>
                <a:pt x="751990" y="0"/>
              </a:lnTo>
              <a:cubicBezTo>
                <a:pt x="753449" y="69916"/>
                <a:pt x="752419" y="80456"/>
                <a:pt x="753878" y="150372"/>
              </a:cubicBezTo>
              <a:lnTo>
                <a:pt x="1333163" y="152819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125225</xdr:colOff>
      <xdr:row>67</xdr:row>
      <xdr:rowOff>101322</xdr:rowOff>
    </xdr:from>
    <xdr:to>
      <xdr:col>11</xdr:col>
      <xdr:colOff>312389</xdr:colOff>
      <xdr:row>67</xdr:row>
      <xdr:rowOff>101322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386FD34A-30E5-412E-8E83-E2CBCB17F38C}"/>
            </a:ext>
          </a:extLst>
        </xdr:cNvPr>
        <xdr:cNvCxnSpPr/>
      </xdr:nvCxnSpPr>
      <xdr:spPr>
        <a:xfrm>
          <a:off x="4723501" y="2919408"/>
          <a:ext cx="2039612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138025</xdr:colOff>
      <xdr:row>61</xdr:row>
      <xdr:rowOff>29627</xdr:rowOff>
    </xdr:from>
    <xdr:to>
      <xdr:col>9</xdr:col>
      <xdr:colOff>138025</xdr:colOff>
      <xdr:row>65</xdr:row>
      <xdr:rowOff>5627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CB5A1B0C-DA3C-47B6-971C-9DB52DA297B2}"/>
            </a:ext>
          </a:extLst>
        </xdr:cNvPr>
        <xdr:cNvCxnSpPr/>
      </xdr:nvCxnSpPr>
      <xdr:spPr>
        <a:xfrm flipV="1">
          <a:off x="5353784" y="1704713"/>
          <a:ext cx="0" cy="738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92231</xdr:colOff>
      <xdr:row>65</xdr:row>
      <xdr:rowOff>80543</xdr:rowOff>
    </xdr:from>
    <xdr:to>
      <xdr:col>8</xdr:col>
      <xdr:colOff>192613</xdr:colOff>
      <xdr:row>66</xdr:row>
      <xdr:rowOff>4719</xdr:rowOff>
    </xdr:to>
    <xdr:sp macro="" textlink="">
      <xdr:nvSpPr>
        <xdr:cNvPr id="121" name="Arco 120">
          <a:extLst>
            <a:ext uri="{FF2B5EF4-FFF2-40B4-BE49-F238E27FC236}">
              <a16:creationId xmlns:a16="http://schemas.microsoft.com/office/drawing/2014/main" id="{BC26902A-F84D-4DF2-954C-603A48189682}"/>
            </a:ext>
          </a:extLst>
        </xdr:cNvPr>
        <xdr:cNvSpPr/>
      </xdr:nvSpPr>
      <xdr:spPr>
        <a:xfrm rot="10800000" flipV="1">
          <a:off x="4690507" y="2517629"/>
          <a:ext cx="100382" cy="114676"/>
        </a:xfrm>
        <a:prstGeom prst="arc">
          <a:avLst>
            <a:gd name="adj1" fmla="val 16200000"/>
            <a:gd name="adj2" fmla="val 533169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132249</xdr:colOff>
      <xdr:row>66</xdr:row>
      <xdr:rowOff>6696</xdr:rowOff>
    </xdr:from>
    <xdr:to>
      <xdr:col>8</xdr:col>
      <xdr:colOff>420249</xdr:colOff>
      <xdr:row>66</xdr:row>
      <xdr:rowOff>6696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DDA8FA78-5893-4BCB-AF74-64E5574E8C26}"/>
            </a:ext>
          </a:extLst>
        </xdr:cNvPr>
        <xdr:cNvCxnSpPr/>
      </xdr:nvCxnSpPr>
      <xdr:spPr>
        <a:xfrm rot="5400000" flipV="1">
          <a:off x="4874525" y="2490282"/>
          <a:ext cx="0" cy="28800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90588</xdr:colOff>
      <xdr:row>64</xdr:row>
      <xdr:rowOff>80596</xdr:rowOff>
    </xdr:from>
    <xdr:to>
      <xdr:col>9</xdr:col>
      <xdr:colOff>137463</xdr:colOff>
      <xdr:row>64</xdr:row>
      <xdr:rowOff>80596</xdr:rowOff>
    </xdr:to>
    <xdr:cxnSp macro="">
      <xdr:nvCxnSpPr>
        <xdr:cNvPr id="124" name="Conector recto de flecha 123">
          <a:extLst>
            <a:ext uri="{FF2B5EF4-FFF2-40B4-BE49-F238E27FC236}">
              <a16:creationId xmlns:a16="http://schemas.microsoft.com/office/drawing/2014/main" id="{5BADF64A-AC8E-401C-9BAE-6C599B6A3D43}"/>
            </a:ext>
          </a:extLst>
        </xdr:cNvPr>
        <xdr:cNvCxnSpPr/>
      </xdr:nvCxnSpPr>
      <xdr:spPr>
        <a:xfrm>
          <a:off x="4688864" y="2327182"/>
          <a:ext cx="664358" cy="0"/>
        </a:xfrm>
        <a:prstGeom prst="straightConnector1">
          <a:avLst/>
        </a:prstGeom>
        <a:ln>
          <a:solidFill>
            <a:srgbClr val="FF0000"/>
          </a:solidFill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127614</xdr:colOff>
      <xdr:row>66</xdr:row>
      <xdr:rowOff>179973</xdr:rowOff>
    </xdr:from>
    <xdr:to>
      <xdr:col>8</xdr:col>
      <xdr:colOff>415614</xdr:colOff>
      <xdr:row>66</xdr:row>
      <xdr:rowOff>179973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3E988EAB-B99E-4690-A480-2567A84ADB95}"/>
            </a:ext>
          </a:extLst>
        </xdr:cNvPr>
        <xdr:cNvCxnSpPr/>
      </xdr:nvCxnSpPr>
      <xdr:spPr>
        <a:xfrm rot="5400000" flipV="1">
          <a:off x="4869890" y="2663559"/>
          <a:ext cx="0" cy="28800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90180</xdr:colOff>
      <xdr:row>66</xdr:row>
      <xdr:rowOff>175323</xdr:rowOff>
    </xdr:from>
    <xdr:to>
      <xdr:col>8</xdr:col>
      <xdr:colOff>190562</xdr:colOff>
      <xdr:row>67</xdr:row>
      <xdr:rowOff>99499</xdr:rowOff>
    </xdr:to>
    <xdr:sp macro="" textlink="">
      <xdr:nvSpPr>
        <xdr:cNvPr id="127" name="Arco 126">
          <a:extLst>
            <a:ext uri="{FF2B5EF4-FFF2-40B4-BE49-F238E27FC236}">
              <a16:creationId xmlns:a16="http://schemas.microsoft.com/office/drawing/2014/main" id="{83623F23-22A4-4173-A0DD-D3AD5A5FECBE}"/>
            </a:ext>
          </a:extLst>
        </xdr:cNvPr>
        <xdr:cNvSpPr/>
      </xdr:nvSpPr>
      <xdr:spPr>
        <a:xfrm rot="10800000" flipV="1">
          <a:off x="4688456" y="2802909"/>
          <a:ext cx="100382" cy="114676"/>
        </a:xfrm>
        <a:prstGeom prst="arc">
          <a:avLst>
            <a:gd name="adj1" fmla="val 16200000"/>
            <a:gd name="adj2" fmla="val 533169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545076</xdr:colOff>
      <xdr:row>63</xdr:row>
      <xdr:rowOff>30309</xdr:rowOff>
    </xdr:from>
    <xdr:to>
      <xdr:col>4</xdr:col>
      <xdr:colOff>311728</xdr:colOff>
      <xdr:row>65</xdr:row>
      <xdr:rowOff>67634</xdr:rowOff>
    </xdr:to>
    <xdr:cxnSp macro="">
      <xdr:nvCxnSpPr>
        <xdr:cNvPr id="13" name="Conector: curvado 12">
          <a:extLst>
            <a:ext uri="{FF2B5EF4-FFF2-40B4-BE49-F238E27FC236}">
              <a16:creationId xmlns:a16="http://schemas.microsoft.com/office/drawing/2014/main" id="{19D130B8-C217-3D4A-FFA3-ADD01027C8F1}"/>
            </a:ext>
          </a:extLst>
        </xdr:cNvPr>
        <xdr:cNvCxnSpPr/>
      </xdr:nvCxnSpPr>
      <xdr:spPr>
        <a:xfrm rot="5400000">
          <a:off x="2044143" y="12394447"/>
          <a:ext cx="418325" cy="385777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523279</xdr:colOff>
      <xdr:row>63</xdr:row>
      <xdr:rowOff>41656</xdr:rowOff>
    </xdr:from>
    <xdr:to>
      <xdr:col>10</xdr:col>
      <xdr:colOff>289932</xdr:colOff>
      <xdr:row>65</xdr:row>
      <xdr:rowOff>78981</xdr:rowOff>
    </xdr:to>
    <xdr:cxnSp macro="">
      <xdr:nvCxnSpPr>
        <xdr:cNvPr id="23" name="Conector: curvado 22">
          <a:extLst>
            <a:ext uri="{FF2B5EF4-FFF2-40B4-BE49-F238E27FC236}">
              <a16:creationId xmlns:a16="http://schemas.microsoft.com/office/drawing/2014/main" id="{99D877B6-9516-4BFD-8E29-4075852EFFD3}"/>
            </a:ext>
          </a:extLst>
        </xdr:cNvPr>
        <xdr:cNvCxnSpPr/>
      </xdr:nvCxnSpPr>
      <xdr:spPr>
        <a:xfrm rot="5400000">
          <a:off x="5721943" y="12401837"/>
          <a:ext cx="418325" cy="384135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441959</xdr:colOff>
      <xdr:row>0</xdr:row>
      <xdr:rowOff>160020</xdr:rowOff>
    </xdr:from>
    <xdr:to>
      <xdr:col>14</xdr:col>
      <xdr:colOff>552328</xdr:colOff>
      <xdr:row>7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5B34EF-1090-4B06-A0E0-E27B7867AF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7124699" y="160020"/>
          <a:ext cx="2030609" cy="1584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121920</xdr:colOff>
      <xdr:row>92</xdr:row>
      <xdr:rowOff>157706</xdr:rowOff>
    </xdr:from>
    <xdr:to>
      <xdr:col>11</xdr:col>
      <xdr:colOff>624840</xdr:colOff>
      <xdr:row>122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4716C5-892B-FB04-1ED6-D0F077E6D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" y="17371286"/>
          <a:ext cx="5623560" cy="5336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tabSelected="1" zoomScaleNormal="100" workbookViewId="0">
      <selection activeCell="C94" sqref="C94"/>
    </sheetView>
  </sheetViews>
  <sheetFormatPr defaultColWidth="9.109375" defaultRowHeight="14.4" x14ac:dyDescent="0.3"/>
  <cols>
    <col min="1" max="1" width="4.109375" style="2" customWidth="1"/>
    <col min="2" max="15" width="9.33203125" style="2" customWidth="1"/>
    <col min="16" max="16" width="2.109375" style="66" customWidth="1"/>
    <col min="17" max="17" width="9.33203125" style="2" customWidth="1"/>
    <col min="18" max="18" width="9.109375" style="2"/>
    <col min="19" max="21" width="12.5546875" style="2" customWidth="1"/>
    <col min="22" max="16384" width="9.109375" style="2"/>
  </cols>
  <sheetData>
    <row r="1" spans="1:16" ht="28.8" x14ac:dyDescent="0.3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6" ht="28.2" x14ac:dyDescent="0.3">
      <c r="A2" s="70" t="s">
        <v>22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6" x14ac:dyDescent="0.3">
      <c r="B3" s="4"/>
    </row>
    <row r="4" spans="1:16" x14ac:dyDescent="0.3">
      <c r="B4" s="3" t="s">
        <v>27</v>
      </c>
      <c r="C4" s="20"/>
    </row>
    <row r="5" spans="1:16" x14ac:dyDescent="0.3">
      <c r="B5" s="3"/>
      <c r="C5" s="20"/>
    </row>
    <row r="6" spans="1:16" x14ac:dyDescent="0.3">
      <c r="B6" s="3"/>
      <c r="C6" s="20"/>
    </row>
    <row r="7" spans="1:16" x14ac:dyDescent="0.3">
      <c r="B7" s="6"/>
      <c r="C7" s="20"/>
      <c r="H7" s="6"/>
      <c r="I7" s="20"/>
    </row>
    <row r="8" spans="1:16" x14ac:dyDescent="0.3">
      <c r="B8" s="6"/>
      <c r="C8" s="20"/>
      <c r="H8" s="6"/>
      <c r="I8" s="20"/>
    </row>
    <row r="9" spans="1:16" x14ac:dyDescent="0.3">
      <c r="B9" s="6"/>
      <c r="C9" s="20"/>
      <c r="H9" s="6"/>
      <c r="I9" s="20"/>
    </row>
    <row r="10" spans="1:16" x14ac:dyDescent="0.3">
      <c r="B10" s="6"/>
      <c r="C10" s="35" t="s">
        <v>26</v>
      </c>
      <c r="D10" s="3"/>
      <c r="E10" s="3"/>
      <c r="F10" s="3"/>
      <c r="G10" s="3"/>
      <c r="H10" s="19"/>
      <c r="I10" s="35" t="s">
        <v>26</v>
      </c>
    </row>
    <row r="11" spans="1:1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7"/>
    </row>
    <row r="12" spans="1:1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7"/>
    </row>
    <row r="13" spans="1:1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7"/>
    </row>
    <row r="14" spans="1:1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7"/>
    </row>
    <row r="15" spans="1:1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7"/>
    </row>
    <row r="16" spans="1:16" x14ac:dyDescent="0.3">
      <c r="B16" s="19"/>
      <c r="H16" s="19"/>
    </row>
    <row r="17" spans="2:19" x14ac:dyDescent="0.3">
      <c r="B17" s="3"/>
      <c r="H17" s="3"/>
    </row>
    <row r="18" spans="2:19" x14ac:dyDescent="0.3">
      <c r="B18" s="3"/>
      <c r="H18" s="3"/>
    </row>
    <row r="19" spans="2:19" x14ac:dyDescent="0.3">
      <c r="B19" s="3"/>
      <c r="H19" s="3"/>
    </row>
    <row r="20" spans="2:19" x14ac:dyDescent="0.3">
      <c r="B20" s="3"/>
      <c r="H20" s="3"/>
    </row>
    <row r="21" spans="2:19" x14ac:dyDescent="0.3">
      <c r="B21" s="3"/>
      <c r="C21" s="53" t="s">
        <v>18</v>
      </c>
      <c r="D21" s="53"/>
      <c r="E21" s="53"/>
      <c r="F21" s="53"/>
      <c r="G21" s="36"/>
      <c r="H21" s="37"/>
      <c r="I21" s="53" t="s">
        <v>17</v>
      </c>
      <c r="J21" s="53"/>
      <c r="K21" s="53"/>
      <c r="L21" s="53"/>
      <c r="M21" s="22"/>
      <c r="N21" s="22"/>
      <c r="O21" s="22"/>
      <c r="P21" s="68"/>
    </row>
    <row r="22" spans="2:19" x14ac:dyDescent="0.3">
      <c r="B22" s="3"/>
      <c r="H22" s="3"/>
    </row>
    <row r="23" spans="2:19" x14ac:dyDescent="0.3">
      <c r="B23" s="3"/>
      <c r="H23" s="3"/>
    </row>
    <row r="24" spans="2:19" x14ac:dyDescent="0.3">
      <c r="B24" s="3"/>
      <c r="H24" s="3"/>
    </row>
    <row r="25" spans="2:19" x14ac:dyDescent="0.3">
      <c r="B25" s="3"/>
      <c r="H25" s="3"/>
    </row>
    <row r="26" spans="2:19" x14ac:dyDescent="0.3">
      <c r="B26" s="3"/>
      <c r="H26" s="3"/>
    </row>
    <row r="27" spans="2:19" x14ac:dyDescent="0.3">
      <c r="B27" s="3"/>
      <c r="H27" s="3"/>
    </row>
    <row r="28" spans="2:19" x14ac:dyDescent="0.3">
      <c r="B28" s="3" t="s">
        <v>42</v>
      </c>
      <c r="H28" s="3"/>
      <c r="R28" s="58" t="s">
        <v>41</v>
      </c>
      <c r="S28" s="58"/>
    </row>
    <row r="29" spans="2:19" x14ac:dyDescent="0.3">
      <c r="B29" s="3"/>
      <c r="H29" s="3"/>
      <c r="R29" s="55" t="s">
        <v>29</v>
      </c>
      <c r="S29" s="24">
        <v>1.2</v>
      </c>
    </row>
    <row r="30" spans="2:19" x14ac:dyDescent="0.3">
      <c r="B30" s="6" t="s">
        <v>23</v>
      </c>
      <c r="C30" s="21">
        <v>210</v>
      </c>
      <c r="D30" s="2" t="s">
        <v>24</v>
      </c>
      <c r="E30" s="27">
        <f>+C30*0.0980665</f>
        <v>20.593965000000001</v>
      </c>
      <c r="F30" s="29" t="s">
        <v>46</v>
      </c>
      <c r="H30" s="3"/>
      <c r="R30" s="57"/>
      <c r="S30" s="24">
        <v>1</v>
      </c>
    </row>
    <row r="31" spans="2:19" x14ac:dyDescent="0.3">
      <c r="B31" s="6" t="s">
        <v>25</v>
      </c>
      <c r="C31" s="21">
        <v>4200</v>
      </c>
      <c r="D31" s="2" t="s">
        <v>24</v>
      </c>
      <c r="E31" s="27">
        <f>+C31*0.0980665</f>
        <v>411.8793</v>
      </c>
      <c r="F31" s="29" t="s">
        <v>46</v>
      </c>
      <c r="H31" s="3"/>
      <c r="R31" s="55" t="s">
        <v>39</v>
      </c>
      <c r="S31" s="24">
        <v>0.7</v>
      </c>
    </row>
    <row r="32" spans="2:19" x14ac:dyDescent="0.3">
      <c r="B32" s="6" t="s">
        <v>31</v>
      </c>
      <c r="C32" s="26">
        <v>1</v>
      </c>
      <c r="D32" s="2" t="s">
        <v>44</v>
      </c>
      <c r="F32" s="29"/>
      <c r="H32" s="3"/>
      <c r="R32" s="57"/>
      <c r="S32" s="24">
        <v>1</v>
      </c>
    </row>
    <row r="33" spans="2:22" x14ac:dyDescent="0.3">
      <c r="B33" s="6" t="s">
        <v>30</v>
      </c>
      <c r="C33" s="26">
        <v>1</v>
      </c>
      <c r="D33" s="2" t="s">
        <v>44</v>
      </c>
      <c r="H33" s="3"/>
      <c r="R33" s="55" t="s">
        <v>40</v>
      </c>
      <c r="S33" s="25">
        <v>0.8</v>
      </c>
    </row>
    <row r="34" spans="2:22" x14ac:dyDescent="0.3">
      <c r="B34" s="6" t="s">
        <v>32</v>
      </c>
      <c r="C34" s="26">
        <v>1</v>
      </c>
      <c r="D34" s="2" t="s">
        <v>44</v>
      </c>
      <c r="H34" s="3"/>
      <c r="R34" s="56"/>
      <c r="S34" s="25">
        <v>1</v>
      </c>
    </row>
    <row r="35" spans="2:22" x14ac:dyDescent="0.3">
      <c r="B35" s="6" t="s">
        <v>33</v>
      </c>
      <c r="C35" s="26">
        <v>1</v>
      </c>
      <c r="D35" s="2" t="s">
        <v>44</v>
      </c>
      <c r="H35" s="3"/>
      <c r="R35" s="55" t="s">
        <v>38</v>
      </c>
      <c r="S35" s="24">
        <v>1.3</v>
      </c>
    </row>
    <row r="36" spans="2:22" x14ac:dyDescent="0.3">
      <c r="D36" s="10" t="s">
        <v>16</v>
      </c>
      <c r="E36" s="11" t="s">
        <v>34</v>
      </c>
      <c r="F36" s="11" t="s">
        <v>35</v>
      </c>
      <c r="H36" s="3"/>
      <c r="R36" s="57"/>
      <c r="S36" s="24">
        <v>1</v>
      </c>
    </row>
    <row r="37" spans="2:22" x14ac:dyDescent="0.3">
      <c r="B37" s="6" t="s">
        <v>36</v>
      </c>
      <c r="C37" s="23">
        <v>5</v>
      </c>
      <c r="D37" s="7" t="str">
        <f>LOOKUP(C37,$R$48:$R$60,$S$48:$S$60)</f>
        <v>5/8"</v>
      </c>
      <c r="E37" s="8">
        <f>LOOKUP(C37,$R$48:$R$60,$T$48:$T$60)</f>
        <v>1.5874999999999999</v>
      </c>
      <c r="F37" s="8">
        <f>LOOKUP(C37,$R$48:$R$60,$U$48:$U$60)</f>
        <v>1.9793260902246004</v>
      </c>
      <c r="H37" s="3"/>
    </row>
    <row r="38" spans="2:22" x14ac:dyDescent="0.3">
      <c r="B38" s="6"/>
      <c r="H38" s="3"/>
    </row>
    <row r="39" spans="2:22" x14ac:dyDescent="0.3">
      <c r="B39" s="3" t="s">
        <v>45</v>
      </c>
      <c r="H39" s="3"/>
    </row>
    <row r="40" spans="2:22" x14ac:dyDescent="0.3">
      <c r="B40" s="6"/>
      <c r="H40" s="3"/>
    </row>
    <row r="41" spans="2:22" x14ac:dyDescent="0.3">
      <c r="B41" s="6"/>
      <c r="H41" s="3"/>
    </row>
    <row r="42" spans="2:22" x14ac:dyDescent="0.3">
      <c r="B42" s="6"/>
      <c r="H42" s="3"/>
    </row>
    <row r="43" spans="2:22" x14ac:dyDescent="0.3">
      <c r="B43" s="6" t="s">
        <v>43</v>
      </c>
      <c r="C43" s="27">
        <f>((0.24*E31*C32*C33*C34*C35)/(SQRT(E30)))*E37</f>
        <v>34.579997416801525</v>
      </c>
      <c r="D43" s="2" t="s">
        <v>5</v>
      </c>
      <c r="H43" s="3"/>
    </row>
    <row r="44" spans="2:22" x14ac:dyDescent="0.3">
      <c r="B44" s="3"/>
      <c r="H44" s="3"/>
      <c r="R44" s="62" t="s">
        <v>0</v>
      </c>
      <c r="S44" s="63"/>
      <c r="T44" s="63"/>
      <c r="U44" s="64"/>
    </row>
    <row r="45" spans="2:22" x14ac:dyDescent="0.3">
      <c r="B45" s="3" t="s">
        <v>48</v>
      </c>
      <c r="R45" s="59" t="s">
        <v>1</v>
      </c>
      <c r="S45" s="60"/>
      <c r="T45" s="60"/>
      <c r="U45" s="61"/>
    </row>
    <row r="46" spans="2:22" x14ac:dyDescent="0.3">
      <c r="B46" s="3"/>
      <c r="R46" s="1" t="s">
        <v>2</v>
      </c>
      <c r="S46" s="1" t="s">
        <v>3</v>
      </c>
      <c r="T46" s="1" t="s">
        <v>3</v>
      </c>
      <c r="U46" s="1" t="s">
        <v>4</v>
      </c>
    </row>
    <row r="47" spans="2:22" x14ac:dyDescent="0.3">
      <c r="B47" s="30" t="s">
        <v>49</v>
      </c>
      <c r="R47" s="1"/>
      <c r="S47" s="1" t="s">
        <v>28</v>
      </c>
      <c r="T47" s="1" t="s">
        <v>5</v>
      </c>
      <c r="U47" s="1" t="s">
        <v>6</v>
      </c>
    </row>
    <row r="48" spans="2:22" ht="15" customHeight="1" x14ac:dyDescent="0.3">
      <c r="B48" s="30" t="s">
        <v>50</v>
      </c>
      <c r="R48" s="14">
        <v>1</v>
      </c>
      <c r="S48" s="15" t="s">
        <v>37</v>
      </c>
      <c r="T48" s="16">
        <v>0.63500000000000001</v>
      </c>
      <c r="U48" s="17">
        <v>0.31669217443593611</v>
      </c>
      <c r="V48" s="18"/>
    </row>
    <row r="49" spans="2:21" ht="15" customHeight="1" x14ac:dyDescent="0.3">
      <c r="B49" s="12"/>
      <c r="R49" s="14">
        <v>2</v>
      </c>
      <c r="S49" s="15" t="s">
        <v>21</v>
      </c>
      <c r="T49" s="16">
        <v>0.8</v>
      </c>
      <c r="U49" s="17">
        <v>0.50265482457436694</v>
      </c>
    </row>
    <row r="50" spans="2:21" ht="15" customHeight="1" x14ac:dyDescent="0.3">
      <c r="B50" s="12"/>
      <c r="R50" s="14">
        <v>3</v>
      </c>
      <c r="S50" s="15" t="s">
        <v>7</v>
      </c>
      <c r="T50" s="16">
        <v>0.95250000000000001</v>
      </c>
      <c r="U50" s="17">
        <v>0.71255739248085614</v>
      </c>
    </row>
    <row r="51" spans="2:21" ht="15" customHeight="1" x14ac:dyDescent="0.3">
      <c r="B51" s="6" t="s">
        <v>43</v>
      </c>
      <c r="C51" s="20">
        <f>8*E37</f>
        <v>12.7</v>
      </c>
      <c r="D51" s="29" t="s">
        <v>5</v>
      </c>
      <c r="E51" s="34" t="s">
        <v>51</v>
      </c>
      <c r="R51" s="14">
        <v>4</v>
      </c>
      <c r="S51" s="15" t="s">
        <v>8</v>
      </c>
      <c r="T51" s="16">
        <v>1.27</v>
      </c>
      <c r="U51" s="17">
        <v>1.2667686977437445</v>
      </c>
    </row>
    <row r="52" spans="2:21" x14ac:dyDescent="0.3">
      <c r="R52" s="14">
        <v>5</v>
      </c>
      <c r="S52" s="15" t="s">
        <v>9</v>
      </c>
      <c r="T52" s="16">
        <v>1.5874999999999999</v>
      </c>
      <c r="U52" s="17">
        <v>1.9793260902246004</v>
      </c>
    </row>
    <row r="53" spans="2:21" x14ac:dyDescent="0.3">
      <c r="B53" s="6" t="s">
        <v>43</v>
      </c>
      <c r="C53" s="27">
        <v>15</v>
      </c>
      <c r="D53" s="29" t="s">
        <v>5</v>
      </c>
      <c r="E53" s="34" t="s">
        <v>52</v>
      </c>
      <c r="R53" s="14">
        <v>6</v>
      </c>
      <c r="S53" s="15" t="s">
        <v>10</v>
      </c>
      <c r="T53" s="16">
        <v>1.905</v>
      </c>
      <c r="U53" s="17">
        <v>2.8502295699234246</v>
      </c>
    </row>
    <row r="54" spans="2:21" x14ac:dyDescent="0.3">
      <c r="B54" s="6"/>
      <c r="R54" s="14">
        <v>7</v>
      </c>
      <c r="S54" s="15" t="s">
        <v>11</v>
      </c>
      <c r="T54" s="16">
        <v>2.2225000000000001</v>
      </c>
      <c r="U54" s="17">
        <v>3.8794791368402173</v>
      </c>
    </row>
    <row r="55" spans="2:21" x14ac:dyDescent="0.3">
      <c r="B55" s="31" t="s">
        <v>54</v>
      </c>
      <c r="R55" s="14">
        <v>8</v>
      </c>
      <c r="S55" s="15" t="s">
        <v>12</v>
      </c>
      <c r="T55" s="16">
        <v>2.54</v>
      </c>
      <c r="U55" s="17">
        <v>5.0670747909749778</v>
      </c>
    </row>
    <row r="56" spans="2:21" s="29" customFormat="1" x14ac:dyDescent="0.3">
      <c r="P56" s="69"/>
      <c r="R56" s="14">
        <v>9</v>
      </c>
      <c r="S56" s="15" t="s">
        <v>13</v>
      </c>
      <c r="T56" s="16">
        <v>2.8574999999999999</v>
      </c>
      <c r="U56" s="17">
        <v>6.4130165323277053</v>
      </c>
    </row>
    <row r="57" spans="2:21" s="29" customFormat="1" x14ac:dyDescent="0.3">
      <c r="B57" s="30" t="s">
        <v>53</v>
      </c>
      <c r="P57" s="69"/>
      <c r="R57" s="14">
        <v>10</v>
      </c>
      <c r="S57" s="15" t="s">
        <v>14</v>
      </c>
      <c r="T57" s="16">
        <v>3.1749999999999998</v>
      </c>
      <c r="U57" s="17">
        <v>7.9173043608984015</v>
      </c>
    </row>
    <row r="58" spans="2:21" s="29" customFormat="1" x14ac:dyDescent="0.3">
      <c r="P58" s="69"/>
      <c r="R58" s="14">
        <v>11</v>
      </c>
      <c r="S58" s="15" t="s">
        <v>15</v>
      </c>
      <c r="T58" s="16">
        <v>3.58</v>
      </c>
      <c r="U58" s="17">
        <v>10.065977021367056</v>
      </c>
    </row>
    <row r="59" spans="2:21" s="29" customFormat="1" x14ac:dyDescent="0.3">
      <c r="B59" s="6" t="s">
        <v>43</v>
      </c>
      <c r="C59" s="5">
        <f>MAX(C53,C51,C43)</f>
        <v>34.579997416801525</v>
      </c>
      <c r="D59" s="29" t="s">
        <v>5</v>
      </c>
      <c r="P59" s="69"/>
      <c r="R59" s="14">
        <v>14</v>
      </c>
      <c r="S59" s="15" t="s">
        <v>19</v>
      </c>
      <c r="T59" s="16">
        <v>4.3</v>
      </c>
      <c r="U59" s="17">
        <v>14.522012041218819</v>
      </c>
    </row>
    <row r="60" spans="2:21" s="29" customFormat="1" x14ac:dyDescent="0.3">
      <c r="B60" s="32"/>
      <c r="C60" s="5"/>
      <c r="P60" s="69"/>
      <c r="R60" s="14">
        <v>18</v>
      </c>
      <c r="S60" s="15" t="s">
        <v>20</v>
      </c>
      <c r="T60" s="16">
        <v>5.73</v>
      </c>
      <c r="U60" s="17">
        <v>25.786899359012086</v>
      </c>
    </row>
    <row r="61" spans="2:21" s="29" customFormat="1" x14ac:dyDescent="0.3">
      <c r="B61" s="6"/>
      <c r="C61" s="20"/>
      <c r="D61" s="2"/>
      <c r="E61" s="2"/>
      <c r="F61" s="2"/>
      <c r="G61" s="2"/>
      <c r="H61" s="6"/>
      <c r="I61" s="20"/>
      <c r="J61" s="2"/>
      <c r="K61" s="2"/>
      <c r="L61" s="2"/>
      <c r="P61" s="69"/>
    </row>
    <row r="62" spans="2:21" s="29" customFormat="1" x14ac:dyDescent="0.3">
      <c r="B62" s="6"/>
      <c r="C62" s="20"/>
      <c r="D62" s="2"/>
      <c r="E62" s="2"/>
      <c r="F62" s="2"/>
      <c r="G62" s="2"/>
      <c r="H62" s="6"/>
      <c r="I62" s="20"/>
      <c r="J62" s="2"/>
      <c r="K62" s="2"/>
      <c r="L62" s="2"/>
      <c r="P62" s="69"/>
    </row>
    <row r="63" spans="2:21" s="29" customFormat="1" x14ac:dyDescent="0.3">
      <c r="B63" s="6"/>
      <c r="C63" s="20"/>
      <c r="D63" s="2"/>
      <c r="E63" s="52" t="str">
        <f>CONCATENATE("Ø ", D37)</f>
        <v>Ø 5/8"</v>
      </c>
      <c r="F63" s="2"/>
      <c r="G63" s="2"/>
      <c r="H63" s="6"/>
      <c r="I63" s="20"/>
      <c r="J63" s="2"/>
      <c r="K63" s="52" t="str">
        <f>CONCATENATE("Ø ", D37)</f>
        <v>Ø 5/8"</v>
      </c>
      <c r="L63" s="2"/>
      <c r="P63" s="69"/>
    </row>
    <row r="64" spans="2:21" s="29" customFormat="1" x14ac:dyDescent="0.3">
      <c r="B64" s="65" t="str">
        <f>CONCATENATE(ROUND(C59,2),"cm")</f>
        <v>34.58cm</v>
      </c>
      <c r="C64" s="65"/>
      <c r="D64" s="65"/>
      <c r="E64" s="2"/>
      <c r="F64" s="2"/>
      <c r="G64" s="2"/>
      <c r="H64" s="65" t="str">
        <f>CONCATENATE(ROUND(C59,2),"cm")</f>
        <v>34.58cm</v>
      </c>
      <c r="I64" s="65"/>
      <c r="J64" s="65"/>
      <c r="K64" s="2"/>
      <c r="L64" s="2"/>
      <c r="P64" s="69"/>
    </row>
    <row r="65" spans="2:16" s="29" customFormat="1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P65" s="69"/>
    </row>
    <row r="66" spans="2:16" s="29" customFormat="1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P66" s="69"/>
    </row>
    <row r="67" spans="2:16" s="29" customForma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P67" s="69"/>
    </row>
    <row r="68" spans="2:16" s="29" customForma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P68" s="69"/>
    </row>
    <row r="69" spans="2:16" s="29" customFormat="1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P69" s="69"/>
    </row>
    <row r="70" spans="2:16" s="29" customFormat="1" x14ac:dyDescent="0.3">
      <c r="B70" s="19"/>
      <c r="C70" s="2"/>
      <c r="D70" s="2"/>
      <c r="E70" s="2"/>
      <c r="F70" s="2"/>
      <c r="G70" s="2"/>
      <c r="H70" s="19"/>
      <c r="I70" s="2"/>
      <c r="J70" s="2"/>
      <c r="K70" s="2"/>
      <c r="L70" s="2"/>
      <c r="P70" s="69"/>
    </row>
    <row r="71" spans="2:16" s="29" customFormat="1" x14ac:dyDescent="0.3">
      <c r="B71" s="3"/>
      <c r="C71" s="2"/>
      <c r="D71" s="2"/>
      <c r="E71" s="2"/>
      <c r="F71" s="2"/>
      <c r="G71" s="2"/>
      <c r="H71" s="3"/>
      <c r="I71" s="2"/>
      <c r="J71" s="2"/>
      <c r="K71" s="2"/>
      <c r="L71" s="2"/>
      <c r="P71" s="69"/>
    </row>
    <row r="72" spans="2:16" s="29" customFormat="1" x14ac:dyDescent="0.3">
      <c r="B72" s="3"/>
      <c r="C72" s="2"/>
      <c r="D72" s="2"/>
      <c r="E72" s="2"/>
      <c r="F72" s="2"/>
      <c r="G72" s="2"/>
      <c r="H72" s="3"/>
      <c r="I72" s="2"/>
      <c r="J72" s="2"/>
      <c r="K72" s="2"/>
      <c r="L72" s="2"/>
      <c r="P72" s="69"/>
    </row>
    <row r="73" spans="2:16" s="29" customFormat="1" x14ac:dyDescent="0.3">
      <c r="B73" s="3"/>
      <c r="C73" s="2"/>
      <c r="D73" s="2"/>
      <c r="E73" s="2"/>
      <c r="F73" s="2"/>
      <c r="G73" s="2"/>
      <c r="H73" s="3"/>
      <c r="I73" s="2"/>
      <c r="J73" s="2"/>
      <c r="K73" s="2"/>
      <c r="L73" s="2"/>
      <c r="P73" s="69"/>
    </row>
    <row r="74" spans="2:16" s="29" customFormat="1" x14ac:dyDescent="0.3">
      <c r="B74" s="3"/>
      <c r="C74" s="2"/>
      <c r="D74" s="2"/>
      <c r="E74" s="2"/>
      <c r="F74" s="2"/>
      <c r="G74" s="2"/>
      <c r="H74" s="3"/>
      <c r="I74" s="2"/>
      <c r="J74" s="2"/>
      <c r="K74" s="2"/>
      <c r="L74" s="2"/>
      <c r="P74" s="69"/>
    </row>
    <row r="75" spans="2:16" s="29" customFormat="1" x14ac:dyDescent="0.3">
      <c r="B75" s="3"/>
      <c r="C75" s="53" t="s">
        <v>18</v>
      </c>
      <c r="D75" s="53"/>
      <c r="E75" s="53"/>
      <c r="F75" s="53"/>
      <c r="G75" s="2"/>
      <c r="H75" s="3"/>
      <c r="I75" s="53" t="s">
        <v>17</v>
      </c>
      <c r="J75" s="53"/>
      <c r="K75" s="53"/>
      <c r="L75" s="53"/>
      <c r="P75" s="69"/>
    </row>
    <row r="76" spans="2:16" s="29" customFormat="1" x14ac:dyDescent="0.3">
      <c r="B76" s="33"/>
      <c r="P76" s="69"/>
    </row>
    <row r="77" spans="2:16" s="29" customFormat="1" x14ac:dyDescent="0.3">
      <c r="B77" s="33"/>
      <c r="P77" s="69"/>
    </row>
    <row r="78" spans="2:16" s="29" customFormat="1" x14ac:dyDescent="0.3">
      <c r="B78" s="31" t="s">
        <v>60</v>
      </c>
      <c r="P78" s="69"/>
    </row>
    <row r="79" spans="2:16" s="29" customFormat="1" x14ac:dyDescent="0.3">
      <c r="B79" s="33"/>
      <c r="P79" s="69"/>
    </row>
    <row r="80" spans="2:16" s="29" customFormat="1" x14ac:dyDescent="0.3">
      <c r="B80" s="33"/>
      <c r="E80" s="54" t="s">
        <v>57</v>
      </c>
      <c r="F80" s="54"/>
      <c r="G80" s="54"/>
      <c r="H80" s="54"/>
      <c r="P80" s="69"/>
    </row>
    <row r="81" spans="2:16" s="29" customFormat="1" x14ac:dyDescent="0.3">
      <c r="B81" s="38"/>
      <c r="C81" s="28"/>
      <c r="D81" s="28"/>
      <c r="E81" s="9">
        <v>210</v>
      </c>
      <c r="F81" s="9">
        <v>280</v>
      </c>
      <c r="G81" s="9">
        <v>350</v>
      </c>
      <c r="H81" s="9">
        <v>420</v>
      </c>
      <c r="I81" s="28"/>
      <c r="P81" s="69"/>
    </row>
    <row r="82" spans="2:16" s="29" customFormat="1" x14ac:dyDescent="0.3">
      <c r="B82" s="39" t="s">
        <v>55</v>
      </c>
      <c r="C82" s="39" t="s">
        <v>34</v>
      </c>
      <c r="D82" s="39" t="s">
        <v>56</v>
      </c>
      <c r="E82" s="39" t="s">
        <v>59</v>
      </c>
      <c r="F82" s="39" t="s">
        <v>59</v>
      </c>
      <c r="G82" s="39" t="s">
        <v>59</v>
      </c>
      <c r="H82" s="39" t="s">
        <v>59</v>
      </c>
      <c r="I82" s="28"/>
      <c r="P82" s="69"/>
    </row>
    <row r="83" spans="2:16" s="29" customFormat="1" x14ac:dyDescent="0.3">
      <c r="B83" s="40" t="s">
        <v>58</v>
      </c>
      <c r="C83" s="43">
        <v>0.8</v>
      </c>
      <c r="D83" s="43">
        <v>0.5</v>
      </c>
      <c r="E83" s="43">
        <v>18</v>
      </c>
      <c r="F83" s="44">
        <v>15</v>
      </c>
      <c r="G83" s="43">
        <v>14</v>
      </c>
      <c r="H83" s="45">
        <v>12</v>
      </c>
      <c r="I83" s="28"/>
      <c r="P83" s="69"/>
    </row>
    <row r="84" spans="2:16" s="29" customFormat="1" x14ac:dyDescent="0.3">
      <c r="B84" s="41" t="s">
        <v>7</v>
      </c>
      <c r="C84" s="46">
        <v>0.95</v>
      </c>
      <c r="D84" s="46">
        <v>0.71</v>
      </c>
      <c r="E84" s="46">
        <v>21</v>
      </c>
      <c r="F84" s="27">
        <v>18</v>
      </c>
      <c r="G84" s="46">
        <v>16</v>
      </c>
      <c r="H84" s="47">
        <v>15</v>
      </c>
      <c r="I84" s="28"/>
      <c r="P84" s="69"/>
    </row>
    <row r="85" spans="2:16" s="29" customFormat="1" x14ac:dyDescent="0.3">
      <c r="B85" s="41" t="s">
        <v>8</v>
      </c>
      <c r="C85" s="46">
        <v>1.27</v>
      </c>
      <c r="D85" s="46">
        <v>1.29</v>
      </c>
      <c r="E85" s="46">
        <v>28</v>
      </c>
      <c r="F85" s="27">
        <v>24</v>
      </c>
      <c r="G85" s="46">
        <v>22</v>
      </c>
      <c r="H85" s="47">
        <v>20</v>
      </c>
      <c r="I85" s="28"/>
      <c r="P85" s="69"/>
    </row>
    <row r="86" spans="2:16" s="29" customFormat="1" x14ac:dyDescent="0.3">
      <c r="B86" s="41" t="s">
        <v>9</v>
      </c>
      <c r="C86" s="46">
        <v>1.59</v>
      </c>
      <c r="D86" s="46">
        <v>2</v>
      </c>
      <c r="E86" s="46">
        <v>35</v>
      </c>
      <c r="F86" s="27">
        <v>30</v>
      </c>
      <c r="G86" s="46">
        <v>27</v>
      </c>
      <c r="H86" s="47">
        <v>25</v>
      </c>
      <c r="I86" s="28"/>
      <c r="P86" s="69"/>
    </row>
    <row r="87" spans="2:16" s="29" customFormat="1" x14ac:dyDescent="0.3">
      <c r="B87" s="41" t="s">
        <v>10</v>
      </c>
      <c r="C87" s="46">
        <v>1.91</v>
      </c>
      <c r="D87" s="46">
        <v>2.84</v>
      </c>
      <c r="E87" s="46">
        <v>42</v>
      </c>
      <c r="F87" s="27">
        <v>36</v>
      </c>
      <c r="G87" s="46">
        <v>32</v>
      </c>
      <c r="H87" s="47">
        <v>30</v>
      </c>
      <c r="I87" s="28"/>
      <c r="P87" s="69"/>
    </row>
    <row r="88" spans="2:16" s="29" customFormat="1" x14ac:dyDescent="0.3">
      <c r="B88" s="41" t="s">
        <v>11</v>
      </c>
      <c r="C88" s="46">
        <v>2.2200000000000002</v>
      </c>
      <c r="D88" s="46">
        <v>3.87</v>
      </c>
      <c r="E88" s="46">
        <v>49</v>
      </c>
      <c r="F88" s="27">
        <v>42</v>
      </c>
      <c r="G88" s="46">
        <v>38</v>
      </c>
      <c r="H88" s="47">
        <v>34</v>
      </c>
      <c r="I88" s="28"/>
      <c r="P88" s="69"/>
    </row>
    <row r="89" spans="2:16" s="29" customFormat="1" x14ac:dyDescent="0.3">
      <c r="B89" s="41" t="s">
        <v>12</v>
      </c>
      <c r="C89" s="46">
        <v>2.54</v>
      </c>
      <c r="D89" s="46">
        <v>5.0999999999999996</v>
      </c>
      <c r="E89" s="46">
        <v>56</v>
      </c>
      <c r="F89" s="27">
        <v>48</v>
      </c>
      <c r="G89" s="46">
        <v>43</v>
      </c>
      <c r="H89" s="47">
        <v>39</v>
      </c>
      <c r="I89" s="28"/>
      <c r="P89" s="69"/>
    </row>
    <row r="90" spans="2:16" s="29" customFormat="1" x14ac:dyDescent="0.3">
      <c r="B90" s="42" t="s">
        <v>15</v>
      </c>
      <c r="C90" s="48">
        <v>3.58</v>
      </c>
      <c r="D90" s="48">
        <v>10.06</v>
      </c>
      <c r="E90" s="48">
        <v>79</v>
      </c>
      <c r="F90" s="49">
        <v>68</v>
      </c>
      <c r="G90" s="48">
        <v>61</v>
      </c>
      <c r="H90" s="50">
        <v>56</v>
      </c>
      <c r="P90" s="69"/>
    </row>
    <row r="91" spans="2:16" s="29" customFormat="1" x14ac:dyDescent="0.3">
      <c r="B91" s="51" t="s">
        <v>61</v>
      </c>
      <c r="P91" s="69"/>
    </row>
    <row r="92" spans="2:16" s="29" customFormat="1" x14ac:dyDescent="0.3">
      <c r="B92" s="33"/>
      <c r="P92" s="69"/>
    </row>
    <row r="93" spans="2:16" s="29" customFormat="1" x14ac:dyDescent="0.3">
      <c r="B93" s="33"/>
      <c r="P93" s="69"/>
    </row>
    <row r="94" spans="2:16" s="29" customFormat="1" x14ac:dyDescent="0.3">
      <c r="B94" s="33"/>
      <c r="C94"/>
      <c r="P94" s="69"/>
    </row>
    <row r="95" spans="2:16" s="29" customFormat="1" x14ac:dyDescent="0.3">
      <c r="B95" s="33"/>
      <c r="P95" s="69"/>
    </row>
    <row r="96" spans="2:16" s="29" customFormat="1" x14ac:dyDescent="0.3">
      <c r="B96" s="33"/>
      <c r="P96" s="69"/>
    </row>
    <row r="97" spans="2:16" s="29" customFormat="1" x14ac:dyDescent="0.3">
      <c r="B97" s="33"/>
      <c r="P97" s="69"/>
    </row>
    <row r="98" spans="2:16" s="29" customFormat="1" x14ac:dyDescent="0.3">
      <c r="B98" s="33"/>
      <c r="P98" s="69"/>
    </row>
    <row r="99" spans="2:16" s="29" customFormat="1" x14ac:dyDescent="0.3">
      <c r="B99" s="33"/>
      <c r="P99" s="69"/>
    </row>
    <row r="100" spans="2:16" s="29" customFormat="1" x14ac:dyDescent="0.3">
      <c r="B100" s="33"/>
      <c r="P100" s="69"/>
    </row>
    <row r="101" spans="2:16" s="29" customFormat="1" x14ac:dyDescent="0.3">
      <c r="B101" s="33"/>
      <c r="P101" s="69"/>
    </row>
    <row r="102" spans="2:16" s="29" customFormat="1" x14ac:dyDescent="0.3">
      <c r="B102" s="33"/>
      <c r="P102" s="69"/>
    </row>
    <row r="103" spans="2:16" s="29" customFormat="1" x14ac:dyDescent="0.3">
      <c r="B103" s="33"/>
      <c r="P103" s="69"/>
    </row>
    <row r="104" spans="2:16" s="29" customFormat="1" x14ac:dyDescent="0.3">
      <c r="B104" s="33"/>
      <c r="P104" s="69"/>
    </row>
    <row r="105" spans="2:16" s="29" customFormat="1" x14ac:dyDescent="0.3">
      <c r="B105" s="33"/>
      <c r="P105" s="69"/>
    </row>
    <row r="106" spans="2:16" s="29" customFormat="1" x14ac:dyDescent="0.3">
      <c r="B106" s="33"/>
      <c r="P106" s="69"/>
    </row>
    <row r="107" spans="2:16" s="29" customFormat="1" x14ac:dyDescent="0.3">
      <c r="B107" s="33"/>
      <c r="P107" s="69"/>
    </row>
    <row r="108" spans="2:16" s="29" customFormat="1" x14ac:dyDescent="0.3">
      <c r="B108" s="2"/>
      <c r="C108" s="2"/>
      <c r="D108" s="2"/>
      <c r="E108" s="2"/>
      <c r="F108" s="2"/>
      <c r="G108" s="2"/>
      <c r="H108" s="2"/>
      <c r="I108" s="2"/>
      <c r="P108" s="69"/>
    </row>
    <row r="109" spans="2:16" s="29" customFormat="1" x14ac:dyDescent="0.3">
      <c r="B109" s="2"/>
      <c r="C109" s="2"/>
      <c r="D109" s="2"/>
      <c r="E109" s="2"/>
      <c r="F109" s="2"/>
      <c r="G109" s="2"/>
      <c r="H109" s="2"/>
      <c r="I109" s="2"/>
      <c r="P109" s="69"/>
    </row>
    <row r="110" spans="2:16" s="29" customFormat="1" x14ac:dyDescent="0.3">
      <c r="B110" s="2"/>
      <c r="C110" s="2"/>
      <c r="D110" s="2"/>
      <c r="E110" s="2"/>
      <c r="F110" s="2"/>
      <c r="G110" s="2"/>
      <c r="H110" s="2"/>
      <c r="I110" s="2"/>
      <c r="P110" s="69"/>
    </row>
    <row r="111" spans="2:16" s="29" customFormat="1" x14ac:dyDescent="0.3">
      <c r="B111" s="2"/>
      <c r="C111" s="2"/>
      <c r="D111" s="2"/>
      <c r="E111" s="2"/>
      <c r="F111" s="13"/>
      <c r="G111" s="2"/>
      <c r="H111" s="2"/>
      <c r="I111" s="2"/>
      <c r="P111" s="69"/>
    </row>
    <row r="112" spans="2:16" s="29" customFormat="1" x14ac:dyDescent="0.3">
      <c r="B112" s="2"/>
      <c r="C112" s="2"/>
      <c r="D112" s="2"/>
      <c r="E112" s="2"/>
      <c r="F112" s="13"/>
      <c r="G112" s="2"/>
      <c r="H112" s="2"/>
      <c r="I112" s="2"/>
      <c r="P112" s="69"/>
    </row>
    <row r="113" spans="2:16" s="29" customFormat="1" x14ac:dyDescent="0.3">
      <c r="B113" s="2"/>
      <c r="C113" s="2"/>
      <c r="D113" s="2"/>
      <c r="E113" s="2"/>
      <c r="F113" s="2"/>
      <c r="G113" s="2"/>
      <c r="H113" s="2"/>
      <c r="I113" s="2"/>
      <c r="P113" s="69"/>
    </row>
    <row r="114" spans="2:16" s="29" customFormat="1" x14ac:dyDescent="0.3">
      <c r="B114" s="2"/>
      <c r="C114" s="2"/>
      <c r="D114" s="2"/>
      <c r="E114" s="2"/>
      <c r="F114" s="2"/>
      <c r="G114" s="2"/>
      <c r="H114" s="2"/>
      <c r="I114" s="2"/>
      <c r="P114" s="69"/>
    </row>
    <row r="115" spans="2:16" s="29" customFormat="1" x14ac:dyDescent="0.3">
      <c r="B115" s="2"/>
      <c r="C115" s="2"/>
      <c r="D115" s="2"/>
      <c r="E115" s="2"/>
      <c r="F115" s="2"/>
      <c r="G115" s="2"/>
      <c r="H115" s="2"/>
      <c r="I115" s="2"/>
      <c r="P115" s="69"/>
    </row>
    <row r="116" spans="2:16" s="29" customFormat="1" x14ac:dyDescent="0.3">
      <c r="B116" s="33"/>
      <c r="P116" s="69"/>
    </row>
    <row r="117" spans="2:16" s="29" customFormat="1" x14ac:dyDescent="0.3">
      <c r="B117" s="33"/>
      <c r="P117" s="69"/>
    </row>
  </sheetData>
  <dataConsolidate/>
  <mergeCells count="16">
    <mergeCell ref="R45:U45"/>
    <mergeCell ref="R44:U44"/>
    <mergeCell ref="C75:F75"/>
    <mergeCell ref="I75:L75"/>
    <mergeCell ref="B64:D64"/>
    <mergeCell ref="H64:J64"/>
    <mergeCell ref="R33:R34"/>
    <mergeCell ref="R35:R36"/>
    <mergeCell ref="R28:S28"/>
    <mergeCell ref="R29:R30"/>
    <mergeCell ref="R31:R32"/>
    <mergeCell ref="C21:F21"/>
    <mergeCell ref="I21:L21"/>
    <mergeCell ref="E80:H80"/>
    <mergeCell ref="A1:M1"/>
    <mergeCell ref="A2:M2"/>
  </mergeCells>
  <phoneticPr fontId="7" type="noConversion"/>
  <dataValidations count="5">
    <dataValidation type="list" allowBlank="1" showInputMessage="1" showErrorMessage="1" sqref="C33" xr:uid="{00000000-0002-0000-0000-000005000000}">
      <formula1>$S$29:$S$30</formula1>
    </dataValidation>
    <dataValidation type="list" allowBlank="1" showInputMessage="1" showErrorMessage="1" sqref="C32" xr:uid="{00000000-0002-0000-0000-000006000000}">
      <formula1>$S$35:$S$36</formula1>
    </dataValidation>
    <dataValidation type="list" allowBlank="1" showInputMessage="1" showErrorMessage="1" sqref="C34" xr:uid="{00000000-0002-0000-0000-000007000000}">
      <formula1>$S$31:$S$32</formula1>
    </dataValidation>
    <dataValidation type="list" allowBlank="1" showInputMessage="1" showErrorMessage="1" sqref="C35" xr:uid="{00000000-0002-0000-0000-000008000000}">
      <formula1>$S$33:$S$34</formula1>
    </dataValidation>
    <dataValidation type="list" allowBlank="1" showInputMessage="1" showErrorMessage="1" sqref="C37" xr:uid="{00000000-0002-0000-0000-000000000000}">
      <formula1>$R$48:$R$60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5" sqref="F35"/>
    </sheetView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detalles de refuerzo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2015-06-05T18:19:34Z</dcterms:created>
  <dcterms:modified xsi:type="dcterms:W3CDTF">2024-04-22T13:31:22Z</dcterms:modified>
</cp:coreProperties>
</file>