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https://d.docs.live.net/425b9db2548ee741/UoB/Data Science Project/MScProject2025-Ali-Suhail/documents/"/>
    </mc:Choice>
  </mc:AlternateContent>
  <xr:revisionPtr revIDLastSave="272" documentId="8_{A9045851-F1DA-4FAC-92A4-066E2532B652}" xr6:coauthVersionLast="47" xr6:coauthVersionMax="47" xr10:uidLastSave="{C65A8C50-FC18-4778-AD14-9FF36B291F4D}"/>
  <bookViews>
    <workbookView xWindow="-108" yWindow="-108" windowWidth="23256" windowHeight="12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E9" i="11" s="1"/>
  <c r="F9" i="11" s="1"/>
  <c r="H7" i="11"/>
  <c r="E10" i="11" l="1"/>
  <c r="I5" i="11"/>
  <c r="H34" i="11"/>
  <c r="H33" i="11"/>
  <c r="H26" i="11"/>
  <c r="H20" i="11"/>
  <c r="H14" i="11"/>
  <c r="H8" i="11"/>
  <c r="H21" i="11" l="1"/>
  <c r="H22" i="11"/>
  <c r="H9" i="11"/>
  <c r="F10" i="11"/>
  <c r="I6" i="11"/>
  <c r="H31" i="11" l="1"/>
  <c r="H28" i="11"/>
  <c r="H30" i="11"/>
  <c r="H27" i="11"/>
  <c r="H10" i="11"/>
  <c r="H23" i="11"/>
  <c r="H15" i="11"/>
  <c r="H13" i="11"/>
  <c r="J5" i="11"/>
  <c r="K5" i="11" s="1"/>
  <c r="L5" i="11" s="1"/>
  <c r="M5" i="11" s="1"/>
  <c r="N5" i="11" s="1"/>
  <c r="O5" i="11" s="1"/>
  <c r="P5" i="11" s="1"/>
  <c r="I4" i="11"/>
  <c r="H29" i="11" l="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<sst xmlns="http://schemas.openxmlformats.org/spreadsheetml/2006/main" count="72" uniqueCount="54">
  <si>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</si>
  <si>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</si>
  <si>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</si>
  <si>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</si>
  <si>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</si>
  <si>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</si>
  <si>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</si>
  <si>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</si>
  <si>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</si>
  <si>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</si>
  <si>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</si>
  <si>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</si>
  <si>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</si>
  <si>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</si>
  <si>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</si>
  <si>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</si>
  <si>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</si>
  <si>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</si>
  <si>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</si>
  <si>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</si>
  <si>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</si>
  <si>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</si>
  <si>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Student Dropout Predictor</t>
  </si>
  <si>
    <t>Data Science Project (EMATM0047)</t>
  </si>
  <si>
    <t>Project lead: Ali Suhail</t>
  </si>
  <si>
    <t>Project Plan</t>
  </si>
  <si>
    <t>Data Exploration and Preprocessing</t>
  </si>
  <si>
    <t>Establish Machine Learning (ML) Pipeline</t>
  </si>
  <si>
    <t>Model Development &amp; Evaluation</t>
  </si>
  <si>
    <t>Data Cleaning &amp; Preprocessing</t>
  </si>
  <si>
    <t>Setup Trello Kanban &amp; GitHub Repository</t>
  </si>
  <si>
    <t>Train/Test Split</t>
  </si>
  <si>
    <t>Data Scaling &amp; Transformation</t>
  </si>
  <si>
    <t>Model Tuning &amp; Optimisation</t>
  </si>
  <si>
    <t>Run Baseline ML Models</t>
  </si>
  <si>
    <t>Evaluate Model Results</t>
  </si>
  <si>
    <t>Analyse &amp; Interpret Results</t>
  </si>
  <si>
    <t>Analysis and Reporting</t>
  </si>
  <si>
    <t>Write Results Section</t>
  </si>
  <si>
    <t>Write Methodology Section</t>
  </si>
  <si>
    <t>Write Introduction &amp; Literature Review</t>
  </si>
  <si>
    <t>Final Edits &amp; Proofreading</t>
  </si>
  <si>
    <t>Read Project Description &amp; Literature</t>
  </si>
  <si>
    <t>Ethics Review &amp; Test</t>
  </si>
  <si>
    <t>Write Conclusion &amp; Abstract</t>
  </si>
  <si>
    <t>Write Future Work (Optional)</t>
  </si>
  <si>
    <t>Must Have</t>
  </si>
  <si>
    <t>PRIORITY</t>
  </si>
  <si>
    <t>Should Have</t>
  </si>
  <si>
    <t>Real-time Dropout Prediction Dashboard</t>
  </si>
  <si>
    <t>Could Have</t>
  </si>
  <si>
    <t>Gantt Chart &amp; Identify Risks (MoSCoW)</t>
  </si>
  <si>
    <t>Project Initiation</t>
  </si>
  <si>
    <t>Exploratory Data Analysis (EDA)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</si>
</sst>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30"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2"/>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20" xfId="0" applyNumberFormat="1" applyFont="1" applyFill="1" applyBorder="1" applyAlignment="1">
      <alignment horizontal="center" vertical="center"/>
    </xf>
    <xf numFmtId="168" fontId="19" fillId="12" borderId="18" xfId="0" applyNumberFormat="1" applyFont="1" applyFill="1" applyBorder="1" applyAlignment="1">
      <alignment horizontal="center" vertical="center"/>
    </xf>
    <xf numFmtId="168"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0" fontId="17" fillId="0" borderId="0" xfId="12" applyFont="1" applyBorder="1">
      <alignment horizontal="left" vertical="center" indent="2"/>
    </xf>
    <xf numFmtId="0" fontId="17" fillId="0" borderId="0" xfId="11" applyFont="1" applyBorder="1" applyAlignment="1">
      <alignment vertical="center"/>
    </xf>
    <xf numFmtId="9" fontId="1" fillId="0" borderId="0" xfId="2" applyFont="1" applyBorder="1" applyAlignment="1">
      <alignment horizontal="center" vertical="center"/>
    </xf>
    <xf numFmtId="165" fontId="17" fillId="0" borderId="0" xfId="10" applyFont="1" applyBorder="1">
      <alignment horizontal="center" vertical="center"/>
    </xf>
    <xf numFmtId="0" fontId="22" fillId="2" borderId="0" xfId="0" applyFont="1" applyFill="1" applyAlignment="1">
      <alignment horizontal="left" vertical="center" indent="1"/>
    </xf>
    <xf numFmtId="0" fontId="22" fillId="2" borderId="0" xfId="0" applyFont="1" applyFill="1" applyAlignment="1">
      <alignment vertical="center"/>
    </xf>
    <xf numFmtId="9" fontId="1" fillId="2" borderId="0" xfId="2" applyFont="1" applyFill="1" applyBorder="1" applyAlignment="1">
      <alignment horizontal="center" vertical="center"/>
    </xf>
    <xf numFmtId="165" fontId="23"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4"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169" fontId="17" fillId="3" borderId="6" xfId="10" applyNumberFormat="1" applyFont="1" applyFill="1" applyBorder="1">
      <alignment horizontal="center" vertical="center"/>
    </xf>
    <xf numFmtId="169" fontId="17" fillId="3" borderId="7" xfId="10" applyNumberFormat="1" applyFont="1" applyFill="1" applyBorder="1">
      <alignment horizontal="center" vertical="center"/>
    </xf>
    <xf numFmtId="169" fontId="17" fillId="7" borderId="0" xfId="0" applyNumberFormat="1" applyFont="1" applyFill="1" applyAlignment="1">
      <alignment horizontal="center" vertical="center"/>
    </xf>
    <xf numFmtId="169" fontId="1" fillId="7" borderId="0" xfId="0" applyNumberFormat="1" applyFont="1" applyFill="1" applyAlignment="1">
      <alignment horizontal="center" vertical="center"/>
    </xf>
    <xf numFmtId="169" fontId="17" fillId="4" borderId="5" xfId="10" applyNumberFormat="1" applyFont="1" applyFill="1" applyBorder="1">
      <alignment horizontal="center" vertical="center"/>
    </xf>
    <xf numFmtId="169" fontId="17" fillId="8" borderId="0" xfId="0" applyNumberFormat="1" applyFont="1" applyFill="1" applyAlignment="1">
      <alignment horizontal="center" vertical="center"/>
    </xf>
    <xf numFmtId="169" fontId="1" fillId="8" borderId="0" xfId="0" applyNumberFormat="1" applyFont="1" applyFill="1" applyAlignment="1">
      <alignment horizontal="center" vertical="center"/>
    </xf>
    <xf numFmtId="169" fontId="17" fillId="5" borderId="8" xfId="10" applyNumberFormat="1" applyFont="1" applyFill="1" applyBorder="1">
      <alignment horizontal="center" vertical="center"/>
    </xf>
    <xf numFmtId="169" fontId="17" fillId="9" borderId="0" xfId="0" applyNumberFormat="1" applyFont="1" applyFill="1" applyAlignment="1">
      <alignment horizontal="center" vertical="center"/>
    </xf>
    <xf numFmtId="169" fontId="1" fillId="9" borderId="0" xfId="0" applyNumberFormat="1" applyFont="1" applyFill="1" applyAlignment="1">
      <alignment horizontal="center" vertical="center"/>
    </xf>
    <xf numFmtId="169" fontId="17" fillId="10" borderId="9" xfId="10" applyNumberFormat="1" applyFont="1" applyFill="1" applyBorder="1">
      <alignment horizontal="center" vertical="center"/>
    </xf>
    <xf numFmtId="0" fontId="24" fillId="0" borderId="0" xfId="6" applyFont="1" applyAlignment="1">
      <alignment horizontal="left" vertical="center"/>
    </xf>
    <xf numFmtId="0" fontId="17" fillId="10" borderId="0" xfId="12" applyFont="1" applyFill="1" applyBorder="1">
      <alignment horizontal="left" vertical="center" indent="2"/>
    </xf>
    <xf numFmtId="0" fontId="17" fillId="10" borderId="0" xfId="11" applyFont="1" applyFill="1" applyBorder="1" applyAlignment="1">
      <alignment vertical="center"/>
    </xf>
    <xf numFmtId="9" fontId="1" fillId="10" borderId="0" xfId="2" applyFont="1" applyFill="1" applyBorder="1" applyAlignment="1">
      <alignment horizontal="center" vertical="center"/>
    </xf>
    <xf numFmtId="169" fontId="17" fillId="10" borderId="0" xfId="10" applyNumberFormat="1" applyFont="1" applyFill="1" applyBorder="1">
      <alignment horizontal="center" vertical="center"/>
    </xf>
    <xf numFmtId="0" fontId="17" fillId="5" borderId="0" xfId="12" applyFont="1" applyFill="1" applyBorder="1">
      <alignment horizontal="left" vertical="center" indent="2"/>
    </xf>
    <xf numFmtId="0" fontId="17" fillId="5" borderId="0" xfId="11" applyFont="1" applyFill="1" applyBorder="1" applyAlignment="1">
      <alignment vertical="center"/>
    </xf>
    <xf numFmtId="9" fontId="1" fillId="5" borderId="0" xfId="2" applyFont="1" applyFill="1" applyBorder="1" applyAlignment="1">
      <alignment horizontal="center" vertical="center"/>
    </xf>
    <xf numFmtId="169" fontId="17" fillId="5" borderId="0" xfId="10" applyNumberFormat="1" applyFont="1" applyFill="1" applyBorder="1">
      <alignment horizontal="center" vertical="center"/>
    </xf>
    <xf numFmtId="167" fontId="17" fillId="2" borderId="13" xfId="0" applyNumberFormat="1" applyFont="1" applyFill="1" applyBorder="1" applyAlignment="1">
      <alignment horizontal="center" vertical="center" wrapText="1"/>
    </xf>
    <xf numFmtId="167" fontId="17" fillId="2" borderId="19"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xf numFmtId="0" fontId="18" fillId="11" borderId="16" xfId="0" applyFont="1" applyFill="1" applyBorder="1" applyAlignment="1">
      <alignment horizontal="center" vertical="center"/>
    </xf>
    <xf numFmtId="0" fontId="4" fillId="2" borderId="21" xfId="0" applyFont="1" applyFill="1" applyBorder="1"/>
    <xf numFmtId="0" fontId="25" fillId="0" borderId="0" xfId="0" applyFont="1" applyAlignment="1">
      <alignment horizontal="left"/>
    </xf>
    <xf numFmtId="0" fontId="26" fillId="0" borderId="0" xfId="0" applyFont="1"/>
    <xf numFmtId="14" fontId="25" fillId="0" borderId="0" xfId="9" applyNumberFormat="1" applyFont="1" applyBorder="1" applyAlignment="1">
      <alignment horizontal="left"/>
    </xf>
    <xf numFmtId="14" fontId="26" fillId="0" borderId="0" xfId="0" applyNumberFormat="1" applyFont="1"/>
    <xf numFmtId="0" fontId="24" fillId="0" borderId="0" xfId="8" applyFont="1" applyAlignment="1">
      <alignment horizontal="left"/>
    </xf>
    <xf numFmtId="0" fontId="4" fillId="0" borderId="0" xfId="0" applyFont="1"/>
    <xf numFmtId="0" fontId="29" fillId="0" borderId="0" xfId="5" applyFont="1" applyAlignment="1">
      <alignment horizontal="left"/>
    </xf>
    <xf numFmtId="0" fontId="13"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xf numFmtId="0" fontId="18" fillId="11" borderId="21"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topLeftCell="A20" zoomScaleNormal="100" zoomScalePageLayoutView="70" workbookViewId="0">
      <selection activeCell="B23" sqref="B23"/>
    </sheetView>
  </sheetViews>
  <sheetFormatPr defaultColWidth="8.69921875" defaultRowHeight="30" customHeight="1" x14ac:dyDescent="0.25"/>
  <cols>
    <col min="1" max="1" width="2.69921875" style="13" customWidth="1"/>
    <col min="2" max="2" width="38" bestFit="1" customWidth="1"/>
    <col min="3" max="3" width="16.89843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53.4" customHeight="1" x14ac:dyDescent="0.8">
      <c r="A1" s="14"/>
      <c r="B1" s="120" t="s">
        <v>23</v>
      </c>
      <c r="C1" s="120"/>
      <c r="D1" s="120"/>
      <c r="E1" s="120"/>
      <c r="F1" s="120"/>
      <c r="H1" s="1"/>
      <c r="I1" s="118" t="s">
        <v>20</v>
      </c>
      <c r="J1" s="119"/>
      <c r="K1" s="119"/>
      <c r="L1" s="119"/>
      <c r="M1" s="119"/>
      <c r="N1" s="119"/>
      <c r="O1" s="119"/>
      <c r="P1" s="20"/>
      <c r="Q1" s="116">
        <f>DATE(2025, 6, 2)</f>
        <v>45810</v>
      </c>
      <c r="R1" s="117"/>
      <c r="S1" s="117"/>
      <c r="T1" s="117"/>
      <c r="U1" s="117"/>
      <c r="V1" s="117"/>
      <c r="W1" s="117"/>
      <c r="X1" s="117"/>
      <c r="Y1" s="117"/>
      <c r="Z1" s="117"/>
    </row>
    <row r="2" spans="1:64" ht="30" customHeight="1" x14ac:dyDescent="0.6">
      <c r="B2" s="100" t="s">
        <v>22</v>
      </c>
      <c r="C2" s="81" t="s">
        <v>24</v>
      </c>
      <c r="D2" s="18"/>
      <c r="E2" s="19"/>
      <c r="F2" s="18"/>
      <c r="I2" s="118" t="s">
        <v>21</v>
      </c>
      <c r="J2" s="119"/>
      <c r="K2" s="119"/>
      <c r="L2" s="119"/>
      <c r="M2" s="119"/>
      <c r="N2" s="119"/>
      <c r="O2" s="119"/>
      <c r="P2" s="20"/>
      <c r="Q2" s="114">
        <v>1</v>
      </c>
      <c r="R2" s="115"/>
      <c r="S2" s="115"/>
      <c r="T2" s="115"/>
      <c r="U2" s="115"/>
      <c r="V2" s="115"/>
      <c r="W2" s="115"/>
      <c r="X2" s="115"/>
      <c r="Y2" s="115"/>
      <c r="Z2" s="115"/>
    </row>
    <row r="3" spans="1:64" s="22" customFormat="1" ht="30" customHeight="1" x14ac:dyDescent="0.25">
      <c r="A3" s="13"/>
      <c r="B3" s="21"/>
      <c r="D3" s="23"/>
      <c r="E3" s="24"/>
    </row>
    <row r="4" spans="1:64" s="22" customFormat="1" ht="30" customHeight="1" x14ac:dyDescent="0.25">
      <c r="A4" s="14"/>
      <c r="B4" s="25"/>
      <c r="E4" s="26"/>
      <c r="I4" s="111">
        <f>I5</f>
        <v>45810</v>
      </c>
      <c r="J4" s="109"/>
      <c r="K4" s="109"/>
      <c r="L4" s="109"/>
      <c r="M4" s="109"/>
      <c r="N4" s="109"/>
      <c r="O4" s="109"/>
      <c r="P4" s="109">
        <f>P5</f>
        <v>45817</v>
      </c>
      <c r="Q4" s="109"/>
      <c r="R4" s="109"/>
      <c r="S4" s="109"/>
      <c r="T4" s="109"/>
      <c r="U4" s="109"/>
      <c r="V4" s="109"/>
      <c r="W4" s="109">
        <f>W5</f>
        <v>45824</v>
      </c>
      <c r="X4" s="109"/>
      <c r="Y4" s="109"/>
      <c r="Z4" s="109"/>
      <c r="AA4" s="109"/>
      <c r="AB4" s="109"/>
      <c r="AC4" s="109"/>
      <c r="AD4" s="109">
        <f>AD5</f>
        <v>45831</v>
      </c>
      <c r="AE4" s="109"/>
      <c r="AF4" s="109"/>
      <c r="AG4" s="109"/>
      <c r="AH4" s="109"/>
      <c r="AI4" s="109"/>
      <c r="AJ4" s="109"/>
      <c r="AK4" s="109">
        <f>AK5</f>
        <v>45838</v>
      </c>
      <c r="AL4" s="109"/>
      <c r="AM4" s="109"/>
      <c r="AN4" s="109"/>
      <c r="AO4" s="109"/>
      <c r="AP4" s="109"/>
      <c r="AQ4" s="109"/>
      <c r="AR4" s="109">
        <f>AR5</f>
        <v>45845</v>
      </c>
      <c r="AS4" s="109"/>
      <c r="AT4" s="109"/>
      <c r="AU4" s="109"/>
      <c r="AV4" s="109"/>
      <c r="AW4" s="109"/>
      <c r="AX4" s="109"/>
      <c r="AY4" s="109">
        <f>AY5</f>
        <v>45852</v>
      </c>
      <c r="AZ4" s="109"/>
      <c r="BA4" s="109"/>
      <c r="BB4" s="109"/>
      <c r="BC4" s="109"/>
      <c r="BD4" s="109"/>
      <c r="BE4" s="109"/>
      <c r="BF4" s="109">
        <f>BF5</f>
        <v>45859</v>
      </c>
      <c r="BG4" s="109"/>
      <c r="BH4" s="109"/>
      <c r="BI4" s="109"/>
      <c r="BJ4" s="109"/>
      <c r="BK4" s="109"/>
      <c r="BL4" s="110"/>
    </row>
    <row r="5" spans="1:64" s="22" customFormat="1" ht="15" customHeight="1" x14ac:dyDescent="0.25">
      <c r="A5" s="121"/>
      <c r="B5" s="122" t="s">
        <v>5</v>
      </c>
      <c r="C5" s="124" t="s">
        <v>47</v>
      </c>
      <c r="D5" s="112" t="s">
        <v>1</v>
      </c>
      <c r="E5" s="112" t="s">
        <v>3</v>
      </c>
      <c r="F5" s="112" t="s">
        <v>4</v>
      </c>
      <c r="I5" s="27">
        <f>Project_Start-WEEKDAY(Project_Start,1)+2+7*(Display_Week-1)</f>
        <v>45810</v>
      </c>
      <c r="J5" s="27">
        <f>I5+1</f>
        <v>45811</v>
      </c>
      <c r="K5" s="27">
        <f t="shared" ref="K5:AX5" si="0">J5+1</f>
        <v>45812</v>
      </c>
      <c r="L5" s="27">
        <f t="shared" si="0"/>
        <v>45813</v>
      </c>
      <c r="M5" s="27">
        <f t="shared" si="0"/>
        <v>45814</v>
      </c>
      <c r="N5" s="27">
        <f t="shared" si="0"/>
        <v>45815</v>
      </c>
      <c r="O5" s="28">
        <f t="shared" si="0"/>
        <v>45816</v>
      </c>
      <c r="P5" s="29">
        <f>O5+1</f>
        <v>45817</v>
      </c>
      <c r="Q5" s="27">
        <f>P5+1</f>
        <v>45818</v>
      </c>
      <c r="R5" s="27">
        <f t="shared" si="0"/>
        <v>45819</v>
      </c>
      <c r="S5" s="27">
        <f t="shared" si="0"/>
        <v>45820</v>
      </c>
      <c r="T5" s="27">
        <f t="shared" si="0"/>
        <v>45821</v>
      </c>
      <c r="U5" s="27">
        <f t="shared" si="0"/>
        <v>45822</v>
      </c>
      <c r="V5" s="28">
        <f t="shared" si="0"/>
        <v>45823</v>
      </c>
      <c r="W5" s="29">
        <f>V5+1</f>
        <v>45824</v>
      </c>
      <c r="X5" s="27">
        <f>W5+1</f>
        <v>45825</v>
      </c>
      <c r="Y5" s="27">
        <f t="shared" si="0"/>
        <v>45826</v>
      </c>
      <c r="Z5" s="27">
        <f t="shared" si="0"/>
        <v>45827</v>
      </c>
      <c r="AA5" s="27">
        <f t="shared" si="0"/>
        <v>45828</v>
      </c>
      <c r="AB5" s="27">
        <f t="shared" si="0"/>
        <v>45829</v>
      </c>
      <c r="AC5" s="28">
        <f t="shared" si="0"/>
        <v>45830</v>
      </c>
      <c r="AD5" s="29">
        <f>AC5+1</f>
        <v>45831</v>
      </c>
      <c r="AE5" s="27">
        <f>AD5+1</f>
        <v>45832</v>
      </c>
      <c r="AF5" s="27">
        <f t="shared" si="0"/>
        <v>45833</v>
      </c>
      <c r="AG5" s="27">
        <f t="shared" si="0"/>
        <v>45834</v>
      </c>
      <c r="AH5" s="27">
        <f t="shared" si="0"/>
        <v>45835</v>
      </c>
      <c r="AI5" s="27">
        <f t="shared" si="0"/>
        <v>45836</v>
      </c>
      <c r="AJ5" s="28">
        <f t="shared" si="0"/>
        <v>45837</v>
      </c>
      <c r="AK5" s="29">
        <f>AJ5+1</f>
        <v>45838</v>
      </c>
      <c r="AL5" s="27">
        <f>AK5+1</f>
        <v>45839</v>
      </c>
      <c r="AM5" s="27">
        <f t="shared" si="0"/>
        <v>45840</v>
      </c>
      <c r="AN5" s="27">
        <f t="shared" si="0"/>
        <v>45841</v>
      </c>
      <c r="AO5" s="27">
        <f t="shared" si="0"/>
        <v>45842</v>
      </c>
      <c r="AP5" s="27">
        <f t="shared" si="0"/>
        <v>45843</v>
      </c>
      <c r="AQ5" s="28">
        <f t="shared" si="0"/>
        <v>45844</v>
      </c>
      <c r="AR5" s="29">
        <f>AQ5+1</f>
        <v>45845</v>
      </c>
      <c r="AS5" s="27">
        <f>AR5+1</f>
        <v>45846</v>
      </c>
      <c r="AT5" s="27">
        <f t="shared" si="0"/>
        <v>45847</v>
      </c>
      <c r="AU5" s="27">
        <f t="shared" si="0"/>
        <v>45848</v>
      </c>
      <c r="AV5" s="27">
        <f t="shared" si="0"/>
        <v>45849</v>
      </c>
      <c r="AW5" s="27">
        <f t="shared" si="0"/>
        <v>45850</v>
      </c>
      <c r="AX5" s="28">
        <f t="shared" si="0"/>
        <v>45851</v>
      </c>
      <c r="AY5" s="29">
        <f>AX5+1</f>
        <v>45852</v>
      </c>
      <c r="AZ5" s="27">
        <f>AY5+1</f>
        <v>45853</v>
      </c>
      <c r="BA5" s="27">
        <f t="shared" ref="BA5:BE5" si="1">AZ5+1</f>
        <v>45854</v>
      </c>
      <c r="BB5" s="27">
        <f t="shared" si="1"/>
        <v>45855</v>
      </c>
      <c r="BC5" s="27">
        <f t="shared" si="1"/>
        <v>45856</v>
      </c>
      <c r="BD5" s="27">
        <f t="shared" si="1"/>
        <v>45857</v>
      </c>
      <c r="BE5" s="28">
        <f t="shared" si="1"/>
        <v>45858</v>
      </c>
      <c r="BF5" s="29">
        <f>BE5+1</f>
        <v>45859</v>
      </c>
      <c r="BG5" s="27">
        <f>BF5+1</f>
        <v>45860</v>
      </c>
      <c r="BH5" s="27">
        <f t="shared" ref="BH5:BL5" si="2">BG5+1</f>
        <v>45861</v>
      </c>
      <c r="BI5" s="27">
        <f t="shared" si="2"/>
        <v>45862</v>
      </c>
      <c r="BJ5" s="27">
        <f t="shared" si="2"/>
        <v>45863</v>
      </c>
      <c r="BK5" s="27">
        <f t="shared" si="2"/>
        <v>45864</v>
      </c>
      <c r="BL5" s="27">
        <f t="shared" si="2"/>
        <v>45865</v>
      </c>
    </row>
    <row r="6" spans="1:64" s="22" customFormat="1" ht="15" customHeight="1" thickBot="1" x14ac:dyDescent="0.3">
      <c r="A6" s="121"/>
      <c r="B6" s="123"/>
      <c r="C6" s="125"/>
      <c r="D6" s="113"/>
      <c r="E6" s="113"/>
      <c r="F6" s="113"/>
      <c r="I6" s="30" t="str">
        <f t="shared" ref="I6:AN6" si="3">LEFT(TEXT(I5,"ddd"),1)</f>
        <v>M</v>
      </c>
      <c r="J6" s="31" t="str">
        <f t="shared" si="3"/>
        <v>T</v>
      </c>
      <c r="K6" s="31" t="str">
        <f t="shared" si="3"/>
        <v>W</v>
      </c>
      <c r="L6" s="31" t="str">
        <f t="shared" si="3"/>
        <v>T</v>
      </c>
      <c r="M6" s="31" t="str">
        <f t="shared" si="3"/>
        <v>F</v>
      </c>
      <c r="N6" s="31" t="str">
        <f t="shared" si="3"/>
        <v>S</v>
      </c>
      <c r="O6" s="31" t="str">
        <f t="shared" si="3"/>
        <v>S</v>
      </c>
      <c r="P6" s="31" t="str">
        <f t="shared" si="3"/>
        <v>M</v>
      </c>
      <c r="Q6" s="31" t="str">
        <f t="shared" si="3"/>
        <v>T</v>
      </c>
      <c r="R6" s="31" t="str">
        <f t="shared" si="3"/>
        <v>W</v>
      </c>
      <c r="S6" s="31" t="str">
        <f t="shared" si="3"/>
        <v>T</v>
      </c>
      <c r="T6" s="31" t="str">
        <f t="shared" si="3"/>
        <v>F</v>
      </c>
      <c r="U6" s="31" t="str">
        <f t="shared" si="3"/>
        <v>S</v>
      </c>
      <c r="V6" s="31" t="str">
        <f t="shared" si="3"/>
        <v>S</v>
      </c>
      <c r="W6" s="31" t="str">
        <f t="shared" si="3"/>
        <v>M</v>
      </c>
      <c r="X6" s="31" t="str">
        <f t="shared" si="3"/>
        <v>T</v>
      </c>
      <c r="Y6" s="31" t="str">
        <f t="shared" si="3"/>
        <v>W</v>
      </c>
      <c r="Z6" s="31" t="str">
        <f t="shared" si="3"/>
        <v>T</v>
      </c>
      <c r="AA6" s="31" t="str">
        <f t="shared" si="3"/>
        <v>F</v>
      </c>
      <c r="AB6" s="31" t="str">
        <f t="shared" si="3"/>
        <v>S</v>
      </c>
      <c r="AC6" s="31" t="str">
        <f t="shared" si="3"/>
        <v>S</v>
      </c>
      <c r="AD6" s="31" t="str">
        <f t="shared" si="3"/>
        <v>M</v>
      </c>
      <c r="AE6" s="31" t="str">
        <f t="shared" si="3"/>
        <v>T</v>
      </c>
      <c r="AF6" s="31" t="str">
        <f t="shared" si="3"/>
        <v>W</v>
      </c>
      <c r="AG6" s="31" t="str">
        <f t="shared" si="3"/>
        <v>T</v>
      </c>
      <c r="AH6" s="31" t="str">
        <f t="shared" si="3"/>
        <v>F</v>
      </c>
      <c r="AI6" s="31" t="str">
        <f t="shared" si="3"/>
        <v>S</v>
      </c>
      <c r="AJ6" s="31" t="str">
        <f t="shared" si="3"/>
        <v>S</v>
      </c>
      <c r="AK6" s="31" t="str">
        <f t="shared" si="3"/>
        <v>M</v>
      </c>
      <c r="AL6" s="31" t="str">
        <f t="shared" si="3"/>
        <v>T</v>
      </c>
      <c r="AM6" s="31" t="str">
        <f t="shared" si="3"/>
        <v>W</v>
      </c>
      <c r="AN6" s="31" t="str">
        <f t="shared" si="3"/>
        <v>T</v>
      </c>
      <c r="AO6" s="31" t="str">
        <f t="shared" ref="AO6:BL6" si="4">LEFT(TEXT(AO5,"ddd"),1)</f>
        <v>F</v>
      </c>
      <c r="AP6" s="31" t="str">
        <f t="shared" si="4"/>
        <v>S</v>
      </c>
      <c r="AQ6" s="31" t="str">
        <f t="shared" si="4"/>
        <v>S</v>
      </c>
      <c r="AR6" s="31" t="str">
        <f t="shared" si="4"/>
        <v>M</v>
      </c>
      <c r="AS6" s="31" t="str">
        <f t="shared" si="4"/>
        <v>T</v>
      </c>
      <c r="AT6" s="31" t="str">
        <f t="shared" si="4"/>
        <v>W</v>
      </c>
      <c r="AU6" s="31" t="str">
        <f t="shared" si="4"/>
        <v>T</v>
      </c>
      <c r="AV6" s="31" t="str">
        <f t="shared" si="4"/>
        <v>F</v>
      </c>
      <c r="AW6" s="31" t="str">
        <f t="shared" si="4"/>
        <v>S</v>
      </c>
      <c r="AX6" s="31" t="str">
        <f t="shared" si="4"/>
        <v>S</v>
      </c>
      <c r="AY6" s="31" t="str">
        <f t="shared" si="4"/>
        <v>M</v>
      </c>
      <c r="AZ6" s="31" t="str">
        <f t="shared" si="4"/>
        <v>T</v>
      </c>
      <c r="BA6" s="31" t="str">
        <f t="shared" si="4"/>
        <v>W</v>
      </c>
      <c r="BB6" s="31" t="str">
        <f t="shared" si="4"/>
        <v>T</v>
      </c>
      <c r="BC6" s="31" t="str">
        <f t="shared" si="4"/>
        <v>F</v>
      </c>
      <c r="BD6" s="31" t="str">
        <f t="shared" si="4"/>
        <v>S</v>
      </c>
      <c r="BE6" s="31" t="str">
        <f t="shared" si="4"/>
        <v>S</v>
      </c>
      <c r="BF6" s="31" t="str">
        <f t="shared" si="4"/>
        <v>M</v>
      </c>
      <c r="BG6" s="31" t="str">
        <f t="shared" si="4"/>
        <v>T</v>
      </c>
      <c r="BH6" s="31" t="str">
        <f t="shared" si="4"/>
        <v>W</v>
      </c>
      <c r="BI6" s="31" t="str">
        <f t="shared" si="4"/>
        <v>T</v>
      </c>
      <c r="BJ6" s="31" t="str">
        <f t="shared" si="4"/>
        <v>F</v>
      </c>
      <c r="BK6" s="31" t="str">
        <f t="shared" si="4"/>
        <v>S</v>
      </c>
      <c r="BL6" s="32" t="str">
        <f t="shared" si="4"/>
        <v>S</v>
      </c>
    </row>
    <row r="7" spans="1:64" s="22" customFormat="1" ht="30" hidden="1" customHeight="1" thickBot="1" x14ac:dyDescent="0.3">
      <c r="A7" s="13" t="s">
        <v>19</v>
      </c>
      <c r="B7" s="33"/>
      <c r="C7" s="34"/>
      <c r="D7" s="33"/>
      <c r="E7" s="33"/>
      <c r="F7" s="33"/>
      <c r="H7" s="22"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42" customFormat="1" ht="30" customHeight="1" thickBot="1" x14ac:dyDescent="0.3">
      <c r="A8" s="14"/>
      <c r="B8" s="36" t="s">
        <v>52</v>
      </c>
      <c r="C8" s="37"/>
      <c r="D8" s="38"/>
      <c r="E8" s="39"/>
      <c r="F8" s="40"/>
      <c r="G8" s="17"/>
      <c r="H8" s="5" t="str">
        <f t="shared" ref="H8:H34" si="5">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42" customFormat="1" ht="30" customHeight="1" thickBot="1" x14ac:dyDescent="0.3">
      <c r="A9" s="14"/>
      <c r="B9" s="43" t="s">
        <v>42</v>
      </c>
      <c r="C9" s="44" t="s">
        <v>46</v>
      </c>
      <c r="D9" s="45">
        <v>1</v>
      </c>
      <c r="E9" s="89">
        <f>Project_Start</f>
        <v>45810</v>
      </c>
      <c r="F9" s="89">
        <f>E9+4</f>
        <v>45814</v>
      </c>
      <c r="G9" s="17"/>
      <c r="H9" s="5">
        <f t="shared" si="5"/>
        <v>5</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row>
    <row r="10" spans="1:64" s="42" customFormat="1" ht="30" customHeight="1" thickBot="1" x14ac:dyDescent="0.3">
      <c r="A10" s="14"/>
      <c r="B10" s="47" t="s">
        <v>51</v>
      </c>
      <c r="C10" s="48" t="s">
        <v>46</v>
      </c>
      <c r="D10" s="49">
        <v>1</v>
      </c>
      <c r="E10" s="90">
        <f>F9</f>
        <v>45814</v>
      </c>
      <c r="F10" s="90">
        <f>E10+2</f>
        <v>45816</v>
      </c>
      <c r="G10" s="17"/>
      <c r="H10" s="5">
        <f t="shared" si="5"/>
        <v>3</v>
      </c>
      <c r="I10" s="46"/>
      <c r="J10" s="46"/>
      <c r="K10" s="46"/>
      <c r="L10" s="46"/>
      <c r="M10" s="46"/>
      <c r="N10" s="46"/>
      <c r="O10" s="46"/>
      <c r="P10" s="46"/>
      <c r="Q10" s="46"/>
      <c r="R10" s="46"/>
      <c r="S10" s="46"/>
      <c r="T10" s="46"/>
      <c r="U10" s="50"/>
      <c r="V10" s="50"/>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row>
    <row r="11" spans="1:64" s="42" customFormat="1" ht="30" customHeight="1" thickBot="1" x14ac:dyDescent="0.3">
      <c r="A11" s="13"/>
      <c r="B11" s="47" t="s">
        <v>30</v>
      </c>
      <c r="C11" s="48" t="s">
        <v>46</v>
      </c>
      <c r="D11" s="49">
        <v>1</v>
      </c>
      <c r="E11" s="90">
        <v>45814</v>
      </c>
      <c r="F11" s="90">
        <v>45817</v>
      </c>
      <c r="G11" s="17"/>
      <c r="H11" s="5">
        <f t="shared" si="5"/>
        <v>4</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row>
    <row r="12" spans="1:64" s="42" customFormat="1" ht="30" customHeight="1" thickBot="1" x14ac:dyDescent="0.3">
      <c r="A12" s="13"/>
      <c r="B12" s="47" t="s">
        <v>43</v>
      </c>
      <c r="C12" s="48" t="s">
        <v>46</v>
      </c>
      <c r="D12" s="49">
        <v>1</v>
      </c>
      <c r="E12" s="90">
        <v>45814</v>
      </c>
      <c r="F12" s="90">
        <v>45817</v>
      </c>
      <c r="G12" s="17"/>
      <c r="H12" s="5">
        <f t="shared" si="5"/>
        <v>4</v>
      </c>
      <c r="I12" s="46"/>
      <c r="J12" s="46"/>
      <c r="K12" s="46"/>
      <c r="L12" s="46"/>
      <c r="M12" s="46"/>
      <c r="N12" s="46"/>
      <c r="O12" s="46"/>
      <c r="P12" s="46"/>
      <c r="Q12" s="46"/>
      <c r="R12" s="46"/>
      <c r="S12" s="46"/>
      <c r="T12" s="46"/>
      <c r="U12" s="46"/>
      <c r="V12" s="46"/>
      <c r="W12" s="46"/>
      <c r="X12" s="46"/>
      <c r="Y12" s="50"/>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row>
    <row r="13" spans="1:64" s="42" customFormat="1" ht="30" customHeight="1" thickBot="1" x14ac:dyDescent="0.3">
      <c r="A13" s="13"/>
      <c r="B13" s="47" t="s">
        <v>25</v>
      </c>
      <c r="C13" s="48" t="s">
        <v>46</v>
      </c>
      <c r="D13" s="49">
        <v>1</v>
      </c>
      <c r="E13" s="90">
        <v>45818</v>
      </c>
      <c r="F13" s="90">
        <v>45830</v>
      </c>
      <c r="G13" s="17"/>
      <c r="H13" s="5">
        <f t="shared" si="5"/>
        <v>13</v>
      </c>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row>
    <row r="14" spans="1:64" s="42" customFormat="1" ht="30" customHeight="1" thickBot="1" x14ac:dyDescent="0.3">
      <c r="A14" s="14"/>
      <c r="B14" s="51" t="s">
        <v>26</v>
      </c>
      <c r="C14" s="52"/>
      <c r="D14" s="53"/>
      <c r="E14" s="91"/>
      <c r="F14" s="92"/>
      <c r="G14" s="17"/>
      <c r="H14" s="5" t="str">
        <f t="shared" si="5"/>
        <v/>
      </c>
    </row>
    <row r="15" spans="1:64" s="42" customFormat="1" ht="30" customHeight="1" thickBot="1" x14ac:dyDescent="0.3">
      <c r="A15" s="14"/>
      <c r="B15" s="54" t="s">
        <v>53</v>
      </c>
      <c r="C15" s="55" t="s">
        <v>46</v>
      </c>
      <c r="D15" s="56">
        <v>1</v>
      </c>
      <c r="E15" s="93">
        <v>45822</v>
      </c>
      <c r="F15" s="93">
        <v>45825</v>
      </c>
      <c r="G15" s="17"/>
      <c r="H15" s="5">
        <f t="shared" si="5"/>
        <v>4</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row>
    <row r="16" spans="1:64" s="42" customFormat="1" ht="30" customHeight="1" thickBot="1" x14ac:dyDescent="0.3">
      <c r="A16" s="13"/>
      <c r="B16" s="54" t="s">
        <v>29</v>
      </c>
      <c r="C16" s="55" t="s">
        <v>46</v>
      </c>
      <c r="D16" s="56">
        <v>1</v>
      </c>
      <c r="E16" s="93">
        <v>45826</v>
      </c>
      <c r="F16" s="93">
        <v>45829</v>
      </c>
      <c r="G16" s="17"/>
      <c r="H16" s="5">
        <f t="shared" si="5"/>
        <v>4</v>
      </c>
      <c r="I16" s="46"/>
      <c r="J16" s="46"/>
      <c r="K16" s="46"/>
      <c r="L16" s="46"/>
      <c r="M16" s="46"/>
      <c r="N16" s="46"/>
      <c r="O16" s="46"/>
      <c r="P16" s="46"/>
      <c r="Q16" s="46"/>
      <c r="R16" s="46"/>
      <c r="S16" s="46"/>
      <c r="T16" s="46"/>
      <c r="U16" s="50"/>
      <c r="V16" s="50"/>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row>
    <row r="17" spans="1:64" s="42" customFormat="1" ht="30" customHeight="1" thickBot="1" x14ac:dyDescent="0.3">
      <c r="A17" s="13"/>
      <c r="B17" s="54" t="s">
        <v>27</v>
      </c>
      <c r="C17" s="55" t="s">
        <v>46</v>
      </c>
      <c r="D17" s="56">
        <v>1</v>
      </c>
      <c r="E17" s="93">
        <v>45830</v>
      </c>
      <c r="F17" s="93">
        <v>45832</v>
      </c>
      <c r="G17" s="17"/>
      <c r="H17" s="5">
        <f t="shared" si="5"/>
        <v>3</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row>
    <row r="18" spans="1:64" s="42" customFormat="1" ht="30" customHeight="1" thickBot="1" x14ac:dyDescent="0.3">
      <c r="A18" s="13"/>
      <c r="B18" s="54" t="s">
        <v>31</v>
      </c>
      <c r="C18" s="55" t="s">
        <v>46</v>
      </c>
      <c r="D18" s="56">
        <v>1</v>
      </c>
      <c r="E18" s="93">
        <v>45833</v>
      </c>
      <c r="F18" s="93">
        <v>45834</v>
      </c>
      <c r="G18" s="17"/>
      <c r="H18" s="5">
        <f t="shared" si="5"/>
        <v>2</v>
      </c>
      <c r="I18" s="46"/>
      <c r="J18" s="46"/>
      <c r="K18" s="46"/>
      <c r="L18" s="46"/>
      <c r="M18" s="46"/>
      <c r="N18" s="46"/>
      <c r="O18" s="46"/>
      <c r="P18" s="46"/>
      <c r="Q18" s="46"/>
      <c r="R18" s="46"/>
      <c r="S18" s="46"/>
      <c r="T18" s="46"/>
      <c r="U18" s="46"/>
      <c r="V18" s="46"/>
      <c r="W18" s="46"/>
      <c r="X18" s="46"/>
      <c r="Y18" s="50"/>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row>
    <row r="19" spans="1:64" s="42" customFormat="1" ht="30" customHeight="1" thickBot="1" x14ac:dyDescent="0.3">
      <c r="A19" s="13"/>
      <c r="B19" s="54" t="s">
        <v>32</v>
      </c>
      <c r="C19" s="55" t="s">
        <v>48</v>
      </c>
      <c r="D19" s="56">
        <v>1</v>
      </c>
      <c r="E19" s="93">
        <v>45835</v>
      </c>
      <c r="F19" s="93">
        <v>45837</v>
      </c>
      <c r="G19" s="17"/>
      <c r="H19" s="5">
        <f t="shared" si="5"/>
        <v>3</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s="42" customFormat="1" ht="30" customHeight="1" thickBot="1" x14ac:dyDescent="0.3">
      <c r="A20" s="13"/>
      <c r="B20" s="57" t="s">
        <v>28</v>
      </c>
      <c r="C20" s="58"/>
      <c r="D20" s="59"/>
      <c r="E20" s="94"/>
      <c r="F20" s="95"/>
      <c r="G20" s="17"/>
      <c r="H20" s="5" t="str">
        <f t="shared" si="5"/>
        <v/>
      </c>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row>
    <row r="21" spans="1:64" s="42" customFormat="1" ht="30" customHeight="1" thickBot="1" x14ac:dyDescent="0.3">
      <c r="A21" s="13"/>
      <c r="B21" s="61" t="s">
        <v>34</v>
      </c>
      <c r="C21" s="62" t="s">
        <v>46</v>
      </c>
      <c r="D21" s="63">
        <v>0.4</v>
      </c>
      <c r="E21" s="96">
        <v>45838</v>
      </c>
      <c r="F21" s="96">
        <v>45843</v>
      </c>
      <c r="G21" s="17"/>
      <c r="H21" s="5">
        <f t="shared" si="5"/>
        <v>6</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row>
    <row r="22" spans="1:64" s="42" customFormat="1" ht="30" customHeight="1" thickBot="1" x14ac:dyDescent="0.3">
      <c r="A22" s="13"/>
      <c r="B22" s="61" t="s">
        <v>33</v>
      </c>
      <c r="C22" s="62" t="s">
        <v>48</v>
      </c>
      <c r="D22" s="63">
        <v>0.4</v>
      </c>
      <c r="E22" s="96">
        <v>45844</v>
      </c>
      <c r="F22" s="96">
        <v>45850</v>
      </c>
      <c r="G22" s="17"/>
      <c r="H22" s="5">
        <f t="shared" si="5"/>
        <v>7</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row>
    <row r="23" spans="1:64" s="42" customFormat="1" ht="30" customHeight="1" thickBot="1" x14ac:dyDescent="0.3">
      <c r="A23" s="13"/>
      <c r="B23" s="61" t="s">
        <v>35</v>
      </c>
      <c r="C23" s="62" t="s">
        <v>46</v>
      </c>
      <c r="D23" s="63">
        <v>0.4</v>
      </c>
      <c r="E23" s="96">
        <v>45851</v>
      </c>
      <c r="F23" s="96">
        <v>45855</v>
      </c>
      <c r="G23" s="17"/>
      <c r="H23" s="5">
        <f t="shared" si="5"/>
        <v>5</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row>
    <row r="24" spans="1:64" s="42" customFormat="1" ht="30" customHeight="1" thickBot="1" x14ac:dyDescent="0.3">
      <c r="A24" s="13"/>
      <c r="B24" s="61" t="s">
        <v>36</v>
      </c>
      <c r="C24" s="62" t="s">
        <v>46</v>
      </c>
      <c r="D24" s="63">
        <v>0.33</v>
      </c>
      <c r="E24" s="96">
        <v>45856</v>
      </c>
      <c r="F24" s="96">
        <v>45862</v>
      </c>
      <c r="G24" s="17"/>
      <c r="H24" s="5">
        <f t="shared" si="5"/>
        <v>7</v>
      </c>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row>
    <row r="25" spans="1:64" s="42" customFormat="1" ht="30" customHeight="1" thickBot="1" x14ac:dyDescent="0.3">
      <c r="A25" s="13"/>
      <c r="B25" s="105" t="s">
        <v>49</v>
      </c>
      <c r="C25" s="106" t="s">
        <v>50</v>
      </c>
      <c r="D25" s="107">
        <v>0</v>
      </c>
      <c r="E25" s="108">
        <v>45862</v>
      </c>
      <c r="F25" s="108">
        <v>45866</v>
      </c>
      <c r="G25" s="17"/>
      <c r="H25" s="5"/>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row>
    <row r="26" spans="1:64" s="42" customFormat="1" ht="30" customHeight="1" thickBot="1" x14ac:dyDescent="0.3">
      <c r="A26" s="13"/>
      <c r="B26" s="64" t="s">
        <v>37</v>
      </c>
      <c r="C26" s="65"/>
      <c r="D26" s="66"/>
      <c r="E26" s="97"/>
      <c r="F26" s="98"/>
      <c r="G26" s="17"/>
      <c r="H26" s="5" t="str">
        <f t="shared" si="5"/>
        <v/>
      </c>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row>
    <row r="27" spans="1:64" s="42" customFormat="1" ht="30" customHeight="1" thickBot="1" x14ac:dyDescent="0.3">
      <c r="A27" s="13"/>
      <c r="B27" s="68" t="s">
        <v>38</v>
      </c>
      <c r="C27" s="69" t="s">
        <v>46</v>
      </c>
      <c r="D27" s="70">
        <v>0</v>
      </c>
      <c r="E27" s="99">
        <v>45863</v>
      </c>
      <c r="F27" s="99">
        <v>45869</v>
      </c>
      <c r="G27" s="17"/>
      <c r="H27" s="5">
        <f t="shared" si="5"/>
        <v>7</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s="42" customFormat="1" ht="30" customHeight="1" thickBot="1" x14ac:dyDescent="0.3">
      <c r="A28" s="13"/>
      <c r="B28" s="68" t="s">
        <v>39</v>
      </c>
      <c r="C28" s="69" t="s">
        <v>46</v>
      </c>
      <c r="D28" s="70">
        <v>0</v>
      </c>
      <c r="E28" s="99">
        <v>45870</v>
      </c>
      <c r="F28" s="99">
        <v>45876</v>
      </c>
      <c r="G28" s="17"/>
      <c r="H28" s="5">
        <f t="shared" si="5"/>
        <v>7</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row>
    <row r="29" spans="1:64" s="42" customFormat="1" ht="30" customHeight="1" thickBot="1" x14ac:dyDescent="0.3">
      <c r="A29" s="13"/>
      <c r="B29" s="68" t="s">
        <v>40</v>
      </c>
      <c r="C29" s="69" t="s">
        <v>46</v>
      </c>
      <c r="D29" s="70">
        <v>0</v>
      </c>
      <c r="E29" s="99">
        <v>45877</v>
      </c>
      <c r="F29" s="99">
        <v>45883</v>
      </c>
      <c r="G29" s="17"/>
      <c r="H29" s="5">
        <f t="shared" si="5"/>
        <v>7</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row>
    <row r="30" spans="1:64" s="42" customFormat="1" ht="30" customHeight="1" thickBot="1" x14ac:dyDescent="0.3">
      <c r="A30" s="13"/>
      <c r="B30" s="68" t="s">
        <v>44</v>
      </c>
      <c r="C30" s="69" t="s">
        <v>46</v>
      </c>
      <c r="D30" s="70">
        <v>0</v>
      </c>
      <c r="E30" s="99">
        <v>45884</v>
      </c>
      <c r="F30" s="99">
        <v>45890</v>
      </c>
      <c r="G30" s="17"/>
      <c r="H30" s="5">
        <f t="shared" si="5"/>
        <v>7</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row>
    <row r="31" spans="1:64" s="42" customFormat="1" ht="30" customHeight="1" thickBot="1" x14ac:dyDescent="0.3">
      <c r="A31" s="13"/>
      <c r="B31" s="68" t="s">
        <v>45</v>
      </c>
      <c r="C31" s="69" t="s">
        <v>50</v>
      </c>
      <c r="D31" s="70">
        <v>0</v>
      </c>
      <c r="E31" s="99">
        <v>45886</v>
      </c>
      <c r="F31" s="99">
        <v>45890</v>
      </c>
      <c r="G31" s="17"/>
      <c r="H31" s="5">
        <f t="shared" si="5"/>
        <v>5</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row>
    <row r="32" spans="1:64" s="42" customFormat="1" ht="30" customHeight="1" thickBot="1" x14ac:dyDescent="0.3">
      <c r="A32" s="13"/>
      <c r="B32" s="101" t="s">
        <v>41</v>
      </c>
      <c r="C32" s="102" t="s">
        <v>46</v>
      </c>
      <c r="D32" s="103">
        <v>0</v>
      </c>
      <c r="E32" s="104">
        <v>45891</v>
      </c>
      <c r="F32" s="104">
        <v>45896</v>
      </c>
      <c r="G32" s="17"/>
      <c r="H32" s="5"/>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row>
    <row r="33" spans="1:64" s="42" customFormat="1" ht="30" customHeight="1" thickBot="1" x14ac:dyDescent="0.3">
      <c r="A33" s="13"/>
      <c r="B33" s="71"/>
      <c r="C33" s="72"/>
      <c r="D33" s="73"/>
      <c r="E33" s="74"/>
      <c r="F33" s="74"/>
      <c r="G33" s="17"/>
      <c r="H33" s="5" t="str">
        <f t="shared" si="5"/>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row>
    <row r="34" spans="1:64" s="42" customFormat="1" ht="30" customHeight="1" thickBot="1" x14ac:dyDescent="0.3">
      <c r="A34" s="14"/>
      <c r="B34" s="75" t="s">
        <v>0</v>
      </c>
      <c r="C34" s="76"/>
      <c r="D34" s="77"/>
      <c r="E34" s="78"/>
      <c r="F34" s="79"/>
      <c r="G34" s="17"/>
      <c r="H34" s="6" t="str">
        <f t="shared" si="5"/>
        <v/>
      </c>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c r="BC34" s="80"/>
      <c r="BD34" s="80"/>
      <c r="BE34" s="80"/>
      <c r="BF34" s="80"/>
      <c r="BG34" s="80"/>
      <c r="BH34" s="80"/>
      <c r="BI34" s="80"/>
      <c r="BJ34" s="80"/>
      <c r="BK34" s="80"/>
      <c r="BL34" s="80"/>
    </row>
    <row r="35" spans="1:64" ht="30" customHeight="1" x14ac:dyDescent="0.25">
      <c r="G35" s="3"/>
    </row>
    <row r="36" spans="1:64" ht="30" customHeight="1" x14ac:dyDescent="0.25">
      <c r="C36" s="16"/>
      <c r="F36" s="15"/>
    </row>
    <row r="37" spans="1:64" ht="30" customHeight="1" x14ac:dyDescent="0.25">
      <c r="C37" s="4"/>
    </row>
  </sheetData>
  <mergeCells count="19">
    <mergeCell ref="A5:A6"/>
    <mergeCell ref="B5:B6"/>
    <mergeCell ref="C5:C6"/>
    <mergeCell ref="D5:D6"/>
    <mergeCell ref="E5:E6"/>
    <mergeCell ref="F5:F6"/>
    <mergeCell ref="Q2:Z2"/>
    <mergeCell ref="Q1:Z1"/>
    <mergeCell ref="I1:O1"/>
    <mergeCell ref="I2:O2"/>
    <mergeCell ref="B1:F1"/>
    <mergeCell ref="BF4:BL4"/>
    <mergeCell ref="I4:O4"/>
    <mergeCell ref="P4:V4"/>
    <mergeCell ref="W4:AC4"/>
    <mergeCell ref="AD4:AJ4"/>
    <mergeCell ref="AK4:AQ4"/>
    <mergeCell ref="AR4:AX4"/>
    <mergeCell ref="AY4:BE4"/>
  </mergeCells>
  <conditionalFormatting sqref="D7:D34">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2">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2">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4"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82" t="s">
        <v>8</v>
      </c>
      <c r="B2" s="8"/>
    </row>
    <row r="3" spans="1:2" s="11" customFormat="1" ht="27" customHeight="1" x14ac:dyDescent="0.25">
      <c r="A3" s="83"/>
      <c r="B3" s="12"/>
    </row>
    <row r="4" spans="1:2" s="10" customFormat="1" ht="30" x14ac:dyDescent="0.7">
      <c r="A4" s="84" t="s">
        <v>7</v>
      </c>
    </row>
    <row r="5" spans="1:2" ht="74.25" customHeight="1" x14ac:dyDescent="0.25">
      <c r="A5" s="85" t="s">
        <v>15</v>
      </c>
    </row>
    <row r="6" spans="1:2" ht="26.25" customHeight="1" x14ac:dyDescent="0.25">
      <c r="A6" s="84" t="s">
        <v>18</v>
      </c>
    </row>
    <row r="7" spans="1:2" s="7" customFormat="1" ht="205.05" customHeight="1" x14ac:dyDescent="0.25">
      <c r="A7" s="86" t="s">
        <v>17</v>
      </c>
    </row>
    <row r="8" spans="1:2" s="10" customFormat="1" ht="30" x14ac:dyDescent="0.7">
      <c r="A8" s="84" t="s">
        <v>9</v>
      </c>
    </row>
    <row r="9" spans="1:2" ht="41.4" x14ac:dyDescent="0.25">
      <c r="A9" s="85" t="s">
        <v>16</v>
      </c>
    </row>
    <row r="10" spans="1:2" s="7" customFormat="1" ht="28.05" customHeight="1" x14ac:dyDescent="0.25">
      <c r="A10" s="87" t="s">
        <v>14</v>
      </c>
    </row>
    <row r="11" spans="1:2" s="10" customFormat="1" ht="30" x14ac:dyDescent="0.7">
      <c r="A11" s="84" t="s">
        <v>6</v>
      </c>
    </row>
    <row r="12" spans="1:2" ht="27.6" x14ac:dyDescent="0.25">
      <c r="A12" s="85" t="s">
        <v>13</v>
      </c>
    </row>
    <row r="13" spans="1:2" s="7" customFormat="1" ht="28.05" customHeight="1" x14ac:dyDescent="0.25">
      <c r="A13" s="87" t="s">
        <v>2</v>
      </c>
    </row>
    <row r="14" spans="1:2" s="10" customFormat="1" ht="30" x14ac:dyDescent="0.7">
      <c r="A14" s="84" t="s">
        <v>10</v>
      </c>
    </row>
    <row r="15" spans="1:2" ht="75" customHeight="1" x14ac:dyDescent="0.25">
      <c r="A15" s="85" t="s">
        <v>11</v>
      </c>
    </row>
    <row r="16" spans="1:2" ht="69" x14ac:dyDescent="0.25">
      <c r="A16" s="85" t="s">
        <v>12</v>
      </c>
    </row>
    <row r="17" spans="1:1" x14ac:dyDescent="0.25">
      <c r="A17" s="88"/>
    </row>
    <row r="18" spans="1:1" x14ac:dyDescent="0.25">
      <c r="A18" s="88"/>
    </row>
    <row r="19" spans="1:1" x14ac:dyDescent="0.25">
      <c r="A19" s="88"/>
    </row>
    <row r="20" spans="1:1" x14ac:dyDescent="0.25">
      <c r="A20" s="88"/>
    </row>
    <row r="21" spans="1:1" x14ac:dyDescent="0.25">
      <c r="A21" s="88"/>
    </row>
    <row r="22" spans="1:1" x14ac:dyDescent="0.25">
      <c r="A22" s="88"/>
    </row>
    <row r="23" spans="1:1" x14ac:dyDescent="0.25">
      <c r="A23" s="88"/>
    </row>
    <row r="24" spans="1:1" x14ac:dyDescent="0.25">
      <c r="A24" s="88"/>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Ali Suhail</cp:lastModifiedBy>
  <dcterms:created xsi:type="dcterms:W3CDTF">2022-03-11T22:41:12Z</dcterms:created>
  <dcterms:modified xsi:type="dcterms:W3CDTF">2025-07-13T03:36:56Z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