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<sst xmlns="http://schemas.openxmlformats.org/spreadsheetml/2006/main" count="43" uniqueCount="19">
  <si>
    <t xml:space="preserve">OBSERVED</t>
  </si>
  <si>
    <t xml:space="preserve">CHI-SQUARE COMPUTATION</t>
  </si>
  <si>
    <t xml:space="preserve">Chi-square critical value</t>
  </si>
  <si>
    <t xml:space="preserve">Total</t>
  </si>
  <si>
    <t xml:space="preserve">EXPECTED</t>
  </si>
  <si>
    <t xml:space="preserve">O-E</t>
  </si>
  <si>
    <t xml:space="preserve">(O-E)^2</t>
  </si>
  <si>
    <t xml:space="preserve">(O-E)^2/E</t>
  </si>
  <si>
    <t xml:space="preserve">p=0.05</t>
  </si>
  <si>
    <t xml:space="preserve">df=16</t>
  </si>
  <si>
    <t xml:space="preserve">use CHIINV</t>
  </si>
  <si>
    <t xml:space="preserve">Freshman</t>
  </si>
  <si>
    <t xml:space="preserve">Sophomore</t>
  </si>
  <si>
    <t xml:space="preserve">Junior</t>
  </si>
  <si>
    <t xml:space="preserve">Senior</t>
  </si>
  <si>
    <t xml:space="preserve">Unclassified</t>
  </si>
  <si>
    <t xml:space="preserve">OBSERVED - EXPECTED</t>
  </si>
  <si>
    <t xml:space="preserve">ChiSquare</t>
  </si>
  <si>
    <t xml:space="preserve">(OBSERVED-EXPECTED)^2/EXPECTED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</si>
</sst>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B3B3B3"/>
      </patternFill>
    </fill>
    <fill>
      <patternFill patternType="solid">
        <fgColor rgb="FFFFCC99"/>
        <bgColor rgb="FFFFC7CE"/>
      </patternFill>
    </fill>
    <fill>
      <patternFill patternType="solid">
        <fgColor rgb="FFC6EFCE"/>
        <bgColor rgb="FFD7E4BD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99"/>
      </patternFill>
    </fill>
    <fill>
      <patternFill patternType="solid">
        <fgColor rgb="FFD7E4BD"/>
        <bgColor rgb="FFC6EFCE"/>
      </patternFill>
    </fill>
    <fill>
      <patternFill patternType="solid">
        <fgColor rgb="FFFFFF99"/>
        <bgColor rgb="FFFFEB9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8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7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28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8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27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8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8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27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28" xfId="24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heck Cell" xfId="20" builtinId="53" customBuiltin="true"/>
    <cellStyle name="Excel Built-in Input" xfId="21" builtinId="53" customBuiltin="true"/>
    <cellStyle name="Excel Built-in Good" xfId="22" builtinId="53" customBuiltin="true"/>
    <cellStyle name="Excel Built-in Bad" xfId="23" builtinId="53" customBuiltin="true"/>
    <cellStyle name="Excel Built-in Neutr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9C6500"/>
      <rgbColor rgb="FF800080"/>
      <rgbColor rgb="FF008080"/>
      <rgbColor rgb="FFB3B3B3"/>
      <rgbColor rgb="FF7F7F7F"/>
      <rgbColor rgb="FF9999FF"/>
      <rgbColor rgb="FF993366"/>
      <rgbColor rgb="FFFFEB9C"/>
      <rgbColor rgb="FFCCFFFF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C7CE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A5A5A5"/>
      <rgbColor rgb="FF004586"/>
      <rgbColor rgb="FF579D1C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Freshman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560</c:v>
                </c:pt>
                <c:pt idx="1">
                  <c:v>495</c:v>
                </c:pt>
                <c:pt idx="2">
                  <c:v>553</c:v>
                </c:pt>
                <c:pt idx="3">
                  <c:v>547</c:v>
                </c:pt>
                <c:pt idx="4">
                  <c:v>512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Sophomore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369</c:v>
                </c:pt>
                <c:pt idx="1">
                  <c:v>385</c:v>
                </c:pt>
                <c:pt idx="2">
                  <c:v>358</c:v>
                </c:pt>
                <c:pt idx="3">
                  <c:v>361</c:v>
                </c:pt>
                <c:pt idx="4">
                  <c:v>393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209</c:v>
                </c:pt>
                <c:pt idx="1">
                  <c:v>226</c:v>
                </c:pt>
                <c:pt idx="2">
                  <c:v>248</c:v>
                </c:pt>
                <c:pt idx="3">
                  <c:v>268</c:v>
                </c:pt>
                <c:pt idx="4">
                  <c:v>285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267</c:v>
                </c:pt>
                <c:pt idx="1">
                  <c:v>277</c:v>
                </c:pt>
                <c:pt idx="2">
                  <c:v>304</c:v>
                </c:pt>
                <c:pt idx="3">
                  <c:v>328</c:v>
                </c:pt>
                <c:pt idx="4">
                  <c:v>340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64</c:v>
                </c:pt>
                <c:pt idx="1">
                  <c:v>70</c:v>
                </c:pt>
                <c:pt idx="2">
                  <c:v>93</c:v>
                </c:pt>
                <c:pt idx="3">
                  <c:v>77</c:v>
                </c:pt>
                <c:pt idx="4">
                  <c:v>126</c:v>
                </c:pt>
              </c:numCache>
            </c:numRef>
          </c:yVal>
          <c:smooth val="0"/>
        </c:ser>
        <c:axId val="90871079"/>
        <c:axId val="65608142"/>
      </c:scatterChart>
      <c:valAx>
        <c:axId val="90871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08142"/>
        <c:crossesAt val="0"/>
        <c:crossBetween val="midCat"/>
        <c:majorUnit val="1"/>
      </c:valAx>
      <c:valAx>
        <c:axId val="65608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710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135720</xdr:colOff>
      <xdr:row>19</xdr:row>
      <xdr:rowOff>117720</xdr:rowOff>
    </xdr:from>
    <xdr:to>
      <xdr:col>25</xdr:col>
      <xdr:colOff>388800</xdr:colOff>
      <xdr:row>37</xdr:row>
      <xdr:rowOff>45720</xdr:rowOff>
    </xdr:to>
    <xdr:graphicFrame>
      <xdr:nvGraphicFramePr>
        <xdr:cNvPr id="0" name=""/>
        <xdr:cNvGraphicFramePr/>
      </xdr:nvGraphicFramePr>
      <xdr:xfrm>
        <a:off x="14836320" y="3571920"/>
        <a:ext cx="57517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" activeCellId="0" sqref="S4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11.66"/>
    <col collapsed="false" customWidth="true" hidden="false" outlineLevel="0" max="10" min="3" style="0" width="8.83"/>
    <col collapsed="false" customWidth="true" hidden="false" outlineLevel="0" max="11" min="11" style="0" width="10.33"/>
    <col collapsed="false" customWidth="true" hidden="false" outlineLevel="0" max="12" min="12" style="0" width="9.66"/>
    <col collapsed="false" customWidth="true" hidden="false" outlineLevel="0" max="13" min="13" style="0" width="8.83"/>
    <col collapsed="false" customWidth="true" hidden="false" outlineLevel="0" max="14" min="14" style="0" width="10"/>
    <col collapsed="false" customWidth="true" hidden="false" outlineLevel="0" max="1025" min="15" style="0" width="8.83"/>
  </cols>
  <sheetData>
    <row r="2" customFormat="false" ht="16" hidden="false" customHeight="false" outlineLevel="0" collapsed="false"/>
    <row r="3" customFormat="false" ht="17" hidden="false" customHeight="false" outlineLevel="0" collapsed="false">
      <c r="B3" s="1" t="s">
        <v>0</v>
      </c>
      <c r="C3" s="1"/>
      <c r="D3" s="1"/>
      <c r="E3" s="1"/>
      <c r="F3" s="1"/>
      <c r="G3" s="1"/>
      <c r="H3" s="1"/>
      <c r="K3" s="2" t="s">
        <v>1</v>
      </c>
      <c r="L3" s="2"/>
      <c r="M3" s="2"/>
      <c r="N3" s="2"/>
      <c r="O3" s="2"/>
      <c r="Q3" s="3" t="s">
        <v>2</v>
      </c>
      <c r="R3" s="3"/>
      <c r="S3" s="3"/>
    </row>
    <row r="4" customFormat="false" ht="17" hidden="false" customHeight="false" outlineLevel="0" collapsed="false">
      <c r="B4" s="4"/>
      <c r="C4" s="5" t="n">
        <v>2007</v>
      </c>
      <c r="D4" s="5" t="n">
        <v>2008</v>
      </c>
      <c r="E4" s="5" t="n">
        <v>2009</v>
      </c>
      <c r="F4" s="5" t="n">
        <v>2010</v>
      </c>
      <c r="G4" s="5" t="n">
        <v>2011</v>
      </c>
      <c r="H4" s="6" t="s">
        <v>3</v>
      </c>
      <c r="K4" s="7" t="s">
        <v>0</v>
      </c>
      <c r="L4" s="8" t="s">
        <v>4</v>
      </c>
      <c r="M4" s="9" t="s">
        <v>5</v>
      </c>
      <c r="N4" s="10" t="s">
        <v>6</v>
      </c>
      <c r="O4" s="11" t="s">
        <v>7</v>
      </c>
      <c r="Q4" s="12" t="s">
        <v>8</v>
      </c>
      <c r="R4" s="13" t="s">
        <v>9</v>
      </c>
      <c r="S4" s="14" t="n">
        <f aca="false">CHIINV(0.05,16)</f>
        <v>26.2962276048642</v>
      </c>
      <c r="U4" s="0" t="s">
        <v>10</v>
      </c>
    </row>
    <row r="5" customFormat="false" ht="13.8" hidden="false" customHeight="false" outlineLevel="0" collapsed="false">
      <c r="B5" s="15" t="s">
        <v>11</v>
      </c>
      <c r="C5" s="16" t="n">
        <v>560</v>
      </c>
      <c r="D5" s="16" t="n">
        <v>495</v>
      </c>
      <c r="E5" s="16" t="n">
        <v>553</v>
      </c>
      <c r="F5" s="16" t="n">
        <v>547</v>
      </c>
      <c r="G5" s="16" t="n">
        <v>512</v>
      </c>
      <c r="H5" s="17" t="n">
        <f aca="false">SUM(C5:G5)</f>
        <v>2667</v>
      </c>
      <c r="K5" s="18" t="n">
        <v>560</v>
      </c>
      <c r="L5" s="19" t="n">
        <v>507.818924173688</v>
      </c>
      <c r="M5" s="20" t="n">
        <f aca="false">K5-L5</f>
        <v>52.1810758263124</v>
      </c>
      <c r="N5" s="21" t="n">
        <f aca="false">M5^2</f>
        <v>2722.86467439136</v>
      </c>
      <c r="O5" s="22" t="n">
        <f aca="false">N5/L5</f>
        <v>5.36188106581879</v>
      </c>
    </row>
    <row r="6" customFormat="false" ht="13.8" hidden="false" customHeight="false" outlineLevel="0" collapsed="false">
      <c r="B6" s="15" t="s">
        <v>12</v>
      </c>
      <c r="C6" s="16" t="n">
        <v>369</v>
      </c>
      <c r="D6" s="16" t="n">
        <v>385</v>
      </c>
      <c r="E6" s="16" t="n">
        <v>358</v>
      </c>
      <c r="F6" s="16" t="n">
        <v>361</v>
      </c>
      <c r="G6" s="16" t="n">
        <v>393</v>
      </c>
      <c r="H6" s="17" t="n">
        <f aca="false">SUM(C6:G6)</f>
        <v>1866</v>
      </c>
      <c r="K6" s="23" t="n">
        <v>369</v>
      </c>
      <c r="L6" s="24" t="n">
        <v>355.301879455606</v>
      </c>
      <c r="M6" s="20" t="n">
        <f aca="false">K6-L6</f>
        <v>13.698120544394</v>
      </c>
      <c r="N6" s="21" t="n">
        <f aca="false">M6^2</f>
        <v>187.63850644875</v>
      </c>
      <c r="O6" s="22" t="n">
        <f aca="false">N6/L6</f>
        <v>0.528110086938606</v>
      </c>
    </row>
    <row r="7" customFormat="false" ht="13.8" hidden="false" customHeight="false" outlineLevel="0" collapsed="false">
      <c r="B7" s="15" t="s">
        <v>13</v>
      </c>
      <c r="C7" s="16" t="n">
        <v>209</v>
      </c>
      <c r="D7" s="16" t="n">
        <v>226</v>
      </c>
      <c r="E7" s="16" t="n">
        <v>248</v>
      </c>
      <c r="F7" s="16" t="n">
        <v>268</v>
      </c>
      <c r="G7" s="16" t="n">
        <v>285</v>
      </c>
      <c r="H7" s="17" t="n">
        <f aca="false">SUM(C7:G7)</f>
        <v>1236</v>
      </c>
      <c r="K7" s="23" t="n">
        <v>209</v>
      </c>
      <c r="L7" s="24" t="n">
        <v>235.344653272845</v>
      </c>
      <c r="M7" s="20" t="n">
        <f aca="false">K7-L7</f>
        <v>-26.3446532728451</v>
      </c>
      <c r="N7" s="21" t="n">
        <f aca="false">M7^2</f>
        <v>694.040756066428</v>
      </c>
      <c r="O7" s="22" t="n">
        <f aca="false">N7/L7</f>
        <v>2.94903982909608</v>
      </c>
    </row>
    <row r="8" customFormat="false" ht="13.8" hidden="false" customHeight="false" outlineLevel="0" collapsed="false">
      <c r="B8" s="15" t="s">
        <v>14</v>
      </c>
      <c r="C8" s="16" t="n">
        <v>267</v>
      </c>
      <c r="D8" s="16" t="n">
        <v>277</v>
      </c>
      <c r="E8" s="16" t="n">
        <v>304</v>
      </c>
      <c r="F8" s="16" t="n">
        <v>328</v>
      </c>
      <c r="G8" s="16" t="n">
        <v>340</v>
      </c>
      <c r="H8" s="17" t="n">
        <f aca="false">SUM(C8:G8)</f>
        <v>1516</v>
      </c>
      <c r="K8" s="23" t="n">
        <v>267</v>
      </c>
      <c r="L8" s="24" t="n">
        <v>288.658976020739</v>
      </c>
      <c r="M8" s="20" t="n">
        <f aca="false">K8-L8</f>
        <v>-21.6589760207388</v>
      </c>
      <c r="N8" s="21" t="n">
        <f aca="false">M8^2</f>
        <v>469.111242266939</v>
      </c>
      <c r="O8" s="22" t="n">
        <f aca="false">N8/L8</f>
        <v>1.62513997913315</v>
      </c>
    </row>
    <row r="9" customFormat="false" ht="13.8" hidden="false" customHeight="false" outlineLevel="0" collapsed="false">
      <c r="B9" s="15" t="s">
        <v>15</v>
      </c>
      <c r="C9" s="16" t="n">
        <v>64</v>
      </c>
      <c r="D9" s="16" t="n">
        <v>70</v>
      </c>
      <c r="E9" s="16" t="n">
        <v>93</v>
      </c>
      <c r="F9" s="16" t="n">
        <v>77</v>
      </c>
      <c r="G9" s="16" t="n">
        <v>126</v>
      </c>
      <c r="H9" s="17" t="n">
        <f aca="false">SUM(C9:G9)</f>
        <v>430</v>
      </c>
      <c r="K9" s="25" t="n">
        <v>64</v>
      </c>
      <c r="L9" s="26" t="n">
        <v>81.8755670771225</v>
      </c>
      <c r="M9" s="20" t="n">
        <f aca="false">K9-L9</f>
        <v>-17.8755670771225</v>
      </c>
      <c r="N9" s="21" t="n">
        <f aca="false">M9^2</f>
        <v>319.535898328705</v>
      </c>
      <c r="O9" s="22" t="n">
        <f aca="false">N9/L9</f>
        <v>3.90270149857673</v>
      </c>
    </row>
    <row r="10" customFormat="false" ht="13.8" hidden="false" customHeight="false" outlineLevel="0" collapsed="false">
      <c r="B10" s="27" t="s">
        <v>3</v>
      </c>
      <c r="C10" s="28" t="n">
        <f aca="false">SUM(C5:C9)</f>
        <v>1469</v>
      </c>
      <c r="D10" s="28" t="n">
        <f aca="false">SUM(D5:D9)</f>
        <v>1453</v>
      </c>
      <c r="E10" s="28" t="n">
        <f aca="false">SUM(E5:E9)</f>
        <v>1556</v>
      </c>
      <c r="F10" s="28" t="n">
        <f aca="false">SUM(F5:F9)</f>
        <v>1581</v>
      </c>
      <c r="G10" s="28" t="n">
        <f aca="false">SUM(G5:G9)</f>
        <v>1656</v>
      </c>
      <c r="H10" s="29" t="n">
        <f aca="false">SUM(H5:H9)</f>
        <v>7715</v>
      </c>
      <c r="K10" s="18" t="n">
        <v>495</v>
      </c>
      <c r="L10" s="19" t="n">
        <v>502.287880751782</v>
      </c>
      <c r="M10" s="20" t="n">
        <f aca="false">K10-L10</f>
        <v>-7.28788075178227</v>
      </c>
      <c r="N10" s="21" t="n">
        <f aca="false">M10^2</f>
        <v>53.1132058521985</v>
      </c>
      <c r="O10" s="22" t="n">
        <f aca="false">N10/L10</f>
        <v>0.105742558973756</v>
      </c>
    </row>
    <row r="11" customFormat="false" ht="13.8" hidden="false" customHeight="false" outlineLevel="0" collapsed="false">
      <c r="K11" s="23" t="n">
        <v>385</v>
      </c>
      <c r="L11" s="24" t="n">
        <v>351.432015554115</v>
      </c>
      <c r="M11" s="20" t="n">
        <f aca="false">K11-L11</f>
        <v>33.5679844458846</v>
      </c>
      <c r="N11" s="21" t="n">
        <f aca="false">M11^2</f>
        <v>1126.80957975915</v>
      </c>
      <c r="O11" s="22" t="n">
        <f aca="false">N11/L11</f>
        <v>3.20633729964093</v>
      </c>
    </row>
    <row r="12" customFormat="false" ht="13.8" hidden="false" customHeight="false" outlineLevel="0" collapsed="false">
      <c r="K12" s="23" t="n">
        <v>226</v>
      </c>
      <c r="L12" s="24" t="n">
        <v>232.781335061568</v>
      </c>
      <c r="M12" s="20" t="n">
        <f aca="false">K12-L12</f>
        <v>-6.78133506156837</v>
      </c>
      <c r="N12" s="21" t="n">
        <f aca="false">M12^2</f>
        <v>45.9865052172565</v>
      </c>
      <c r="O12" s="22" t="n">
        <f aca="false">N12/L12</f>
        <v>0.197552373368309</v>
      </c>
    </row>
    <row r="13" customFormat="false" ht="13.8" hidden="false" customHeight="false" outlineLevel="0" collapsed="false">
      <c r="B13" s="1" t="s">
        <v>4</v>
      </c>
      <c r="C13" s="1"/>
      <c r="D13" s="1"/>
      <c r="E13" s="1"/>
      <c r="F13" s="1"/>
      <c r="G13" s="1"/>
      <c r="H13" s="1"/>
      <c r="K13" s="23" t="n">
        <v>277</v>
      </c>
      <c r="L13" s="24" t="n">
        <v>285.514970836034</v>
      </c>
      <c r="M13" s="20" t="n">
        <f aca="false">K13-L13</f>
        <v>-8.51497083603368</v>
      </c>
      <c r="N13" s="21" t="n">
        <f aca="false">M13^2</f>
        <v>72.5047283385042</v>
      </c>
      <c r="O13" s="22" t="n">
        <f aca="false">N13/L13</f>
        <v>0.253943700837118</v>
      </c>
    </row>
    <row r="14" customFormat="false" ht="13.8" hidden="false" customHeight="false" outlineLevel="0" collapsed="false">
      <c r="B14" s="4"/>
      <c r="C14" s="5" t="n">
        <v>2007</v>
      </c>
      <c r="D14" s="5" t="n">
        <v>2008</v>
      </c>
      <c r="E14" s="5" t="n">
        <v>2009</v>
      </c>
      <c r="F14" s="5" t="n">
        <v>2010</v>
      </c>
      <c r="G14" s="5" t="n">
        <v>2011</v>
      </c>
      <c r="H14" s="6" t="s">
        <v>3</v>
      </c>
      <c r="K14" s="25" t="n">
        <v>70</v>
      </c>
      <c r="L14" s="26" t="n">
        <v>80.9837977965003</v>
      </c>
      <c r="M14" s="20" t="n">
        <f aca="false">K14-L14</f>
        <v>-10.9837977965003</v>
      </c>
      <c r="N14" s="21" t="n">
        <f aca="false">M14^2</f>
        <v>120.643814034405</v>
      </c>
      <c r="O14" s="22" t="n">
        <f aca="false">N14/L14</f>
        <v>1.4897277889778</v>
      </c>
    </row>
    <row r="15" customFormat="false" ht="13.8" hidden="false" customHeight="false" outlineLevel="0" collapsed="false">
      <c r="B15" s="15" t="s">
        <v>11</v>
      </c>
      <c r="C15" s="30" t="n">
        <f aca="false">($H15*C$20)/$H$20</f>
        <v>507.818924173688</v>
      </c>
      <c r="D15" s="30" t="n">
        <f aca="false">($H15*D$20)/$H$20</f>
        <v>502.287880751782</v>
      </c>
      <c r="E15" s="30" t="n">
        <f aca="false">($H15*E$20)/$H$20</f>
        <v>537.893972780298</v>
      </c>
      <c r="F15" s="30" t="n">
        <f aca="false">($H15*F$20)/$H$20</f>
        <v>546.536228127025</v>
      </c>
      <c r="G15" s="30" t="n">
        <f aca="false">($H15*G$20)/$H$20</f>
        <v>572.462994167207</v>
      </c>
      <c r="H15" s="17" t="n">
        <v>2667</v>
      </c>
      <c r="K15" s="18" t="n">
        <v>553</v>
      </c>
      <c r="L15" s="19" t="n">
        <v>537.893972780298</v>
      </c>
      <c r="M15" s="20" t="n">
        <f aca="false">K15-L15</f>
        <v>15.1060272197019</v>
      </c>
      <c r="N15" s="21" t="n">
        <f aca="false">M15^2</f>
        <v>228.192058362375</v>
      </c>
      <c r="O15" s="22" t="n">
        <f aca="false">N15/L15</f>
        <v>0.424232413653721</v>
      </c>
    </row>
    <row r="16" customFormat="false" ht="13.8" hidden="false" customHeight="false" outlineLevel="0" collapsed="false">
      <c r="B16" s="15" t="s">
        <v>12</v>
      </c>
      <c r="C16" s="30" t="n">
        <f aca="false">($H16*C$20)/$H$20</f>
        <v>355.301879455606</v>
      </c>
      <c r="D16" s="30" t="n">
        <f aca="false">($H16*D$20)/$H$20</f>
        <v>351.432015554115</v>
      </c>
      <c r="E16" s="30" t="n">
        <f aca="false">($H16*E$20)/$H$20</f>
        <v>376.344264419961</v>
      </c>
      <c r="F16" s="30" t="n">
        <f aca="false">($H16*F$20)/$H$20</f>
        <v>382.39092676604</v>
      </c>
      <c r="G16" s="30" t="n">
        <f aca="false">($H16*G$20)/$H$20</f>
        <v>400.530913804277</v>
      </c>
      <c r="H16" s="17" t="n">
        <v>1866</v>
      </c>
      <c r="K16" s="23" t="n">
        <v>358</v>
      </c>
      <c r="L16" s="24" t="n">
        <v>376.344264419961</v>
      </c>
      <c r="M16" s="20" t="n">
        <f aca="false">K16-L16</f>
        <v>-18.3442644199611</v>
      </c>
      <c r="N16" s="21" t="n">
        <f aca="false">M16^2</f>
        <v>336.512037109452</v>
      </c>
      <c r="O16" s="22" t="n">
        <f aca="false">N16/L16</f>
        <v>0.894160131889081</v>
      </c>
    </row>
    <row r="17" customFormat="false" ht="13.8" hidden="false" customHeight="false" outlineLevel="0" collapsed="false">
      <c r="B17" s="15" t="s">
        <v>13</v>
      </c>
      <c r="C17" s="30" t="n">
        <f aca="false">($H17*C$20)/$H$20</f>
        <v>235.344653272845</v>
      </c>
      <c r="D17" s="30" t="n">
        <f aca="false">($H17*D$20)/$H$20</f>
        <v>232.781335061568</v>
      </c>
      <c r="E17" s="30" t="n">
        <f aca="false">($H17*E$20)/$H$20</f>
        <v>249.282696046662</v>
      </c>
      <c r="F17" s="30" t="n">
        <f aca="false">($H17*F$20)/$H$20</f>
        <v>253.287880751782</v>
      </c>
      <c r="G17" s="30" t="n">
        <f aca="false">($H17*G$20)/$H$20</f>
        <v>265.303434867142</v>
      </c>
      <c r="H17" s="17" t="n">
        <v>1236</v>
      </c>
      <c r="K17" s="23" t="n">
        <v>248</v>
      </c>
      <c r="L17" s="24" t="n">
        <v>249.282696046662</v>
      </c>
      <c r="M17" s="20" t="n">
        <f aca="false">K17-L17</f>
        <v>-1.28269604666235</v>
      </c>
      <c r="N17" s="21" t="n">
        <f aca="false">M17^2</f>
        <v>1.64530914812323</v>
      </c>
      <c r="O17" s="22" t="n">
        <f aca="false">N17/L17</f>
        <v>0.00660017391586316</v>
      </c>
    </row>
    <row r="18" customFormat="false" ht="13.8" hidden="false" customHeight="false" outlineLevel="0" collapsed="false">
      <c r="B18" s="15" t="s">
        <v>14</v>
      </c>
      <c r="C18" s="30" t="n">
        <f aca="false">($H18*C$20)/$H$20</f>
        <v>288.658976020739</v>
      </c>
      <c r="D18" s="30" t="n">
        <f aca="false">($H18*D$20)/$H$20</f>
        <v>285.514970836034</v>
      </c>
      <c r="E18" s="30" t="n">
        <f aca="false">($H18*E$20)/$H$20</f>
        <v>305.754504212573</v>
      </c>
      <c r="F18" s="30" t="n">
        <f aca="false">($H18*F$20)/$H$20</f>
        <v>310.667012313675</v>
      </c>
      <c r="G18" s="30" t="n">
        <f aca="false">($H18*G$20)/$H$20</f>
        <v>325.40453661698</v>
      </c>
      <c r="H18" s="17" t="n">
        <v>1516</v>
      </c>
      <c r="K18" s="23" t="n">
        <v>304</v>
      </c>
      <c r="L18" s="24" t="n">
        <v>305.754504212573</v>
      </c>
      <c r="M18" s="20" t="n">
        <f aca="false">K18-L18</f>
        <v>-1.7545042125729</v>
      </c>
      <c r="N18" s="21" t="n">
        <f aca="false">M18^2</f>
        <v>3.07828503193604</v>
      </c>
      <c r="O18" s="22" t="n">
        <f aca="false">N18/L18</f>
        <v>0.0100678321644475</v>
      </c>
    </row>
    <row r="19" customFormat="false" ht="13.8" hidden="false" customHeight="false" outlineLevel="0" collapsed="false">
      <c r="B19" s="15" t="s">
        <v>15</v>
      </c>
      <c r="C19" s="30" t="n">
        <f aca="false">($H19*C$20)/$H$20</f>
        <v>81.8755670771225</v>
      </c>
      <c r="D19" s="30" t="n">
        <f aca="false">($H19*D$20)/$H$20</f>
        <v>80.9837977965003</v>
      </c>
      <c r="E19" s="30" t="n">
        <f aca="false">($H19*E$20)/$H$20</f>
        <v>86.7245625405055</v>
      </c>
      <c r="F19" s="30" t="n">
        <f aca="false">($H19*F$20)/$H$20</f>
        <v>88.1179520414776</v>
      </c>
      <c r="G19" s="30" t="n">
        <f aca="false">($H19*G$20)/$H$20</f>
        <v>92.298120544394</v>
      </c>
      <c r="H19" s="17" t="n">
        <v>430</v>
      </c>
      <c r="K19" s="25" t="n">
        <v>93</v>
      </c>
      <c r="L19" s="26" t="n">
        <v>86.7245625405055</v>
      </c>
      <c r="M19" s="20" t="n">
        <f aca="false">K19-L19</f>
        <v>6.2754374594945</v>
      </c>
      <c r="N19" s="21" t="n">
        <f aca="false">M19^2</f>
        <v>39.3811153080268</v>
      </c>
      <c r="O19" s="22" t="n">
        <f aca="false">N19/L19</f>
        <v>0.454094136129351</v>
      </c>
    </row>
    <row r="20" customFormat="false" ht="13.8" hidden="false" customHeight="false" outlineLevel="0" collapsed="false">
      <c r="B20" s="27" t="s">
        <v>3</v>
      </c>
      <c r="C20" s="28" t="n">
        <v>1469</v>
      </c>
      <c r="D20" s="28" t="n">
        <v>1453</v>
      </c>
      <c r="E20" s="28" t="n">
        <v>1556</v>
      </c>
      <c r="F20" s="28" t="n">
        <v>1581</v>
      </c>
      <c r="G20" s="28" t="n">
        <v>1656</v>
      </c>
      <c r="H20" s="29" t="n">
        <v>7715</v>
      </c>
      <c r="K20" s="18" t="n">
        <v>547</v>
      </c>
      <c r="L20" s="19" t="n">
        <v>546.536228127025</v>
      </c>
      <c r="M20" s="20" t="n">
        <f aca="false">K20-L20</f>
        <v>0.463771872974689</v>
      </c>
      <c r="N20" s="21" t="n">
        <f aca="false">M20^2</f>
        <v>0.215084350162451</v>
      </c>
      <c r="O20" s="22" t="n">
        <f aca="false">N20/L20</f>
        <v>0.000393540883647445</v>
      </c>
    </row>
    <row r="21" customFormat="false" ht="13.8" hidden="false" customHeight="false" outlineLevel="0" collapsed="false">
      <c r="K21" s="23" t="n">
        <v>361</v>
      </c>
      <c r="L21" s="24" t="n">
        <v>382.39092676604</v>
      </c>
      <c r="M21" s="20" t="n">
        <f aca="false">K21-L21</f>
        <v>-21.3909267660402</v>
      </c>
      <c r="N21" s="21" t="n">
        <f aca="false">M21^2</f>
        <v>457.571747910095</v>
      </c>
      <c r="O21" s="22" t="n">
        <f aca="false">N21/L21</f>
        <v>1.19660723066804</v>
      </c>
    </row>
    <row r="22" customFormat="false" ht="13.8" hidden="false" customHeight="false" outlineLevel="0" collapsed="false">
      <c r="K22" s="23" t="n">
        <v>268</v>
      </c>
      <c r="L22" s="24" t="n">
        <v>253.287880751782</v>
      </c>
      <c r="M22" s="20" t="n">
        <f aca="false">K22-L22</f>
        <v>14.7121192482178</v>
      </c>
      <c r="N22" s="21" t="n">
        <f aca="false">M22^2</f>
        <v>216.44645277378</v>
      </c>
      <c r="O22" s="22" t="n">
        <f aca="false">N22/L22</f>
        <v>0.854547213752771</v>
      </c>
    </row>
    <row r="23" customFormat="false" ht="13.8" hidden="false" customHeight="false" outlineLevel="0" collapsed="false">
      <c r="B23" s="1" t="s">
        <v>16</v>
      </c>
      <c r="C23" s="1"/>
      <c r="D23" s="1"/>
      <c r="E23" s="1"/>
      <c r="F23" s="1"/>
      <c r="G23" s="1"/>
      <c r="H23" s="1"/>
      <c r="K23" s="23" t="n">
        <v>328</v>
      </c>
      <c r="L23" s="24" t="n">
        <v>310.667012313675</v>
      </c>
      <c r="M23" s="20" t="n">
        <f aca="false">K23-L23</f>
        <v>17.3329876863253</v>
      </c>
      <c r="N23" s="21" t="n">
        <f aca="false">M23^2</f>
        <v>300.432462134306</v>
      </c>
      <c r="O23" s="22" t="n">
        <f aca="false">N23/L23</f>
        <v>0.967056205603718</v>
      </c>
    </row>
    <row r="24" customFormat="false" ht="13.8" hidden="false" customHeight="false" outlineLevel="0" collapsed="false">
      <c r="B24" s="4"/>
      <c r="C24" s="5" t="n">
        <v>2007</v>
      </c>
      <c r="D24" s="5" t="n">
        <v>2008</v>
      </c>
      <c r="E24" s="5" t="n">
        <v>2009</v>
      </c>
      <c r="F24" s="5" t="n">
        <v>2010</v>
      </c>
      <c r="G24" s="5" t="n">
        <v>2011</v>
      </c>
      <c r="H24" s="6" t="s">
        <v>3</v>
      </c>
      <c r="K24" s="25" t="n">
        <v>77</v>
      </c>
      <c r="L24" s="26" t="n">
        <v>88.1179520414776</v>
      </c>
      <c r="M24" s="20" t="n">
        <f aca="false">K24-L24</f>
        <v>-11.1179520414776</v>
      </c>
      <c r="N24" s="21" t="n">
        <f aca="false">M24^2</f>
        <v>123.608857596597</v>
      </c>
      <c r="O24" s="22" t="n">
        <f aca="false">N24/L24</f>
        <v>1.40276589199909</v>
      </c>
    </row>
    <row r="25" customFormat="false" ht="13.8" hidden="false" customHeight="false" outlineLevel="0" collapsed="false">
      <c r="B25" s="15" t="s">
        <v>11</v>
      </c>
      <c r="C25" s="31" t="n">
        <f aca="false">C5-C15</f>
        <v>52.1810758263124</v>
      </c>
      <c r="D25" s="31" t="n">
        <f aca="false">D5-D15</f>
        <v>-7.28788075178227</v>
      </c>
      <c r="E25" s="31" t="n">
        <f aca="false">E5-E15</f>
        <v>15.1060272197019</v>
      </c>
      <c r="F25" s="31" t="n">
        <f aca="false">F5-F15</f>
        <v>0.463771872974689</v>
      </c>
      <c r="G25" s="31" t="n">
        <f aca="false">G5-G15</f>
        <v>-60.4629941672067</v>
      </c>
      <c r="H25" s="32"/>
      <c r="K25" s="18" t="n">
        <v>512</v>
      </c>
      <c r="L25" s="19" t="n">
        <v>572.462994167207</v>
      </c>
      <c r="M25" s="20" t="n">
        <f aca="false">K25-L25</f>
        <v>-60.4629941672067</v>
      </c>
      <c r="N25" s="21" t="n">
        <f aca="false">M25^2</f>
        <v>3655.77366366367</v>
      </c>
      <c r="O25" s="22" t="n">
        <f aca="false">N25/L25</f>
        <v>6.38604364109496</v>
      </c>
    </row>
    <row r="26" customFormat="false" ht="13.8" hidden="false" customHeight="false" outlineLevel="0" collapsed="false">
      <c r="B26" s="15" t="s">
        <v>12</v>
      </c>
      <c r="C26" s="31" t="n">
        <f aca="false">C6-C16</f>
        <v>13.698120544394</v>
      </c>
      <c r="D26" s="31" t="n">
        <f aca="false">D6-D16</f>
        <v>33.5679844458846</v>
      </c>
      <c r="E26" s="31" t="n">
        <f aca="false">E6-E16</f>
        <v>-18.3442644199611</v>
      </c>
      <c r="F26" s="31" t="n">
        <f aca="false">F6-F16</f>
        <v>-21.3909267660402</v>
      </c>
      <c r="G26" s="31" t="n">
        <f aca="false">G6-G16</f>
        <v>-7.53091380427736</v>
      </c>
      <c r="H26" s="32"/>
      <c r="K26" s="23" t="n">
        <v>393</v>
      </c>
      <c r="L26" s="24" t="n">
        <v>400.530913804277</v>
      </c>
      <c r="M26" s="20" t="n">
        <f aca="false">K26-L26</f>
        <v>-7.53091380427736</v>
      </c>
      <c r="N26" s="21" t="n">
        <f aca="false">M26^2</f>
        <v>56.7146627274553</v>
      </c>
      <c r="O26" s="22" t="n">
        <f aca="false">N26/L26</f>
        <v>0.141598715037435</v>
      </c>
    </row>
    <row r="27" customFormat="false" ht="13.8" hidden="false" customHeight="false" outlineLevel="0" collapsed="false">
      <c r="B27" s="15" t="s">
        <v>13</v>
      </c>
      <c r="C27" s="31" t="n">
        <f aca="false">C7-C17</f>
        <v>-26.3446532728451</v>
      </c>
      <c r="D27" s="31" t="n">
        <f aca="false">D7-D17</f>
        <v>-6.78133506156837</v>
      </c>
      <c r="E27" s="31" t="n">
        <f aca="false">E7-E17</f>
        <v>-1.28269604666235</v>
      </c>
      <c r="F27" s="31" t="n">
        <f aca="false">F7-F17</f>
        <v>14.7121192482178</v>
      </c>
      <c r="G27" s="31" t="n">
        <f aca="false">G7-G17</f>
        <v>19.696565132858</v>
      </c>
      <c r="H27" s="32"/>
      <c r="K27" s="23" t="n">
        <v>285</v>
      </c>
      <c r="L27" s="24" t="n">
        <v>265.303434867142</v>
      </c>
      <c r="M27" s="20" t="n">
        <f aca="false">K27-L27</f>
        <v>19.696565132858</v>
      </c>
      <c r="N27" s="21" t="n">
        <f aca="false">M27^2</f>
        <v>387.954678032919</v>
      </c>
      <c r="O27" s="22" t="n">
        <f aca="false">N27/L27</f>
        <v>1.4623055228335</v>
      </c>
    </row>
    <row r="28" customFormat="false" ht="13.8" hidden="false" customHeight="false" outlineLevel="0" collapsed="false">
      <c r="B28" s="15" t="s">
        <v>14</v>
      </c>
      <c r="C28" s="31" t="n">
        <f aca="false">C8-C18</f>
        <v>-21.6589760207388</v>
      </c>
      <c r="D28" s="31" t="n">
        <f aca="false">D8-D18</f>
        <v>-8.51497083603368</v>
      </c>
      <c r="E28" s="31" t="n">
        <f aca="false">E8-E18</f>
        <v>-1.7545042125729</v>
      </c>
      <c r="F28" s="31" t="n">
        <f aca="false">F8-F18</f>
        <v>17.3329876863253</v>
      </c>
      <c r="G28" s="31" t="n">
        <f aca="false">G8-G18</f>
        <v>14.5954633830201</v>
      </c>
      <c r="H28" s="32"/>
      <c r="K28" s="23" t="n">
        <v>340</v>
      </c>
      <c r="L28" s="24" t="n">
        <v>325.40453661698</v>
      </c>
      <c r="M28" s="20" t="n">
        <f aca="false">K28-L28</f>
        <v>14.5954633830201</v>
      </c>
      <c r="N28" s="21" t="n">
        <f aca="false">M28^2</f>
        <v>213.027551365081</v>
      </c>
      <c r="O28" s="22" t="n">
        <f aca="false">N28/L28</f>
        <v>0.65465452196761</v>
      </c>
    </row>
    <row r="29" customFormat="false" ht="13.8" hidden="false" customHeight="false" outlineLevel="0" collapsed="false">
      <c r="B29" s="15" t="s">
        <v>15</v>
      </c>
      <c r="C29" s="31" t="n">
        <f aca="false">C9-C19</f>
        <v>-17.8755670771225</v>
      </c>
      <c r="D29" s="31" t="n">
        <f aca="false">D9-D19</f>
        <v>-10.9837977965003</v>
      </c>
      <c r="E29" s="31" t="n">
        <f aca="false">E9-E19</f>
        <v>6.2754374594945</v>
      </c>
      <c r="F29" s="31" t="n">
        <f aca="false">F9-F19</f>
        <v>-11.1179520414776</v>
      </c>
      <c r="G29" s="31" t="n">
        <f aca="false">G9-G19</f>
        <v>33.701879455606</v>
      </c>
      <c r="H29" s="32"/>
      <c r="K29" s="25" t="n">
        <v>126</v>
      </c>
      <c r="L29" s="26" t="n">
        <v>92.298120544394</v>
      </c>
      <c r="M29" s="20" t="n">
        <f aca="false">K29-L29</f>
        <v>33.701879455606</v>
      </c>
      <c r="N29" s="21" t="n">
        <f aca="false">M29^2</f>
        <v>1135.8166788402</v>
      </c>
      <c r="O29" s="22" t="n">
        <f aca="false">N29/L29</f>
        <v>12.305956742574</v>
      </c>
    </row>
    <row r="30" customFormat="false" ht="16" hidden="false" customHeight="false" outlineLevel="0" collapsed="false">
      <c r="B30" s="27" t="s">
        <v>3</v>
      </c>
      <c r="C30" s="33"/>
      <c r="D30" s="33"/>
      <c r="E30" s="33"/>
      <c r="F30" s="33"/>
      <c r="G30" s="33"/>
      <c r="H30" s="34"/>
    </row>
    <row r="31" customFormat="false" ht="16" hidden="false" customHeight="false" outlineLevel="0" collapsed="false">
      <c r="N31" s="35" t="s">
        <v>17</v>
      </c>
      <c r="O31" s="36" t="n">
        <f aca="false">SUM(O5:O29)</f>
        <v>46.7812600955285</v>
      </c>
    </row>
    <row r="33" customFormat="false" ht="17" hidden="false" customHeight="false" outlineLevel="0" collapsed="false">
      <c r="B33" s="1" t="s">
        <v>18</v>
      </c>
      <c r="C33" s="1"/>
      <c r="D33" s="1"/>
      <c r="E33" s="1"/>
      <c r="F33" s="1"/>
      <c r="G33" s="1"/>
      <c r="H33" s="1"/>
    </row>
    <row r="34" customFormat="false" ht="16" hidden="false" customHeight="false" outlineLevel="0" collapsed="false">
      <c r="B34" s="4"/>
      <c r="C34" s="5" t="n">
        <v>2007</v>
      </c>
      <c r="D34" s="5" t="n">
        <v>2008</v>
      </c>
      <c r="E34" s="5" t="n">
        <v>2009</v>
      </c>
      <c r="F34" s="5" t="n">
        <v>2010</v>
      </c>
      <c r="G34" s="5" t="n">
        <v>2011</v>
      </c>
      <c r="H34" s="6" t="s">
        <v>3</v>
      </c>
    </row>
    <row r="35" customFormat="false" ht="13.8" hidden="false" customHeight="false" outlineLevel="0" collapsed="false">
      <c r="B35" s="15" t="s">
        <v>11</v>
      </c>
      <c r="C35" s="31" t="n">
        <f aca="false">(C25^2)/C15</f>
        <v>5.36188106581879</v>
      </c>
      <c r="D35" s="31" t="n">
        <f aca="false">(D25^2)/D15</f>
        <v>0.105742558973756</v>
      </c>
      <c r="E35" s="31" t="n">
        <f aca="false">(E25^2)/E15</f>
        <v>0.424232413653721</v>
      </c>
      <c r="F35" s="31" t="n">
        <f aca="false">(F25^2)/F15</f>
        <v>0.000393540883647445</v>
      </c>
      <c r="G35" s="31" t="n">
        <f aca="false">(G25^2)/G15</f>
        <v>6.38604364109496</v>
      </c>
      <c r="H35" s="37" t="n">
        <f aca="false">SUM(C35:G35)</f>
        <v>12.2782932204249</v>
      </c>
    </row>
    <row r="36" customFormat="false" ht="13.8" hidden="false" customHeight="false" outlineLevel="0" collapsed="false">
      <c r="B36" s="15" t="s">
        <v>12</v>
      </c>
      <c r="C36" s="31" t="n">
        <f aca="false">(C26^2)/C16</f>
        <v>0.528110086938606</v>
      </c>
      <c r="D36" s="31" t="n">
        <f aca="false">(D26^2)/D16</f>
        <v>3.20633729964093</v>
      </c>
      <c r="E36" s="31" t="n">
        <f aca="false">(E26^2)/E16</f>
        <v>0.894160131889081</v>
      </c>
      <c r="F36" s="31" t="n">
        <f aca="false">(F26^2)/F16</f>
        <v>1.19660723066804</v>
      </c>
      <c r="G36" s="31" t="n">
        <f aca="false">(G26^2)/G16</f>
        <v>0.141598715037435</v>
      </c>
      <c r="H36" s="37" t="n">
        <f aca="false">SUM(C36:G36)</f>
        <v>5.96681346417409</v>
      </c>
    </row>
    <row r="37" customFormat="false" ht="13.8" hidden="false" customHeight="false" outlineLevel="0" collapsed="false">
      <c r="B37" s="15" t="s">
        <v>13</v>
      </c>
      <c r="C37" s="31" t="n">
        <f aca="false">(C27^2)/C17</f>
        <v>2.94903982909608</v>
      </c>
      <c r="D37" s="31" t="n">
        <f aca="false">(D27^2)/D17</f>
        <v>0.197552373368309</v>
      </c>
      <c r="E37" s="31" t="n">
        <f aca="false">(E27^2)/E17</f>
        <v>0.00660017391586316</v>
      </c>
      <c r="F37" s="31" t="n">
        <f aca="false">(F27^2)/F17</f>
        <v>0.854547213752771</v>
      </c>
      <c r="G37" s="31" t="n">
        <f aca="false">(G27^2)/G17</f>
        <v>1.4623055228335</v>
      </c>
      <c r="H37" s="37" t="n">
        <f aca="false">SUM(C37:G37)</f>
        <v>5.47004511296653</v>
      </c>
    </row>
    <row r="38" customFormat="false" ht="13.8" hidden="false" customHeight="false" outlineLevel="0" collapsed="false">
      <c r="B38" s="15" t="s">
        <v>14</v>
      </c>
      <c r="C38" s="31" t="n">
        <f aca="false">(C28^2)/C18</f>
        <v>1.62513997913315</v>
      </c>
      <c r="D38" s="31" t="n">
        <f aca="false">(D28^2)/D18</f>
        <v>0.253943700837118</v>
      </c>
      <c r="E38" s="31" t="n">
        <f aca="false">(E28^2)/E18</f>
        <v>0.0100678321644475</v>
      </c>
      <c r="F38" s="31" t="n">
        <f aca="false">(F28^2)/F18</f>
        <v>0.967056205603718</v>
      </c>
      <c r="G38" s="31" t="n">
        <f aca="false">(G28^2)/G18</f>
        <v>0.65465452196761</v>
      </c>
      <c r="H38" s="37" t="n">
        <f aca="false">SUM(C38:G38)</f>
        <v>3.51086223970604</v>
      </c>
    </row>
    <row r="39" customFormat="false" ht="13.8" hidden="false" customHeight="false" outlineLevel="0" collapsed="false">
      <c r="B39" s="15" t="s">
        <v>15</v>
      </c>
      <c r="C39" s="31" t="n">
        <f aca="false">(C29^2)/C19</f>
        <v>3.90270149857673</v>
      </c>
      <c r="D39" s="31" t="n">
        <f aca="false">(D29^2)/D19</f>
        <v>1.4897277889778</v>
      </c>
      <c r="E39" s="31" t="n">
        <f aca="false">(E29^2)/E19</f>
        <v>0.454094136129351</v>
      </c>
      <c r="F39" s="31" t="n">
        <f aca="false">(F29^2)/F19</f>
        <v>1.40276589199909</v>
      </c>
      <c r="G39" s="31" t="n">
        <f aca="false">(G29^2)/G19</f>
        <v>12.305956742574</v>
      </c>
      <c r="H39" s="37" t="n">
        <f aca="false">SUM(C39:G39)</f>
        <v>19.555246058257</v>
      </c>
    </row>
    <row r="40" customFormat="false" ht="13.8" hidden="false" customHeight="false" outlineLevel="0" collapsed="false">
      <c r="B40" s="27" t="s">
        <v>3</v>
      </c>
      <c r="C40" s="38" t="n">
        <f aca="false">SUM(C35:C39)</f>
        <v>14.3668724595634</v>
      </c>
      <c r="D40" s="38" t="n">
        <f aca="false">SUM(D35:D39)</f>
        <v>5.25330372179791</v>
      </c>
      <c r="E40" s="38" t="n">
        <f aca="false">SUM(E35:E39)</f>
        <v>1.78915468775246</v>
      </c>
      <c r="F40" s="38" t="n">
        <f aca="false">SUM(F35:F39)</f>
        <v>4.42137008290726</v>
      </c>
      <c r="G40" s="38" t="n">
        <f aca="false">SUM(G35:G39)</f>
        <v>20.9505591435075</v>
      </c>
      <c r="H40" s="39" t="n">
        <f aca="false">SUM(H35:H39)</f>
        <v>46.7812600955285</v>
      </c>
    </row>
  </sheetData>
  <mergeCells count="6">
    <mergeCell ref="B3:H3"/>
    <mergeCell ref="K3:O3"/>
    <mergeCell ref="Q3:S3"/>
    <mergeCell ref="B13:H13"/>
    <mergeCell ref="B23:H23"/>
    <mergeCell ref="B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LibreOffice/6.1.0.3$Linux_X86_64 LibreOffice_project/10$Build-3</Application>
  <Company>Louisiana Tech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2015-04-08T13:56:00Z</dcterms:created>
  <dc:creator>Pradeep_Chowriappa</dc:creator>
  <dc:description/>
  <dc:language>en-US</dc:language>
  <cp:lastModifiedBy/>
  <dcterms:modified xsi:type="dcterms:W3CDTF">2018-09-25T11:41:59Z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Louisiana Tech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